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userName="Taniguchi, Kyosuke" algorithmName="SHA-512" hashValue="0IW1HV0bXd0LKbWsaUlL2/hZEKgZBHFHHzYpoXe3Yz7FXLg/cwB8fKMDBC4CtZE+YUlBsC1jn/jHqcedsEepkQ==" saltValue="x91PH/3ZEa1C9aJkmtK5zg==" spinCount="10000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amazon.com/sites/COJP/Shared Documents/Shift/ORM/"/>
    </mc:Choice>
  </mc:AlternateContent>
  <xr:revisionPtr revIDLastSave="0" documentId="13_ncr:10001_{E2FFDBBF-4840-49F0-80B2-E565800FCE9C}" xr6:coauthVersionLast="47" xr6:coauthVersionMax="47" xr10:uidLastSave="{00000000-0000-0000-0000-000000000000}"/>
  <bookViews>
    <workbookView xWindow="14175" yWindow="-16320" windowWidth="29040" windowHeight="15840" tabRatio="523" firstSheet="2" activeTab="6" xr2:uid="{00000000-000D-0000-FFFF-FFFF00000000}"/>
  </bookViews>
  <sheets>
    <sheet name="D+1シフト " sheetId="94" r:id="rId1"/>
    <sheet name="Data" sheetId="70" state="hidden" r:id="rId2"/>
    <sheet name="January" sheetId="64" r:id="rId3"/>
    <sheet name="February" sheetId="95" r:id="rId4"/>
    <sheet name="March" sheetId="96" r:id="rId5"/>
    <sheet name="April" sheetId="97" r:id="rId6"/>
    <sheet name="May" sheetId="98" r:id="rId7"/>
    <sheet name="June" sheetId="99" r:id="rId8"/>
  </sheets>
  <externalReferences>
    <externalReference r:id="rId9"/>
    <externalReference r:id="rId10"/>
  </externalReferences>
  <definedNames>
    <definedName name="april2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pril2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pril2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pril2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pril2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pril2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pril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s" hidden="1">#N/A</definedName>
    <definedName name="e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firstdraft_202105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firstdraft_202105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firstdraft_202105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firstdraft_202105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firstdraft_202105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firstdraft_202105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firstdraft_20210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HTML_CodePage" hidden="1">1252</definedName>
    <definedName name="HTML_Description" hidden="1">""</definedName>
    <definedName name="HTML_Email" hidden="1">""</definedName>
    <definedName name="HTML_Header" hidden="1">"CS holiday scorecard"</definedName>
    <definedName name="HTML_LastUpdate" hidden="1">"10/25/00"</definedName>
    <definedName name="HTML_LineAfter" hidden="1">FALSE</definedName>
    <definedName name="HTML_LineBefore" hidden="1">FALSE</definedName>
    <definedName name="HTML_Name" hidden="1">"emily alford"</definedName>
    <definedName name="HTML_OBDlg2" hidden="1">TRUE</definedName>
    <definedName name="HTML_OBDlg4" hidden="1">TRUE</definedName>
    <definedName name="HTML_OS" hidden="1">0</definedName>
    <definedName name="HTML_PathFile" hidden="1">"I:\dept\cs\us\manager\metrics\secure\holidayscorecard.html.htm"</definedName>
    <definedName name="HTML_Title" hidden="1">"CS holiday scorecard"</definedName>
    <definedName name="july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july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july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july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july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july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july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2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2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2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2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2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2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loy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loy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loy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loy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loy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loy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loy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pCache_GL_INTERFACE_REFERENCE7" localSheetId="0" hidden="1">[1]PopCache!$A$1:$A$2</definedName>
    <definedName name="PopCache_GL_INTERFACE_REFERENCE7" hidden="1">[2]PopCache!$A$1:$A$2</definedName>
    <definedName name="sencount" hidden="1">1</definedName>
    <definedName name="simone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mone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mone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mone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mone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mone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mone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aterfall" localSheetId="5" hidden="1">{"'vert'!$A$1:$T$117"}</definedName>
    <definedName name="Waterfall" localSheetId="0" hidden="1">{"'vert'!$A$1:$T$117"}</definedName>
    <definedName name="Waterfall" localSheetId="3" hidden="1">{"'vert'!$A$1:$T$117"}</definedName>
    <definedName name="Waterfall" localSheetId="7" hidden="1">{"'vert'!$A$1:$T$117"}</definedName>
    <definedName name="Waterfall" localSheetId="4" hidden="1">{"'vert'!$A$1:$T$117"}</definedName>
    <definedName name="Waterfall" localSheetId="6" hidden="1">{"'vert'!$A$1:$T$117"}</definedName>
    <definedName name="Waterfall" hidden="1">{"'vert'!$A$1:$T$117"}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K7" i="98" l="1"/>
  <c r="CL7" i="98"/>
  <c r="CK8" i="98"/>
  <c r="CL8" i="98"/>
  <c r="CK9" i="98"/>
  <c r="CL9" i="98"/>
  <c r="CK10" i="98"/>
  <c r="CL10" i="98"/>
  <c r="CK11" i="98"/>
  <c r="CL11" i="98"/>
  <c r="CK12" i="98"/>
  <c r="CL12" i="98"/>
  <c r="CK13" i="98"/>
  <c r="CL13" i="98"/>
  <c r="CK14" i="98"/>
  <c r="CL14" i="98"/>
  <c r="CK15" i="98"/>
  <c r="CL15" i="98"/>
  <c r="CK16" i="98"/>
  <c r="CL16" i="98"/>
  <c r="CK17" i="98"/>
  <c r="CL17" i="98"/>
  <c r="CK18" i="98"/>
  <c r="CL18" i="98"/>
  <c r="CK19" i="98"/>
  <c r="CL19" i="98"/>
  <c r="CK20" i="98"/>
  <c r="CL20" i="98"/>
  <c r="CK21" i="98"/>
  <c r="CL21" i="98"/>
  <c r="CK22" i="98"/>
  <c r="CL22" i="98"/>
  <c r="CK23" i="98"/>
  <c r="CL23" i="98"/>
  <c r="CK24" i="98"/>
  <c r="CL24" i="98"/>
  <c r="CK25" i="98"/>
  <c r="CL25" i="98"/>
  <c r="CK26" i="98"/>
  <c r="CL26" i="98"/>
  <c r="CK6" i="98"/>
  <c r="CL6" i="98"/>
  <c r="V83" i="98"/>
  <c r="BQ83" i="98" s="1"/>
  <c r="W83" i="98"/>
  <c r="X83" i="98"/>
  <c r="BS83" i="98" s="1"/>
  <c r="Y83" i="98"/>
  <c r="Z83" i="98"/>
  <c r="AA83" i="98"/>
  <c r="AB83" i="98"/>
  <c r="AC83" i="98"/>
  <c r="BX83" i="98" s="1"/>
  <c r="AD83" i="98"/>
  <c r="AE83" i="98"/>
  <c r="AF83" i="98"/>
  <c r="CA83" i="98" s="1"/>
  <c r="AG83" i="98"/>
  <c r="CB83" i="98" s="1"/>
  <c r="AH83" i="98"/>
  <c r="AI83" i="98"/>
  <c r="AJ83" i="98"/>
  <c r="AK83" i="98"/>
  <c r="AL83" i="98"/>
  <c r="AM83" i="98"/>
  <c r="AN83" i="98"/>
  <c r="V84" i="98"/>
  <c r="W84" i="98"/>
  <c r="X84" i="98"/>
  <c r="Y84" i="98"/>
  <c r="Z84" i="98"/>
  <c r="BU84" i="98" s="1"/>
  <c r="AA84" i="98"/>
  <c r="AB84" i="98"/>
  <c r="AC84" i="98"/>
  <c r="AD84" i="98"/>
  <c r="AE84" i="98"/>
  <c r="AF84" i="98"/>
  <c r="CA84" i="98" s="1"/>
  <c r="AG84" i="98"/>
  <c r="AH84" i="98"/>
  <c r="AI84" i="98"/>
  <c r="AJ84" i="98"/>
  <c r="AK84" i="98"/>
  <c r="CF84" i="98" s="1"/>
  <c r="AL84" i="98"/>
  <c r="CG84" i="98" s="1"/>
  <c r="AM84" i="98"/>
  <c r="AN84" i="98"/>
  <c r="V85" i="98"/>
  <c r="W85" i="98"/>
  <c r="X85" i="98"/>
  <c r="Y85" i="98"/>
  <c r="Z85" i="98"/>
  <c r="AA85" i="98"/>
  <c r="AB85" i="98"/>
  <c r="AC85" i="98"/>
  <c r="BX85" i="98" s="1"/>
  <c r="AD85" i="98"/>
  <c r="BY85" i="98" s="1"/>
  <c r="AE85" i="98"/>
  <c r="BZ85" i="98" s="1"/>
  <c r="AF85" i="98"/>
  <c r="AG85" i="98"/>
  <c r="AH85" i="98"/>
  <c r="AI85" i="98"/>
  <c r="AJ85" i="98"/>
  <c r="AK85" i="98"/>
  <c r="AL85" i="98"/>
  <c r="AM85" i="98"/>
  <c r="AN85" i="98"/>
  <c r="V86" i="98"/>
  <c r="W86" i="98"/>
  <c r="X86" i="98"/>
  <c r="BS86" i="98" s="1"/>
  <c r="Y86" i="98"/>
  <c r="Z86" i="98"/>
  <c r="BU86" i="98" s="1"/>
  <c r="AA86" i="98"/>
  <c r="AB86" i="98"/>
  <c r="AC86" i="98"/>
  <c r="AD86" i="98"/>
  <c r="AE86" i="98"/>
  <c r="AF86" i="98"/>
  <c r="AG86" i="98"/>
  <c r="AH86" i="98"/>
  <c r="AI86" i="98"/>
  <c r="AJ86" i="98"/>
  <c r="CE86" i="98" s="1"/>
  <c r="AK86" i="98"/>
  <c r="AL86" i="98"/>
  <c r="AM86" i="98"/>
  <c r="AN86" i="98"/>
  <c r="V87" i="98"/>
  <c r="W87" i="98"/>
  <c r="X87" i="98"/>
  <c r="Y87" i="98"/>
  <c r="Z87" i="98"/>
  <c r="AA87" i="98"/>
  <c r="AB87" i="98"/>
  <c r="AC87" i="98"/>
  <c r="BX87" i="98" s="1"/>
  <c r="AD87" i="98"/>
  <c r="AE87" i="98"/>
  <c r="AF87" i="98"/>
  <c r="AG87" i="98"/>
  <c r="AH87" i="98"/>
  <c r="AI87" i="98"/>
  <c r="AJ87" i="98"/>
  <c r="AK87" i="98"/>
  <c r="AL87" i="98"/>
  <c r="AM87" i="98"/>
  <c r="AN87" i="98"/>
  <c r="V88" i="98"/>
  <c r="BQ88" i="98" s="1"/>
  <c r="W88" i="98"/>
  <c r="X88" i="98"/>
  <c r="BS88" i="98" s="1"/>
  <c r="Y88" i="98"/>
  <c r="Z88" i="98"/>
  <c r="AA88" i="98"/>
  <c r="AB88" i="98"/>
  <c r="AC88" i="98"/>
  <c r="BX88" i="98" s="1"/>
  <c r="AD88" i="98"/>
  <c r="AE88" i="98"/>
  <c r="AF88" i="98"/>
  <c r="CA88" i="98" s="1"/>
  <c r="AG88" i="98"/>
  <c r="CB88" i="98" s="1"/>
  <c r="AH88" i="98"/>
  <c r="CC88" i="98" s="1"/>
  <c r="AI88" i="98"/>
  <c r="AJ88" i="98"/>
  <c r="AK88" i="98"/>
  <c r="CF88" i="98" s="1"/>
  <c r="AL88" i="98"/>
  <c r="AM88" i="98"/>
  <c r="AN88" i="98"/>
  <c r="V89" i="98"/>
  <c r="BQ89" i="98" s="1"/>
  <c r="W89" i="98"/>
  <c r="X89" i="98"/>
  <c r="Y89" i="98"/>
  <c r="Z89" i="98"/>
  <c r="BU89" i="98" s="1"/>
  <c r="AA89" i="98"/>
  <c r="BV89" i="98" s="1"/>
  <c r="AB89" i="98"/>
  <c r="AC89" i="98"/>
  <c r="AD89" i="98"/>
  <c r="AE89" i="98"/>
  <c r="AF89" i="98"/>
  <c r="AG89" i="98"/>
  <c r="AH89" i="98"/>
  <c r="AI89" i="98"/>
  <c r="AJ89" i="98"/>
  <c r="AK89" i="98"/>
  <c r="CF89" i="98" s="1"/>
  <c r="AL89" i="98"/>
  <c r="AM89" i="98"/>
  <c r="CH89" i="98" s="1"/>
  <c r="AN89" i="98"/>
  <c r="V90" i="98"/>
  <c r="BQ90" i="98" s="1"/>
  <c r="W90" i="98"/>
  <c r="X90" i="98"/>
  <c r="Y90" i="98"/>
  <c r="Z90" i="98"/>
  <c r="BU90" i="98" s="1"/>
  <c r="AA90" i="98"/>
  <c r="AB90" i="98"/>
  <c r="AC90" i="98"/>
  <c r="AD90" i="98"/>
  <c r="BY90" i="98" s="1"/>
  <c r="AE90" i="98"/>
  <c r="AF90" i="98"/>
  <c r="CA90" i="98" s="1"/>
  <c r="AG90" i="98"/>
  <c r="AH90" i="98"/>
  <c r="AI90" i="98"/>
  <c r="AJ90" i="98"/>
  <c r="AK90" i="98"/>
  <c r="AL90" i="98"/>
  <c r="CG90" i="98" s="1"/>
  <c r="AM90" i="98"/>
  <c r="AN90" i="98"/>
  <c r="V91" i="98"/>
  <c r="W91" i="98"/>
  <c r="X91" i="98"/>
  <c r="Y91" i="98"/>
  <c r="Z91" i="98"/>
  <c r="BU91" i="98" s="1"/>
  <c r="AA91" i="98"/>
  <c r="AB91" i="98"/>
  <c r="AC91" i="98"/>
  <c r="AD91" i="98"/>
  <c r="AE91" i="98"/>
  <c r="BZ91" i="98" s="1"/>
  <c r="AF91" i="98"/>
  <c r="AG91" i="98"/>
  <c r="AH91" i="98"/>
  <c r="AI91" i="98"/>
  <c r="AJ91" i="98"/>
  <c r="AK91" i="98"/>
  <c r="AL91" i="98"/>
  <c r="AM91" i="98"/>
  <c r="AN91" i="98"/>
  <c r="V92" i="98"/>
  <c r="W92" i="98"/>
  <c r="X92" i="98"/>
  <c r="Y92" i="98"/>
  <c r="Z92" i="98"/>
  <c r="AA92" i="98"/>
  <c r="AB92" i="98"/>
  <c r="AC92" i="98"/>
  <c r="BX92" i="98" s="1"/>
  <c r="AD92" i="98"/>
  <c r="BY92" i="98" s="1"/>
  <c r="AE92" i="98"/>
  <c r="AF92" i="98"/>
  <c r="AG92" i="98"/>
  <c r="AH92" i="98"/>
  <c r="AI92" i="98"/>
  <c r="AJ92" i="98"/>
  <c r="AK92" i="98"/>
  <c r="AL92" i="98"/>
  <c r="AM92" i="98"/>
  <c r="AN92" i="98"/>
  <c r="V93" i="98"/>
  <c r="W93" i="98"/>
  <c r="X93" i="98"/>
  <c r="BS93" i="98" s="1"/>
  <c r="Y93" i="98"/>
  <c r="Z93" i="98"/>
  <c r="BU93" i="98" s="1"/>
  <c r="AA93" i="98"/>
  <c r="AB93" i="98"/>
  <c r="AC93" i="98"/>
  <c r="BX93" i="98" s="1"/>
  <c r="AD93" i="98"/>
  <c r="AE93" i="98"/>
  <c r="AF93" i="98"/>
  <c r="AG93" i="98"/>
  <c r="AH93" i="98"/>
  <c r="AI93" i="98"/>
  <c r="AJ93" i="98"/>
  <c r="AK93" i="98"/>
  <c r="CF93" i="98" s="1"/>
  <c r="AL93" i="98"/>
  <c r="AM93" i="98"/>
  <c r="AN93" i="98"/>
  <c r="V94" i="98"/>
  <c r="BQ94" i="98" s="1"/>
  <c r="W94" i="98"/>
  <c r="X94" i="98"/>
  <c r="Y94" i="98"/>
  <c r="Z94" i="98"/>
  <c r="AA94" i="98"/>
  <c r="AB94" i="98"/>
  <c r="BW94" i="98" s="1"/>
  <c r="AC94" i="98"/>
  <c r="AD94" i="98"/>
  <c r="AE94" i="98"/>
  <c r="AF94" i="98"/>
  <c r="AG94" i="98"/>
  <c r="CB94" i="98" s="1"/>
  <c r="AH94" i="98"/>
  <c r="CC94" i="98" s="1"/>
  <c r="AI94" i="98"/>
  <c r="AJ94" i="98"/>
  <c r="AK94" i="98"/>
  <c r="AL94" i="98"/>
  <c r="AM94" i="98"/>
  <c r="AN94" i="98"/>
  <c r="CI94" i="98" s="1"/>
  <c r="V95" i="98"/>
  <c r="W95" i="98"/>
  <c r="X95" i="98"/>
  <c r="BS95" i="98" s="1"/>
  <c r="Y95" i="98"/>
  <c r="Z95" i="98"/>
  <c r="AA95" i="98"/>
  <c r="BV95" i="98" s="1"/>
  <c r="AB95" i="98"/>
  <c r="AC95" i="98"/>
  <c r="BX95" i="98" s="1"/>
  <c r="AD95" i="98"/>
  <c r="AE95" i="98"/>
  <c r="AF95" i="98"/>
  <c r="CA95" i="98" s="1"/>
  <c r="AG95" i="98"/>
  <c r="CB95" i="98" s="1"/>
  <c r="AH95" i="98"/>
  <c r="AI95" i="98"/>
  <c r="AJ95" i="98"/>
  <c r="AK95" i="98"/>
  <c r="AL95" i="98"/>
  <c r="AM95" i="98"/>
  <c r="CH95" i="98" s="1"/>
  <c r="AN95" i="98"/>
  <c r="V96" i="98"/>
  <c r="W96" i="98"/>
  <c r="X96" i="98"/>
  <c r="Y96" i="98"/>
  <c r="Z96" i="98"/>
  <c r="AA96" i="98"/>
  <c r="AB96" i="98"/>
  <c r="AC96" i="98"/>
  <c r="AD96" i="98"/>
  <c r="AE96" i="98"/>
  <c r="AF96" i="98"/>
  <c r="CA96" i="98" s="1"/>
  <c r="AG96" i="98"/>
  <c r="AH96" i="98"/>
  <c r="AI96" i="98"/>
  <c r="AJ96" i="98"/>
  <c r="AK96" i="98"/>
  <c r="AL96" i="98"/>
  <c r="AM96" i="98"/>
  <c r="AN96" i="98"/>
  <c r="AO84" i="98"/>
  <c r="AO85" i="98"/>
  <c r="AO86" i="98"/>
  <c r="AO87" i="98"/>
  <c r="CJ87" i="98" s="1"/>
  <c r="AO88" i="98"/>
  <c r="AO89" i="98"/>
  <c r="CJ89" i="98" s="1"/>
  <c r="AO90" i="98"/>
  <c r="AO91" i="98"/>
  <c r="CJ91" i="98" s="1"/>
  <c r="AO92" i="98"/>
  <c r="CJ92" i="98" s="1"/>
  <c r="AO93" i="98"/>
  <c r="CJ93" i="98" s="1"/>
  <c r="AO94" i="98"/>
  <c r="CJ94" i="98" s="1"/>
  <c r="AO95" i="98"/>
  <c r="CJ95" i="98" s="1"/>
  <c r="AO96" i="98"/>
  <c r="CJ96" i="98" s="1"/>
  <c r="AO83" i="98"/>
  <c r="CJ83" i="98" s="1"/>
  <c r="BI39" i="99"/>
  <c r="BJ39" i="99"/>
  <c r="BH39" i="99"/>
  <c r="CJ61" i="98"/>
  <c r="CI61" i="98"/>
  <c r="CH61" i="98"/>
  <c r="CG61" i="98"/>
  <c r="CF61" i="98"/>
  <c r="CE61" i="98"/>
  <c r="CD61" i="98"/>
  <c r="CC61" i="98"/>
  <c r="CB61" i="98"/>
  <c r="CA61" i="98"/>
  <c r="BZ61" i="98"/>
  <c r="BY61" i="98"/>
  <c r="BX61" i="98"/>
  <c r="BW61" i="98"/>
  <c r="BV61" i="98"/>
  <c r="BU61" i="98"/>
  <c r="BT61" i="98"/>
  <c r="BS61" i="98"/>
  <c r="BR61" i="98"/>
  <c r="BQ61" i="98"/>
  <c r="BP61" i="98"/>
  <c r="BO61" i="98"/>
  <c r="BN61" i="98"/>
  <c r="BM61" i="98"/>
  <c r="BL61" i="98"/>
  <c r="BK61" i="98"/>
  <c r="BJ61" i="98"/>
  <c r="BI61" i="98"/>
  <c r="BH61" i="98"/>
  <c r="BG61" i="98"/>
  <c r="BF61" i="98"/>
  <c r="BE61" i="98"/>
  <c r="BD61" i="98"/>
  <c r="BC61" i="98"/>
  <c r="BB61" i="98"/>
  <c r="BA61" i="98"/>
  <c r="AY61" i="98"/>
  <c r="AX61" i="98"/>
  <c r="AU61" i="98"/>
  <c r="AT61" i="98"/>
  <c r="AR61" i="98"/>
  <c r="AQ61" i="98"/>
  <c r="AP61" i="98"/>
  <c r="B3" i="98"/>
  <c r="K5" i="98" s="1"/>
  <c r="C5" i="98"/>
  <c r="AP6" i="98"/>
  <c r="AQ6" i="98"/>
  <c r="AR6" i="98"/>
  <c r="AT6" i="98"/>
  <c r="AU6" i="98"/>
  <c r="AV6" i="98"/>
  <c r="AW6" i="98"/>
  <c r="AX6" i="98"/>
  <c r="AY6" i="98"/>
  <c r="BA6" i="98"/>
  <c r="BB6" i="98"/>
  <c r="BC6" i="98"/>
  <c r="BD6" i="98"/>
  <c r="BE6" i="98"/>
  <c r="BF6" i="98"/>
  <c r="BG6" i="98"/>
  <c r="BH6" i="98"/>
  <c r="BI6" i="98"/>
  <c r="BJ6" i="98"/>
  <c r="BK6" i="98"/>
  <c r="BL6" i="98"/>
  <c r="BM6" i="98"/>
  <c r="BN6" i="98"/>
  <c r="BO6" i="98"/>
  <c r="BP6" i="98"/>
  <c r="BQ6" i="98"/>
  <c r="BR6" i="98"/>
  <c r="BS6" i="98"/>
  <c r="BT6" i="98"/>
  <c r="BU6" i="98"/>
  <c r="BV6" i="98"/>
  <c r="BW6" i="98"/>
  <c r="BX6" i="98"/>
  <c r="BY6" i="98"/>
  <c r="BZ6" i="98"/>
  <c r="CA6" i="98"/>
  <c r="CB6" i="98"/>
  <c r="CC6" i="98"/>
  <c r="CD6" i="98"/>
  <c r="CE6" i="98"/>
  <c r="CF6" i="98"/>
  <c r="CG6" i="98"/>
  <c r="CH6" i="98"/>
  <c r="CI6" i="98"/>
  <c r="CJ6" i="98"/>
  <c r="AP7" i="98"/>
  <c r="AQ7" i="98"/>
  <c r="AR7" i="98"/>
  <c r="AT7" i="98"/>
  <c r="AU7" i="98"/>
  <c r="AV7" i="98"/>
  <c r="AW7" i="98"/>
  <c r="AX7" i="98"/>
  <c r="AY7" i="98"/>
  <c r="BA7" i="98"/>
  <c r="BB7" i="98"/>
  <c r="BC7" i="98"/>
  <c r="BD7" i="98"/>
  <c r="BE7" i="98"/>
  <c r="BF7" i="98"/>
  <c r="BG7" i="98"/>
  <c r="BH7" i="98"/>
  <c r="BI7" i="98"/>
  <c r="BJ7" i="98"/>
  <c r="BK7" i="98"/>
  <c r="BL7" i="98"/>
  <c r="BM7" i="98"/>
  <c r="BN7" i="98"/>
  <c r="BO7" i="98"/>
  <c r="BP7" i="98"/>
  <c r="BQ7" i="98"/>
  <c r="BR7" i="98"/>
  <c r="BS7" i="98"/>
  <c r="BT7" i="98"/>
  <c r="BU7" i="98"/>
  <c r="BV7" i="98"/>
  <c r="BW7" i="98"/>
  <c r="BX7" i="98"/>
  <c r="BY7" i="98"/>
  <c r="BZ7" i="98"/>
  <c r="CA7" i="98"/>
  <c r="CB7" i="98"/>
  <c r="CC7" i="98"/>
  <c r="CD7" i="98"/>
  <c r="CE7" i="98"/>
  <c r="CF7" i="98"/>
  <c r="CG7" i="98"/>
  <c r="CH7" i="98"/>
  <c r="CI7" i="98"/>
  <c r="CJ7" i="98"/>
  <c r="AP8" i="98"/>
  <c r="AQ8" i="98"/>
  <c r="AR8" i="98"/>
  <c r="AT8" i="98"/>
  <c r="AU8" i="98"/>
  <c r="AV8" i="98"/>
  <c r="AW8" i="98"/>
  <c r="AX8" i="98"/>
  <c r="AY8" i="98"/>
  <c r="BA8" i="98"/>
  <c r="BB8" i="98"/>
  <c r="BC8" i="98"/>
  <c r="BD8" i="98"/>
  <c r="BE8" i="98"/>
  <c r="BF8" i="98"/>
  <c r="BG8" i="98"/>
  <c r="BH8" i="98"/>
  <c r="BI8" i="98"/>
  <c r="BJ8" i="98"/>
  <c r="BK8" i="98"/>
  <c r="BL8" i="98"/>
  <c r="BM8" i="98"/>
  <c r="BN8" i="98"/>
  <c r="BO8" i="98"/>
  <c r="BP8" i="98"/>
  <c r="BQ8" i="98"/>
  <c r="BR8" i="98"/>
  <c r="BS8" i="98"/>
  <c r="BT8" i="98"/>
  <c r="BU8" i="98"/>
  <c r="BV8" i="98"/>
  <c r="BW8" i="98"/>
  <c r="BX8" i="98"/>
  <c r="BY8" i="98"/>
  <c r="BZ8" i="98"/>
  <c r="CA8" i="98"/>
  <c r="CB8" i="98"/>
  <c r="CC8" i="98"/>
  <c r="CD8" i="98"/>
  <c r="CE8" i="98"/>
  <c r="CF8" i="98"/>
  <c r="CG8" i="98"/>
  <c r="CH8" i="98"/>
  <c r="CI8" i="98"/>
  <c r="CJ8" i="98"/>
  <c r="AP9" i="98"/>
  <c r="AQ9" i="98"/>
  <c r="AR9" i="98"/>
  <c r="AT9" i="98"/>
  <c r="AU9" i="98"/>
  <c r="AV9" i="98"/>
  <c r="AW9" i="98"/>
  <c r="AX9" i="98"/>
  <c r="AY9" i="98"/>
  <c r="AZ9" i="98"/>
  <c r="BA9" i="98"/>
  <c r="BB9" i="98"/>
  <c r="BC9" i="98"/>
  <c r="BD9" i="98"/>
  <c r="BE9" i="98"/>
  <c r="BF9" i="98"/>
  <c r="BG9" i="98"/>
  <c r="BH9" i="98"/>
  <c r="BI9" i="98"/>
  <c r="BJ9" i="98"/>
  <c r="BK9" i="98"/>
  <c r="BL9" i="98"/>
  <c r="BM9" i="98"/>
  <c r="BN9" i="98"/>
  <c r="BO9" i="98"/>
  <c r="BP9" i="98"/>
  <c r="BQ9" i="98"/>
  <c r="BR9" i="98"/>
  <c r="BS9" i="98"/>
  <c r="BT9" i="98"/>
  <c r="BU9" i="98"/>
  <c r="BV9" i="98"/>
  <c r="BW9" i="98"/>
  <c r="BX9" i="98"/>
  <c r="BY9" i="98"/>
  <c r="BZ9" i="98"/>
  <c r="CA9" i="98"/>
  <c r="CB9" i="98"/>
  <c r="CC9" i="98"/>
  <c r="CD9" i="98"/>
  <c r="CE9" i="98"/>
  <c r="CF9" i="98"/>
  <c r="CG9" i="98"/>
  <c r="CH9" i="98"/>
  <c r="CI9" i="98"/>
  <c r="CJ9" i="98"/>
  <c r="AP10" i="98"/>
  <c r="AQ10" i="98"/>
  <c r="AR10" i="98"/>
  <c r="AT10" i="98"/>
  <c r="AU10" i="98"/>
  <c r="AV10" i="98"/>
  <c r="AW10" i="98"/>
  <c r="AX10" i="98"/>
  <c r="AY10" i="98"/>
  <c r="BA10" i="98"/>
  <c r="BB10" i="98"/>
  <c r="BC10" i="98"/>
  <c r="BD10" i="98"/>
  <c r="BE10" i="98"/>
  <c r="BF10" i="98"/>
  <c r="BG10" i="98"/>
  <c r="BH10" i="98"/>
  <c r="BI10" i="98"/>
  <c r="BJ10" i="98"/>
  <c r="BK10" i="98"/>
  <c r="BL10" i="98"/>
  <c r="BM10" i="98"/>
  <c r="BN10" i="98"/>
  <c r="BO10" i="98"/>
  <c r="BP10" i="98"/>
  <c r="BQ10" i="98"/>
  <c r="BR10" i="98"/>
  <c r="BS10" i="98"/>
  <c r="BT10" i="98"/>
  <c r="BU10" i="98"/>
  <c r="BV10" i="98"/>
  <c r="BW10" i="98"/>
  <c r="BX10" i="98"/>
  <c r="BY10" i="98"/>
  <c r="BZ10" i="98"/>
  <c r="CA10" i="98"/>
  <c r="CB10" i="98"/>
  <c r="CC10" i="98"/>
  <c r="CD10" i="98"/>
  <c r="CE10" i="98"/>
  <c r="CF10" i="98"/>
  <c r="CG10" i="98"/>
  <c r="CH10" i="98"/>
  <c r="CI10" i="98"/>
  <c r="CJ10" i="98"/>
  <c r="AP11" i="98"/>
  <c r="AQ11" i="98"/>
  <c r="AR11" i="98"/>
  <c r="AT11" i="98"/>
  <c r="AU11" i="98"/>
  <c r="AV11" i="98"/>
  <c r="AW11" i="98"/>
  <c r="AX11" i="98"/>
  <c r="AY11" i="98"/>
  <c r="BA11" i="98"/>
  <c r="BB11" i="98"/>
  <c r="BC11" i="98"/>
  <c r="BD11" i="98"/>
  <c r="BE11" i="98"/>
  <c r="BF11" i="98"/>
  <c r="BG11" i="98"/>
  <c r="BH11" i="98"/>
  <c r="BI11" i="98"/>
  <c r="BJ11" i="98"/>
  <c r="BK11" i="98"/>
  <c r="BL11" i="98"/>
  <c r="BM11" i="98"/>
  <c r="BN11" i="98"/>
  <c r="BO11" i="98"/>
  <c r="BP11" i="98"/>
  <c r="BQ11" i="98"/>
  <c r="BR11" i="98"/>
  <c r="BS11" i="98"/>
  <c r="BT11" i="98"/>
  <c r="BU11" i="98"/>
  <c r="BV11" i="98"/>
  <c r="BW11" i="98"/>
  <c r="BX11" i="98"/>
  <c r="BY11" i="98"/>
  <c r="BZ11" i="98"/>
  <c r="CA11" i="98"/>
  <c r="CB11" i="98"/>
  <c r="CC11" i="98"/>
  <c r="CD11" i="98"/>
  <c r="CE11" i="98"/>
  <c r="CF11" i="98"/>
  <c r="CG11" i="98"/>
  <c r="CH11" i="98"/>
  <c r="CI11" i="98"/>
  <c r="CJ11" i="98"/>
  <c r="AP12" i="98"/>
  <c r="AQ12" i="98"/>
  <c r="AR12" i="98"/>
  <c r="AT12" i="98"/>
  <c r="AU12" i="98"/>
  <c r="AV12" i="98"/>
  <c r="AW12" i="98"/>
  <c r="AX12" i="98"/>
  <c r="AY12" i="98"/>
  <c r="BA12" i="98"/>
  <c r="BB12" i="98"/>
  <c r="BC12" i="98"/>
  <c r="BD12" i="98"/>
  <c r="BE12" i="98"/>
  <c r="BF12" i="98"/>
  <c r="BG12" i="98"/>
  <c r="BH12" i="98"/>
  <c r="BI12" i="98"/>
  <c r="BJ12" i="98"/>
  <c r="BK12" i="98"/>
  <c r="BL12" i="98"/>
  <c r="BM12" i="98"/>
  <c r="BN12" i="98"/>
  <c r="BO12" i="98"/>
  <c r="BP12" i="98"/>
  <c r="BQ12" i="98"/>
  <c r="BR12" i="98"/>
  <c r="BS12" i="98"/>
  <c r="BT12" i="98"/>
  <c r="BU12" i="98"/>
  <c r="BV12" i="98"/>
  <c r="BW12" i="98"/>
  <c r="BX12" i="98"/>
  <c r="BY12" i="98"/>
  <c r="BZ12" i="98"/>
  <c r="CA12" i="98"/>
  <c r="CB12" i="98"/>
  <c r="CC12" i="98"/>
  <c r="CD12" i="98"/>
  <c r="CE12" i="98"/>
  <c r="CF12" i="98"/>
  <c r="CG12" i="98"/>
  <c r="CH12" i="98"/>
  <c r="CI12" i="98"/>
  <c r="CJ12" i="98"/>
  <c r="AP13" i="98"/>
  <c r="AQ13" i="98"/>
  <c r="AR13" i="98"/>
  <c r="AT13" i="98"/>
  <c r="AU13" i="98"/>
  <c r="AV13" i="98"/>
  <c r="AW13" i="98"/>
  <c r="AX13" i="98"/>
  <c r="AY13" i="98"/>
  <c r="BA13" i="98"/>
  <c r="BB13" i="98"/>
  <c r="BC13" i="98"/>
  <c r="BD13" i="98"/>
  <c r="BE13" i="98"/>
  <c r="BF13" i="98"/>
  <c r="BG13" i="98"/>
  <c r="BH13" i="98"/>
  <c r="BI13" i="98"/>
  <c r="BJ13" i="98"/>
  <c r="BK13" i="98"/>
  <c r="BL13" i="98"/>
  <c r="BM13" i="98"/>
  <c r="BN13" i="98"/>
  <c r="BO13" i="98"/>
  <c r="BP13" i="98"/>
  <c r="BQ13" i="98"/>
  <c r="BR13" i="98"/>
  <c r="BS13" i="98"/>
  <c r="BT13" i="98"/>
  <c r="BU13" i="98"/>
  <c r="BV13" i="98"/>
  <c r="BW13" i="98"/>
  <c r="BX13" i="98"/>
  <c r="BY13" i="98"/>
  <c r="BZ13" i="98"/>
  <c r="CA13" i="98"/>
  <c r="CB13" i="98"/>
  <c r="CC13" i="98"/>
  <c r="CD13" i="98"/>
  <c r="CE13" i="98"/>
  <c r="CF13" i="98"/>
  <c r="CG13" i="98"/>
  <c r="CH13" i="98"/>
  <c r="CI13" i="98"/>
  <c r="CJ13" i="98"/>
  <c r="AP14" i="98"/>
  <c r="AQ14" i="98"/>
  <c r="AR14" i="98"/>
  <c r="AT14" i="98"/>
  <c r="AU14" i="98"/>
  <c r="AV14" i="98"/>
  <c r="AW14" i="98"/>
  <c r="AX14" i="98"/>
  <c r="AY14" i="98"/>
  <c r="BA14" i="98"/>
  <c r="BB14" i="98"/>
  <c r="BC14" i="98"/>
  <c r="BD14" i="98"/>
  <c r="BE14" i="98"/>
  <c r="BF14" i="98"/>
  <c r="BG14" i="98"/>
  <c r="BH14" i="98"/>
  <c r="BI14" i="98"/>
  <c r="BJ14" i="98"/>
  <c r="BK14" i="98"/>
  <c r="BL14" i="98"/>
  <c r="BM14" i="98"/>
  <c r="BN14" i="98"/>
  <c r="BO14" i="98"/>
  <c r="BP14" i="98"/>
  <c r="BQ14" i="98"/>
  <c r="BR14" i="98"/>
  <c r="BS14" i="98"/>
  <c r="BT14" i="98"/>
  <c r="BU14" i="98"/>
  <c r="BV14" i="98"/>
  <c r="BW14" i="98"/>
  <c r="BX14" i="98"/>
  <c r="BY14" i="98"/>
  <c r="BZ14" i="98"/>
  <c r="CA14" i="98"/>
  <c r="CB14" i="98"/>
  <c r="CC14" i="98"/>
  <c r="CD14" i="98"/>
  <c r="CE14" i="98"/>
  <c r="CF14" i="98"/>
  <c r="CG14" i="98"/>
  <c r="CH14" i="98"/>
  <c r="CI14" i="98"/>
  <c r="CJ14" i="98"/>
  <c r="AP15" i="98"/>
  <c r="AQ15" i="98"/>
  <c r="AR15" i="98"/>
  <c r="AT15" i="98"/>
  <c r="AU15" i="98"/>
  <c r="AV15" i="98"/>
  <c r="AW15" i="98"/>
  <c r="AX15" i="98"/>
  <c r="AZ15" i="98" s="1"/>
  <c r="AY15" i="98"/>
  <c r="BA15" i="98"/>
  <c r="BB15" i="98"/>
  <c r="BC15" i="98"/>
  <c r="BD15" i="98"/>
  <c r="BE15" i="98"/>
  <c r="BF15" i="98"/>
  <c r="BG15" i="98"/>
  <c r="BH15" i="98"/>
  <c r="BI15" i="98"/>
  <c r="BJ15" i="98"/>
  <c r="BK15" i="98"/>
  <c r="BL15" i="98"/>
  <c r="BM15" i="98"/>
  <c r="BN15" i="98"/>
  <c r="BO15" i="98"/>
  <c r="BP15" i="98"/>
  <c r="BQ15" i="98"/>
  <c r="BR15" i="98"/>
  <c r="BS15" i="98"/>
  <c r="BT15" i="98"/>
  <c r="BU15" i="98"/>
  <c r="BV15" i="98"/>
  <c r="BW15" i="98"/>
  <c r="BX15" i="98"/>
  <c r="BY15" i="98"/>
  <c r="BZ15" i="98"/>
  <c r="CA15" i="98"/>
  <c r="CB15" i="98"/>
  <c r="CC15" i="98"/>
  <c r="CD15" i="98"/>
  <c r="CE15" i="98"/>
  <c r="CF15" i="98"/>
  <c r="CG15" i="98"/>
  <c r="CH15" i="98"/>
  <c r="CI15" i="98"/>
  <c r="CJ15" i="98"/>
  <c r="AP16" i="98"/>
  <c r="AQ16" i="98"/>
  <c r="AR16" i="98"/>
  <c r="AT16" i="98"/>
  <c r="AU16" i="98"/>
  <c r="AV16" i="98"/>
  <c r="AW16" i="98"/>
  <c r="AX16" i="98"/>
  <c r="AY16" i="98"/>
  <c r="BA16" i="98"/>
  <c r="BB16" i="98"/>
  <c r="BC16" i="98"/>
  <c r="BD16" i="98"/>
  <c r="BE16" i="98"/>
  <c r="BF16" i="98"/>
  <c r="BG16" i="98"/>
  <c r="BH16" i="98"/>
  <c r="BI16" i="98"/>
  <c r="BJ16" i="98"/>
  <c r="BK16" i="98"/>
  <c r="BL16" i="98"/>
  <c r="BM16" i="98"/>
  <c r="BN16" i="98"/>
  <c r="BO16" i="98"/>
  <c r="BP16" i="98"/>
  <c r="BQ16" i="98"/>
  <c r="BR16" i="98"/>
  <c r="BS16" i="98"/>
  <c r="BT16" i="98"/>
  <c r="BU16" i="98"/>
  <c r="BV16" i="98"/>
  <c r="BW16" i="98"/>
  <c r="BX16" i="98"/>
  <c r="BY16" i="98"/>
  <c r="BZ16" i="98"/>
  <c r="CA16" i="98"/>
  <c r="CB16" i="98"/>
  <c r="CC16" i="98"/>
  <c r="CD16" i="98"/>
  <c r="CE16" i="98"/>
  <c r="CF16" i="98"/>
  <c r="CG16" i="98"/>
  <c r="CH16" i="98"/>
  <c r="CI16" i="98"/>
  <c r="CJ16" i="98"/>
  <c r="AP17" i="98"/>
  <c r="AQ17" i="98"/>
  <c r="AR17" i="98"/>
  <c r="AT17" i="98"/>
  <c r="AU17" i="98"/>
  <c r="AV17" i="98"/>
  <c r="AW17" i="98"/>
  <c r="AX17" i="98"/>
  <c r="AY17" i="98"/>
  <c r="BA17" i="98"/>
  <c r="BB17" i="98"/>
  <c r="BC17" i="98"/>
  <c r="BD17" i="98"/>
  <c r="BE17" i="98"/>
  <c r="BF17" i="98"/>
  <c r="BG17" i="98"/>
  <c r="BH17" i="98"/>
  <c r="BI17" i="98"/>
  <c r="BJ17" i="98"/>
  <c r="BK17" i="98"/>
  <c r="BL17" i="98"/>
  <c r="BM17" i="98"/>
  <c r="BN17" i="98"/>
  <c r="BO17" i="98"/>
  <c r="BP17" i="98"/>
  <c r="BQ17" i="98"/>
  <c r="BR17" i="98"/>
  <c r="BS17" i="98"/>
  <c r="BT17" i="98"/>
  <c r="BU17" i="98"/>
  <c r="BV17" i="98"/>
  <c r="BW17" i="98"/>
  <c r="BX17" i="98"/>
  <c r="BY17" i="98"/>
  <c r="BZ17" i="98"/>
  <c r="CA17" i="98"/>
  <c r="CB17" i="98"/>
  <c r="CC17" i="98"/>
  <c r="CD17" i="98"/>
  <c r="CE17" i="98"/>
  <c r="CF17" i="98"/>
  <c r="CG17" i="98"/>
  <c r="CH17" i="98"/>
  <c r="CI17" i="98"/>
  <c r="CJ17" i="98"/>
  <c r="AP18" i="98"/>
  <c r="AQ18" i="98"/>
  <c r="AR18" i="98"/>
  <c r="AT18" i="98"/>
  <c r="AU18" i="98"/>
  <c r="AV18" i="98"/>
  <c r="AW18" i="98"/>
  <c r="AX18" i="98"/>
  <c r="AY18" i="98"/>
  <c r="BA18" i="98"/>
  <c r="BB18" i="98"/>
  <c r="BC18" i="98"/>
  <c r="BD18" i="98"/>
  <c r="BE18" i="98"/>
  <c r="BF18" i="98"/>
  <c r="BG18" i="98"/>
  <c r="BH18" i="98"/>
  <c r="BI18" i="98"/>
  <c r="BJ18" i="98"/>
  <c r="BK18" i="98"/>
  <c r="BL18" i="98"/>
  <c r="BM18" i="98"/>
  <c r="BN18" i="98"/>
  <c r="BO18" i="98"/>
  <c r="BP18" i="98"/>
  <c r="BQ18" i="98"/>
  <c r="BR18" i="98"/>
  <c r="BS18" i="98"/>
  <c r="BT18" i="98"/>
  <c r="BU18" i="98"/>
  <c r="BV18" i="98"/>
  <c r="BW18" i="98"/>
  <c r="BX18" i="98"/>
  <c r="BY18" i="98"/>
  <c r="BZ18" i="98"/>
  <c r="CA18" i="98"/>
  <c r="CB18" i="98"/>
  <c r="CC18" i="98"/>
  <c r="CD18" i="98"/>
  <c r="CE18" i="98"/>
  <c r="CF18" i="98"/>
  <c r="CG18" i="98"/>
  <c r="CH18" i="98"/>
  <c r="CI18" i="98"/>
  <c r="CJ18" i="98"/>
  <c r="AP19" i="98"/>
  <c r="AQ19" i="98"/>
  <c r="AR19" i="98"/>
  <c r="AT19" i="98"/>
  <c r="AU19" i="98"/>
  <c r="AV19" i="98"/>
  <c r="AW19" i="98"/>
  <c r="AX19" i="98"/>
  <c r="AY19" i="98"/>
  <c r="BA19" i="98"/>
  <c r="BB19" i="98"/>
  <c r="BC19" i="98"/>
  <c r="BD19" i="98"/>
  <c r="BE19" i="98"/>
  <c r="BF19" i="98"/>
  <c r="BG19" i="98"/>
  <c r="BH19" i="98"/>
  <c r="BI19" i="98"/>
  <c r="BJ19" i="98"/>
  <c r="BK19" i="98"/>
  <c r="BL19" i="98"/>
  <c r="BM19" i="98"/>
  <c r="BN19" i="98"/>
  <c r="BO19" i="98"/>
  <c r="BP19" i="98"/>
  <c r="BQ19" i="98"/>
  <c r="BR19" i="98"/>
  <c r="BS19" i="98"/>
  <c r="BT19" i="98"/>
  <c r="BU19" i="98"/>
  <c r="BV19" i="98"/>
  <c r="BW19" i="98"/>
  <c r="BX19" i="98"/>
  <c r="BY19" i="98"/>
  <c r="BZ19" i="98"/>
  <c r="CA19" i="98"/>
  <c r="CB19" i="98"/>
  <c r="CC19" i="98"/>
  <c r="CD19" i="98"/>
  <c r="CE19" i="98"/>
  <c r="CF19" i="98"/>
  <c r="CG19" i="98"/>
  <c r="CH19" i="98"/>
  <c r="CI19" i="98"/>
  <c r="CJ19" i="98"/>
  <c r="AP20" i="98"/>
  <c r="AQ20" i="98"/>
  <c r="AR20" i="98"/>
  <c r="AT20" i="98"/>
  <c r="AU20" i="98"/>
  <c r="AV20" i="98"/>
  <c r="AW20" i="98"/>
  <c r="AX20" i="98"/>
  <c r="AY20" i="98"/>
  <c r="BA20" i="98"/>
  <c r="BB20" i="98"/>
  <c r="BC20" i="98"/>
  <c r="BD20" i="98"/>
  <c r="BE20" i="98"/>
  <c r="BF20" i="98"/>
  <c r="BG20" i="98"/>
  <c r="BH20" i="98"/>
  <c r="BI20" i="98"/>
  <c r="BJ20" i="98"/>
  <c r="BK20" i="98"/>
  <c r="BL20" i="98"/>
  <c r="BM20" i="98"/>
  <c r="BN20" i="98"/>
  <c r="BO20" i="98"/>
  <c r="BP20" i="98"/>
  <c r="BQ20" i="98"/>
  <c r="BR20" i="98"/>
  <c r="BS20" i="98"/>
  <c r="BT20" i="98"/>
  <c r="BU20" i="98"/>
  <c r="BV20" i="98"/>
  <c r="BW20" i="98"/>
  <c r="BX20" i="98"/>
  <c r="BY20" i="98"/>
  <c r="BZ20" i="98"/>
  <c r="CA20" i="98"/>
  <c r="CB20" i="98"/>
  <c r="CC20" i="98"/>
  <c r="CD20" i="98"/>
  <c r="CE20" i="98"/>
  <c r="CF20" i="98"/>
  <c r="CG20" i="98"/>
  <c r="CH20" i="98"/>
  <c r="CI20" i="98"/>
  <c r="CJ20" i="98"/>
  <c r="AP21" i="98"/>
  <c r="AQ21" i="98"/>
  <c r="AR21" i="98"/>
  <c r="AT21" i="98"/>
  <c r="AU21" i="98"/>
  <c r="AV21" i="98"/>
  <c r="AW21" i="98"/>
  <c r="AX21" i="98"/>
  <c r="AY21" i="98"/>
  <c r="BA21" i="98"/>
  <c r="BB21" i="98"/>
  <c r="BC21" i="98"/>
  <c r="BD21" i="98"/>
  <c r="BE21" i="98"/>
  <c r="BF21" i="98"/>
  <c r="BG21" i="98"/>
  <c r="BH21" i="98"/>
  <c r="BI21" i="98"/>
  <c r="BJ21" i="98"/>
  <c r="BK21" i="98"/>
  <c r="BL21" i="98"/>
  <c r="BM21" i="98"/>
  <c r="BN21" i="98"/>
  <c r="BO21" i="98"/>
  <c r="BP21" i="98"/>
  <c r="BQ21" i="98"/>
  <c r="BR21" i="98"/>
  <c r="BS21" i="98"/>
  <c r="BT21" i="98"/>
  <c r="BU21" i="98"/>
  <c r="BV21" i="98"/>
  <c r="BW21" i="98"/>
  <c r="BX21" i="98"/>
  <c r="BY21" i="98"/>
  <c r="BZ21" i="98"/>
  <c r="CA21" i="98"/>
  <c r="CB21" i="98"/>
  <c r="CC21" i="98"/>
  <c r="CD21" i="98"/>
  <c r="CE21" i="98"/>
  <c r="CF21" i="98"/>
  <c r="CG21" i="98"/>
  <c r="CH21" i="98"/>
  <c r="CI21" i="98"/>
  <c r="CJ21" i="98"/>
  <c r="AP22" i="98"/>
  <c r="AQ22" i="98"/>
  <c r="AR22" i="98"/>
  <c r="AT22" i="98"/>
  <c r="AU22" i="98"/>
  <c r="AV22" i="98"/>
  <c r="AW22" i="98"/>
  <c r="AX22" i="98"/>
  <c r="AY22" i="98"/>
  <c r="BA22" i="98"/>
  <c r="BB22" i="98"/>
  <c r="BC22" i="98"/>
  <c r="BD22" i="98"/>
  <c r="BE22" i="98"/>
  <c r="BF22" i="98"/>
  <c r="BG22" i="98"/>
  <c r="BH22" i="98"/>
  <c r="BI22" i="98"/>
  <c r="BJ22" i="98"/>
  <c r="BK22" i="98"/>
  <c r="BL22" i="98"/>
  <c r="BM22" i="98"/>
  <c r="BN22" i="98"/>
  <c r="BO22" i="98"/>
  <c r="BP22" i="98"/>
  <c r="BQ22" i="98"/>
  <c r="BR22" i="98"/>
  <c r="BS22" i="98"/>
  <c r="BT22" i="98"/>
  <c r="BU22" i="98"/>
  <c r="BV22" i="98"/>
  <c r="BW22" i="98"/>
  <c r="BX22" i="98"/>
  <c r="BY22" i="98"/>
  <c r="BZ22" i="98"/>
  <c r="CA22" i="98"/>
  <c r="CB22" i="98"/>
  <c r="CC22" i="98"/>
  <c r="CD22" i="98"/>
  <c r="CE22" i="98"/>
  <c r="CF22" i="98"/>
  <c r="CG22" i="98"/>
  <c r="CH22" i="98"/>
  <c r="CI22" i="98"/>
  <c r="CJ22" i="98"/>
  <c r="AP23" i="98"/>
  <c r="AQ23" i="98"/>
  <c r="AR23" i="98"/>
  <c r="AT23" i="98"/>
  <c r="AU23" i="98"/>
  <c r="AV23" i="98"/>
  <c r="AW23" i="98"/>
  <c r="AX23" i="98"/>
  <c r="AY23" i="98"/>
  <c r="BA23" i="98"/>
  <c r="BB23" i="98"/>
  <c r="BC23" i="98"/>
  <c r="BD23" i="98"/>
  <c r="BE23" i="98"/>
  <c r="BF23" i="98"/>
  <c r="BG23" i="98"/>
  <c r="BH23" i="98"/>
  <c r="BI23" i="98"/>
  <c r="BJ23" i="98"/>
  <c r="BK23" i="98"/>
  <c r="BL23" i="98"/>
  <c r="BM23" i="98"/>
  <c r="BN23" i="98"/>
  <c r="BO23" i="98"/>
  <c r="BP23" i="98"/>
  <c r="BQ23" i="98"/>
  <c r="BR23" i="98"/>
  <c r="BS23" i="98"/>
  <c r="BT23" i="98"/>
  <c r="BU23" i="98"/>
  <c r="BV23" i="98"/>
  <c r="BW23" i="98"/>
  <c r="BX23" i="98"/>
  <c r="BY23" i="98"/>
  <c r="BZ23" i="98"/>
  <c r="CA23" i="98"/>
  <c r="CB23" i="98"/>
  <c r="CC23" i="98"/>
  <c r="CD23" i="98"/>
  <c r="CE23" i="98"/>
  <c r="CF23" i="98"/>
  <c r="CG23" i="98"/>
  <c r="CH23" i="98"/>
  <c r="CI23" i="98"/>
  <c r="CJ23" i="98"/>
  <c r="AP24" i="98"/>
  <c r="AQ24" i="98"/>
  <c r="AR24" i="98"/>
  <c r="AT24" i="98"/>
  <c r="AU24" i="98"/>
  <c r="AV24" i="98"/>
  <c r="AW24" i="98"/>
  <c r="AX24" i="98"/>
  <c r="AY24" i="98"/>
  <c r="BA24" i="98"/>
  <c r="BB24" i="98"/>
  <c r="BC24" i="98"/>
  <c r="BD24" i="98"/>
  <c r="BE24" i="98"/>
  <c r="BF24" i="98"/>
  <c r="BG24" i="98"/>
  <c r="BH24" i="98"/>
  <c r="BI24" i="98"/>
  <c r="BJ24" i="98"/>
  <c r="BK24" i="98"/>
  <c r="BL24" i="98"/>
  <c r="BM24" i="98"/>
  <c r="BN24" i="98"/>
  <c r="BO24" i="98"/>
  <c r="BP24" i="98"/>
  <c r="BQ24" i="98"/>
  <c r="BR24" i="98"/>
  <c r="BS24" i="98"/>
  <c r="BT24" i="98"/>
  <c r="BU24" i="98"/>
  <c r="BV24" i="98"/>
  <c r="BW24" i="98"/>
  <c r="BX24" i="98"/>
  <c r="BY24" i="98"/>
  <c r="BZ24" i="98"/>
  <c r="CA24" i="98"/>
  <c r="CB24" i="98"/>
  <c r="CC24" i="98"/>
  <c r="CD24" i="98"/>
  <c r="CE24" i="98"/>
  <c r="CF24" i="98"/>
  <c r="CG24" i="98"/>
  <c r="CH24" i="98"/>
  <c r="CI24" i="98"/>
  <c r="CJ24" i="98"/>
  <c r="AP25" i="98"/>
  <c r="AQ25" i="98"/>
  <c r="AR25" i="98"/>
  <c r="AT25" i="98"/>
  <c r="AU25" i="98"/>
  <c r="AV25" i="98"/>
  <c r="AW25" i="98"/>
  <c r="AX25" i="98"/>
  <c r="AY25" i="98"/>
  <c r="BA25" i="98"/>
  <c r="BB25" i="98"/>
  <c r="BC25" i="98"/>
  <c r="BD25" i="98"/>
  <c r="BE25" i="98"/>
  <c r="BF25" i="98"/>
  <c r="BG25" i="98"/>
  <c r="BH25" i="98"/>
  <c r="BI25" i="98"/>
  <c r="BJ25" i="98"/>
  <c r="BK25" i="98"/>
  <c r="BL25" i="98"/>
  <c r="BM25" i="98"/>
  <c r="BN25" i="98"/>
  <c r="BO25" i="98"/>
  <c r="BP25" i="98"/>
  <c r="BQ25" i="98"/>
  <c r="BR25" i="98"/>
  <c r="BS25" i="98"/>
  <c r="BT25" i="98"/>
  <c r="BU25" i="98"/>
  <c r="BV25" i="98"/>
  <c r="BW25" i="98"/>
  <c r="BX25" i="98"/>
  <c r="BY25" i="98"/>
  <c r="BZ25" i="98"/>
  <c r="CA25" i="98"/>
  <c r="CB25" i="98"/>
  <c r="CC25" i="98"/>
  <c r="CD25" i="98"/>
  <c r="CE25" i="98"/>
  <c r="CF25" i="98"/>
  <c r="CG25" i="98"/>
  <c r="CH25" i="98"/>
  <c r="CI25" i="98"/>
  <c r="CJ25" i="98"/>
  <c r="AP26" i="98"/>
  <c r="AQ26" i="98"/>
  <c r="AR26" i="98"/>
  <c r="AT26" i="98"/>
  <c r="AU26" i="98"/>
  <c r="AV26" i="98"/>
  <c r="AW26" i="98"/>
  <c r="AX26" i="98"/>
  <c r="AY26" i="98"/>
  <c r="BA26" i="98"/>
  <c r="BB26" i="98"/>
  <c r="BC26" i="98"/>
  <c r="BD26" i="98"/>
  <c r="BE26" i="98"/>
  <c r="BF26" i="98"/>
  <c r="BG26" i="98"/>
  <c r="BH26" i="98"/>
  <c r="BI26" i="98"/>
  <c r="BJ26" i="98"/>
  <c r="BK26" i="98"/>
  <c r="BL26" i="98"/>
  <c r="BM26" i="98"/>
  <c r="BN26" i="98"/>
  <c r="BO26" i="98"/>
  <c r="BP26" i="98"/>
  <c r="BQ26" i="98"/>
  <c r="BR26" i="98"/>
  <c r="BS26" i="98"/>
  <c r="BT26" i="98"/>
  <c r="BU26" i="98"/>
  <c r="BV26" i="98"/>
  <c r="BW26" i="98"/>
  <c r="BX26" i="98"/>
  <c r="BY26" i="98"/>
  <c r="BZ26" i="98"/>
  <c r="CA26" i="98"/>
  <c r="CB26" i="98"/>
  <c r="CC26" i="98"/>
  <c r="CD26" i="98"/>
  <c r="CE26" i="98"/>
  <c r="CF26" i="98"/>
  <c r="CG26" i="98"/>
  <c r="CH26" i="98"/>
  <c r="CI26" i="98"/>
  <c r="CJ26" i="98"/>
  <c r="AX27" i="98"/>
  <c r="AY27" i="98"/>
  <c r="BJ27" i="98"/>
  <c r="AX28" i="98"/>
  <c r="AZ28" i="98" s="1"/>
  <c r="AY28" i="98"/>
  <c r="C29" i="98"/>
  <c r="AX29" i="98"/>
  <c r="AY29" i="98"/>
  <c r="AZ29" i="98" s="1"/>
  <c r="AP30" i="98"/>
  <c r="AQ30" i="98"/>
  <c r="AR30" i="98"/>
  <c r="AT30" i="98"/>
  <c r="AU30" i="98"/>
  <c r="AX30" i="98"/>
  <c r="AY30" i="98"/>
  <c r="BA30" i="98"/>
  <c r="BB30" i="98"/>
  <c r="BC30" i="98"/>
  <c r="BD30" i="98"/>
  <c r="BE30" i="98"/>
  <c r="BF30" i="98"/>
  <c r="BG30" i="98"/>
  <c r="BH30" i="98"/>
  <c r="BI30" i="98"/>
  <c r="BJ30" i="98"/>
  <c r="BK30" i="98"/>
  <c r="BL30" i="98"/>
  <c r="BM30" i="98"/>
  <c r="BN30" i="98"/>
  <c r="BO30" i="98"/>
  <c r="BP30" i="98"/>
  <c r="BQ30" i="98"/>
  <c r="BR30" i="98"/>
  <c r="BS30" i="98"/>
  <c r="BT30" i="98"/>
  <c r="BU30" i="98"/>
  <c r="BV30" i="98"/>
  <c r="BW30" i="98"/>
  <c r="BX30" i="98"/>
  <c r="BY30" i="98"/>
  <c r="BZ30" i="98"/>
  <c r="CA30" i="98"/>
  <c r="CB30" i="98"/>
  <c r="CC30" i="98"/>
  <c r="CD30" i="98"/>
  <c r="CE30" i="98"/>
  <c r="CF30" i="98"/>
  <c r="CG30" i="98"/>
  <c r="CH30" i="98"/>
  <c r="CI30" i="98"/>
  <c r="CJ30" i="98"/>
  <c r="AP31" i="98"/>
  <c r="AQ31" i="98"/>
  <c r="AR31" i="98"/>
  <c r="AT31" i="98"/>
  <c r="AU31" i="98"/>
  <c r="AX31" i="98"/>
  <c r="AY31" i="98"/>
  <c r="BA31" i="98"/>
  <c r="BB31" i="98"/>
  <c r="BC31" i="98"/>
  <c r="BD31" i="98"/>
  <c r="BE31" i="98"/>
  <c r="BF31" i="98"/>
  <c r="BG31" i="98"/>
  <c r="BH31" i="98"/>
  <c r="BI31" i="98"/>
  <c r="BJ31" i="98"/>
  <c r="BK31" i="98"/>
  <c r="BL31" i="98"/>
  <c r="BM31" i="98"/>
  <c r="BN31" i="98"/>
  <c r="BO31" i="98"/>
  <c r="BP31" i="98"/>
  <c r="BQ31" i="98"/>
  <c r="BR31" i="98"/>
  <c r="BS31" i="98"/>
  <c r="BT31" i="98"/>
  <c r="BU31" i="98"/>
  <c r="BV31" i="98"/>
  <c r="BW31" i="98"/>
  <c r="BX31" i="98"/>
  <c r="BY31" i="98"/>
  <c r="BZ31" i="98"/>
  <c r="CA31" i="98"/>
  <c r="CB31" i="98"/>
  <c r="CC31" i="98"/>
  <c r="CD31" i="98"/>
  <c r="CE31" i="98"/>
  <c r="CF31" i="98"/>
  <c r="CG31" i="98"/>
  <c r="CH31" i="98"/>
  <c r="CI31" i="98"/>
  <c r="CJ31" i="98"/>
  <c r="AP32" i="98"/>
  <c r="AQ32" i="98"/>
  <c r="AR32" i="98"/>
  <c r="AT32" i="98"/>
  <c r="AU32" i="98"/>
  <c r="AX32" i="98"/>
  <c r="AY32" i="98"/>
  <c r="BA32" i="98"/>
  <c r="BB32" i="98"/>
  <c r="BC32" i="98"/>
  <c r="BD32" i="98"/>
  <c r="BE32" i="98"/>
  <c r="BF32" i="98"/>
  <c r="BG32" i="98"/>
  <c r="BH32" i="98"/>
  <c r="BI32" i="98"/>
  <c r="BJ32" i="98"/>
  <c r="BK32" i="98"/>
  <c r="BL32" i="98"/>
  <c r="BM32" i="98"/>
  <c r="BN32" i="98"/>
  <c r="BO32" i="98"/>
  <c r="BP32" i="98"/>
  <c r="BQ32" i="98"/>
  <c r="BR32" i="98"/>
  <c r="BS32" i="98"/>
  <c r="BT32" i="98"/>
  <c r="BU32" i="98"/>
  <c r="BV32" i="98"/>
  <c r="BW32" i="98"/>
  <c r="BX32" i="98"/>
  <c r="BY32" i="98"/>
  <c r="BZ32" i="98"/>
  <c r="CA32" i="98"/>
  <c r="CB32" i="98"/>
  <c r="CC32" i="98"/>
  <c r="CD32" i="98"/>
  <c r="CE32" i="98"/>
  <c r="CF32" i="98"/>
  <c r="CG32" i="98"/>
  <c r="CH32" i="98"/>
  <c r="CI32" i="98"/>
  <c r="CJ32" i="98"/>
  <c r="AP33" i="98"/>
  <c r="AQ33" i="98"/>
  <c r="AR33" i="98"/>
  <c r="AT33" i="98"/>
  <c r="AU33" i="98"/>
  <c r="AX33" i="98"/>
  <c r="AY33" i="98"/>
  <c r="BA33" i="98"/>
  <c r="BB33" i="98"/>
  <c r="BC33" i="98"/>
  <c r="BD33" i="98"/>
  <c r="BE33" i="98"/>
  <c r="BF33" i="98"/>
  <c r="BG33" i="98"/>
  <c r="BH33" i="98"/>
  <c r="BI33" i="98"/>
  <c r="BJ33" i="98"/>
  <c r="BK33" i="98"/>
  <c r="BL33" i="98"/>
  <c r="BM33" i="98"/>
  <c r="BN33" i="98"/>
  <c r="BO33" i="98"/>
  <c r="BP33" i="98"/>
  <c r="BQ33" i="98"/>
  <c r="BR33" i="98"/>
  <c r="BS33" i="98"/>
  <c r="BT33" i="98"/>
  <c r="BU33" i="98"/>
  <c r="BV33" i="98"/>
  <c r="BW33" i="98"/>
  <c r="BX33" i="98"/>
  <c r="BY33" i="98"/>
  <c r="BZ33" i="98"/>
  <c r="CA33" i="98"/>
  <c r="CB33" i="98"/>
  <c r="CC33" i="98"/>
  <c r="CD33" i="98"/>
  <c r="CE33" i="98"/>
  <c r="CF33" i="98"/>
  <c r="CG33" i="98"/>
  <c r="CH33" i="98"/>
  <c r="CI33" i="98"/>
  <c r="CJ33" i="98"/>
  <c r="AP34" i="98"/>
  <c r="AQ34" i="98"/>
  <c r="AR34" i="98"/>
  <c r="AT34" i="98"/>
  <c r="AU34" i="98"/>
  <c r="AX34" i="98"/>
  <c r="AY34" i="98"/>
  <c r="BA34" i="98"/>
  <c r="BB34" i="98"/>
  <c r="BC34" i="98"/>
  <c r="BD34" i="98"/>
  <c r="BE34" i="98"/>
  <c r="BF34" i="98"/>
  <c r="BG34" i="98"/>
  <c r="BH34" i="98"/>
  <c r="BI34" i="98"/>
  <c r="BJ34" i="98"/>
  <c r="BK34" i="98"/>
  <c r="BL34" i="98"/>
  <c r="BM34" i="98"/>
  <c r="BN34" i="98"/>
  <c r="BO34" i="98"/>
  <c r="BP34" i="98"/>
  <c r="BQ34" i="98"/>
  <c r="BR34" i="98"/>
  <c r="BS34" i="98"/>
  <c r="BT34" i="98"/>
  <c r="BU34" i="98"/>
  <c r="BV34" i="98"/>
  <c r="BW34" i="98"/>
  <c r="BX34" i="98"/>
  <c r="BY34" i="98"/>
  <c r="BZ34" i="98"/>
  <c r="CA34" i="98"/>
  <c r="CB34" i="98"/>
  <c r="CC34" i="98"/>
  <c r="CD34" i="98"/>
  <c r="CE34" i="98"/>
  <c r="CF34" i="98"/>
  <c r="CG34" i="98"/>
  <c r="CH34" i="98"/>
  <c r="CI34" i="98"/>
  <c r="CJ34" i="98"/>
  <c r="AP35" i="98"/>
  <c r="AQ35" i="98"/>
  <c r="AR35" i="98"/>
  <c r="AT35" i="98"/>
  <c r="AU35" i="98"/>
  <c r="AX35" i="98"/>
  <c r="AZ35" i="98" s="1"/>
  <c r="AY35" i="98"/>
  <c r="BA35" i="98"/>
  <c r="BB35" i="98"/>
  <c r="BC35" i="98"/>
  <c r="BD35" i="98"/>
  <c r="BE35" i="98"/>
  <c r="BF35" i="98"/>
  <c r="BG35" i="98"/>
  <c r="BH35" i="98"/>
  <c r="BI35" i="98"/>
  <c r="BJ35" i="98"/>
  <c r="BK35" i="98"/>
  <c r="BL35" i="98"/>
  <c r="BM35" i="98"/>
  <c r="BN35" i="98"/>
  <c r="BO35" i="98"/>
  <c r="BP35" i="98"/>
  <c r="BQ35" i="98"/>
  <c r="BR35" i="98"/>
  <c r="BS35" i="98"/>
  <c r="BT35" i="98"/>
  <c r="BU35" i="98"/>
  <c r="BV35" i="98"/>
  <c r="BW35" i="98"/>
  <c r="BX35" i="98"/>
  <c r="BY35" i="98"/>
  <c r="BZ35" i="98"/>
  <c r="CA35" i="98"/>
  <c r="CB35" i="98"/>
  <c r="CC35" i="98"/>
  <c r="CD35" i="98"/>
  <c r="CE35" i="98"/>
  <c r="CF35" i="98"/>
  <c r="CG35" i="98"/>
  <c r="CH35" i="98"/>
  <c r="CI35" i="98"/>
  <c r="CJ35" i="98"/>
  <c r="AP36" i="98"/>
  <c r="AQ36" i="98"/>
  <c r="AR36" i="98"/>
  <c r="AT36" i="98"/>
  <c r="AU36" i="98"/>
  <c r="AX36" i="98"/>
  <c r="AY36" i="98"/>
  <c r="BA36" i="98"/>
  <c r="BB36" i="98"/>
  <c r="BC36" i="98"/>
  <c r="BD36" i="98"/>
  <c r="BE36" i="98"/>
  <c r="BF36" i="98"/>
  <c r="BG36" i="98"/>
  <c r="BH36" i="98"/>
  <c r="BI36" i="98"/>
  <c r="BJ36" i="98"/>
  <c r="BK36" i="98"/>
  <c r="BL36" i="98"/>
  <c r="BM36" i="98"/>
  <c r="BN36" i="98"/>
  <c r="BO36" i="98"/>
  <c r="BP36" i="98"/>
  <c r="BQ36" i="98"/>
  <c r="BR36" i="98"/>
  <c r="BS36" i="98"/>
  <c r="BT36" i="98"/>
  <c r="BU36" i="98"/>
  <c r="BV36" i="98"/>
  <c r="BW36" i="98"/>
  <c r="BX36" i="98"/>
  <c r="BY36" i="98"/>
  <c r="BZ36" i="98"/>
  <c r="CA36" i="98"/>
  <c r="CB36" i="98"/>
  <c r="CC36" i="98"/>
  <c r="CD36" i="98"/>
  <c r="CE36" i="98"/>
  <c r="CF36" i="98"/>
  <c r="CG36" i="98"/>
  <c r="CH36" i="98"/>
  <c r="CI36" i="98"/>
  <c r="CJ36" i="98"/>
  <c r="AP37" i="98"/>
  <c r="AQ37" i="98"/>
  <c r="AR37" i="98"/>
  <c r="AT37" i="98"/>
  <c r="AU37" i="98"/>
  <c r="AX37" i="98"/>
  <c r="AY37" i="98"/>
  <c r="BA37" i="98"/>
  <c r="BB37" i="98"/>
  <c r="BC37" i="98"/>
  <c r="BD37" i="98"/>
  <c r="BE37" i="98"/>
  <c r="BF37" i="98"/>
  <c r="BG37" i="98"/>
  <c r="BH37" i="98"/>
  <c r="BI37" i="98"/>
  <c r="BJ37" i="98"/>
  <c r="BK37" i="98"/>
  <c r="BL37" i="98"/>
  <c r="BM37" i="98"/>
  <c r="BN37" i="98"/>
  <c r="BO37" i="98"/>
  <c r="BP37" i="98"/>
  <c r="BQ37" i="98"/>
  <c r="BR37" i="98"/>
  <c r="BS37" i="98"/>
  <c r="BT37" i="98"/>
  <c r="BU37" i="98"/>
  <c r="BV37" i="98"/>
  <c r="BW37" i="98"/>
  <c r="BX37" i="98"/>
  <c r="BY37" i="98"/>
  <c r="BZ37" i="98"/>
  <c r="CA37" i="98"/>
  <c r="CB37" i="98"/>
  <c r="CC37" i="98"/>
  <c r="CD37" i="98"/>
  <c r="CE37" i="98"/>
  <c r="CF37" i="98"/>
  <c r="CG37" i="98"/>
  <c r="CH37" i="98"/>
  <c r="CI37" i="98"/>
  <c r="CJ37" i="98"/>
  <c r="AP38" i="98"/>
  <c r="AQ38" i="98"/>
  <c r="AR38" i="98"/>
  <c r="AT38" i="98"/>
  <c r="AU38" i="98"/>
  <c r="AX38" i="98"/>
  <c r="AY38" i="98"/>
  <c r="BA38" i="98"/>
  <c r="BB38" i="98"/>
  <c r="BC38" i="98"/>
  <c r="BD38" i="98"/>
  <c r="BE38" i="98"/>
  <c r="BF38" i="98"/>
  <c r="BG38" i="98"/>
  <c r="BH38" i="98"/>
  <c r="BI38" i="98"/>
  <c r="BJ38" i="98"/>
  <c r="BK38" i="98"/>
  <c r="BL38" i="98"/>
  <c r="BM38" i="98"/>
  <c r="BN38" i="98"/>
  <c r="BO38" i="98"/>
  <c r="BP38" i="98"/>
  <c r="BQ38" i="98"/>
  <c r="BR38" i="98"/>
  <c r="BS38" i="98"/>
  <c r="BT38" i="98"/>
  <c r="BU38" i="98"/>
  <c r="BV38" i="98"/>
  <c r="BW38" i="98"/>
  <c r="BX38" i="98"/>
  <c r="BY38" i="98"/>
  <c r="BZ38" i="98"/>
  <c r="CA38" i="98"/>
  <c r="CB38" i="98"/>
  <c r="CC38" i="98"/>
  <c r="CD38" i="98"/>
  <c r="CE38" i="98"/>
  <c r="CF38" i="98"/>
  <c r="CG38" i="98"/>
  <c r="CH38" i="98"/>
  <c r="CI38" i="98"/>
  <c r="CJ38" i="98"/>
  <c r="AP39" i="98"/>
  <c r="AQ39" i="98"/>
  <c r="AR39" i="98"/>
  <c r="AT39" i="98"/>
  <c r="AU39" i="98"/>
  <c r="AX39" i="98"/>
  <c r="AY39" i="98"/>
  <c r="BA39" i="98"/>
  <c r="BB39" i="98"/>
  <c r="BC39" i="98"/>
  <c r="BD39" i="98"/>
  <c r="BE39" i="98"/>
  <c r="BF39" i="98"/>
  <c r="BG39" i="98"/>
  <c r="BH39" i="98"/>
  <c r="BI39" i="98"/>
  <c r="BJ39" i="98"/>
  <c r="BK39" i="98"/>
  <c r="BL39" i="98"/>
  <c r="BM39" i="98"/>
  <c r="BN39" i="98"/>
  <c r="BO39" i="98"/>
  <c r="BP39" i="98"/>
  <c r="BQ39" i="98"/>
  <c r="BR39" i="98"/>
  <c r="BS39" i="98"/>
  <c r="BT39" i="98"/>
  <c r="BU39" i="98"/>
  <c r="BV39" i="98"/>
  <c r="BW39" i="98"/>
  <c r="BX39" i="98"/>
  <c r="BY39" i="98"/>
  <c r="BZ39" i="98"/>
  <c r="CA39" i="98"/>
  <c r="CB39" i="98"/>
  <c r="CC39" i="98"/>
  <c r="CD39" i="98"/>
  <c r="CE39" i="98"/>
  <c r="CF39" i="98"/>
  <c r="CG39" i="98"/>
  <c r="CH39" i="98"/>
  <c r="CI39" i="98"/>
  <c r="CJ39" i="98"/>
  <c r="AP40" i="98"/>
  <c r="AQ40" i="98"/>
  <c r="AR40" i="98"/>
  <c r="AT40" i="98"/>
  <c r="AU40" i="98"/>
  <c r="AX40" i="98"/>
  <c r="AY40" i="98"/>
  <c r="BA40" i="98"/>
  <c r="BB40" i="98"/>
  <c r="BC40" i="98"/>
  <c r="BD40" i="98"/>
  <c r="BE40" i="98"/>
  <c r="BF40" i="98"/>
  <c r="BG40" i="98"/>
  <c r="BH40" i="98"/>
  <c r="BI40" i="98"/>
  <c r="BJ40" i="98"/>
  <c r="BK40" i="98"/>
  <c r="BL40" i="98"/>
  <c r="BM40" i="98"/>
  <c r="BN40" i="98"/>
  <c r="BO40" i="98"/>
  <c r="BP40" i="98"/>
  <c r="BQ40" i="98"/>
  <c r="BR40" i="98"/>
  <c r="BS40" i="98"/>
  <c r="BT40" i="98"/>
  <c r="BU40" i="98"/>
  <c r="BV40" i="98"/>
  <c r="BW40" i="98"/>
  <c r="BX40" i="98"/>
  <c r="BY40" i="98"/>
  <c r="BZ40" i="98"/>
  <c r="CA40" i="98"/>
  <c r="CB40" i="98"/>
  <c r="CC40" i="98"/>
  <c r="CD40" i="98"/>
  <c r="CE40" i="98"/>
  <c r="CF40" i="98"/>
  <c r="CG40" i="98"/>
  <c r="CH40" i="98"/>
  <c r="CI40" i="98"/>
  <c r="CJ40" i="98"/>
  <c r="AP41" i="98"/>
  <c r="AQ41" i="98"/>
  <c r="AR41" i="98"/>
  <c r="AT41" i="98"/>
  <c r="AU41" i="98"/>
  <c r="AX41" i="98"/>
  <c r="AY41" i="98"/>
  <c r="BA41" i="98"/>
  <c r="BB41" i="98"/>
  <c r="BC41" i="98"/>
  <c r="BD41" i="98"/>
  <c r="BE41" i="98"/>
  <c r="BF41" i="98"/>
  <c r="BG41" i="98"/>
  <c r="BH41" i="98"/>
  <c r="BI41" i="98"/>
  <c r="BJ41" i="98"/>
  <c r="BK41" i="98"/>
  <c r="BL41" i="98"/>
  <c r="BM41" i="98"/>
  <c r="BN41" i="98"/>
  <c r="BO41" i="98"/>
  <c r="BP41" i="98"/>
  <c r="BQ41" i="98"/>
  <c r="BR41" i="98"/>
  <c r="BS41" i="98"/>
  <c r="BT41" i="98"/>
  <c r="BU41" i="98"/>
  <c r="BV41" i="98"/>
  <c r="BW41" i="98"/>
  <c r="BX41" i="98"/>
  <c r="BY41" i="98"/>
  <c r="BZ41" i="98"/>
  <c r="CA41" i="98"/>
  <c r="CB41" i="98"/>
  <c r="CC41" i="98"/>
  <c r="CD41" i="98"/>
  <c r="CE41" i="98"/>
  <c r="CF41" i="98"/>
  <c r="CG41" i="98"/>
  <c r="CH41" i="98"/>
  <c r="CI41" i="98"/>
  <c r="CJ41" i="98"/>
  <c r="AP42" i="98"/>
  <c r="AQ42" i="98"/>
  <c r="AR42" i="98"/>
  <c r="AT42" i="98"/>
  <c r="AU42" i="98"/>
  <c r="AX42" i="98"/>
  <c r="AY42" i="98"/>
  <c r="BA42" i="98"/>
  <c r="BB42" i="98"/>
  <c r="BC42" i="98"/>
  <c r="BD42" i="98"/>
  <c r="BE42" i="98"/>
  <c r="BF42" i="98"/>
  <c r="BG42" i="98"/>
  <c r="BH42" i="98"/>
  <c r="BI42" i="98"/>
  <c r="BJ42" i="98"/>
  <c r="BK42" i="98"/>
  <c r="BL42" i="98"/>
  <c r="BM42" i="98"/>
  <c r="BN42" i="98"/>
  <c r="BO42" i="98"/>
  <c r="BP42" i="98"/>
  <c r="BQ42" i="98"/>
  <c r="BR42" i="98"/>
  <c r="BS42" i="98"/>
  <c r="BT42" i="98"/>
  <c r="BU42" i="98"/>
  <c r="BV42" i="98"/>
  <c r="BW42" i="98"/>
  <c r="BX42" i="98"/>
  <c r="BY42" i="98"/>
  <c r="BZ42" i="98"/>
  <c r="CA42" i="98"/>
  <c r="CB42" i="98"/>
  <c r="CC42" i="98"/>
  <c r="CD42" i="98"/>
  <c r="CE42" i="98"/>
  <c r="CF42" i="98"/>
  <c r="CG42" i="98"/>
  <c r="CH42" i="98"/>
  <c r="CI42" i="98"/>
  <c r="CJ42" i="98"/>
  <c r="AP43" i="98"/>
  <c r="AQ43" i="98"/>
  <c r="AR43" i="98"/>
  <c r="AT43" i="98"/>
  <c r="AU43" i="98"/>
  <c r="AX43" i="98"/>
  <c r="AZ43" i="98" s="1"/>
  <c r="AY43" i="98"/>
  <c r="BA43" i="98"/>
  <c r="BB43" i="98"/>
  <c r="BC43" i="98"/>
  <c r="BD43" i="98"/>
  <c r="BE43" i="98"/>
  <c r="BF43" i="98"/>
  <c r="BG43" i="98"/>
  <c r="BH43" i="98"/>
  <c r="BI43" i="98"/>
  <c r="BJ43" i="98"/>
  <c r="BK43" i="98"/>
  <c r="BL43" i="98"/>
  <c r="BM43" i="98"/>
  <c r="BN43" i="98"/>
  <c r="BO43" i="98"/>
  <c r="BP43" i="98"/>
  <c r="BQ43" i="98"/>
  <c r="BR43" i="98"/>
  <c r="BS43" i="98"/>
  <c r="BT43" i="98"/>
  <c r="BU43" i="98"/>
  <c r="BV43" i="98"/>
  <c r="BW43" i="98"/>
  <c r="BX43" i="98"/>
  <c r="BY43" i="98"/>
  <c r="BZ43" i="98"/>
  <c r="CA43" i="98"/>
  <c r="CB43" i="98"/>
  <c r="CC43" i="98"/>
  <c r="CD43" i="98"/>
  <c r="CE43" i="98"/>
  <c r="CF43" i="98"/>
  <c r="CG43" i="98"/>
  <c r="CH43" i="98"/>
  <c r="CI43" i="98"/>
  <c r="CJ43" i="98"/>
  <c r="AP44" i="98"/>
  <c r="AQ44" i="98"/>
  <c r="AR44" i="98"/>
  <c r="AT44" i="98"/>
  <c r="AU44" i="98"/>
  <c r="AX44" i="98"/>
  <c r="AY44" i="98"/>
  <c r="BA44" i="98"/>
  <c r="BB44" i="98"/>
  <c r="BC44" i="98"/>
  <c r="BD44" i="98"/>
  <c r="BE44" i="98"/>
  <c r="BF44" i="98"/>
  <c r="BG44" i="98"/>
  <c r="BH44" i="98"/>
  <c r="BI44" i="98"/>
  <c r="BJ44" i="98"/>
  <c r="BK44" i="98"/>
  <c r="BL44" i="98"/>
  <c r="BM44" i="98"/>
  <c r="BN44" i="98"/>
  <c r="BO44" i="98"/>
  <c r="BP44" i="98"/>
  <c r="BQ44" i="98"/>
  <c r="BR44" i="98"/>
  <c r="BS44" i="98"/>
  <c r="BT44" i="98"/>
  <c r="BU44" i="98"/>
  <c r="BV44" i="98"/>
  <c r="BW44" i="98"/>
  <c r="BX44" i="98"/>
  <c r="BY44" i="98"/>
  <c r="BZ44" i="98"/>
  <c r="CA44" i="98"/>
  <c r="CB44" i="98"/>
  <c r="CC44" i="98"/>
  <c r="CD44" i="98"/>
  <c r="CE44" i="98"/>
  <c r="CF44" i="98"/>
  <c r="CG44" i="98"/>
  <c r="CH44" i="98"/>
  <c r="CI44" i="98"/>
  <c r="CJ44" i="98"/>
  <c r="AP45" i="98"/>
  <c r="AQ45" i="98"/>
  <c r="AR45" i="98"/>
  <c r="AT45" i="98"/>
  <c r="AU45" i="98"/>
  <c r="AX45" i="98"/>
  <c r="AY45" i="98"/>
  <c r="BA45" i="98"/>
  <c r="BB45" i="98"/>
  <c r="BC45" i="98"/>
  <c r="BD45" i="98"/>
  <c r="BE45" i="98"/>
  <c r="BF45" i="98"/>
  <c r="BG45" i="98"/>
  <c r="BH45" i="98"/>
  <c r="BI45" i="98"/>
  <c r="BJ45" i="98"/>
  <c r="BK45" i="98"/>
  <c r="BL45" i="98"/>
  <c r="BM45" i="98"/>
  <c r="BN45" i="98"/>
  <c r="BO45" i="98"/>
  <c r="BP45" i="98"/>
  <c r="BQ45" i="98"/>
  <c r="BR45" i="98"/>
  <c r="BS45" i="98"/>
  <c r="BT45" i="98"/>
  <c r="BU45" i="98"/>
  <c r="BV45" i="98"/>
  <c r="BW45" i="98"/>
  <c r="BX45" i="98"/>
  <c r="BY45" i="98"/>
  <c r="BZ45" i="98"/>
  <c r="CA45" i="98"/>
  <c r="CB45" i="98"/>
  <c r="CC45" i="98"/>
  <c r="CD45" i="98"/>
  <c r="CE45" i="98"/>
  <c r="CF45" i="98"/>
  <c r="CG45" i="98"/>
  <c r="CH45" i="98"/>
  <c r="CI45" i="98"/>
  <c r="CJ45" i="98"/>
  <c r="AP46" i="98"/>
  <c r="AQ46" i="98"/>
  <c r="AR46" i="98"/>
  <c r="AT46" i="98"/>
  <c r="AU46" i="98"/>
  <c r="AX46" i="98"/>
  <c r="AY46" i="98"/>
  <c r="BA46" i="98"/>
  <c r="BB46" i="98"/>
  <c r="BC46" i="98"/>
  <c r="BD46" i="98"/>
  <c r="BE46" i="98"/>
  <c r="BF46" i="98"/>
  <c r="BG46" i="98"/>
  <c r="BH46" i="98"/>
  <c r="BI46" i="98"/>
  <c r="BJ46" i="98"/>
  <c r="BK46" i="98"/>
  <c r="BL46" i="98"/>
  <c r="BM46" i="98"/>
  <c r="BN46" i="98"/>
  <c r="BO46" i="98"/>
  <c r="BP46" i="98"/>
  <c r="BQ46" i="98"/>
  <c r="BR46" i="98"/>
  <c r="BS46" i="98"/>
  <c r="BT46" i="98"/>
  <c r="BU46" i="98"/>
  <c r="BV46" i="98"/>
  <c r="BW46" i="98"/>
  <c r="BX46" i="98"/>
  <c r="BY46" i="98"/>
  <c r="BZ46" i="98"/>
  <c r="CA46" i="98"/>
  <c r="CB46" i="98"/>
  <c r="CC46" i="98"/>
  <c r="CD46" i="98"/>
  <c r="CE46" i="98"/>
  <c r="CF46" i="98"/>
  <c r="CG46" i="98"/>
  <c r="CH46" i="98"/>
  <c r="CI46" i="98"/>
  <c r="CJ46" i="98"/>
  <c r="AP47" i="98"/>
  <c r="AQ47" i="98"/>
  <c r="AR47" i="98"/>
  <c r="AT47" i="98"/>
  <c r="AU47" i="98"/>
  <c r="AX47" i="98"/>
  <c r="AY47" i="98"/>
  <c r="BA47" i="98"/>
  <c r="BB47" i="98"/>
  <c r="BC47" i="98"/>
  <c r="BD47" i="98"/>
  <c r="BE47" i="98"/>
  <c r="BF47" i="98"/>
  <c r="BG47" i="98"/>
  <c r="BH47" i="98"/>
  <c r="BI47" i="98"/>
  <c r="BJ47" i="98"/>
  <c r="BK47" i="98"/>
  <c r="BL47" i="98"/>
  <c r="BM47" i="98"/>
  <c r="BN47" i="98"/>
  <c r="BO47" i="98"/>
  <c r="BP47" i="98"/>
  <c r="BQ47" i="98"/>
  <c r="BR47" i="98"/>
  <c r="BS47" i="98"/>
  <c r="BT47" i="98"/>
  <c r="BU47" i="98"/>
  <c r="BV47" i="98"/>
  <c r="BW47" i="98"/>
  <c r="BX47" i="98"/>
  <c r="BY47" i="98"/>
  <c r="BZ47" i="98"/>
  <c r="CA47" i="98"/>
  <c r="CB47" i="98"/>
  <c r="CC47" i="98"/>
  <c r="CD47" i="98"/>
  <c r="CE47" i="98"/>
  <c r="CF47" i="98"/>
  <c r="CG47" i="98"/>
  <c r="CH47" i="98"/>
  <c r="CI47" i="98"/>
  <c r="CJ47" i="98"/>
  <c r="AP48" i="98"/>
  <c r="AQ48" i="98"/>
  <c r="AR48" i="98"/>
  <c r="AT48" i="98"/>
  <c r="AU48" i="98"/>
  <c r="AX48" i="98"/>
  <c r="AY48" i="98"/>
  <c r="BA48" i="98"/>
  <c r="BB48" i="98"/>
  <c r="BC48" i="98"/>
  <c r="BD48" i="98"/>
  <c r="BE48" i="98"/>
  <c r="BF48" i="98"/>
  <c r="BG48" i="98"/>
  <c r="BH48" i="98"/>
  <c r="BI48" i="98"/>
  <c r="BJ48" i="98"/>
  <c r="BK48" i="98"/>
  <c r="BL48" i="98"/>
  <c r="BM48" i="98"/>
  <c r="BN48" i="98"/>
  <c r="BO48" i="98"/>
  <c r="BP48" i="98"/>
  <c r="BQ48" i="98"/>
  <c r="BR48" i="98"/>
  <c r="BS48" i="98"/>
  <c r="BT48" i="98"/>
  <c r="BU48" i="98"/>
  <c r="BV48" i="98"/>
  <c r="BW48" i="98"/>
  <c r="BX48" i="98"/>
  <c r="BY48" i="98"/>
  <c r="BZ48" i="98"/>
  <c r="CA48" i="98"/>
  <c r="CB48" i="98"/>
  <c r="CC48" i="98"/>
  <c r="CD48" i="98"/>
  <c r="CE48" i="98"/>
  <c r="CF48" i="98"/>
  <c r="CG48" i="98"/>
  <c r="CH48" i="98"/>
  <c r="CI48" i="98"/>
  <c r="CJ48" i="98"/>
  <c r="AP49" i="98"/>
  <c r="AQ49" i="98"/>
  <c r="AR49" i="98"/>
  <c r="AT49" i="98"/>
  <c r="AU49" i="98"/>
  <c r="AX49" i="98"/>
  <c r="AY49" i="98"/>
  <c r="BA49" i="98"/>
  <c r="BB49" i="98"/>
  <c r="BC49" i="98"/>
  <c r="BD49" i="98"/>
  <c r="BE49" i="98"/>
  <c r="BF49" i="98"/>
  <c r="BG49" i="98"/>
  <c r="BH49" i="98"/>
  <c r="BI49" i="98"/>
  <c r="BJ49" i="98"/>
  <c r="BK49" i="98"/>
  <c r="BL49" i="98"/>
  <c r="BM49" i="98"/>
  <c r="BN49" i="98"/>
  <c r="BO49" i="98"/>
  <c r="BP49" i="98"/>
  <c r="BQ49" i="98"/>
  <c r="BR49" i="98"/>
  <c r="BS49" i="98"/>
  <c r="BT49" i="98"/>
  <c r="BU49" i="98"/>
  <c r="BV49" i="98"/>
  <c r="BW49" i="98"/>
  <c r="BX49" i="98"/>
  <c r="BY49" i="98"/>
  <c r="BZ49" i="98"/>
  <c r="CA49" i="98"/>
  <c r="CB49" i="98"/>
  <c r="CC49" i="98"/>
  <c r="CD49" i="98"/>
  <c r="CE49" i="98"/>
  <c r="CF49" i="98"/>
  <c r="CG49" i="98"/>
  <c r="CH49" i="98"/>
  <c r="CI49" i="98"/>
  <c r="CJ49" i="98"/>
  <c r="AP50" i="98"/>
  <c r="AQ50" i="98"/>
  <c r="AR50" i="98"/>
  <c r="AT50" i="98"/>
  <c r="AU50" i="98"/>
  <c r="AX50" i="98"/>
  <c r="AY50" i="98"/>
  <c r="BA50" i="98"/>
  <c r="BB50" i="98"/>
  <c r="BC50" i="98"/>
  <c r="BD50" i="98"/>
  <c r="BE50" i="98"/>
  <c r="BF50" i="98"/>
  <c r="BG50" i="98"/>
  <c r="BH50" i="98"/>
  <c r="BI50" i="98"/>
  <c r="BJ50" i="98"/>
  <c r="BK50" i="98"/>
  <c r="BL50" i="98"/>
  <c r="BM50" i="98"/>
  <c r="BN50" i="98"/>
  <c r="BO50" i="98"/>
  <c r="BP50" i="98"/>
  <c r="BQ50" i="98"/>
  <c r="BR50" i="98"/>
  <c r="BS50" i="98"/>
  <c r="BT50" i="98"/>
  <c r="BU50" i="98"/>
  <c r="BV50" i="98"/>
  <c r="BW50" i="98"/>
  <c r="BX50" i="98"/>
  <c r="BY50" i="98"/>
  <c r="BZ50" i="98"/>
  <c r="CA50" i="98"/>
  <c r="CB50" i="98"/>
  <c r="CC50" i="98"/>
  <c r="CD50" i="98"/>
  <c r="CE50" i="98"/>
  <c r="CF50" i="98"/>
  <c r="CG50" i="98"/>
  <c r="CH50" i="98"/>
  <c r="CI50" i="98"/>
  <c r="CJ50" i="98"/>
  <c r="AP51" i="98"/>
  <c r="AQ51" i="98"/>
  <c r="AR51" i="98"/>
  <c r="AT51" i="98"/>
  <c r="AU51" i="98"/>
  <c r="AX51" i="98"/>
  <c r="AY51" i="98"/>
  <c r="BA51" i="98"/>
  <c r="BB51" i="98"/>
  <c r="BC51" i="98"/>
  <c r="BD51" i="98"/>
  <c r="BE51" i="98"/>
  <c r="BF51" i="98"/>
  <c r="BG51" i="98"/>
  <c r="BH51" i="98"/>
  <c r="BI51" i="98"/>
  <c r="BJ51" i="98"/>
  <c r="BK51" i="98"/>
  <c r="BL51" i="98"/>
  <c r="BM51" i="98"/>
  <c r="BN51" i="98"/>
  <c r="BO51" i="98"/>
  <c r="BP51" i="98"/>
  <c r="BQ51" i="98"/>
  <c r="BR51" i="98"/>
  <c r="BS51" i="98"/>
  <c r="BT51" i="98"/>
  <c r="BU51" i="98"/>
  <c r="BV51" i="98"/>
  <c r="BW51" i="98"/>
  <c r="BX51" i="98"/>
  <c r="BY51" i="98"/>
  <c r="BZ51" i="98"/>
  <c r="CA51" i="98"/>
  <c r="CB51" i="98"/>
  <c r="CC51" i="98"/>
  <c r="CD51" i="98"/>
  <c r="CE51" i="98"/>
  <c r="CF51" i="98"/>
  <c r="CG51" i="98"/>
  <c r="CH51" i="98"/>
  <c r="CI51" i="98"/>
  <c r="CJ51" i="98"/>
  <c r="AP52" i="98"/>
  <c r="AQ52" i="98"/>
  <c r="AR52" i="98"/>
  <c r="AT52" i="98"/>
  <c r="AU52" i="98"/>
  <c r="AX52" i="98"/>
  <c r="AY52" i="98"/>
  <c r="BA52" i="98"/>
  <c r="BB52" i="98"/>
  <c r="BC52" i="98"/>
  <c r="BD52" i="98"/>
  <c r="BE52" i="98"/>
  <c r="BF52" i="98"/>
  <c r="BG52" i="98"/>
  <c r="BH52" i="98"/>
  <c r="BI52" i="98"/>
  <c r="BJ52" i="98"/>
  <c r="BK52" i="98"/>
  <c r="BL52" i="98"/>
  <c r="BM52" i="98"/>
  <c r="BN52" i="98"/>
  <c r="BO52" i="98"/>
  <c r="BP52" i="98"/>
  <c r="BQ52" i="98"/>
  <c r="BR52" i="98"/>
  <c r="BS52" i="98"/>
  <c r="BT52" i="98"/>
  <c r="BU52" i="98"/>
  <c r="BV52" i="98"/>
  <c r="BW52" i="98"/>
  <c r="BX52" i="98"/>
  <c r="BY52" i="98"/>
  <c r="BZ52" i="98"/>
  <c r="CA52" i="98"/>
  <c r="CB52" i="98"/>
  <c r="CC52" i="98"/>
  <c r="CD52" i="98"/>
  <c r="CE52" i="98"/>
  <c r="CF52" i="98"/>
  <c r="CG52" i="98"/>
  <c r="CH52" i="98"/>
  <c r="CI52" i="98"/>
  <c r="CJ52" i="98"/>
  <c r="AP53" i="98"/>
  <c r="AQ53" i="98"/>
  <c r="AR53" i="98"/>
  <c r="AT53" i="98"/>
  <c r="AU53" i="98"/>
  <c r="AX53" i="98"/>
  <c r="AY53" i="98"/>
  <c r="BA53" i="98"/>
  <c r="BB53" i="98"/>
  <c r="BC53" i="98"/>
  <c r="BD53" i="98"/>
  <c r="BE53" i="98"/>
  <c r="BF53" i="98"/>
  <c r="BG53" i="98"/>
  <c r="BH53" i="98"/>
  <c r="BI53" i="98"/>
  <c r="BJ53" i="98"/>
  <c r="BK53" i="98"/>
  <c r="BL53" i="98"/>
  <c r="BM53" i="98"/>
  <c r="BN53" i="98"/>
  <c r="BO53" i="98"/>
  <c r="BP53" i="98"/>
  <c r="BQ53" i="98"/>
  <c r="BR53" i="98"/>
  <c r="BS53" i="98"/>
  <c r="BT53" i="98"/>
  <c r="BU53" i="98"/>
  <c r="BV53" i="98"/>
  <c r="BW53" i="98"/>
  <c r="BX53" i="98"/>
  <c r="BY53" i="98"/>
  <c r="BZ53" i="98"/>
  <c r="CA53" i="98"/>
  <c r="CB53" i="98"/>
  <c r="CC53" i="98"/>
  <c r="CD53" i="98"/>
  <c r="CE53" i="98"/>
  <c r="CF53" i="98"/>
  <c r="CG53" i="98"/>
  <c r="CH53" i="98"/>
  <c r="CI53" i="98"/>
  <c r="CJ53" i="98"/>
  <c r="AP54" i="98"/>
  <c r="AQ54" i="98"/>
  <c r="AR54" i="98"/>
  <c r="AT54" i="98"/>
  <c r="AU54" i="98"/>
  <c r="AX54" i="98"/>
  <c r="AY54" i="98"/>
  <c r="BA54" i="98"/>
  <c r="BB54" i="98"/>
  <c r="BC54" i="98"/>
  <c r="BD54" i="98"/>
  <c r="BE54" i="98"/>
  <c r="BF54" i="98"/>
  <c r="BG54" i="98"/>
  <c r="BH54" i="98"/>
  <c r="BI54" i="98"/>
  <c r="BJ54" i="98"/>
  <c r="BK54" i="98"/>
  <c r="BL54" i="98"/>
  <c r="BM54" i="98"/>
  <c r="BN54" i="98"/>
  <c r="BO54" i="98"/>
  <c r="BP54" i="98"/>
  <c r="BQ54" i="98"/>
  <c r="BR54" i="98"/>
  <c r="BS54" i="98"/>
  <c r="BT54" i="98"/>
  <c r="BU54" i="98"/>
  <c r="BV54" i="98"/>
  <c r="BW54" i="98"/>
  <c r="BX54" i="98"/>
  <c r="BY54" i="98"/>
  <c r="BZ54" i="98"/>
  <c r="CA54" i="98"/>
  <c r="CB54" i="98"/>
  <c r="CC54" i="98"/>
  <c r="CD54" i="98"/>
  <c r="CE54" i="98"/>
  <c r="CF54" i="98"/>
  <c r="CG54" i="98"/>
  <c r="CH54" i="98"/>
  <c r="CI54" i="98"/>
  <c r="CJ54" i="98"/>
  <c r="AP55" i="98"/>
  <c r="AQ55" i="98"/>
  <c r="AR55" i="98"/>
  <c r="AT55" i="98"/>
  <c r="AU55" i="98"/>
  <c r="AX55" i="98"/>
  <c r="AY55" i="98"/>
  <c r="BA55" i="98"/>
  <c r="BB55" i="98"/>
  <c r="BC55" i="98"/>
  <c r="BD55" i="98"/>
  <c r="BE55" i="98"/>
  <c r="BF55" i="98"/>
  <c r="BG55" i="98"/>
  <c r="BH55" i="98"/>
  <c r="BI55" i="98"/>
  <c r="BJ55" i="98"/>
  <c r="BK55" i="98"/>
  <c r="BL55" i="98"/>
  <c r="BM55" i="98"/>
  <c r="BN55" i="98"/>
  <c r="BO55" i="98"/>
  <c r="BP55" i="98"/>
  <c r="BQ55" i="98"/>
  <c r="BR55" i="98"/>
  <c r="BS55" i="98"/>
  <c r="BT55" i="98"/>
  <c r="BU55" i="98"/>
  <c r="BV55" i="98"/>
  <c r="BW55" i="98"/>
  <c r="BX55" i="98"/>
  <c r="BY55" i="98"/>
  <c r="BZ55" i="98"/>
  <c r="CA55" i="98"/>
  <c r="CB55" i="98"/>
  <c r="CC55" i="98"/>
  <c r="CD55" i="98"/>
  <c r="CE55" i="98"/>
  <c r="CF55" i="98"/>
  <c r="CG55" i="98"/>
  <c r="CH55" i="98"/>
  <c r="CI55" i="98"/>
  <c r="CJ55" i="98"/>
  <c r="AP56" i="98"/>
  <c r="AQ56" i="98"/>
  <c r="AR56" i="98"/>
  <c r="AT56" i="98"/>
  <c r="AU56" i="98"/>
  <c r="AX56" i="98"/>
  <c r="AY56" i="98"/>
  <c r="BA56" i="98"/>
  <c r="BB56" i="98"/>
  <c r="BC56" i="98"/>
  <c r="BD56" i="98"/>
  <c r="BE56" i="98"/>
  <c r="BF56" i="98"/>
  <c r="BG56" i="98"/>
  <c r="BH56" i="98"/>
  <c r="BI56" i="98"/>
  <c r="BJ56" i="98"/>
  <c r="BK56" i="98"/>
  <c r="BL56" i="98"/>
  <c r="BM56" i="98"/>
  <c r="BN56" i="98"/>
  <c r="BO56" i="98"/>
  <c r="BP56" i="98"/>
  <c r="BQ56" i="98"/>
  <c r="BR56" i="98"/>
  <c r="BS56" i="98"/>
  <c r="BT56" i="98"/>
  <c r="BU56" i="98"/>
  <c r="BV56" i="98"/>
  <c r="BW56" i="98"/>
  <c r="BX56" i="98"/>
  <c r="BY56" i="98"/>
  <c r="BZ56" i="98"/>
  <c r="CA56" i="98"/>
  <c r="CB56" i="98"/>
  <c r="CC56" i="98"/>
  <c r="CD56" i="98"/>
  <c r="CE56" i="98"/>
  <c r="CF56" i="98"/>
  <c r="CG56" i="98"/>
  <c r="CH56" i="98"/>
  <c r="CI56" i="98"/>
  <c r="CJ56" i="98"/>
  <c r="AP57" i="98"/>
  <c r="AQ57" i="98"/>
  <c r="AR57" i="98"/>
  <c r="AT57" i="98"/>
  <c r="AU57" i="98"/>
  <c r="AX57" i="98"/>
  <c r="AY57" i="98"/>
  <c r="BA57" i="98"/>
  <c r="BB57" i="98"/>
  <c r="BC57" i="98"/>
  <c r="BD57" i="98"/>
  <c r="BE57" i="98"/>
  <c r="BF57" i="98"/>
  <c r="BG57" i="98"/>
  <c r="BH57" i="98"/>
  <c r="BI57" i="98"/>
  <c r="BJ57" i="98"/>
  <c r="BK57" i="98"/>
  <c r="BL57" i="98"/>
  <c r="BM57" i="98"/>
  <c r="BN57" i="98"/>
  <c r="BO57" i="98"/>
  <c r="BP57" i="98"/>
  <c r="BQ57" i="98"/>
  <c r="BR57" i="98"/>
  <c r="BS57" i="98"/>
  <c r="BT57" i="98"/>
  <c r="BU57" i="98"/>
  <c r="BV57" i="98"/>
  <c r="BW57" i="98"/>
  <c r="BX57" i="98"/>
  <c r="BY57" i="98"/>
  <c r="BZ57" i="98"/>
  <c r="CA57" i="98"/>
  <c r="CB57" i="98"/>
  <c r="CC57" i="98"/>
  <c r="CD57" i="98"/>
  <c r="CE57" i="98"/>
  <c r="CF57" i="98"/>
  <c r="CG57" i="98"/>
  <c r="CH57" i="98"/>
  <c r="CI57" i="98"/>
  <c r="CJ57" i="98"/>
  <c r="AP58" i="98"/>
  <c r="AQ58" i="98"/>
  <c r="AR58" i="98"/>
  <c r="AT58" i="98"/>
  <c r="AU58" i="98"/>
  <c r="AX58" i="98"/>
  <c r="AY58" i="98"/>
  <c r="BA58" i="98"/>
  <c r="BB58" i="98"/>
  <c r="BC58" i="98"/>
  <c r="BD58" i="98"/>
  <c r="BE58" i="98"/>
  <c r="BF58" i="98"/>
  <c r="BG58" i="98"/>
  <c r="BH58" i="98"/>
  <c r="BI58" i="98"/>
  <c r="BJ58" i="98"/>
  <c r="BK58" i="98"/>
  <c r="BL58" i="98"/>
  <c r="BM58" i="98"/>
  <c r="BN58" i="98"/>
  <c r="BO58" i="98"/>
  <c r="BP58" i="98"/>
  <c r="BQ58" i="98"/>
  <c r="BR58" i="98"/>
  <c r="BS58" i="98"/>
  <c r="BT58" i="98"/>
  <c r="BU58" i="98"/>
  <c r="BV58" i="98"/>
  <c r="BW58" i="98"/>
  <c r="BX58" i="98"/>
  <c r="BY58" i="98"/>
  <c r="BZ58" i="98"/>
  <c r="CA58" i="98"/>
  <c r="CB58" i="98"/>
  <c r="CC58" i="98"/>
  <c r="CD58" i="98"/>
  <c r="CE58" i="98"/>
  <c r="CF58" i="98"/>
  <c r="CG58" i="98"/>
  <c r="CH58" i="98"/>
  <c r="CI58" i="98"/>
  <c r="CJ58" i="98"/>
  <c r="AP59" i="98"/>
  <c r="AQ59" i="98"/>
  <c r="AR59" i="98"/>
  <c r="AT59" i="98"/>
  <c r="AU59" i="98"/>
  <c r="AX59" i="98"/>
  <c r="AY59" i="98"/>
  <c r="BA59" i="98"/>
  <c r="BB59" i="98"/>
  <c r="BC59" i="98"/>
  <c r="BD59" i="98"/>
  <c r="BE59" i="98"/>
  <c r="BF59" i="98"/>
  <c r="BG59" i="98"/>
  <c r="BH59" i="98"/>
  <c r="BI59" i="98"/>
  <c r="BJ59" i="98"/>
  <c r="BK59" i="98"/>
  <c r="BL59" i="98"/>
  <c r="BM59" i="98"/>
  <c r="BN59" i="98"/>
  <c r="BO59" i="98"/>
  <c r="BP59" i="98"/>
  <c r="BQ59" i="98"/>
  <c r="BR59" i="98"/>
  <c r="BS59" i="98"/>
  <c r="BT59" i="98"/>
  <c r="BU59" i="98"/>
  <c r="BV59" i="98"/>
  <c r="BW59" i="98"/>
  <c r="BX59" i="98"/>
  <c r="BY59" i="98"/>
  <c r="BZ59" i="98"/>
  <c r="CA59" i="98"/>
  <c r="CB59" i="98"/>
  <c r="CC59" i="98"/>
  <c r="CD59" i="98"/>
  <c r="CE59" i="98"/>
  <c r="CF59" i="98"/>
  <c r="CG59" i="98"/>
  <c r="CH59" i="98"/>
  <c r="CI59" i="98"/>
  <c r="CJ59" i="98"/>
  <c r="AP60" i="98"/>
  <c r="AQ60" i="98"/>
  <c r="AR60" i="98"/>
  <c r="AT60" i="98"/>
  <c r="AU60" i="98"/>
  <c r="AX60" i="98"/>
  <c r="AY60" i="98"/>
  <c r="BA60" i="98"/>
  <c r="BB60" i="98"/>
  <c r="BC60" i="98"/>
  <c r="BD60" i="98"/>
  <c r="BE60" i="98"/>
  <c r="BF60" i="98"/>
  <c r="BG60" i="98"/>
  <c r="BH60" i="98"/>
  <c r="BI60" i="98"/>
  <c r="BJ60" i="98"/>
  <c r="BK60" i="98"/>
  <c r="BL60" i="98"/>
  <c r="BM60" i="98"/>
  <c r="BN60" i="98"/>
  <c r="BO60" i="98"/>
  <c r="BP60" i="98"/>
  <c r="BQ60" i="98"/>
  <c r="BR60" i="98"/>
  <c r="BS60" i="98"/>
  <c r="BT60" i="98"/>
  <c r="BU60" i="98"/>
  <c r="BV60" i="98"/>
  <c r="BW60" i="98"/>
  <c r="BX60" i="98"/>
  <c r="BY60" i="98"/>
  <c r="BZ60" i="98"/>
  <c r="CA60" i="98"/>
  <c r="CB60" i="98"/>
  <c r="CC60" i="98"/>
  <c r="CD60" i="98"/>
  <c r="CE60" i="98"/>
  <c r="CF60" i="98"/>
  <c r="CG60" i="98"/>
  <c r="CH60" i="98"/>
  <c r="CI60" i="98"/>
  <c r="CJ60" i="98"/>
  <c r="K62" i="98"/>
  <c r="L62" i="98"/>
  <c r="M62" i="98"/>
  <c r="BH62" i="98" s="1"/>
  <c r="N62" i="98"/>
  <c r="O62" i="98"/>
  <c r="BJ62" i="98" s="1"/>
  <c r="P62" i="98"/>
  <c r="BK62" i="98" s="1"/>
  <c r="Q62" i="98"/>
  <c r="BL62" i="98" s="1"/>
  <c r="R62" i="98"/>
  <c r="S62" i="98"/>
  <c r="T62" i="98"/>
  <c r="BO62" i="98" s="1"/>
  <c r="U62" i="98"/>
  <c r="BP62" i="98" s="1"/>
  <c r="V62" i="98"/>
  <c r="BQ62" i="98" s="1"/>
  <c r="W62" i="98"/>
  <c r="BR62" i="98" s="1"/>
  <c r="X62" i="98"/>
  <c r="BS62" i="98" s="1"/>
  <c r="Y62" i="98"/>
  <c r="BT62" i="98" s="1"/>
  <c r="Z62" i="98"/>
  <c r="BU62" i="98" s="1"/>
  <c r="AA62" i="98"/>
  <c r="AB62" i="98"/>
  <c r="BW62" i="98" s="1"/>
  <c r="AC62" i="98"/>
  <c r="BX62" i="98" s="1"/>
  <c r="AD62" i="98"/>
  <c r="BY62" i="98" s="1"/>
  <c r="AE62" i="98"/>
  <c r="BZ62" i="98" s="1"/>
  <c r="AF62" i="98"/>
  <c r="CA62" i="98" s="1"/>
  <c r="AG62" i="98"/>
  <c r="AH62" i="98"/>
  <c r="AI62" i="98"/>
  <c r="AJ62" i="98"/>
  <c r="CE62" i="98" s="1"/>
  <c r="AK62" i="98"/>
  <c r="CF62" i="98" s="1"/>
  <c r="AL62" i="98"/>
  <c r="CG62" i="98" s="1"/>
  <c r="BA62" i="98"/>
  <c r="BB62" i="98"/>
  <c r="BC62" i="98"/>
  <c r="BD62" i="98"/>
  <c r="BE62" i="98"/>
  <c r="BG62" i="98"/>
  <c r="BI62" i="98"/>
  <c r="BM62" i="98"/>
  <c r="K63" i="98"/>
  <c r="BF63" i="98" s="1"/>
  <c r="L63" i="98"/>
  <c r="M63" i="98"/>
  <c r="BH63" i="98" s="1"/>
  <c r="N63" i="98"/>
  <c r="BI63" i="98" s="1"/>
  <c r="O63" i="98"/>
  <c r="P63" i="98"/>
  <c r="Q63" i="98"/>
  <c r="R63" i="98"/>
  <c r="BM63" i="98" s="1"/>
  <c r="S63" i="98"/>
  <c r="BN63" i="98" s="1"/>
  <c r="T63" i="98"/>
  <c r="U63" i="98"/>
  <c r="BP63" i="98" s="1"/>
  <c r="V63" i="98"/>
  <c r="BQ63" i="98" s="1"/>
  <c r="W63" i="98"/>
  <c r="BR63" i="98" s="1"/>
  <c r="X63" i="98"/>
  <c r="BS63" i="98" s="1"/>
  <c r="Y63" i="98"/>
  <c r="Z63" i="98"/>
  <c r="BU63" i="98" s="1"/>
  <c r="AA63" i="98"/>
  <c r="BV63" i="98" s="1"/>
  <c r="AB63" i="98"/>
  <c r="AC63" i="98"/>
  <c r="BX63" i="98" s="1"/>
  <c r="AD63" i="98"/>
  <c r="BY63" i="98" s="1"/>
  <c r="AE63" i="98"/>
  <c r="AF63" i="98"/>
  <c r="CA63" i="98" s="1"/>
  <c r="AG63" i="98"/>
  <c r="CB63" i="98" s="1"/>
  <c r="AH63" i="98"/>
  <c r="CC63" i="98" s="1"/>
  <c r="AI63" i="98"/>
  <c r="CD63" i="98" s="1"/>
  <c r="AJ63" i="98"/>
  <c r="AK63" i="98"/>
  <c r="CF63" i="98" s="1"/>
  <c r="AL63" i="98"/>
  <c r="CG63" i="98" s="1"/>
  <c r="AM63" i="98"/>
  <c r="AN63" i="98"/>
  <c r="CI63" i="98" s="1"/>
  <c r="AO63" i="98"/>
  <c r="CJ63" i="98" s="1"/>
  <c r="BA63" i="98"/>
  <c r="BB63" i="98"/>
  <c r="BC63" i="98"/>
  <c r="BD63" i="98"/>
  <c r="BE63" i="98"/>
  <c r="BJ63" i="98"/>
  <c r="BK63" i="98"/>
  <c r="BL63" i="98"/>
  <c r="BZ63" i="98"/>
  <c r="CH63" i="98"/>
  <c r="BA64" i="98"/>
  <c r="BB64" i="98"/>
  <c r="BC64" i="98"/>
  <c r="BD64" i="98"/>
  <c r="BE64" i="98"/>
  <c r="D65" i="98"/>
  <c r="BA65" i="98" s="1"/>
  <c r="E65" i="98"/>
  <c r="BB65" i="98" s="1"/>
  <c r="F65" i="98"/>
  <c r="BC65" i="98" s="1"/>
  <c r="G65" i="98"/>
  <c r="BD65" i="98" s="1"/>
  <c r="H65" i="98"/>
  <c r="BE65" i="98" s="1"/>
  <c r="K65" i="98"/>
  <c r="L65" i="98"/>
  <c r="BG65" i="98" s="1"/>
  <c r="M65" i="98"/>
  <c r="BH65" i="98" s="1"/>
  <c r="N65" i="98"/>
  <c r="BI65" i="98" s="1"/>
  <c r="O65" i="98"/>
  <c r="BJ65" i="98" s="1"/>
  <c r="P65" i="98"/>
  <c r="BK65" i="98" s="1"/>
  <c r="Q65" i="98"/>
  <c r="R65" i="98"/>
  <c r="BM65" i="98" s="1"/>
  <c r="S65" i="98"/>
  <c r="BN65" i="98" s="1"/>
  <c r="T65" i="98"/>
  <c r="BO65" i="98" s="1"/>
  <c r="U65" i="98"/>
  <c r="BP65" i="98" s="1"/>
  <c r="V65" i="98"/>
  <c r="BQ65" i="98" s="1"/>
  <c r="W65" i="98"/>
  <c r="BR65" i="98" s="1"/>
  <c r="X65" i="98"/>
  <c r="BS65" i="98" s="1"/>
  <c r="Y65" i="98"/>
  <c r="BT65" i="98" s="1"/>
  <c r="Z65" i="98"/>
  <c r="BU65" i="98" s="1"/>
  <c r="AA65" i="98"/>
  <c r="AB65" i="98"/>
  <c r="BW65" i="98" s="1"/>
  <c r="AC65" i="98"/>
  <c r="BX65" i="98" s="1"/>
  <c r="AD65" i="98"/>
  <c r="BY65" i="98" s="1"/>
  <c r="AE65" i="98"/>
  <c r="BZ65" i="98" s="1"/>
  <c r="AF65" i="98"/>
  <c r="CA65" i="98" s="1"/>
  <c r="AG65" i="98"/>
  <c r="CB65" i="98" s="1"/>
  <c r="AH65" i="98"/>
  <c r="CC65" i="98" s="1"/>
  <c r="AI65" i="98"/>
  <c r="CD65" i="98" s="1"/>
  <c r="AJ65" i="98"/>
  <c r="CE65" i="98" s="1"/>
  <c r="AK65" i="98"/>
  <c r="CF65" i="98" s="1"/>
  <c r="AL65" i="98"/>
  <c r="AM65" i="98"/>
  <c r="CH65" i="98" s="1"/>
  <c r="AN65" i="98"/>
  <c r="CI65" i="98" s="1"/>
  <c r="AO65" i="98"/>
  <c r="CJ65" i="98" s="1"/>
  <c r="BF65" i="98"/>
  <c r="BL65" i="98"/>
  <c r="BV65" i="98"/>
  <c r="D66" i="98"/>
  <c r="E66" i="98"/>
  <c r="BB66" i="98" s="1"/>
  <c r="F66" i="98"/>
  <c r="G66" i="98"/>
  <c r="BD66" i="98" s="1"/>
  <c r="H66" i="98"/>
  <c r="BE66" i="98" s="1"/>
  <c r="K66" i="98"/>
  <c r="K67" i="98" s="1"/>
  <c r="BF67" i="98" s="1"/>
  <c r="L66" i="98"/>
  <c r="BG66" i="98" s="1"/>
  <c r="M66" i="98"/>
  <c r="BH66" i="98" s="1"/>
  <c r="N66" i="98"/>
  <c r="O66" i="98"/>
  <c r="O67" i="98" s="1"/>
  <c r="BJ67" i="98" s="1"/>
  <c r="P66" i="98"/>
  <c r="Q66" i="98"/>
  <c r="R66" i="98"/>
  <c r="BM66" i="98" s="1"/>
  <c r="S66" i="98"/>
  <c r="BN66" i="98" s="1"/>
  <c r="T66" i="98"/>
  <c r="BO66" i="98" s="1"/>
  <c r="U66" i="98"/>
  <c r="BP66" i="98" s="1"/>
  <c r="V66" i="98"/>
  <c r="W66" i="98"/>
  <c r="BR66" i="98" s="1"/>
  <c r="X66" i="98"/>
  <c r="Y66" i="98"/>
  <c r="BT66" i="98" s="1"/>
  <c r="Z66" i="98"/>
  <c r="BU66" i="98" s="1"/>
  <c r="AA66" i="98"/>
  <c r="BV66" i="98" s="1"/>
  <c r="AB66" i="98"/>
  <c r="BW66" i="98" s="1"/>
  <c r="AC66" i="98"/>
  <c r="BX66" i="98" s="1"/>
  <c r="AD66" i="98"/>
  <c r="BY66" i="98" s="1"/>
  <c r="AE66" i="98"/>
  <c r="AF66" i="98"/>
  <c r="AG66" i="98"/>
  <c r="CB66" i="98" s="1"/>
  <c r="AH66" i="98"/>
  <c r="CC66" i="98" s="1"/>
  <c r="AI66" i="98"/>
  <c r="CD66" i="98" s="1"/>
  <c r="AJ66" i="98"/>
  <c r="CE66" i="98" s="1"/>
  <c r="AK66" i="98"/>
  <c r="CF66" i="98" s="1"/>
  <c r="AL66" i="98"/>
  <c r="CG66" i="98" s="1"/>
  <c r="AM66" i="98"/>
  <c r="AM67" i="98" s="1"/>
  <c r="CH67" i="98" s="1"/>
  <c r="AN66" i="98"/>
  <c r="AO66" i="98"/>
  <c r="BA66" i="98"/>
  <c r="BF66" i="98"/>
  <c r="BI66" i="98"/>
  <c r="D67" i="98"/>
  <c r="BA67" i="98" s="1"/>
  <c r="D68" i="98"/>
  <c r="BA68" i="98" s="1"/>
  <c r="E68" i="98"/>
  <c r="BB68" i="98" s="1"/>
  <c r="F68" i="98"/>
  <c r="G68" i="98"/>
  <c r="BD68" i="98" s="1"/>
  <c r="H68" i="98"/>
  <c r="BE68" i="98" s="1"/>
  <c r="K68" i="98"/>
  <c r="L68" i="98"/>
  <c r="BG68" i="98" s="1"/>
  <c r="M68" i="98"/>
  <c r="BH68" i="98" s="1"/>
  <c r="N68" i="98"/>
  <c r="BI68" i="98" s="1"/>
  <c r="O68" i="98"/>
  <c r="BJ68" i="98" s="1"/>
  <c r="P68" i="98"/>
  <c r="Q68" i="98"/>
  <c r="R68" i="98"/>
  <c r="BM68" i="98" s="1"/>
  <c r="S68" i="98"/>
  <c r="BN68" i="98" s="1"/>
  <c r="T68" i="98"/>
  <c r="BO68" i="98" s="1"/>
  <c r="U68" i="98"/>
  <c r="BP68" i="98" s="1"/>
  <c r="V68" i="98"/>
  <c r="BQ68" i="98" s="1"/>
  <c r="W68" i="98"/>
  <c r="BR68" i="98" s="1"/>
  <c r="X68" i="98"/>
  <c r="Y68" i="98"/>
  <c r="BT68" i="98" s="1"/>
  <c r="Z68" i="98"/>
  <c r="BU68" i="98" s="1"/>
  <c r="AA68" i="98"/>
  <c r="BV68" i="98" s="1"/>
  <c r="AB68" i="98"/>
  <c r="BW68" i="98" s="1"/>
  <c r="AC68" i="98"/>
  <c r="BX68" i="98" s="1"/>
  <c r="AD68" i="98"/>
  <c r="BY68" i="98" s="1"/>
  <c r="AE68" i="98"/>
  <c r="BZ68" i="98" s="1"/>
  <c r="AF68" i="98"/>
  <c r="CA68" i="98" s="1"/>
  <c r="AG68" i="98"/>
  <c r="CB68" i="98" s="1"/>
  <c r="AH68" i="98"/>
  <c r="CC68" i="98" s="1"/>
  <c r="AI68" i="98"/>
  <c r="CD68" i="98" s="1"/>
  <c r="AJ68" i="98"/>
  <c r="CE68" i="98" s="1"/>
  <c r="AK68" i="98"/>
  <c r="CF68" i="98" s="1"/>
  <c r="AL68" i="98"/>
  <c r="CG68" i="98" s="1"/>
  <c r="AM68" i="98"/>
  <c r="CH68" i="98" s="1"/>
  <c r="AN68" i="98"/>
  <c r="AO68" i="98"/>
  <c r="CJ68" i="98" s="1"/>
  <c r="BF68" i="98"/>
  <c r="BL68" i="98"/>
  <c r="D69" i="98"/>
  <c r="BA69" i="98" s="1"/>
  <c r="E69" i="98"/>
  <c r="F69" i="98"/>
  <c r="G69" i="98"/>
  <c r="BD69" i="98" s="1"/>
  <c r="H69" i="98"/>
  <c r="BE69" i="98" s="1"/>
  <c r="K69" i="98"/>
  <c r="BF69" i="98" s="1"/>
  <c r="L69" i="98"/>
  <c r="M69" i="98"/>
  <c r="BH69" i="98" s="1"/>
  <c r="N69" i="98"/>
  <c r="BI69" i="98" s="1"/>
  <c r="O69" i="98"/>
  <c r="BJ69" i="98" s="1"/>
  <c r="P69" i="98"/>
  <c r="BK69" i="98" s="1"/>
  <c r="Q69" i="98"/>
  <c r="Q70" i="98" s="1"/>
  <c r="BL70" i="98" s="1"/>
  <c r="R69" i="98"/>
  <c r="BM69" i="98" s="1"/>
  <c r="S69" i="98"/>
  <c r="BN69" i="98" s="1"/>
  <c r="T69" i="98"/>
  <c r="U69" i="98"/>
  <c r="BP69" i="98" s="1"/>
  <c r="V69" i="98"/>
  <c r="W69" i="98"/>
  <c r="BR69" i="98" s="1"/>
  <c r="X69" i="98"/>
  <c r="BS69" i="98" s="1"/>
  <c r="Y69" i="98"/>
  <c r="Z69" i="98"/>
  <c r="BU69" i="98" s="1"/>
  <c r="AA69" i="98"/>
  <c r="AB69" i="98"/>
  <c r="AC69" i="98"/>
  <c r="BX69" i="98" s="1"/>
  <c r="AD69" i="98"/>
  <c r="BY69" i="98" s="1"/>
  <c r="AE69" i="98"/>
  <c r="BZ69" i="98" s="1"/>
  <c r="AF69" i="98"/>
  <c r="CA69" i="98" s="1"/>
  <c r="AG69" i="98"/>
  <c r="CB69" i="98" s="1"/>
  <c r="AH69" i="98"/>
  <c r="CC69" i="98" s="1"/>
  <c r="AI69" i="98"/>
  <c r="CD69" i="98" s="1"/>
  <c r="AJ69" i="98"/>
  <c r="AK69" i="98"/>
  <c r="CF69" i="98" s="1"/>
  <c r="AL69" i="98"/>
  <c r="AM69" i="98"/>
  <c r="CH69" i="98" s="1"/>
  <c r="AN69" i="98"/>
  <c r="CI69" i="98" s="1"/>
  <c r="AO69" i="98"/>
  <c r="BB69" i="98"/>
  <c r="BC69" i="98"/>
  <c r="D71" i="98"/>
  <c r="E71" i="98"/>
  <c r="BB71" i="98" s="1"/>
  <c r="F71" i="98"/>
  <c r="BC71" i="98" s="1"/>
  <c r="G71" i="98"/>
  <c r="BD71" i="98" s="1"/>
  <c r="H71" i="98"/>
  <c r="BE71" i="98" s="1"/>
  <c r="K71" i="98"/>
  <c r="BF71" i="98" s="1"/>
  <c r="L71" i="98"/>
  <c r="BG71" i="98" s="1"/>
  <c r="M71" i="98"/>
  <c r="BH71" i="98" s="1"/>
  <c r="N71" i="98"/>
  <c r="BI71" i="98" s="1"/>
  <c r="O71" i="98"/>
  <c r="BJ71" i="98" s="1"/>
  <c r="P71" i="98"/>
  <c r="BK71" i="98" s="1"/>
  <c r="Q71" i="98"/>
  <c r="R71" i="98"/>
  <c r="BM71" i="98" s="1"/>
  <c r="S71" i="98"/>
  <c r="BN71" i="98" s="1"/>
  <c r="T71" i="98"/>
  <c r="BO71" i="98" s="1"/>
  <c r="U71" i="98"/>
  <c r="BP71" i="98" s="1"/>
  <c r="V71" i="98"/>
  <c r="BQ71" i="98" s="1"/>
  <c r="W71" i="98"/>
  <c r="BR71" i="98" s="1"/>
  <c r="X71" i="98"/>
  <c r="BS71" i="98" s="1"/>
  <c r="Y71" i="98"/>
  <c r="BT71" i="98" s="1"/>
  <c r="Z71" i="98"/>
  <c r="BU71" i="98" s="1"/>
  <c r="AA71" i="98"/>
  <c r="BV71" i="98" s="1"/>
  <c r="AB71" i="98"/>
  <c r="BW71" i="98" s="1"/>
  <c r="AC71" i="98"/>
  <c r="BX71" i="98" s="1"/>
  <c r="AD71" i="98"/>
  <c r="BY71" i="98" s="1"/>
  <c r="AE71" i="98"/>
  <c r="BZ71" i="98" s="1"/>
  <c r="AF71" i="98"/>
  <c r="CA71" i="98" s="1"/>
  <c r="AG71" i="98"/>
  <c r="CB71" i="98" s="1"/>
  <c r="AH71" i="98"/>
  <c r="CC71" i="98" s="1"/>
  <c r="AI71" i="98"/>
  <c r="CD71" i="98" s="1"/>
  <c r="AJ71" i="98"/>
  <c r="CE71" i="98" s="1"/>
  <c r="AK71" i="98"/>
  <c r="CF71" i="98" s="1"/>
  <c r="AL71" i="98"/>
  <c r="CG71" i="98" s="1"/>
  <c r="AM71" i="98"/>
  <c r="CH71" i="98" s="1"/>
  <c r="AN71" i="98"/>
  <c r="CI71" i="98" s="1"/>
  <c r="AO71" i="98"/>
  <c r="CJ71" i="98" s="1"/>
  <c r="BA71" i="98"/>
  <c r="BL71" i="98"/>
  <c r="K72" i="98"/>
  <c r="BF72" i="98" s="1"/>
  <c r="L72" i="98"/>
  <c r="BG72" i="98" s="1"/>
  <c r="M72" i="98"/>
  <c r="N72" i="98"/>
  <c r="BI72" i="98" s="1"/>
  <c r="O72" i="98"/>
  <c r="BJ72" i="98" s="1"/>
  <c r="P72" i="98"/>
  <c r="BK72" i="98" s="1"/>
  <c r="Q72" i="98"/>
  <c r="BL72" i="98" s="1"/>
  <c r="R72" i="98"/>
  <c r="BM72" i="98" s="1"/>
  <c r="S72" i="98"/>
  <c r="BN72" i="98" s="1"/>
  <c r="T72" i="98"/>
  <c r="BO72" i="98" s="1"/>
  <c r="U72" i="98"/>
  <c r="V72" i="98"/>
  <c r="BQ72" i="98" s="1"/>
  <c r="W72" i="98"/>
  <c r="BR72" i="98" s="1"/>
  <c r="X72" i="98"/>
  <c r="BS72" i="98" s="1"/>
  <c r="Y72" i="98"/>
  <c r="BT72" i="98" s="1"/>
  <c r="Z72" i="98"/>
  <c r="BU72" i="98" s="1"/>
  <c r="AA72" i="98"/>
  <c r="BV72" i="98" s="1"/>
  <c r="AB72" i="98"/>
  <c r="BW72" i="98" s="1"/>
  <c r="AC72" i="98"/>
  <c r="AD72" i="98"/>
  <c r="BY72" i="98" s="1"/>
  <c r="AE72" i="98"/>
  <c r="BZ72" i="98" s="1"/>
  <c r="AF72" i="98"/>
  <c r="CA72" i="98" s="1"/>
  <c r="AG72" i="98"/>
  <c r="CB72" i="98" s="1"/>
  <c r="AH72" i="98"/>
  <c r="CC72" i="98" s="1"/>
  <c r="AI72" i="98"/>
  <c r="CD72" i="98" s="1"/>
  <c r="AJ72" i="98"/>
  <c r="CE72" i="98" s="1"/>
  <c r="AK72" i="98"/>
  <c r="AL72" i="98"/>
  <c r="CG72" i="98" s="1"/>
  <c r="AM72" i="98"/>
  <c r="CH72" i="98" s="1"/>
  <c r="AN72" i="98"/>
  <c r="CI72" i="98" s="1"/>
  <c r="AO72" i="98"/>
  <c r="CJ72" i="98" s="1"/>
  <c r="BA72" i="98"/>
  <c r="BB72" i="98"/>
  <c r="BC72" i="98"/>
  <c r="BD72" i="98"/>
  <c r="BE72" i="98"/>
  <c r="K73" i="98"/>
  <c r="BF73" i="98" s="1"/>
  <c r="L73" i="98"/>
  <c r="BG73" i="98" s="1"/>
  <c r="M73" i="98"/>
  <c r="BH73" i="98" s="1"/>
  <c r="N73" i="98"/>
  <c r="O73" i="98"/>
  <c r="O74" i="98" s="1"/>
  <c r="BJ74" i="98" s="1"/>
  <c r="P73" i="98"/>
  <c r="Q73" i="98"/>
  <c r="R73" i="98"/>
  <c r="S73" i="98"/>
  <c r="T73" i="98"/>
  <c r="BO73" i="98" s="1"/>
  <c r="U73" i="98"/>
  <c r="BP73" i="98" s="1"/>
  <c r="V73" i="98"/>
  <c r="W73" i="98"/>
  <c r="BR73" i="98" s="1"/>
  <c r="X73" i="98"/>
  <c r="BS73" i="98" s="1"/>
  <c r="Y73" i="98"/>
  <c r="BT73" i="98" s="1"/>
  <c r="Z73" i="98"/>
  <c r="BU73" i="98" s="1"/>
  <c r="AA73" i="98"/>
  <c r="BV73" i="98" s="1"/>
  <c r="AB73" i="98"/>
  <c r="BW73" i="98" s="1"/>
  <c r="AC73" i="98"/>
  <c r="BX73" i="98" s="1"/>
  <c r="AD73" i="98"/>
  <c r="AE73" i="98"/>
  <c r="BZ73" i="98" s="1"/>
  <c r="AF73" i="98"/>
  <c r="CA73" i="98" s="1"/>
  <c r="AG73" i="98"/>
  <c r="CB73" i="98" s="1"/>
  <c r="AH73" i="98"/>
  <c r="CC73" i="98" s="1"/>
  <c r="AI73" i="98"/>
  <c r="CD73" i="98" s="1"/>
  <c r="AJ73" i="98"/>
  <c r="CE73" i="98" s="1"/>
  <c r="AK73" i="98"/>
  <c r="CF73" i="98" s="1"/>
  <c r="AL73" i="98"/>
  <c r="AM73" i="98"/>
  <c r="CH73" i="98" s="1"/>
  <c r="AN73" i="98"/>
  <c r="CI73" i="98" s="1"/>
  <c r="AO73" i="98"/>
  <c r="CJ73" i="98" s="1"/>
  <c r="BA73" i="98"/>
  <c r="BB73" i="98"/>
  <c r="BC73" i="98"/>
  <c r="BD73" i="98"/>
  <c r="BE73" i="98"/>
  <c r="BJ73" i="98"/>
  <c r="BK73" i="98"/>
  <c r="BL73" i="98"/>
  <c r="BM73" i="98"/>
  <c r="BN73" i="98"/>
  <c r="BA74" i="98"/>
  <c r="BB74" i="98"/>
  <c r="BC74" i="98"/>
  <c r="BD74" i="98"/>
  <c r="BE74" i="98"/>
  <c r="BA76" i="98"/>
  <c r="BB76" i="98"/>
  <c r="BC76" i="98"/>
  <c r="BD76" i="98"/>
  <c r="BE76" i="98"/>
  <c r="BF76" i="98"/>
  <c r="BG76" i="98"/>
  <c r="BH76" i="98"/>
  <c r="BI76" i="98"/>
  <c r="BJ76" i="98"/>
  <c r="BK76" i="98"/>
  <c r="BL76" i="98"/>
  <c r="BM76" i="98"/>
  <c r="BN76" i="98"/>
  <c r="BO76" i="98"/>
  <c r="BP76" i="98"/>
  <c r="BQ76" i="98"/>
  <c r="BR76" i="98"/>
  <c r="BS76" i="98"/>
  <c r="BT76" i="98"/>
  <c r="BU76" i="98"/>
  <c r="BV76" i="98"/>
  <c r="BW76" i="98"/>
  <c r="BX76" i="98"/>
  <c r="BY76" i="98"/>
  <c r="BZ76" i="98"/>
  <c r="CA76" i="98"/>
  <c r="CB76" i="98"/>
  <c r="CC76" i="98"/>
  <c r="CD76" i="98"/>
  <c r="CE76" i="98"/>
  <c r="CF76" i="98"/>
  <c r="CG76" i="98"/>
  <c r="CH76" i="98"/>
  <c r="CI76" i="98"/>
  <c r="CJ76" i="98"/>
  <c r="BA77" i="98"/>
  <c r="BB77" i="98"/>
  <c r="BC77" i="98"/>
  <c r="BD77" i="98"/>
  <c r="BE77" i="98"/>
  <c r="BF77" i="98"/>
  <c r="BG77" i="98"/>
  <c r="BH77" i="98"/>
  <c r="BI77" i="98"/>
  <c r="BJ77" i="98"/>
  <c r="BK77" i="98"/>
  <c r="BL77" i="98"/>
  <c r="BM77" i="98"/>
  <c r="BN77" i="98"/>
  <c r="BO77" i="98"/>
  <c r="BP77" i="98"/>
  <c r="BQ77" i="98"/>
  <c r="BR77" i="98"/>
  <c r="BS77" i="98"/>
  <c r="BT77" i="98"/>
  <c r="BU77" i="98"/>
  <c r="BV77" i="98"/>
  <c r="BW77" i="98"/>
  <c r="BX77" i="98"/>
  <c r="BY77" i="98"/>
  <c r="BZ77" i="98"/>
  <c r="CA77" i="98"/>
  <c r="CB77" i="98"/>
  <c r="CC77" i="98"/>
  <c r="CD77" i="98"/>
  <c r="CE77" i="98"/>
  <c r="CF77" i="98"/>
  <c r="CG77" i="98"/>
  <c r="CH77" i="98"/>
  <c r="CI77" i="98"/>
  <c r="CJ77" i="98"/>
  <c r="K78" i="98"/>
  <c r="BF78" i="98" s="1"/>
  <c r="L78" i="98"/>
  <c r="BG78" i="98" s="1"/>
  <c r="M78" i="98"/>
  <c r="N78" i="98"/>
  <c r="BI78" i="98" s="1"/>
  <c r="O78" i="98"/>
  <c r="BJ78" i="98" s="1"/>
  <c r="P78" i="98"/>
  <c r="BK78" i="98" s="1"/>
  <c r="Q78" i="98"/>
  <c r="BL78" i="98" s="1"/>
  <c r="R78" i="98"/>
  <c r="BM78" i="98" s="1"/>
  <c r="S78" i="98"/>
  <c r="BN78" i="98" s="1"/>
  <c r="T78" i="98"/>
  <c r="BO78" i="98" s="1"/>
  <c r="U78" i="98"/>
  <c r="BP78" i="98" s="1"/>
  <c r="V78" i="98"/>
  <c r="BQ78" i="98" s="1"/>
  <c r="W78" i="98"/>
  <c r="BR78" i="98" s="1"/>
  <c r="X78" i="98"/>
  <c r="BS78" i="98" s="1"/>
  <c r="Y78" i="98"/>
  <c r="BT78" i="98" s="1"/>
  <c r="Z78" i="98"/>
  <c r="BU78" i="98" s="1"/>
  <c r="AA78" i="98"/>
  <c r="BV78" i="98" s="1"/>
  <c r="AB78" i="98"/>
  <c r="BW78" i="98" s="1"/>
  <c r="AC78" i="98"/>
  <c r="BX78" i="98" s="1"/>
  <c r="AD78" i="98"/>
  <c r="BY78" i="98" s="1"/>
  <c r="AE78" i="98"/>
  <c r="BZ78" i="98" s="1"/>
  <c r="AF78" i="98"/>
  <c r="CA78" i="98" s="1"/>
  <c r="AG78" i="98"/>
  <c r="CB78" i="98" s="1"/>
  <c r="AH78" i="98"/>
  <c r="CC78" i="98" s="1"/>
  <c r="AI78" i="98"/>
  <c r="CD78" i="98" s="1"/>
  <c r="AJ78" i="98"/>
  <c r="CE78" i="98" s="1"/>
  <c r="AK78" i="98"/>
  <c r="CF78" i="98" s="1"/>
  <c r="AL78" i="98"/>
  <c r="CG78" i="98" s="1"/>
  <c r="AM78" i="98"/>
  <c r="CH78" i="98" s="1"/>
  <c r="AN78" i="98"/>
  <c r="CI78" i="98" s="1"/>
  <c r="AO78" i="98"/>
  <c r="CJ78" i="98" s="1"/>
  <c r="BA78" i="98"/>
  <c r="BB78" i="98"/>
  <c r="BC78" i="98"/>
  <c r="BD78" i="98"/>
  <c r="BE78" i="98"/>
  <c r="BH78" i="98"/>
  <c r="K79" i="98"/>
  <c r="BF79" i="98" s="1"/>
  <c r="L79" i="98"/>
  <c r="BG79" i="98" s="1"/>
  <c r="M79" i="98"/>
  <c r="BH79" i="98" s="1"/>
  <c r="N79" i="98"/>
  <c r="BI79" i="98" s="1"/>
  <c r="O79" i="98"/>
  <c r="BJ79" i="98" s="1"/>
  <c r="P79" i="98"/>
  <c r="BK79" i="98" s="1"/>
  <c r="Q79" i="98"/>
  <c r="BL79" i="98" s="1"/>
  <c r="R79" i="98"/>
  <c r="BM79" i="98" s="1"/>
  <c r="S79" i="98"/>
  <c r="BN79" i="98" s="1"/>
  <c r="T79" i="98"/>
  <c r="BO79" i="98" s="1"/>
  <c r="U79" i="98"/>
  <c r="BP79" i="98" s="1"/>
  <c r="V79" i="98"/>
  <c r="BQ79" i="98" s="1"/>
  <c r="W79" i="98"/>
  <c r="BR79" i="98" s="1"/>
  <c r="X79" i="98"/>
  <c r="BS79" i="98" s="1"/>
  <c r="Y79" i="98"/>
  <c r="BT79" i="98" s="1"/>
  <c r="Z79" i="98"/>
  <c r="BU79" i="98" s="1"/>
  <c r="AA79" i="98"/>
  <c r="BV79" i="98" s="1"/>
  <c r="AB79" i="98"/>
  <c r="BW79" i="98" s="1"/>
  <c r="AC79" i="98"/>
  <c r="BX79" i="98" s="1"/>
  <c r="AD79" i="98"/>
  <c r="BY79" i="98" s="1"/>
  <c r="AE79" i="98"/>
  <c r="BZ79" i="98" s="1"/>
  <c r="AF79" i="98"/>
  <c r="CA79" i="98" s="1"/>
  <c r="AG79" i="98"/>
  <c r="CB79" i="98" s="1"/>
  <c r="AH79" i="98"/>
  <c r="CC79" i="98" s="1"/>
  <c r="AI79" i="98"/>
  <c r="CD79" i="98" s="1"/>
  <c r="AJ79" i="98"/>
  <c r="CE79" i="98" s="1"/>
  <c r="AK79" i="98"/>
  <c r="CF79" i="98" s="1"/>
  <c r="AL79" i="98"/>
  <c r="CG79" i="98" s="1"/>
  <c r="AM79" i="98"/>
  <c r="CH79" i="98" s="1"/>
  <c r="AN79" i="98"/>
  <c r="CI79" i="98" s="1"/>
  <c r="AO79" i="98"/>
  <c r="CJ79" i="98" s="1"/>
  <c r="BA79" i="98"/>
  <c r="BB79" i="98"/>
  <c r="BC79" i="98"/>
  <c r="BD79" i="98"/>
  <c r="BE79" i="98"/>
  <c r="K80" i="98"/>
  <c r="BF80" i="98" s="1"/>
  <c r="L80" i="98"/>
  <c r="BG80" i="98" s="1"/>
  <c r="M80" i="98"/>
  <c r="BH80" i="98" s="1"/>
  <c r="N80" i="98"/>
  <c r="BI80" i="98" s="1"/>
  <c r="O80" i="98"/>
  <c r="BJ80" i="98" s="1"/>
  <c r="P80" i="98"/>
  <c r="BK80" i="98" s="1"/>
  <c r="Q80" i="98"/>
  <c r="BL80" i="98" s="1"/>
  <c r="R80" i="98"/>
  <c r="BM80" i="98" s="1"/>
  <c r="S80" i="98"/>
  <c r="BN80" i="98" s="1"/>
  <c r="T80" i="98"/>
  <c r="BO80" i="98" s="1"/>
  <c r="U80" i="98"/>
  <c r="BP80" i="98" s="1"/>
  <c r="V80" i="98"/>
  <c r="BQ80" i="98" s="1"/>
  <c r="W80" i="98"/>
  <c r="BR80" i="98" s="1"/>
  <c r="X80" i="98"/>
  <c r="BS80" i="98" s="1"/>
  <c r="Y80" i="98"/>
  <c r="BT80" i="98" s="1"/>
  <c r="Z80" i="98"/>
  <c r="BU80" i="98" s="1"/>
  <c r="AA80" i="98"/>
  <c r="BV80" i="98" s="1"/>
  <c r="AB80" i="98"/>
  <c r="BW80" i="98" s="1"/>
  <c r="AC80" i="98"/>
  <c r="BX80" i="98" s="1"/>
  <c r="AD80" i="98"/>
  <c r="BY80" i="98" s="1"/>
  <c r="AE80" i="98"/>
  <c r="BZ80" i="98" s="1"/>
  <c r="AF80" i="98"/>
  <c r="CA80" i="98" s="1"/>
  <c r="AG80" i="98"/>
  <c r="CB80" i="98" s="1"/>
  <c r="AH80" i="98"/>
  <c r="CC80" i="98" s="1"/>
  <c r="AI80" i="98"/>
  <c r="CD80" i="98" s="1"/>
  <c r="AJ80" i="98"/>
  <c r="CE80" i="98" s="1"/>
  <c r="AK80" i="98"/>
  <c r="CF80" i="98" s="1"/>
  <c r="AL80" i="98"/>
  <c r="CG80" i="98" s="1"/>
  <c r="AM80" i="98"/>
  <c r="CH80" i="98" s="1"/>
  <c r="AN80" i="98"/>
  <c r="CI80" i="98" s="1"/>
  <c r="AO80" i="98"/>
  <c r="CJ80" i="98" s="1"/>
  <c r="BA80" i="98"/>
  <c r="BB80" i="98"/>
  <c r="BC80" i="98"/>
  <c r="BD80" i="98"/>
  <c r="BE80" i="98"/>
  <c r="K81" i="98"/>
  <c r="BF81" i="98" s="1"/>
  <c r="L81" i="98"/>
  <c r="BG81" i="98" s="1"/>
  <c r="M81" i="98"/>
  <c r="BH81" i="98" s="1"/>
  <c r="N81" i="98"/>
  <c r="BI81" i="98" s="1"/>
  <c r="O81" i="98"/>
  <c r="BJ81" i="98" s="1"/>
  <c r="P81" i="98"/>
  <c r="BK81" i="98" s="1"/>
  <c r="Q81" i="98"/>
  <c r="BL81" i="98" s="1"/>
  <c r="R81" i="98"/>
  <c r="BM81" i="98" s="1"/>
  <c r="S81" i="98"/>
  <c r="BN81" i="98" s="1"/>
  <c r="T81" i="98"/>
  <c r="BO81" i="98" s="1"/>
  <c r="U81" i="98"/>
  <c r="BP81" i="98" s="1"/>
  <c r="V81" i="98"/>
  <c r="BQ81" i="98" s="1"/>
  <c r="W81" i="98"/>
  <c r="BR81" i="98" s="1"/>
  <c r="X81" i="98"/>
  <c r="BS81" i="98" s="1"/>
  <c r="Y81" i="98"/>
  <c r="BT81" i="98" s="1"/>
  <c r="Z81" i="98"/>
  <c r="BU81" i="98" s="1"/>
  <c r="AA81" i="98"/>
  <c r="BV81" i="98" s="1"/>
  <c r="AB81" i="98"/>
  <c r="BW81" i="98" s="1"/>
  <c r="AC81" i="98"/>
  <c r="BX81" i="98" s="1"/>
  <c r="AD81" i="98"/>
  <c r="BY81" i="98" s="1"/>
  <c r="AE81" i="98"/>
  <c r="BZ81" i="98" s="1"/>
  <c r="AF81" i="98"/>
  <c r="CA81" i="98" s="1"/>
  <c r="AG81" i="98"/>
  <c r="CB81" i="98" s="1"/>
  <c r="AH81" i="98"/>
  <c r="CC81" i="98" s="1"/>
  <c r="AI81" i="98"/>
  <c r="CD81" i="98" s="1"/>
  <c r="AJ81" i="98"/>
  <c r="CE81" i="98" s="1"/>
  <c r="AK81" i="98"/>
  <c r="CF81" i="98" s="1"/>
  <c r="AL81" i="98"/>
  <c r="CG81" i="98" s="1"/>
  <c r="AM81" i="98"/>
  <c r="CH81" i="98" s="1"/>
  <c r="AN81" i="98"/>
  <c r="CI81" i="98" s="1"/>
  <c r="AO81" i="98"/>
  <c r="CJ81" i="98" s="1"/>
  <c r="BA81" i="98"/>
  <c r="BB81" i="98"/>
  <c r="BC81" i="98"/>
  <c r="BD81" i="98"/>
  <c r="BE81" i="98"/>
  <c r="K82" i="98"/>
  <c r="BF82" i="98" s="1"/>
  <c r="L82" i="98"/>
  <c r="BG82" i="98" s="1"/>
  <c r="M82" i="98"/>
  <c r="BH82" i="98" s="1"/>
  <c r="N82" i="98"/>
  <c r="BI82" i="98" s="1"/>
  <c r="O82" i="98"/>
  <c r="BJ82" i="98" s="1"/>
  <c r="P82" i="98"/>
  <c r="BK82" i="98" s="1"/>
  <c r="Q82" i="98"/>
  <c r="R82" i="98"/>
  <c r="BM82" i="98" s="1"/>
  <c r="S82" i="98"/>
  <c r="BN82" i="98" s="1"/>
  <c r="T82" i="98"/>
  <c r="BO82" i="98" s="1"/>
  <c r="U82" i="98"/>
  <c r="BP82" i="98" s="1"/>
  <c r="V82" i="98"/>
  <c r="BQ82" i="98" s="1"/>
  <c r="W82" i="98"/>
  <c r="BR82" i="98" s="1"/>
  <c r="X82" i="98"/>
  <c r="BS82" i="98" s="1"/>
  <c r="Y82" i="98"/>
  <c r="BT82" i="98" s="1"/>
  <c r="Z82" i="98"/>
  <c r="BU82" i="98" s="1"/>
  <c r="AA82" i="98"/>
  <c r="BV82" i="98" s="1"/>
  <c r="AB82" i="98"/>
  <c r="BW82" i="98" s="1"/>
  <c r="AC82" i="98"/>
  <c r="BX82" i="98" s="1"/>
  <c r="AD82" i="98"/>
  <c r="BY82" i="98" s="1"/>
  <c r="AE82" i="98"/>
  <c r="BZ82" i="98" s="1"/>
  <c r="AF82" i="98"/>
  <c r="CA82" i="98" s="1"/>
  <c r="AG82" i="98"/>
  <c r="CB82" i="98" s="1"/>
  <c r="AH82" i="98"/>
  <c r="CC82" i="98" s="1"/>
  <c r="AI82" i="98"/>
  <c r="CD82" i="98" s="1"/>
  <c r="AJ82" i="98"/>
  <c r="CE82" i="98" s="1"/>
  <c r="AK82" i="98"/>
  <c r="CF82" i="98" s="1"/>
  <c r="AL82" i="98"/>
  <c r="CG82" i="98" s="1"/>
  <c r="AM82" i="98"/>
  <c r="CH82" i="98" s="1"/>
  <c r="AN82" i="98"/>
  <c r="CI82" i="98" s="1"/>
  <c r="AO82" i="98"/>
  <c r="CJ82" i="98" s="1"/>
  <c r="BA82" i="98"/>
  <c r="BB82" i="98"/>
  <c r="BC82" i="98"/>
  <c r="BD82" i="98"/>
  <c r="BE82" i="98"/>
  <c r="BL82" i="98"/>
  <c r="K83" i="98"/>
  <c r="BF83" i="98" s="1"/>
  <c r="L83" i="98"/>
  <c r="BG83" i="98" s="1"/>
  <c r="M83" i="98"/>
  <c r="BH83" i="98" s="1"/>
  <c r="N83" i="98"/>
  <c r="BI83" i="98" s="1"/>
  <c r="O83" i="98"/>
  <c r="BJ83" i="98" s="1"/>
  <c r="P83" i="98"/>
  <c r="BK83" i="98" s="1"/>
  <c r="Q83" i="98"/>
  <c r="BL83" i="98" s="1"/>
  <c r="R83" i="98"/>
  <c r="BM83" i="98" s="1"/>
  <c r="S83" i="98"/>
  <c r="BN83" i="98" s="1"/>
  <c r="T83" i="98"/>
  <c r="BO83" i="98" s="1"/>
  <c r="U83" i="98"/>
  <c r="BP83" i="98" s="1"/>
  <c r="BR83" i="98"/>
  <c r="BT83" i="98"/>
  <c r="BU83" i="98"/>
  <c r="BV83" i="98"/>
  <c r="BW83" i="98"/>
  <c r="BY83" i="98"/>
  <c r="BZ83" i="98"/>
  <c r="CC83" i="98"/>
  <c r="CD83" i="98"/>
  <c r="CE83" i="98"/>
  <c r="CF83" i="98"/>
  <c r="CG83" i="98"/>
  <c r="CH83" i="98"/>
  <c r="CI83" i="98"/>
  <c r="BA83" i="98"/>
  <c r="BB83" i="98"/>
  <c r="BC83" i="98"/>
  <c r="BD83" i="98"/>
  <c r="BE83" i="98"/>
  <c r="K84" i="98"/>
  <c r="BF84" i="98" s="1"/>
  <c r="L84" i="98"/>
  <c r="BG84" i="98" s="1"/>
  <c r="M84" i="98"/>
  <c r="BH84" i="98" s="1"/>
  <c r="N84" i="98"/>
  <c r="BI84" i="98" s="1"/>
  <c r="O84" i="98"/>
  <c r="BJ84" i="98" s="1"/>
  <c r="P84" i="98"/>
  <c r="Q84" i="98"/>
  <c r="BL84" i="98" s="1"/>
  <c r="R84" i="98"/>
  <c r="BM84" i="98" s="1"/>
  <c r="S84" i="98"/>
  <c r="BN84" i="98" s="1"/>
  <c r="T84" i="98"/>
  <c r="BO84" i="98" s="1"/>
  <c r="U84" i="98"/>
  <c r="BP84" i="98" s="1"/>
  <c r="BQ84" i="98"/>
  <c r="BR84" i="98"/>
  <c r="BS84" i="98"/>
  <c r="BT84" i="98"/>
  <c r="BV84" i="98"/>
  <c r="BW84" i="98"/>
  <c r="BX84" i="98"/>
  <c r="BY84" i="98"/>
  <c r="BZ84" i="98"/>
  <c r="CB84" i="98"/>
  <c r="CC84" i="98"/>
  <c r="CD84" i="98"/>
  <c r="CE84" i="98"/>
  <c r="CH84" i="98"/>
  <c r="CI84" i="98"/>
  <c r="CJ84" i="98"/>
  <c r="BA84" i="98"/>
  <c r="BB84" i="98"/>
  <c r="BC84" i="98"/>
  <c r="BD84" i="98"/>
  <c r="BE84" i="98"/>
  <c r="BK84" i="98"/>
  <c r="K85" i="98"/>
  <c r="BF85" i="98" s="1"/>
  <c r="L85" i="98"/>
  <c r="BG85" i="98" s="1"/>
  <c r="M85" i="98"/>
  <c r="BH85" i="98" s="1"/>
  <c r="N85" i="98"/>
  <c r="BI85" i="98" s="1"/>
  <c r="O85" i="98"/>
  <c r="BJ85" i="98" s="1"/>
  <c r="P85" i="98"/>
  <c r="BK85" i="98" s="1"/>
  <c r="Q85" i="98"/>
  <c r="BL85" i="98" s="1"/>
  <c r="R85" i="98"/>
  <c r="S85" i="98"/>
  <c r="BN85" i="98" s="1"/>
  <c r="T85" i="98"/>
  <c r="BO85" i="98" s="1"/>
  <c r="U85" i="98"/>
  <c r="BP85" i="98" s="1"/>
  <c r="BQ85" i="98"/>
  <c r="BR85" i="98"/>
  <c r="BS85" i="98"/>
  <c r="BT85" i="98"/>
  <c r="BU85" i="98"/>
  <c r="BV85" i="98"/>
  <c r="BW85" i="98"/>
  <c r="CA85" i="98"/>
  <c r="CB85" i="98"/>
  <c r="CC85" i="98"/>
  <c r="CD85" i="98"/>
  <c r="CE85" i="98"/>
  <c r="CF85" i="98"/>
  <c r="CG85" i="98"/>
  <c r="CH85" i="98"/>
  <c r="CI85" i="98"/>
  <c r="CJ85" i="98"/>
  <c r="BA85" i="98"/>
  <c r="BB85" i="98"/>
  <c r="BC85" i="98"/>
  <c r="BD85" i="98"/>
  <c r="BE85" i="98"/>
  <c r="BM85" i="98"/>
  <c r="K86" i="98"/>
  <c r="BF86" i="98" s="1"/>
  <c r="L86" i="98"/>
  <c r="BG86" i="98" s="1"/>
  <c r="M86" i="98"/>
  <c r="BH86" i="98" s="1"/>
  <c r="N86" i="98"/>
  <c r="BI86" i="98" s="1"/>
  <c r="O86" i="98"/>
  <c r="BJ86" i="98" s="1"/>
  <c r="P86" i="98"/>
  <c r="BK86" i="98" s="1"/>
  <c r="Q86" i="98"/>
  <c r="R86" i="98"/>
  <c r="BM86" i="98" s="1"/>
  <c r="S86" i="98"/>
  <c r="BN86" i="98" s="1"/>
  <c r="T86" i="98"/>
  <c r="BO86" i="98" s="1"/>
  <c r="U86" i="98"/>
  <c r="BP86" i="98" s="1"/>
  <c r="BQ86" i="98"/>
  <c r="BR86" i="98"/>
  <c r="BT86" i="98"/>
  <c r="BV86" i="98"/>
  <c r="BW86" i="98"/>
  <c r="BX86" i="98"/>
  <c r="BY86" i="98"/>
  <c r="BZ86" i="98"/>
  <c r="CA86" i="98"/>
  <c r="CB86" i="98"/>
  <c r="CC86" i="98"/>
  <c r="CD86" i="98"/>
  <c r="CF86" i="98"/>
  <c r="CG86" i="98"/>
  <c r="CH86" i="98"/>
  <c r="CI86" i="98"/>
  <c r="CJ86" i="98"/>
  <c r="BA86" i="98"/>
  <c r="BB86" i="98"/>
  <c r="BC86" i="98"/>
  <c r="BD86" i="98"/>
  <c r="BE86" i="98"/>
  <c r="BL86" i="98"/>
  <c r="K87" i="98"/>
  <c r="BF87" i="98" s="1"/>
  <c r="L87" i="98"/>
  <c r="BG87" i="98" s="1"/>
  <c r="M87" i="98"/>
  <c r="BH87" i="98" s="1"/>
  <c r="N87" i="98"/>
  <c r="BI87" i="98" s="1"/>
  <c r="O87" i="98"/>
  <c r="BJ87" i="98" s="1"/>
  <c r="P87" i="98"/>
  <c r="BK87" i="98" s="1"/>
  <c r="Q87" i="98"/>
  <c r="BL87" i="98" s="1"/>
  <c r="R87" i="98"/>
  <c r="BM87" i="98" s="1"/>
  <c r="S87" i="98"/>
  <c r="BN87" i="98" s="1"/>
  <c r="T87" i="98"/>
  <c r="BO87" i="98" s="1"/>
  <c r="U87" i="98"/>
  <c r="BP87" i="98" s="1"/>
  <c r="BQ87" i="98"/>
  <c r="BS87" i="98"/>
  <c r="BT87" i="98"/>
  <c r="BU87" i="98"/>
  <c r="BV87" i="98"/>
  <c r="BW87" i="98"/>
  <c r="BY87" i="98"/>
  <c r="BZ87" i="98"/>
  <c r="CA87" i="98"/>
  <c r="CB87" i="98"/>
  <c r="CC87" i="98"/>
  <c r="CD87" i="98"/>
  <c r="CE87" i="98"/>
  <c r="CF87" i="98"/>
  <c r="CG87" i="98"/>
  <c r="CH87" i="98"/>
  <c r="CI87" i="98"/>
  <c r="BA87" i="98"/>
  <c r="BB87" i="98"/>
  <c r="BC87" i="98"/>
  <c r="BD87" i="98"/>
  <c r="BE87" i="98"/>
  <c r="BR87" i="98"/>
  <c r="K88" i="98"/>
  <c r="L88" i="98"/>
  <c r="BG88" i="98" s="1"/>
  <c r="M88" i="98"/>
  <c r="BH88" i="98" s="1"/>
  <c r="N88" i="98"/>
  <c r="BI88" i="98" s="1"/>
  <c r="O88" i="98"/>
  <c r="BJ88" i="98" s="1"/>
  <c r="P88" i="98"/>
  <c r="BK88" i="98" s="1"/>
  <c r="Q88" i="98"/>
  <c r="BL88" i="98" s="1"/>
  <c r="R88" i="98"/>
  <c r="BM88" i="98" s="1"/>
  <c r="S88" i="98"/>
  <c r="BN88" i="98" s="1"/>
  <c r="T88" i="98"/>
  <c r="BO88" i="98" s="1"/>
  <c r="U88" i="98"/>
  <c r="BP88" i="98" s="1"/>
  <c r="BR88" i="98"/>
  <c r="BT88" i="98"/>
  <c r="BU88" i="98"/>
  <c r="BV88" i="98"/>
  <c r="BW88" i="98"/>
  <c r="BY88" i="98"/>
  <c r="BZ88" i="98"/>
  <c r="CD88" i="98"/>
  <c r="CE88" i="98"/>
  <c r="CG88" i="98"/>
  <c r="CH88" i="98"/>
  <c r="CI88" i="98"/>
  <c r="CJ88" i="98"/>
  <c r="BA88" i="98"/>
  <c r="BB88" i="98"/>
  <c r="BC88" i="98"/>
  <c r="BD88" i="98"/>
  <c r="BE88" i="98"/>
  <c r="BF88" i="98"/>
  <c r="K89" i="98"/>
  <c r="BF89" i="98" s="1"/>
  <c r="L89" i="98"/>
  <c r="BG89" i="98" s="1"/>
  <c r="M89" i="98"/>
  <c r="BH89" i="98" s="1"/>
  <c r="N89" i="98"/>
  <c r="BI89" i="98" s="1"/>
  <c r="O89" i="98"/>
  <c r="BJ89" i="98" s="1"/>
  <c r="P89" i="98"/>
  <c r="Q89" i="98"/>
  <c r="BL89" i="98" s="1"/>
  <c r="R89" i="98"/>
  <c r="BM89" i="98" s="1"/>
  <c r="S89" i="98"/>
  <c r="BN89" i="98" s="1"/>
  <c r="T89" i="98"/>
  <c r="BO89" i="98" s="1"/>
  <c r="U89" i="98"/>
  <c r="BP89" i="98" s="1"/>
  <c r="BR89" i="98"/>
  <c r="BS89" i="98"/>
  <c r="BT89" i="98"/>
  <c r="BW89" i="98"/>
  <c r="BX89" i="98"/>
  <c r="BY89" i="98"/>
  <c r="BZ89" i="98"/>
  <c r="CA89" i="98"/>
  <c r="CB89" i="98"/>
  <c r="CC89" i="98"/>
  <c r="CD89" i="98"/>
  <c r="CE89" i="98"/>
  <c r="CG89" i="98"/>
  <c r="CI89" i="98"/>
  <c r="BA89" i="98"/>
  <c r="BB89" i="98"/>
  <c r="BC89" i="98"/>
  <c r="BD89" i="98"/>
  <c r="BE89" i="98"/>
  <c r="BK89" i="98"/>
  <c r="K90" i="98"/>
  <c r="BF90" i="98" s="1"/>
  <c r="L90" i="98"/>
  <c r="BG90" i="98" s="1"/>
  <c r="M90" i="98"/>
  <c r="BH90" i="98" s="1"/>
  <c r="N90" i="98"/>
  <c r="BI90" i="98" s="1"/>
  <c r="O90" i="98"/>
  <c r="BJ90" i="98" s="1"/>
  <c r="P90" i="98"/>
  <c r="BK90" i="98" s="1"/>
  <c r="Q90" i="98"/>
  <c r="BL90" i="98" s="1"/>
  <c r="R90" i="98"/>
  <c r="BM90" i="98" s="1"/>
  <c r="S90" i="98"/>
  <c r="BN90" i="98" s="1"/>
  <c r="T90" i="98"/>
  <c r="BO90" i="98" s="1"/>
  <c r="U90" i="98"/>
  <c r="BP90" i="98" s="1"/>
  <c r="BR90" i="98"/>
  <c r="BS90" i="98"/>
  <c r="BT90" i="98"/>
  <c r="BV90" i="98"/>
  <c r="BW90" i="98"/>
  <c r="BX90" i="98"/>
  <c r="BZ90" i="98"/>
  <c r="CB90" i="98"/>
  <c r="CC90" i="98"/>
  <c r="CD90" i="98"/>
  <c r="CE90" i="98"/>
  <c r="CF90" i="98"/>
  <c r="CH90" i="98"/>
  <c r="CI90" i="98"/>
  <c r="CJ90" i="98"/>
  <c r="BA90" i="98"/>
  <c r="BB90" i="98"/>
  <c r="BC90" i="98"/>
  <c r="BD90" i="98"/>
  <c r="BE90" i="98"/>
  <c r="K91" i="98"/>
  <c r="BF91" i="98" s="1"/>
  <c r="L91" i="98"/>
  <c r="BG91" i="98" s="1"/>
  <c r="M91" i="98"/>
  <c r="BH91" i="98" s="1"/>
  <c r="N91" i="98"/>
  <c r="BI91" i="98" s="1"/>
  <c r="O91" i="98"/>
  <c r="BJ91" i="98" s="1"/>
  <c r="P91" i="98"/>
  <c r="BK91" i="98" s="1"/>
  <c r="Q91" i="98"/>
  <c r="BL91" i="98" s="1"/>
  <c r="R91" i="98"/>
  <c r="BM91" i="98" s="1"/>
  <c r="S91" i="98"/>
  <c r="BN91" i="98" s="1"/>
  <c r="T91" i="98"/>
  <c r="BO91" i="98" s="1"/>
  <c r="U91" i="98"/>
  <c r="BP91" i="98" s="1"/>
  <c r="BQ91" i="98"/>
  <c r="BR91" i="98"/>
  <c r="BS91" i="98"/>
  <c r="BT91" i="98"/>
  <c r="BV91" i="98"/>
  <c r="BW91" i="98"/>
  <c r="BX91" i="98"/>
  <c r="BY91" i="98"/>
  <c r="CA91" i="98"/>
  <c r="CB91" i="98"/>
  <c r="CC91" i="98"/>
  <c r="CD91" i="98"/>
  <c r="CE91" i="98"/>
  <c r="CF91" i="98"/>
  <c r="CG91" i="98"/>
  <c r="CH91" i="98"/>
  <c r="CI91" i="98"/>
  <c r="BA91" i="98"/>
  <c r="BB91" i="98"/>
  <c r="BC91" i="98"/>
  <c r="BD91" i="98"/>
  <c r="BE91" i="98"/>
  <c r="K92" i="98"/>
  <c r="BF92" i="98" s="1"/>
  <c r="L92" i="98"/>
  <c r="BG92" i="98" s="1"/>
  <c r="M92" i="98"/>
  <c r="BH92" i="98" s="1"/>
  <c r="N92" i="98"/>
  <c r="BI92" i="98" s="1"/>
  <c r="O92" i="98"/>
  <c r="BJ92" i="98" s="1"/>
  <c r="P92" i="98"/>
  <c r="BK92" i="98" s="1"/>
  <c r="Q92" i="98"/>
  <c r="BL92" i="98" s="1"/>
  <c r="R92" i="98"/>
  <c r="BM92" i="98" s="1"/>
  <c r="S92" i="98"/>
  <c r="BN92" i="98" s="1"/>
  <c r="T92" i="98"/>
  <c r="BO92" i="98" s="1"/>
  <c r="U92" i="98"/>
  <c r="BP92" i="98" s="1"/>
  <c r="BQ92" i="98"/>
  <c r="BR92" i="98"/>
  <c r="BS92" i="98"/>
  <c r="BT92" i="98"/>
  <c r="BU92" i="98"/>
  <c r="BV92" i="98"/>
  <c r="BW92" i="98"/>
  <c r="BZ92" i="98"/>
  <c r="CA92" i="98"/>
  <c r="CB92" i="98"/>
  <c r="CC92" i="98"/>
  <c r="CD92" i="98"/>
  <c r="CE92" i="98"/>
  <c r="CF92" i="98"/>
  <c r="CG92" i="98"/>
  <c r="CH92" i="98"/>
  <c r="CI92" i="98"/>
  <c r="BA92" i="98"/>
  <c r="BB92" i="98"/>
  <c r="BC92" i="98"/>
  <c r="BD92" i="98"/>
  <c r="BE92" i="98"/>
  <c r="K93" i="98"/>
  <c r="BF93" i="98" s="1"/>
  <c r="L93" i="98"/>
  <c r="BG93" i="98" s="1"/>
  <c r="M93" i="98"/>
  <c r="BH93" i="98" s="1"/>
  <c r="N93" i="98"/>
  <c r="BI93" i="98" s="1"/>
  <c r="O93" i="98"/>
  <c r="BJ93" i="98" s="1"/>
  <c r="P93" i="98"/>
  <c r="BK93" i="98" s="1"/>
  <c r="Q93" i="98"/>
  <c r="BL93" i="98" s="1"/>
  <c r="R93" i="98"/>
  <c r="BM93" i="98" s="1"/>
  <c r="S93" i="98"/>
  <c r="BN93" i="98" s="1"/>
  <c r="T93" i="98"/>
  <c r="BO93" i="98" s="1"/>
  <c r="U93" i="98"/>
  <c r="BP93" i="98" s="1"/>
  <c r="BQ93" i="98"/>
  <c r="BR93" i="98"/>
  <c r="BT93" i="98"/>
  <c r="BV93" i="98"/>
  <c r="BW93" i="98"/>
  <c r="BY93" i="98"/>
  <c r="BZ93" i="98"/>
  <c r="CA93" i="98"/>
  <c r="CB93" i="98"/>
  <c r="CC93" i="98"/>
  <c r="CD93" i="98"/>
  <c r="CE93" i="98"/>
  <c r="CG93" i="98"/>
  <c r="CH93" i="98"/>
  <c r="CI93" i="98"/>
  <c r="BA93" i="98"/>
  <c r="BB93" i="98"/>
  <c r="BC93" i="98"/>
  <c r="BD93" i="98"/>
  <c r="BE93" i="98"/>
  <c r="K94" i="98"/>
  <c r="BF94" i="98" s="1"/>
  <c r="L94" i="98"/>
  <c r="BG94" i="98" s="1"/>
  <c r="M94" i="98"/>
  <c r="BH94" i="98" s="1"/>
  <c r="N94" i="98"/>
  <c r="BI94" i="98" s="1"/>
  <c r="O94" i="98"/>
  <c r="BJ94" i="98" s="1"/>
  <c r="P94" i="98"/>
  <c r="BK94" i="98" s="1"/>
  <c r="Q94" i="98"/>
  <c r="BL94" i="98" s="1"/>
  <c r="R94" i="98"/>
  <c r="BM94" i="98" s="1"/>
  <c r="S94" i="98"/>
  <c r="BN94" i="98" s="1"/>
  <c r="T94" i="98"/>
  <c r="BO94" i="98" s="1"/>
  <c r="U94" i="98"/>
  <c r="BP94" i="98" s="1"/>
  <c r="BR94" i="98"/>
  <c r="BS94" i="98"/>
  <c r="BT94" i="98"/>
  <c r="BU94" i="98"/>
  <c r="BV94" i="98"/>
  <c r="BX94" i="98"/>
  <c r="BY94" i="98"/>
  <c r="BZ94" i="98"/>
  <c r="CA94" i="98"/>
  <c r="CD94" i="98"/>
  <c r="CE94" i="98"/>
  <c r="CF94" i="98"/>
  <c r="CG94" i="98"/>
  <c r="CH94" i="98"/>
  <c r="BA94" i="98"/>
  <c r="BB94" i="98"/>
  <c r="BC94" i="98"/>
  <c r="BD94" i="98"/>
  <c r="BE94" i="98"/>
  <c r="K95" i="98"/>
  <c r="BF95" i="98" s="1"/>
  <c r="L95" i="98"/>
  <c r="BG95" i="98" s="1"/>
  <c r="M95" i="98"/>
  <c r="BH95" i="98" s="1"/>
  <c r="N95" i="98"/>
  <c r="BI95" i="98" s="1"/>
  <c r="O95" i="98"/>
  <c r="BJ95" i="98" s="1"/>
  <c r="P95" i="98"/>
  <c r="BK95" i="98" s="1"/>
  <c r="Q95" i="98"/>
  <c r="BL95" i="98" s="1"/>
  <c r="R95" i="98"/>
  <c r="BM95" i="98" s="1"/>
  <c r="S95" i="98"/>
  <c r="BN95" i="98" s="1"/>
  <c r="T95" i="98"/>
  <c r="BO95" i="98" s="1"/>
  <c r="U95" i="98"/>
  <c r="BP95" i="98" s="1"/>
  <c r="BQ95" i="98"/>
  <c r="BR95" i="98"/>
  <c r="BT95" i="98"/>
  <c r="BU95" i="98"/>
  <c r="BW95" i="98"/>
  <c r="BY95" i="98"/>
  <c r="BZ95" i="98"/>
  <c r="CC95" i="98"/>
  <c r="CD95" i="98"/>
  <c r="CE95" i="98"/>
  <c r="CF95" i="98"/>
  <c r="CG95" i="98"/>
  <c r="CI95" i="98"/>
  <c r="BA95" i="98"/>
  <c r="BB95" i="98"/>
  <c r="BC95" i="98"/>
  <c r="BD95" i="98"/>
  <c r="BE95" i="98"/>
  <c r="K96" i="98"/>
  <c r="BF96" i="98" s="1"/>
  <c r="L96" i="98"/>
  <c r="BG96" i="98" s="1"/>
  <c r="M96" i="98"/>
  <c r="BH96" i="98" s="1"/>
  <c r="N96" i="98"/>
  <c r="BI96" i="98" s="1"/>
  <c r="O96" i="98"/>
  <c r="BJ96" i="98" s="1"/>
  <c r="P96" i="98"/>
  <c r="BK96" i="98" s="1"/>
  <c r="Q96" i="98"/>
  <c r="BL96" i="98" s="1"/>
  <c r="R96" i="98"/>
  <c r="BM96" i="98" s="1"/>
  <c r="S96" i="98"/>
  <c r="BN96" i="98" s="1"/>
  <c r="T96" i="98"/>
  <c r="BO96" i="98" s="1"/>
  <c r="U96" i="98"/>
  <c r="BP96" i="98" s="1"/>
  <c r="BQ96" i="98"/>
  <c r="BR96" i="98"/>
  <c r="BS96" i="98"/>
  <c r="BT96" i="98"/>
  <c r="BU96" i="98"/>
  <c r="BV96" i="98"/>
  <c r="BW96" i="98"/>
  <c r="BX96" i="98"/>
  <c r="BY96" i="98"/>
  <c r="BZ96" i="98"/>
  <c r="CB96" i="98"/>
  <c r="CC96" i="98"/>
  <c r="CD96" i="98"/>
  <c r="CE96" i="98"/>
  <c r="CF96" i="98"/>
  <c r="CG96" i="98"/>
  <c r="CH96" i="98"/>
  <c r="CI96" i="98"/>
  <c r="BA96" i="98"/>
  <c r="BB96" i="98"/>
  <c r="BC96" i="98"/>
  <c r="BD96" i="98"/>
  <c r="BE96" i="98"/>
  <c r="K97" i="98"/>
  <c r="BF97" i="98" s="1"/>
  <c r="L97" i="98"/>
  <c r="BG97" i="98" s="1"/>
  <c r="M97" i="98"/>
  <c r="BH97" i="98" s="1"/>
  <c r="N97" i="98"/>
  <c r="BI97" i="98" s="1"/>
  <c r="O97" i="98"/>
  <c r="BJ97" i="98" s="1"/>
  <c r="P97" i="98"/>
  <c r="BK97" i="98" s="1"/>
  <c r="Q97" i="98"/>
  <c r="BL97" i="98" s="1"/>
  <c r="R97" i="98"/>
  <c r="BM97" i="98" s="1"/>
  <c r="S97" i="98"/>
  <c r="BN97" i="98" s="1"/>
  <c r="T97" i="98"/>
  <c r="BO97" i="98" s="1"/>
  <c r="U97" i="98"/>
  <c r="BP97" i="98" s="1"/>
  <c r="V97" i="98"/>
  <c r="BQ97" i="98" s="1"/>
  <c r="W97" i="98"/>
  <c r="BR97" i="98" s="1"/>
  <c r="X97" i="98"/>
  <c r="BS97" i="98" s="1"/>
  <c r="Y97" i="98"/>
  <c r="BT97" i="98" s="1"/>
  <c r="Z97" i="98"/>
  <c r="BU97" i="98" s="1"/>
  <c r="AA97" i="98"/>
  <c r="BV97" i="98" s="1"/>
  <c r="AB97" i="98"/>
  <c r="BW97" i="98" s="1"/>
  <c r="AC97" i="98"/>
  <c r="BX97" i="98" s="1"/>
  <c r="AD97" i="98"/>
  <c r="BY97" i="98" s="1"/>
  <c r="AE97" i="98"/>
  <c r="BZ97" i="98" s="1"/>
  <c r="AF97" i="98"/>
  <c r="CA97" i="98" s="1"/>
  <c r="AG97" i="98"/>
  <c r="CB97" i="98" s="1"/>
  <c r="AH97" i="98"/>
  <c r="CC97" i="98" s="1"/>
  <c r="AI97" i="98"/>
  <c r="CD97" i="98" s="1"/>
  <c r="AJ97" i="98"/>
  <c r="CE97" i="98" s="1"/>
  <c r="AK97" i="98"/>
  <c r="CF97" i="98" s="1"/>
  <c r="AL97" i="98"/>
  <c r="CG97" i="98" s="1"/>
  <c r="AM97" i="98"/>
  <c r="CH97" i="98" s="1"/>
  <c r="AN97" i="98"/>
  <c r="CI97" i="98" s="1"/>
  <c r="AO97" i="98"/>
  <c r="CJ97" i="98" s="1"/>
  <c r="BA97" i="98"/>
  <c r="BB97" i="98"/>
  <c r="BC97" i="98"/>
  <c r="BD97" i="98"/>
  <c r="BE97" i="98"/>
  <c r="K98" i="98"/>
  <c r="BF98" i="98" s="1"/>
  <c r="L98" i="98"/>
  <c r="BG98" i="98" s="1"/>
  <c r="M98" i="98"/>
  <c r="BH98" i="98" s="1"/>
  <c r="N98" i="98"/>
  <c r="BI98" i="98" s="1"/>
  <c r="O98" i="98"/>
  <c r="BJ98" i="98" s="1"/>
  <c r="P98" i="98"/>
  <c r="BK98" i="98" s="1"/>
  <c r="Q98" i="98"/>
  <c r="BL98" i="98" s="1"/>
  <c r="R98" i="98"/>
  <c r="BM98" i="98" s="1"/>
  <c r="S98" i="98"/>
  <c r="BN98" i="98" s="1"/>
  <c r="T98" i="98"/>
  <c r="BO98" i="98" s="1"/>
  <c r="U98" i="98"/>
  <c r="BP98" i="98" s="1"/>
  <c r="V98" i="98"/>
  <c r="BQ98" i="98" s="1"/>
  <c r="W98" i="98"/>
  <c r="BR98" i="98" s="1"/>
  <c r="X98" i="98"/>
  <c r="BS98" i="98" s="1"/>
  <c r="Y98" i="98"/>
  <c r="BT98" i="98" s="1"/>
  <c r="Z98" i="98"/>
  <c r="BU98" i="98" s="1"/>
  <c r="AA98" i="98"/>
  <c r="BV98" i="98" s="1"/>
  <c r="AB98" i="98"/>
  <c r="BW98" i="98" s="1"/>
  <c r="AC98" i="98"/>
  <c r="BX98" i="98" s="1"/>
  <c r="AD98" i="98"/>
  <c r="BY98" i="98" s="1"/>
  <c r="AE98" i="98"/>
  <c r="BZ98" i="98" s="1"/>
  <c r="AF98" i="98"/>
  <c r="CA98" i="98" s="1"/>
  <c r="AG98" i="98"/>
  <c r="CB98" i="98" s="1"/>
  <c r="AH98" i="98"/>
  <c r="CC98" i="98" s="1"/>
  <c r="AI98" i="98"/>
  <c r="CD98" i="98" s="1"/>
  <c r="AJ98" i="98"/>
  <c r="CE98" i="98" s="1"/>
  <c r="AK98" i="98"/>
  <c r="CF98" i="98" s="1"/>
  <c r="AL98" i="98"/>
  <c r="CG98" i="98" s="1"/>
  <c r="AM98" i="98"/>
  <c r="CH98" i="98" s="1"/>
  <c r="AN98" i="98"/>
  <c r="CI98" i="98" s="1"/>
  <c r="AO98" i="98"/>
  <c r="CJ98" i="98" s="1"/>
  <c r="BA98" i="98"/>
  <c r="BB98" i="98"/>
  <c r="BC98" i="98"/>
  <c r="BD98" i="98"/>
  <c r="BE98" i="98"/>
  <c r="K99" i="98"/>
  <c r="BF99" i="98" s="1"/>
  <c r="L99" i="98"/>
  <c r="BG99" i="98" s="1"/>
  <c r="M99" i="98"/>
  <c r="BH99" i="98" s="1"/>
  <c r="N99" i="98"/>
  <c r="BI99" i="98" s="1"/>
  <c r="O99" i="98"/>
  <c r="BJ99" i="98" s="1"/>
  <c r="P99" i="98"/>
  <c r="BK99" i="98" s="1"/>
  <c r="Q99" i="98"/>
  <c r="BL99" i="98" s="1"/>
  <c r="R99" i="98"/>
  <c r="BM99" i="98" s="1"/>
  <c r="S99" i="98"/>
  <c r="BN99" i="98" s="1"/>
  <c r="T99" i="98"/>
  <c r="BO99" i="98" s="1"/>
  <c r="U99" i="98"/>
  <c r="BP99" i="98" s="1"/>
  <c r="V99" i="98"/>
  <c r="BQ99" i="98" s="1"/>
  <c r="W99" i="98"/>
  <c r="BR99" i="98" s="1"/>
  <c r="X99" i="98"/>
  <c r="BS99" i="98" s="1"/>
  <c r="Y99" i="98"/>
  <c r="BT99" i="98" s="1"/>
  <c r="Z99" i="98"/>
  <c r="BU99" i="98" s="1"/>
  <c r="AA99" i="98"/>
  <c r="BV99" i="98" s="1"/>
  <c r="AB99" i="98"/>
  <c r="BW99" i="98" s="1"/>
  <c r="AC99" i="98"/>
  <c r="BX99" i="98" s="1"/>
  <c r="AD99" i="98"/>
  <c r="BY99" i="98" s="1"/>
  <c r="AE99" i="98"/>
  <c r="BZ99" i="98" s="1"/>
  <c r="AF99" i="98"/>
  <c r="CA99" i="98" s="1"/>
  <c r="AG99" i="98"/>
  <c r="CB99" i="98" s="1"/>
  <c r="AH99" i="98"/>
  <c r="CC99" i="98" s="1"/>
  <c r="AI99" i="98"/>
  <c r="CD99" i="98" s="1"/>
  <c r="AJ99" i="98"/>
  <c r="CE99" i="98" s="1"/>
  <c r="AK99" i="98"/>
  <c r="CF99" i="98" s="1"/>
  <c r="AL99" i="98"/>
  <c r="CG99" i="98" s="1"/>
  <c r="AM99" i="98"/>
  <c r="CH99" i="98" s="1"/>
  <c r="AN99" i="98"/>
  <c r="CI99" i="98" s="1"/>
  <c r="AO99" i="98"/>
  <c r="CJ99" i="98" s="1"/>
  <c r="BA99" i="98"/>
  <c r="BB99" i="98"/>
  <c r="BC99" i="98"/>
  <c r="BD99" i="98"/>
  <c r="BE99" i="98"/>
  <c r="K100" i="98"/>
  <c r="BF100" i="98" s="1"/>
  <c r="L100" i="98"/>
  <c r="BG100" i="98" s="1"/>
  <c r="M100" i="98"/>
  <c r="BH100" i="98" s="1"/>
  <c r="N100" i="98"/>
  <c r="BI100" i="98" s="1"/>
  <c r="O100" i="98"/>
  <c r="BJ100" i="98" s="1"/>
  <c r="P100" i="98"/>
  <c r="Q100" i="98"/>
  <c r="BL100" i="98" s="1"/>
  <c r="R100" i="98"/>
  <c r="BM100" i="98" s="1"/>
  <c r="S100" i="98"/>
  <c r="BN100" i="98" s="1"/>
  <c r="T100" i="98"/>
  <c r="BO100" i="98" s="1"/>
  <c r="U100" i="98"/>
  <c r="BP100" i="98" s="1"/>
  <c r="V100" i="98"/>
  <c r="BQ100" i="98" s="1"/>
  <c r="W100" i="98"/>
  <c r="BR100" i="98" s="1"/>
  <c r="X100" i="98"/>
  <c r="BS100" i="98" s="1"/>
  <c r="Y100" i="98"/>
  <c r="BT100" i="98" s="1"/>
  <c r="Z100" i="98"/>
  <c r="BU100" i="98" s="1"/>
  <c r="AA100" i="98"/>
  <c r="BV100" i="98" s="1"/>
  <c r="AB100" i="98"/>
  <c r="BW100" i="98" s="1"/>
  <c r="AC100" i="98"/>
  <c r="BX100" i="98" s="1"/>
  <c r="AD100" i="98"/>
  <c r="BY100" i="98" s="1"/>
  <c r="AE100" i="98"/>
  <c r="BZ100" i="98" s="1"/>
  <c r="AF100" i="98"/>
  <c r="CA100" i="98" s="1"/>
  <c r="AG100" i="98"/>
  <c r="CB100" i="98" s="1"/>
  <c r="AH100" i="98"/>
  <c r="CC100" i="98" s="1"/>
  <c r="AI100" i="98"/>
  <c r="CD100" i="98" s="1"/>
  <c r="AJ100" i="98"/>
  <c r="CE100" i="98" s="1"/>
  <c r="AK100" i="98"/>
  <c r="CF100" i="98" s="1"/>
  <c r="AL100" i="98"/>
  <c r="CG100" i="98" s="1"/>
  <c r="AM100" i="98"/>
  <c r="CH100" i="98" s="1"/>
  <c r="AN100" i="98"/>
  <c r="CI100" i="98" s="1"/>
  <c r="AO100" i="98"/>
  <c r="CJ100" i="98" s="1"/>
  <c r="BA100" i="98"/>
  <c r="BB100" i="98"/>
  <c r="BC100" i="98"/>
  <c r="BD100" i="98"/>
  <c r="BE100" i="98"/>
  <c r="BK100" i="98"/>
  <c r="K101" i="98"/>
  <c r="BF101" i="98" s="1"/>
  <c r="L101" i="98"/>
  <c r="BG101" i="98" s="1"/>
  <c r="M101" i="98"/>
  <c r="BH101" i="98" s="1"/>
  <c r="N101" i="98"/>
  <c r="BI101" i="98" s="1"/>
  <c r="O101" i="98"/>
  <c r="BJ101" i="98" s="1"/>
  <c r="P101" i="98"/>
  <c r="BK101" i="98" s="1"/>
  <c r="Q101" i="98"/>
  <c r="BL101" i="98" s="1"/>
  <c r="R101" i="98"/>
  <c r="BM101" i="98" s="1"/>
  <c r="S101" i="98"/>
  <c r="BN101" i="98" s="1"/>
  <c r="T101" i="98"/>
  <c r="BO101" i="98" s="1"/>
  <c r="U101" i="98"/>
  <c r="BP101" i="98" s="1"/>
  <c r="V101" i="98"/>
  <c r="BQ101" i="98" s="1"/>
  <c r="W101" i="98"/>
  <c r="BR101" i="98" s="1"/>
  <c r="X101" i="98"/>
  <c r="BS101" i="98" s="1"/>
  <c r="Y101" i="98"/>
  <c r="BT101" i="98" s="1"/>
  <c r="Z101" i="98"/>
  <c r="BU101" i="98" s="1"/>
  <c r="AA101" i="98"/>
  <c r="BV101" i="98" s="1"/>
  <c r="AB101" i="98"/>
  <c r="BW101" i="98" s="1"/>
  <c r="AC101" i="98"/>
  <c r="BX101" i="98" s="1"/>
  <c r="AD101" i="98"/>
  <c r="BY101" i="98" s="1"/>
  <c r="AE101" i="98"/>
  <c r="BZ101" i="98" s="1"/>
  <c r="AF101" i="98"/>
  <c r="CA101" i="98" s="1"/>
  <c r="AG101" i="98"/>
  <c r="CB101" i="98" s="1"/>
  <c r="AH101" i="98"/>
  <c r="CC101" i="98" s="1"/>
  <c r="AI101" i="98"/>
  <c r="CD101" i="98" s="1"/>
  <c r="AJ101" i="98"/>
  <c r="CE101" i="98" s="1"/>
  <c r="AK101" i="98"/>
  <c r="CF101" i="98" s="1"/>
  <c r="AL101" i="98"/>
  <c r="CG101" i="98" s="1"/>
  <c r="AM101" i="98"/>
  <c r="CH101" i="98" s="1"/>
  <c r="AN101" i="98"/>
  <c r="CI101" i="98" s="1"/>
  <c r="AO101" i="98"/>
  <c r="CJ101" i="98" s="1"/>
  <c r="BA101" i="98"/>
  <c r="BB101" i="98"/>
  <c r="BC101" i="98"/>
  <c r="BD101" i="98"/>
  <c r="BE101" i="98"/>
  <c r="K102" i="98"/>
  <c r="BF102" i="98" s="1"/>
  <c r="L102" i="98"/>
  <c r="BG102" i="98" s="1"/>
  <c r="M102" i="98"/>
  <c r="BH102" i="98" s="1"/>
  <c r="N102" i="98"/>
  <c r="BI102" i="98" s="1"/>
  <c r="O102" i="98"/>
  <c r="BJ102" i="98" s="1"/>
  <c r="P102" i="98"/>
  <c r="BK102" i="98" s="1"/>
  <c r="Q102" i="98"/>
  <c r="BL102" i="98" s="1"/>
  <c r="R102" i="98"/>
  <c r="BM102" i="98" s="1"/>
  <c r="S102" i="98"/>
  <c r="BN102" i="98" s="1"/>
  <c r="T102" i="98"/>
  <c r="BO102" i="98" s="1"/>
  <c r="U102" i="98"/>
  <c r="BP102" i="98" s="1"/>
  <c r="V102" i="98"/>
  <c r="BQ102" i="98" s="1"/>
  <c r="W102" i="98"/>
  <c r="BR102" i="98" s="1"/>
  <c r="X102" i="98"/>
  <c r="BS102" i="98" s="1"/>
  <c r="Y102" i="98"/>
  <c r="BT102" i="98" s="1"/>
  <c r="Z102" i="98"/>
  <c r="BU102" i="98" s="1"/>
  <c r="AA102" i="98"/>
  <c r="BV102" i="98" s="1"/>
  <c r="AB102" i="98"/>
  <c r="BW102" i="98" s="1"/>
  <c r="AC102" i="98"/>
  <c r="BX102" i="98" s="1"/>
  <c r="AD102" i="98"/>
  <c r="BY102" i="98" s="1"/>
  <c r="AE102" i="98"/>
  <c r="BZ102" i="98" s="1"/>
  <c r="AF102" i="98"/>
  <c r="CA102" i="98" s="1"/>
  <c r="AG102" i="98"/>
  <c r="CB102" i="98" s="1"/>
  <c r="AH102" i="98"/>
  <c r="CC102" i="98" s="1"/>
  <c r="AI102" i="98"/>
  <c r="CD102" i="98" s="1"/>
  <c r="AJ102" i="98"/>
  <c r="CE102" i="98" s="1"/>
  <c r="AK102" i="98"/>
  <c r="CF102" i="98" s="1"/>
  <c r="AL102" i="98"/>
  <c r="CG102" i="98" s="1"/>
  <c r="AM102" i="98"/>
  <c r="CH102" i="98" s="1"/>
  <c r="AN102" i="98"/>
  <c r="CI102" i="98" s="1"/>
  <c r="AO102" i="98"/>
  <c r="CJ102" i="98" s="1"/>
  <c r="BA102" i="98"/>
  <c r="BB102" i="98"/>
  <c r="BC102" i="98"/>
  <c r="BD102" i="98"/>
  <c r="BE102" i="98"/>
  <c r="BA103" i="98"/>
  <c r="BB103" i="98"/>
  <c r="BC103" i="98"/>
  <c r="BD103" i="98"/>
  <c r="BE103" i="98"/>
  <c r="BF103" i="98"/>
  <c r="BG103" i="98"/>
  <c r="BH103" i="98"/>
  <c r="BI103" i="98"/>
  <c r="BJ103" i="98"/>
  <c r="BK103" i="98"/>
  <c r="BL103" i="98"/>
  <c r="BM103" i="98"/>
  <c r="BN103" i="98"/>
  <c r="BO103" i="98"/>
  <c r="BP103" i="98"/>
  <c r="BQ103" i="98"/>
  <c r="BR103" i="98"/>
  <c r="BS103" i="98"/>
  <c r="BT103" i="98"/>
  <c r="BU103" i="98"/>
  <c r="BV103" i="98"/>
  <c r="BW103" i="98"/>
  <c r="BX103" i="98"/>
  <c r="BY103" i="98"/>
  <c r="BZ103" i="98"/>
  <c r="CA103" i="98"/>
  <c r="CB103" i="98"/>
  <c r="CC103" i="98"/>
  <c r="CD103" i="98"/>
  <c r="CE103" i="98"/>
  <c r="CF103" i="98"/>
  <c r="CG103" i="98"/>
  <c r="CH103" i="98"/>
  <c r="CI103" i="98"/>
  <c r="CJ103" i="98"/>
  <c r="D104" i="98"/>
  <c r="BA104" i="98" s="1"/>
  <c r="E104" i="98"/>
  <c r="BB104" i="98" s="1"/>
  <c r="F104" i="98"/>
  <c r="BC104" i="98" s="1"/>
  <c r="G104" i="98"/>
  <c r="BD104" i="98" s="1"/>
  <c r="H104" i="98"/>
  <c r="BE104" i="98" s="1"/>
  <c r="K104" i="98"/>
  <c r="BF104" i="98" s="1"/>
  <c r="L104" i="98"/>
  <c r="BG104" i="98" s="1"/>
  <c r="M104" i="98"/>
  <c r="BH104" i="98" s="1"/>
  <c r="N104" i="98"/>
  <c r="BI104" i="98" s="1"/>
  <c r="O104" i="98"/>
  <c r="BJ104" i="98" s="1"/>
  <c r="P104" i="98"/>
  <c r="BK104" i="98" s="1"/>
  <c r="Q104" i="98"/>
  <c r="BL104" i="98" s="1"/>
  <c r="R104" i="98"/>
  <c r="BM104" i="98" s="1"/>
  <c r="S104" i="98"/>
  <c r="BN104" i="98" s="1"/>
  <c r="T104" i="98"/>
  <c r="BO104" i="98" s="1"/>
  <c r="U104" i="98"/>
  <c r="BP104" i="98" s="1"/>
  <c r="V104" i="98"/>
  <c r="BQ104" i="98" s="1"/>
  <c r="W104" i="98"/>
  <c r="BR104" i="98" s="1"/>
  <c r="X104" i="98"/>
  <c r="BS104" i="98" s="1"/>
  <c r="Y104" i="98"/>
  <c r="BT104" i="98" s="1"/>
  <c r="Z104" i="98"/>
  <c r="BU104" i="98" s="1"/>
  <c r="AA104" i="98"/>
  <c r="BV104" i="98" s="1"/>
  <c r="AB104" i="98"/>
  <c r="BW104" i="98" s="1"/>
  <c r="AC104" i="98"/>
  <c r="BX104" i="98" s="1"/>
  <c r="AD104" i="98"/>
  <c r="BY104" i="98" s="1"/>
  <c r="AE104" i="98"/>
  <c r="BZ104" i="98" s="1"/>
  <c r="AF104" i="98"/>
  <c r="CA104" i="98" s="1"/>
  <c r="AG104" i="98"/>
  <c r="CB104" i="98" s="1"/>
  <c r="AH104" i="98"/>
  <c r="CC104" i="98" s="1"/>
  <c r="AI104" i="98"/>
  <c r="CD104" i="98" s="1"/>
  <c r="AJ104" i="98"/>
  <c r="CE104" i="98" s="1"/>
  <c r="AK104" i="98"/>
  <c r="CF104" i="98" s="1"/>
  <c r="AL104" i="98"/>
  <c r="CG104" i="98" s="1"/>
  <c r="AM104" i="98"/>
  <c r="CH104" i="98" s="1"/>
  <c r="AN104" i="98"/>
  <c r="CI104" i="98" s="1"/>
  <c r="AO104" i="98"/>
  <c r="CJ104" i="98" s="1"/>
  <c r="K105" i="98"/>
  <c r="BF105" i="98" s="1"/>
  <c r="L105" i="98"/>
  <c r="BG105" i="98" s="1"/>
  <c r="M105" i="98"/>
  <c r="BH105" i="98" s="1"/>
  <c r="N105" i="98"/>
  <c r="BI105" i="98" s="1"/>
  <c r="O105" i="98"/>
  <c r="BJ105" i="98" s="1"/>
  <c r="P105" i="98"/>
  <c r="BK105" i="98" s="1"/>
  <c r="Q105" i="98"/>
  <c r="BL105" i="98" s="1"/>
  <c r="R105" i="98"/>
  <c r="BM105" i="98" s="1"/>
  <c r="S105" i="98"/>
  <c r="BN105" i="98" s="1"/>
  <c r="T105" i="98"/>
  <c r="BO105" i="98" s="1"/>
  <c r="U105" i="98"/>
  <c r="BP105" i="98" s="1"/>
  <c r="V105" i="98"/>
  <c r="BQ105" i="98" s="1"/>
  <c r="W105" i="98"/>
  <c r="BR105" i="98" s="1"/>
  <c r="X105" i="98"/>
  <c r="BS105" i="98" s="1"/>
  <c r="Y105" i="98"/>
  <c r="BT105" i="98" s="1"/>
  <c r="Z105" i="98"/>
  <c r="BU105" i="98" s="1"/>
  <c r="AA105" i="98"/>
  <c r="BV105" i="98" s="1"/>
  <c r="AB105" i="98"/>
  <c r="BW105" i="98" s="1"/>
  <c r="AC105" i="98"/>
  <c r="BX105" i="98" s="1"/>
  <c r="AD105" i="98"/>
  <c r="BY105" i="98" s="1"/>
  <c r="AE105" i="98"/>
  <c r="BZ105" i="98" s="1"/>
  <c r="AF105" i="98"/>
  <c r="CA105" i="98" s="1"/>
  <c r="AG105" i="98"/>
  <c r="CB105" i="98" s="1"/>
  <c r="AH105" i="98"/>
  <c r="CC105" i="98" s="1"/>
  <c r="AI105" i="98"/>
  <c r="CD105" i="98" s="1"/>
  <c r="AJ105" i="98"/>
  <c r="CE105" i="98" s="1"/>
  <c r="AK105" i="98"/>
  <c r="CF105" i="98" s="1"/>
  <c r="AL105" i="98"/>
  <c r="CG105" i="98" s="1"/>
  <c r="AM105" i="98"/>
  <c r="CH105" i="98" s="1"/>
  <c r="AN105" i="98"/>
  <c r="CI105" i="98" s="1"/>
  <c r="BA105" i="98"/>
  <c r="BB105" i="98"/>
  <c r="BC105" i="98"/>
  <c r="BD105" i="98"/>
  <c r="BE105" i="98"/>
  <c r="CJ105" i="98"/>
  <c r="K106" i="98"/>
  <c r="BF106" i="98" s="1"/>
  <c r="L106" i="98"/>
  <c r="BG106" i="98" s="1"/>
  <c r="M106" i="98"/>
  <c r="BH106" i="98" s="1"/>
  <c r="N106" i="98"/>
  <c r="O106" i="98"/>
  <c r="BJ106" i="98" s="1"/>
  <c r="P106" i="98"/>
  <c r="BK106" i="98" s="1"/>
  <c r="Q106" i="98"/>
  <c r="BL106" i="98" s="1"/>
  <c r="R106" i="98"/>
  <c r="BM106" i="98" s="1"/>
  <c r="S106" i="98"/>
  <c r="BN106" i="98" s="1"/>
  <c r="T106" i="98"/>
  <c r="BO106" i="98" s="1"/>
  <c r="U106" i="98"/>
  <c r="BP106" i="98" s="1"/>
  <c r="V106" i="98"/>
  <c r="BQ106" i="98" s="1"/>
  <c r="W106" i="98"/>
  <c r="BR106" i="98" s="1"/>
  <c r="X106" i="98"/>
  <c r="BS106" i="98" s="1"/>
  <c r="Y106" i="98"/>
  <c r="BT106" i="98" s="1"/>
  <c r="Z106" i="98"/>
  <c r="BU106" i="98" s="1"/>
  <c r="AA106" i="98"/>
  <c r="BV106" i="98" s="1"/>
  <c r="AB106" i="98"/>
  <c r="BW106" i="98" s="1"/>
  <c r="AC106" i="98"/>
  <c r="BX106" i="98" s="1"/>
  <c r="AD106" i="98"/>
  <c r="BY106" i="98" s="1"/>
  <c r="AE106" i="98"/>
  <c r="BZ106" i="98" s="1"/>
  <c r="AF106" i="98"/>
  <c r="CA106" i="98" s="1"/>
  <c r="AG106" i="98"/>
  <c r="CB106" i="98" s="1"/>
  <c r="AH106" i="98"/>
  <c r="CC106" i="98" s="1"/>
  <c r="AI106" i="98"/>
  <c r="CD106" i="98" s="1"/>
  <c r="AJ106" i="98"/>
  <c r="CE106" i="98" s="1"/>
  <c r="AK106" i="98"/>
  <c r="CF106" i="98" s="1"/>
  <c r="AL106" i="98"/>
  <c r="CG106" i="98" s="1"/>
  <c r="AM106" i="98"/>
  <c r="CH106" i="98" s="1"/>
  <c r="AN106" i="98"/>
  <c r="CI106" i="98" s="1"/>
  <c r="AO106" i="98"/>
  <c r="CJ106" i="98" s="1"/>
  <c r="BA106" i="98"/>
  <c r="BB106" i="98"/>
  <c r="BC106" i="98"/>
  <c r="BD106" i="98"/>
  <c r="BE106" i="98"/>
  <c r="BI106" i="98"/>
  <c r="K107" i="98"/>
  <c r="BF107" i="98" s="1"/>
  <c r="L107" i="98"/>
  <c r="BG107" i="98" s="1"/>
  <c r="M107" i="98"/>
  <c r="BH107" i="98" s="1"/>
  <c r="N107" i="98"/>
  <c r="BI107" i="98" s="1"/>
  <c r="O107" i="98"/>
  <c r="BJ107" i="98" s="1"/>
  <c r="P107" i="98"/>
  <c r="BK107" i="98" s="1"/>
  <c r="Q107" i="98"/>
  <c r="BL107" i="98" s="1"/>
  <c r="R107" i="98"/>
  <c r="BM107" i="98" s="1"/>
  <c r="S107" i="98"/>
  <c r="BN107" i="98" s="1"/>
  <c r="T107" i="98"/>
  <c r="BO107" i="98" s="1"/>
  <c r="U107" i="98"/>
  <c r="BP107" i="98" s="1"/>
  <c r="V107" i="98"/>
  <c r="BQ107" i="98" s="1"/>
  <c r="W107" i="98"/>
  <c r="BR107" i="98" s="1"/>
  <c r="X107" i="98"/>
  <c r="BS107" i="98" s="1"/>
  <c r="Y107" i="98"/>
  <c r="BT107" i="98" s="1"/>
  <c r="Z107" i="98"/>
  <c r="BU107" i="98" s="1"/>
  <c r="AA107" i="98"/>
  <c r="BV107" i="98" s="1"/>
  <c r="AB107" i="98"/>
  <c r="BW107" i="98" s="1"/>
  <c r="AC107" i="98"/>
  <c r="BX107" i="98" s="1"/>
  <c r="AD107" i="98"/>
  <c r="BY107" i="98" s="1"/>
  <c r="AE107" i="98"/>
  <c r="BZ107" i="98" s="1"/>
  <c r="AF107" i="98"/>
  <c r="CA107" i="98" s="1"/>
  <c r="AG107" i="98"/>
  <c r="CB107" i="98" s="1"/>
  <c r="AH107" i="98"/>
  <c r="CC107" i="98" s="1"/>
  <c r="AI107" i="98"/>
  <c r="CD107" i="98" s="1"/>
  <c r="AJ107" i="98"/>
  <c r="CE107" i="98" s="1"/>
  <c r="AK107" i="98"/>
  <c r="CF107" i="98" s="1"/>
  <c r="AL107" i="98"/>
  <c r="CG107" i="98" s="1"/>
  <c r="AM107" i="98"/>
  <c r="CH107" i="98" s="1"/>
  <c r="AN107" i="98"/>
  <c r="CI107" i="98" s="1"/>
  <c r="AO107" i="98"/>
  <c r="CJ107" i="98" s="1"/>
  <c r="BA107" i="98"/>
  <c r="BB107" i="98"/>
  <c r="BC107" i="98"/>
  <c r="BD107" i="98"/>
  <c r="BE107" i="98"/>
  <c r="K108" i="98"/>
  <c r="BF108" i="98" s="1"/>
  <c r="L108" i="98"/>
  <c r="BG108" i="98" s="1"/>
  <c r="M108" i="98"/>
  <c r="BH108" i="98" s="1"/>
  <c r="N108" i="98"/>
  <c r="BI108" i="98" s="1"/>
  <c r="O108" i="98"/>
  <c r="BJ108" i="98" s="1"/>
  <c r="P108" i="98"/>
  <c r="BK108" i="98" s="1"/>
  <c r="Q108" i="98"/>
  <c r="BL108" i="98" s="1"/>
  <c r="R108" i="98"/>
  <c r="BM108" i="98" s="1"/>
  <c r="S108" i="98"/>
  <c r="BN108" i="98" s="1"/>
  <c r="T108" i="98"/>
  <c r="BO108" i="98" s="1"/>
  <c r="U108" i="98"/>
  <c r="BP108" i="98" s="1"/>
  <c r="V108" i="98"/>
  <c r="BQ108" i="98" s="1"/>
  <c r="W108" i="98"/>
  <c r="BR108" i="98" s="1"/>
  <c r="X108" i="98"/>
  <c r="BS108" i="98" s="1"/>
  <c r="Y108" i="98"/>
  <c r="BT108" i="98" s="1"/>
  <c r="Z108" i="98"/>
  <c r="BU108" i="98" s="1"/>
  <c r="AA108" i="98"/>
  <c r="BV108" i="98" s="1"/>
  <c r="AB108" i="98"/>
  <c r="BW108" i="98" s="1"/>
  <c r="AC108" i="98"/>
  <c r="BX108" i="98" s="1"/>
  <c r="AD108" i="98"/>
  <c r="BY108" i="98" s="1"/>
  <c r="AE108" i="98"/>
  <c r="BZ108" i="98" s="1"/>
  <c r="AF108" i="98"/>
  <c r="CA108" i="98" s="1"/>
  <c r="AG108" i="98"/>
  <c r="CB108" i="98" s="1"/>
  <c r="AH108" i="98"/>
  <c r="CC108" i="98" s="1"/>
  <c r="AI108" i="98"/>
  <c r="CD108" i="98" s="1"/>
  <c r="AJ108" i="98"/>
  <c r="CE108" i="98" s="1"/>
  <c r="AK108" i="98"/>
  <c r="CF108" i="98" s="1"/>
  <c r="AL108" i="98"/>
  <c r="CG108" i="98" s="1"/>
  <c r="AM108" i="98"/>
  <c r="CH108" i="98" s="1"/>
  <c r="AN108" i="98"/>
  <c r="CI108" i="98" s="1"/>
  <c r="AO108" i="98"/>
  <c r="CJ108" i="98" s="1"/>
  <c r="BA108" i="98"/>
  <c r="BB108" i="98"/>
  <c r="BC108" i="98"/>
  <c r="BD108" i="98"/>
  <c r="BE108" i="98"/>
  <c r="K109" i="98"/>
  <c r="BF109" i="98" s="1"/>
  <c r="L109" i="98"/>
  <c r="BG109" i="98" s="1"/>
  <c r="M109" i="98"/>
  <c r="BH109" i="98" s="1"/>
  <c r="N109" i="98"/>
  <c r="BI109" i="98" s="1"/>
  <c r="O109" i="98"/>
  <c r="BJ109" i="98" s="1"/>
  <c r="P109" i="98"/>
  <c r="BK109" i="98" s="1"/>
  <c r="Q109" i="98"/>
  <c r="BL109" i="98" s="1"/>
  <c r="R109" i="98"/>
  <c r="BM109" i="98" s="1"/>
  <c r="S109" i="98"/>
  <c r="BN109" i="98" s="1"/>
  <c r="T109" i="98"/>
  <c r="BO109" i="98" s="1"/>
  <c r="U109" i="98"/>
  <c r="BP109" i="98" s="1"/>
  <c r="V109" i="98"/>
  <c r="BQ109" i="98" s="1"/>
  <c r="W109" i="98"/>
  <c r="BR109" i="98" s="1"/>
  <c r="X109" i="98"/>
  <c r="BS109" i="98" s="1"/>
  <c r="Y109" i="98"/>
  <c r="BT109" i="98" s="1"/>
  <c r="Z109" i="98"/>
  <c r="BU109" i="98" s="1"/>
  <c r="AA109" i="98"/>
  <c r="BV109" i="98" s="1"/>
  <c r="AB109" i="98"/>
  <c r="BW109" i="98" s="1"/>
  <c r="AC109" i="98"/>
  <c r="BX109" i="98" s="1"/>
  <c r="AD109" i="98"/>
  <c r="BY109" i="98" s="1"/>
  <c r="AE109" i="98"/>
  <c r="BZ109" i="98" s="1"/>
  <c r="AF109" i="98"/>
  <c r="CA109" i="98" s="1"/>
  <c r="AG109" i="98"/>
  <c r="CB109" i="98" s="1"/>
  <c r="AH109" i="98"/>
  <c r="CC109" i="98" s="1"/>
  <c r="AI109" i="98"/>
  <c r="CD109" i="98" s="1"/>
  <c r="AJ109" i="98"/>
  <c r="CE109" i="98" s="1"/>
  <c r="AK109" i="98"/>
  <c r="CF109" i="98" s="1"/>
  <c r="AL109" i="98"/>
  <c r="CG109" i="98" s="1"/>
  <c r="AM109" i="98"/>
  <c r="CH109" i="98" s="1"/>
  <c r="AN109" i="98"/>
  <c r="CI109" i="98" s="1"/>
  <c r="AO109" i="98"/>
  <c r="CJ109" i="98" s="1"/>
  <c r="BA109" i="98"/>
  <c r="BB109" i="98"/>
  <c r="BC109" i="98"/>
  <c r="BD109" i="98"/>
  <c r="BE109" i="98"/>
  <c r="K110" i="98"/>
  <c r="BF110" i="98" s="1"/>
  <c r="L110" i="98"/>
  <c r="BG110" i="98" s="1"/>
  <c r="M110" i="98"/>
  <c r="BH110" i="98" s="1"/>
  <c r="N110" i="98"/>
  <c r="BI110" i="98" s="1"/>
  <c r="O110" i="98"/>
  <c r="BJ110" i="98" s="1"/>
  <c r="P110" i="98"/>
  <c r="BK110" i="98" s="1"/>
  <c r="Q110" i="98"/>
  <c r="BL110" i="98" s="1"/>
  <c r="R110" i="98"/>
  <c r="BM110" i="98" s="1"/>
  <c r="S110" i="98"/>
  <c r="BN110" i="98" s="1"/>
  <c r="T110" i="98"/>
  <c r="BO110" i="98" s="1"/>
  <c r="U110" i="98"/>
  <c r="BP110" i="98" s="1"/>
  <c r="V110" i="98"/>
  <c r="BQ110" i="98" s="1"/>
  <c r="W110" i="98"/>
  <c r="BR110" i="98" s="1"/>
  <c r="X110" i="98"/>
  <c r="BS110" i="98" s="1"/>
  <c r="Y110" i="98"/>
  <c r="BT110" i="98" s="1"/>
  <c r="Z110" i="98"/>
  <c r="BU110" i="98" s="1"/>
  <c r="AA110" i="98"/>
  <c r="BV110" i="98" s="1"/>
  <c r="AB110" i="98"/>
  <c r="BW110" i="98" s="1"/>
  <c r="AC110" i="98"/>
  <c r="BX110" i="98" s="1"/>
  <c r="AD110" i="98"/>
  <c r="BY110" i="98" s="1"/>
  <c r="AE110" i="98"/>
  <c r="BZ110" i="98" s="1"/>
  <c r="AF110" i="98"/>
  <c r="CA110" i="98" s="1"/>
  <c r="AG110" i="98"/>
  <c r="CB110" i="98" s="1"/>
  <c r="AH110" i="98"/>
  <c r="CC110" i="98" s="1"/>
  <c r="AI110" i="98"/>
  <c r="CD110" i="98" s="1"/>
  <c r="AJ110" i="98"/>
  <c r="CE110" i="98" s="1"/>
  <c r="AK110" i="98"/>
  <c r="CF110" i="98" s="1"/>
  <c r="AL110" i="98"/>
  <c r="CG110" i="98" s="1"/>
  <c r="AM110" i="98"/>
  <c r="CH110" i="98" s="1"/>
  <c r="AN110" i="98"/>
  <c r="CI110" i="98" s="1"/>
  <c r="AO110" i="98"/>
  <c r="CJ110" i="98" s="1"/>
  <c r="BA110" i="98"/>
  <c r="BB110" i="98"/>
  <c r="BC110" i="98"/>
  <c r="BD110" i="98"/>
  <c r="BE110" i="98"/>
  <c r="K111" i="98"/>
  <c r="BF111" i="98" s="1"/>
  <c r="L111" i="98"/>
  <c r="BG111" i="98" s="1"/>
  <c r="M111" i="98"/>
  <c r="BH111" i="98" s="1"/>
  <c r="N111" i="98"/>
  <c r="BI111" i="98" s="1"/>
  <c r="O111" i="98"/>
  <c r="BJ111" i="98" s="1"/>
  <c r="P111" i="98"/>
  <c r="BK111" i="98" s="1"/>
  <c r="Q111" i="98"/>
  <c r="BL111" i="98" s="1"/>
  <c r="R111" i="98"/>
  <c r="S111" i="98"/>
  <c r="BN111" i="98" s="1"/>
  <c r="T111" i="98"/>
  <c r="BO111" i="98" s="1"/>
  <c r="U111" i="98"/>
  <c r="BP111" i="98" s="1"/>
  <c r="V111" i="98"/>
  <c r="BQ111" i="98" s="1"/>
  <c r="W111" i="98"/>
  <c r="BR111" i="98" s="1"/>
  <c r="X111" i="98"/>
  <c r="BS111" i="98" s="1"/>
  <c r="Y111" i="98"/>
  <c r="BT111" i="98" s="1"/>
  <c r="Z111" i="98"/>
  <c r="BU111" i="98" s="1"/>
  <c r="AA111" i="98"/>
  <c r="BV111" i="98" s="1"/>
  <c r="AB111" i="98"/>
  <c r="BW111" i="98" s="1"/>
  <c r="AC111" i="98"/>
  <c r="BX111" i="98" s="1"/>
  <c r="AD111" i="98"/>
  <c r="BY111" i="98" s="1"/>
  <c r="AE111" i="98"/>
  <c r="BZ111" i="98" s="1"/>
  <c r="AF111" i="98"/>
  <c r="CA111" i="98" s="1"/>
  <c r="AG111" i="98"/>
  <c r="CB111" i="98" s="1"/>
  <c r="AH111" i="98"/>
  <c r="CC111" i="98" s="1"/>
  <c r="AI111" i="98"/>
  <c r="CD111" i="98" s="1"/>
  <c r="AJ111" i="98"/>
  <c r="CE111" i="98" s="1"/>
  <c r="AK111" i="98"/>
  <c r="CF111" i="98" s="1"/>
  <c r="AL111" i="98"/>
  <c r="CG111" i="98" s="1"/>
  <c r="AM111" i="98"/>
  <c r="CH111" i="98" s="1"/>
  <c r="AN111" i="98"/>
  <c r="CI111" i="98" s="1"/>
  <c r="AO111" i="98"/>
  <c r="CJ111" i="98" s="1"/>
  <c r="BA111" i="98"/>
  <c r="BB111" i="98"/>
  <c r="BC111" i="98"/>
  <c r="BD111" i="98"/>
  <c r="BE111" i="98"/>
  <c r="BM111" i="98"/>
  <c r="K112" i="98"/>
  <c r="BF112" i="98" s="1"/>
  <c r="L112" i="98"/>
  <c r="BG112" i="98" s="1"/>
  <c r="M112" i="98"/>
  <c r="BH112" i="98" s="1"/>
  <c r="N112" i="98"/>
  <c r="BI112" i="98" s="1"/>
  <c r="O112" i="98"/>
  <c r="P112" i="98"/>
  <c r="Q112" i="98"/>
  <c r="BL112" i="98" s="1"/>
  <c r="R112" i="98"/>
  <c r="S112" i="98"/>
  <c r="BN112" i="98" s="1"/>
  <c r="T112" i="98"/>
  <c r="BO112" i="98" s="1"/>
  <c r="U112" i="98"/>
  <c r="BP112" i="98" s="1"/>
  <c r="V112" i="98"/>
  <c r="BQ112" i="98" s="1"/>
  <c r="W112" i="98"/>
  <c r="BR112" i="98" s="1"/>
  <c r="X112" i="98"/>
  <c r="BS112" i="98" s="1"/>
  <c r="Y112" i="98"/>
  <c r="BT112" i="98" s="1"/>
  <c r="Z112" i="98"/>
  <c r="BU112" i="98" s="1"/>
  <c r="AA112" i="98"/>
  <c r="BV112" i="98" s="1"/>
  <c r="AB112" i="98"/>
  <c r="BW112" i="98" s="1"/>
  <c r="AC112" i="98"/>
  <c r="BX112" i="98" s="1"/>
  <c r="AD112" i="98"/>
  <c r="BY112" i="98" s="1"/>
  <c r="AE112" i="98"/>
  <c r="BZ112" i="98" s="1"/>
  <c r="AF112" i="98"/>
  <c r="CA112" i="98" s="1"/>
  <c r="AG112" i="98"/>
  <c r="CB112" i="98" s="1"/>
  <c r="AH112" i="98"/>
  <c r="CC112" i="98" s="1"/>
  <c r="AI112" i="98"/>
  <c r="CD112" i="98" s="1"/>
  <c r="AJ112" i="98"/>
  <c r="CE112" i="98" s="1"/>
  <c r="AK112" i="98"/>
  <c r="CF112" i="98" s="1"/>
  <c r="AL112" i="98"/>
  <c r="CG112" i="98" s="1"/>
  <c r="AM112" i="98"/>
  <c r="CH112" i="98" s="1"/>
  <c r="AN112" i="98"/>
  <c r="CI112" i="98" s="1"/>
  <c r="AO112" i="98"/>
  <c r="CJ112" i="98" s="1"/>
  <c r="BA112" i="98"/>
  <c r="BB112" i="98"/>
  <c r="BC112" i="98"/>
  <c r="BD112" i="98"/>
  <c r="BE112" i="98"/>
  <c r="BJ112" i="98"/>
  <c r="BK112" i="98"/>
  <c r="BM112" i="98"/>
  <c r="K113" i="98"/>
  <c r="BF113" i="98" s="1"/>
  <c r="L113" i="98"/>
  <c r="BG113" i="98" s="1"/>
  <c r="M113" i="98"/>
  <c r="BH113" i="98" s="1"/>
  <c r="N113" i="98"/>
  <c r="BI113" i="98" s="1"/>
  <c r="O113" i="98"/>
  <c r="BJ113" i="98" s="1"/>
  <c r="P113" i="98"/>
  <c r="BK113" i="98" s="1"/>
  <c r="Q113" i="98"/>
  <c r="BL113" i="98" s="1"/>
  <c r="R113" i="98"/>
  <c r="BM113" i="98" s="1"/>
  <c r="S113" i="98"/>
  <c r="BN113" i="98" s="1"/>
  <c r="T113" i="98"/>
  <c r="BO113" i="98" s="1"/>
  <c r="U113" i="98"/>
  <c r="BP113" i="98" s="1"/>
  <c r="V113" i="98"/>
  <c r="BQ113" i="98" s="1"/>
  <c r="W113" i="98"/>
  <c r="BR113" i="98" s="1"/>
  <c r="X113" i="98"/>
  <c r="BS113" i="98" s="1"/>
  <c r="Y113" i="98"/>
  <c r="BT113" i="98" s="1"/>
  <c r="Z113" i="98"/>
  <c r="BU113" i="98" s="1"/>
  <c r="AA113" i="98"/>
  <c r="BV113" i="98" s="1"/>
  <c r="AB113" i="98"/>
  <c r="BW113" i="98" s="1"/>
  <c r="AC113" i="98"/>
  <c r="BX113" i="98" s="1"/>
  <c r="AD113" i="98"/>
  <c r="BY113" i="98" s="1"/>
  <c r="AE113" i="98"/>
  <c r="BZ113" i="98" s="1"/>
  <c r="AF113" i="98"/>
  <c r="CA113" i="98" s="1"/>
  <c r="AG113" i="98"/>
  <c r="CB113" i="98" s="1"/>
  <c r="AH113" i="98"/>
  <c r="CC113" i="98" s="1"/>
  <c r="AI113" i="98"/>
  <c r="CD113" i="98" s="1"/>
  <c r="AJ113" i="98"/>
  <c r="CE113" i="98" s="1"/>
  <c r="AK113" i="98"/>
  <c r="CF113" i="98" s="1"/>
  <c r="AL113" i="98"/>
  <c r="CG113" i="98" s="1"/>
  <c r="AM113" i="98"/>
  <c r="CH113" i="98" s="1"/>
  <c r="AN113" i="98"/>
  <c r="CI113" i="98" s="1"/>
  <c r="AO113" i="98"/>
  <c r="CJ113" i="98" s="1"/>
  <c r="BA113" i="98"/>
  <c r="BB113" i="98"/>
  <c r="BC113" i="98"/>
  <c r="BD113" i="98"/>
  <c r="BE113" i="98"/>
  <c r="K114" i="98"/>
  <c r="BF114" i="98" s="1"/>
  <c r="L114" i="98"/>
  <c r="BG114" i="98" s="1"/>
  <c r="M114" i="98"/>
  <c r="BH114" i="98" s="1"/>
  <c r="N114" i="98"/>
  <c r="BI114" i="98" s="1"/>
  <c r="O114" i="98"/>
  <c r="BJ114" i="98" s="1"/>
  <c r="P114" i="98"/>
  <c r="BK114" i="98" s="1"/>
  <c r="Q114" i="98"/>
  <c r="BL114" i="98" s="1"/>
  <c r="R114" i="98"/>
  <c r="BM114" i="98" s="1"/>
  <c r="S114" i="98"/>
  <c r="BN114" i="98" s="1"/>
  <c r="T114" i="98"/>
  <c r="BO114" i="98" s="1"/>
  <c r="U114" i="98"/>
  <c r="BP114" i="98" s="1"/>
  <c r="V114" i="98"/>
  <c r="BQ114" i="98" s="1"/>
  <c r="W114" i="98"/>
  <c r="BR114" i="98" s="1"/>
  <c r="X114" i="98"/>
  <c r="BS114" i="98" s="1"/>
  <c r="Y114" i="98"/>
  <c r="BT114" i="98" s="1"/>
  <c r="Z114" i="98"/>
  <c r="BU114" i="98" s="1"/>
  <c r="AA114" i="98"/>
  <c r="BV114" i="98" s="1"/>
  <c r="AB114" i="98"/>
  <c r="BW114" i="98" s="1"/>
  <c r="AC114" i="98"/>
  <c r="BX114" i="98" s="1"/>
  <c r="AD114" i="98"/>
  <c r="BY114" i="98" s="1"/>
  <c r="AE114" i="98"/>
  <c r="BZ114" i="98" s="1"/>
  <c r="AF114" i="98"/>
  <c r="CA114" i="98" s="1"/>
  <c r="AG114" i="98"/>
  <c r="CB114" i="98" s="1"/>
  <c r="AH114" i="98"/>
  <c r="CC114" i="98" s="1"/>
  <c r="AI114" i="98"/>
  <c r="CD114" i="98" s="1"/>
  <c r="AJ114" i="98"/>
  <c r="CE114" i="98" s="1"/>
  <c r="AK114" i="98"/>
  <c r="CF114" i="98" s="1"/>
  <c r="AL114" i="98"/>
  <c r="CG114" i="98" s="1"/>
  <c r="AM114" i="98"/>
  <c r="CH114" i="98" s="1"/>
  <c r="AN114" i="98"/>
  <c r="CI114" i="98" s="1"/>
  <c r="AO114" i="98"/>
  <c r="CJ114" i="98" s="1"/>
  <c r="BA114" i="98"/>
  <c r="BB114" i="98"/>
  <c r="BC114" i="98"/>
  <c r="BD114" i="98"/>
  <c r="BE114" i="98"/>
  <c r="K115" i="98"/>
  <c r="BF115" i="98" s="1"/>
  <c r="L115" i="98"/>
  <c r="BG115" i="98" s="1"/>
  <c r="M115" i="98"/>
  <c r="BH115" i="98" s="1"/>
  <c r="N115" i="98"/>
  <c r="BI115" i="98" s="1"/>
  <c r="O115" i="98"/>
  <c r="BJ115" i="98" s="1"/>
  <c r="P115" i="98"/>
  <c r="BK115" i="98" s="1"/>
  <c r="Q115" i="98"/>
  <c r="BL115" i="98" s="1"/>
  <c r="R115" i="98"/>
  <c r="BM115" i="98" s="1"/>
  <c r="S115" i="98"/>
  <c r="BN115" i="98" s="1"/>
  <c r="T115" i="98"/>
  <c r="BO115" i="98" s="1"/>
  <c r="U115" i="98"/>
  <c r="BP115" i="98" s="1"/>
  <c r="V115" i="98"/>
  <c r="BQ115" i="98" s="1"/>
  <c r="W115" i="98"/>
  <c r="BR115" i="98" s="1"/>
  <c r="X115" i="98"/>
  <c r="BS115" i="98" s="1"/>
  <c r="Y115" i="98"/>
  <c r="BT115" i="98" s="1"/>
  <c r="Z115" i="98"/>
  <c r="BU115" i="98" s="1"/>
  <c r="AA115" i="98"/>
  <c r="BV115" i="98" s="1"/>
  <c r="AB115" i="98"/>
  <c r="BW115" i="98" s="1"/>
  <c r="AC115" i="98"/>
  <c r="BX115" i="98" s="1"/>
  <c r="AD115" i="98"/>
  <c r="BY115" i="98" s="1"/>
  <c r="AE115" i="98"/>
  <c r="BZ115" i="98" s="1"/>
  <c r="AF115" i="98"/>
  <c r="CA115" i="98" s="1"/>
  <c r="AG115" i="98"/>
  <c r="CB115" i="98" s="1"/>
  <c r="AH115" i="98"/>
  <c r="CC115" i="98" s="1"/>
  <c r="AI115" i="98"/>
  <c r="CD115" i="98" s="1"/>
  <c r="AJ115" i="98"/>
  <c r="CE115" i="98" s="1"/>
  <c r="AK115" i="98"/>
  <c r="CF115" i="98" s="1"/>
  <c r="AL115" i="98"/>
  <c r="CG115" i="98" s="1"/>
  <c r="AM115" i="98"/>
  <c r="CH115" i="98" s="1"/>
  <c r="AN115" i="98"/>
  <c r="CI115" i="98" s="1"/>
  <c r="AO115" i="98"/>
  <c r="CJ115" i="98" s="1"/>
  <c r="BA115" i="98"/>
  <c r="BB115" i="98"/>
  <c r="BC115" i="98"/>
  <c r="BD115" i="98"/>
  <c r="BE115" i="98"/>
  <c r="BA116" i="98"/>
  <c r="BB116" i="98"/>
  <c r="BC116" i="98"/>
  <c r="BD116" i="98"/>
  <c r="BE116" i="98"/>
  <c r="BF116" i="98"/>
  <c r="BG116" i="98"/>
  <c r="BH116" i="98"/>
  <c r="BI116" i="98"/>
  <c r="BJ116" i="98"/>
  <c r="BK116" i="98"/>
  <c r="BL116" i="98"/>
  <c r="BM116" i="98"/>
  <c r="BN116" i="98"/>
  <c r="BO116" i="98"/>
  <c r="BP116" i="98"/>
  <c r="BQ116" i="98"/>
  <c r="BR116" i="98"/>
  <c r="BS116" i="98"/>
  <c r="BT116" i="98"/>
  <c r="BU116" i="98"/>
  <c r="BV116" i="98"/>
  <c r="BW116" i="98"/>
  <c r="BX116" i="98"/>
  <c r="BY116" i="98"/>
  <c r="BZ116" i="98"/>
  <c r="CA116" i="98"/>
  <c r="CB116" i="98"/>
  <c r="CC116" i="98"/>
  <c r="CD116" i="98"/>
  <c r="CE116" i="98"/>
  <c r="CF116" i="98"/>
  <c r="CG116" i="98"/>
  <c r="CH116" i="98"/>
  <c r="CI116" i="98"/>
  <c r="CJ116" i="98"/>
  <c r="BA117" i="98"/>
  <c r="BB117" i="98"/>
  <c r="BC117" i="98"/>
  <c r="BD117" i="98"/>
  <c r="BE117" i="98"/>
  <c r="BF117" i="98"/>
  <c r="BG117" i="98"/>
  <c r="BH117" i="98"/>
  <c r="BI117" i="98"/>
  <c r="BJ117" i="98"/>
  <c r="BK117" i="98"/>
  <c r="BL117" i="98"/>
  <c r="BM117" i="98"/>
  <c r="BN117" i="98"/>
  <c r="BO117" i="98"/>
  <c r="BP117" i="98"/>
  <c r="BQ117" i="98"/>
  <c r="BR117" i="98"/>
  <c r="BS117" i="98"/>
  <c r="BT117" i="98"/>
  <c r="BU117" i="98"/>
  <c r="BV117" i="98"/>
  <c r="BW117" i="98"/>
  <c r="BX117" i="98"/>
  <c r="BY117" i="98"/>
  <c r="BZ117" i="98"/>
  <c r="CA117" i="98"/>
  <c r="CB117" i="98"/>
  <c r="CC117" i="98"/>
  <c r="CD117" i="98"/>
  <c r="CE117" i="98"/>
  <c r="CF117" i="98"/>
  <c r="CG117" i="98"/>
  <c r="CH117" i="98"/>
  <c r="CI117" i="98"/>
  <c r="CJ117" i="98"/>
  <c r="K120" i="98"/>
  <c r="K119" i="98" s="1"/>
  <c r="AP121" i="98"/>
  <c r="AQ121" i="98"/>
  <c r="AR121" i="98"/>
  <c r="AT121" i="98"/>
  <c r="AU121" i="98"/>
  <c r="AW121" i="98"/>
  <c r="BA121" i="98"/>
  <c r="BB121" i="98"/>
  <c r="BC121" i="98"/>
  <c r="BD121" i="98"/>
  <c r="BE121" i="98"/>
  <c r="BF121" i="98"/>
  <c r="BG121" i="98"/>
  <c r="BH121" i="98"/>
  <c r="BI121" i="98"/>
  <c r="BJ121" i="98"/>
  <c r="BK121" i="98"/>
  <c r="BL121" i="98"/>
  <c r="BM121" i="98"/>
  <c r="BN121" i="98"/>
  <c r="BO121" i="98"/>
  <c r="BP121" i="98"/>
  <c r="BQ121" i="98"/>
  <c r="BR121" i="98"/>
  <c r="BS121" i="98"/>
  <c r="BT121" i="98"/>
  <c r="BU121" i="98"/>
  <c r="BV121" i="98"/>
  <c r="BW121" i="98"/>
  <c r="BX121" i="98"/>
  <c r="BY121" i="98"/>
  <c r="BZ121" i="98"/>
  <c r="CA121" i="98"/>
  <c r="CB121" i="98"/>
  <c r="CC121" i="98"/>
  <c r="CD121" i="98"/>
  <c r="CE121" i="98"/>
  <c r="CF121" i="98"/>
  <c r="CG121" i="98"/>
  <c r="CH121" i="98"/>
  <c r="CI121" i="98"/>
  <c r="CJ121" i="98"/>
  <c r="AP122" i="98"/>
  <c r="AQ122" i="98"/>
  <c r="AR122" i="98"/>
  <c r="AT122" i="98"/>
  <c r="AU122" i="98"/>
  <c r="AW122" i="98"/>
  <c r="BA122" i="98"/>
  <c r="BB122" i="98"/>
  <c r="BC122" i="98"/>
  <c r="BD122" i="98"/>
  <c r="BE122" i="98"/>
  <c r="BF122" i="98"/>
  <c r="BG122" i="98"/>
  <c r="BH122" i="98"/>
  <c r="BI122" i="98"/>
  <c r="BJ122" i="98"/>
  <c r="BK122" i="98"/>
  <c r="BL122" i="98"/>
  <c r="BM122" i="98"/>
  <c r="BN122" i="98"/>
  <c r="BO122" i="98"/>
  <c r="BP122" i="98"/>
  <c r="BQ122" i="98"/>
  <c r="BR122" i="98"/>
  <c r="BS122" i="98"/>
  <c r="BT122" i="98"/>
  <c r="BU122" i="98"/>
  <c r="BV122" i="98"/>
  <c r="BW122" i="98"/>
  <c r="BX122" i="98"/>
  <c r="BY122" i="98"/>
  <c r="BZ122" i="98"/>
  <c r="CA122" i="98"/>
  <c r="CB122" i="98"/>
  <c r="CC122" i="98"/>
  <c r="CD122" i="98"/>
  <c r="CE122" i="98"/>
  <c r="CF122" i="98"/>
  <c r="CG122" i="98"/>
  <c r="CH122" i="98"/>
  <c r="CI122" i="98"/>
  <c r="CJ122" i="98"/>
  <c r="AP123" i="98"/>
  <c r="AQ123" i="98"/>
  <c r="AR123" i="98"/>
  <c r="AT123" i="98"/>
  <c r="AU123" i="98"/>
  <c r="AW123" i="98"/>
  <c r="BA123" i="98"/>
  <c r="BB123" i="98"/>
  <c r="BC123" i="98"/>
  <c r="BD123" i="98"/>
  <c r="BE123" i="98"/>
  <c r="BF123" i="98"/>
  <c r="BG123" i="98"/>
  <c r="BH123" i="98"/>
  <c r="BI123" i="98"/>
  <c r="BJ123" i="98"/>
  <c r="BK123" i="98"/>
  <c r="BL123" i="98"/>
  <c r="BM123" i="98"/>
  <c r="BN123" i="98"/>
  <c r="BO123" i="98"/>
  <c r="BP123" i="98"/>
  <c r="BQ123" i="98"/>
  <c r="BR123" i="98"/>
  <c r="BS123" i="98"/>
  <c r="BT123" i="98"/>
  <c r="BU123" i="98"/>
  <c r="BV123" i="98"/>
  <c r="BW123" i="98"/>
  <c r="BX123" i="98"/>
  <c r="BY123" i="98"/>
  <c r="BZ123" i="98"/>
  <c r="CA123" i="98"/>
  <c r="CB123" i="98"/>
  <c r="CC123" i="98"/>
  <c r="CD123" i="98"/>
  <c r="CE123" i="98"/>
  <c r="CF123" i="98"/>
  <c r="CG123" i="98"/>
  <c r="CH123" i="98"/>
  <c r="CI123" i="98"/>
  <c r="CJ123" i="98"/>
  <c r="AP124" i="98"/>
  <c r="AQ124" i="98"/>
  <c r="AR124" i="98"/>
  <c r="AT124" i="98"/>
  <c r="AU124" i="98"/>
  <c r="AW124" i="98"/>
  <c r="BA124" i="98"/>
  <c r="BB124" i="98"/>
  <c r="BC124" i="98"/>
  <c r="BD124" i="98"/>
  <c r="BE124" i="98"/>
  <c r="BF124" i="98"/>
  <c r="BG124" i="98"/>
  <c r="BH124" i="98"/>
  <c r="BI124" i="98"/>
  <c r="BJ124" i="98"/>
  <c r="BK124" i="98"/>
  <c r="BL124" i="98"/>
  <c r="BM124" i="98"/>
  <c r="BN124" i="98"/>
  <c r="BO124" i="98"/>
  <c r="BP124" i="98"/>
  <c r="BQ124" i="98"/>
  <c r="BR124" i="98"/>
  <c r="BS124" i="98"/>
  <c r="BT124" i="98"/>
  <c r="BU124" i="98"/>
  <c r="BV124" i="98"/>
  <c r="BW124" i="98"/>
  <c r="BX124" i="98"/>
  <c r="BY124" i="98"/>
  <c r="BZ124" i="98"/>
  <c r="CA124" i="98"/>
  <c r="CB124" i="98"/>
  <c r="CC124" i="98"/>
  <c r="CD124" i="98"/>
  <c r="CE124" i="98"/>
  <c r="CF124" i="98"/>
  <c r="CG124" i="98"/>
  <c r="CH124" i="98"/>
  <c r="CI124" i="98"/>
  <c r="CJ124" i="98"/>
  <c r="AP125" i="98"/>
  <c r="AQ125" i="98"/>
  <c r="AR125" i="98"/>
  <c r="AT125" i="98"/>
  <c r="AU125" i="98"/>
  <c r="AV125" i="98" s="1"/>
  <c r="AW125" i="98"/>
  <c r="BA125" i="98"/>
  <c r="BB125" i="98"/>
  <c r="BC125" i="98"/>
  <c r="BD125" i="98"/>
  <c r="BE125" i="98"/>
  <c r="BF125" i="98"/>
  <c r="BG125" i="98"/>
  <c r="BH125" i="98"/>
  <c r="BI125" i="98"/>
  <c r="BJ125" i="98"/>
  <c r="BK125" i="98"/>
  <c r="BL125" i="98"/>
  <c r="BM125" i="98"/>
  <c r="BN125" i="98"/>
  <c r="BO125" i="98"/>
  <c r="BP125" i="98"/>
  <c r="BQ125" i="98"/>
  <c r="BR125" i="98"/>
  <c r="BS125" i="98"/>
  <c r="BT125" i="98"/>
  <c r="BU125" i="98"/>
  <c r="BV125" i="98"/>
  <c r="BW125" i="98"/>
  <c r="BX125" i="98"/>
  <c r="BY125" i="98"/>
  <c r="BZ125" i="98"/>
  <c r="CA125" i="98"/>
  <c r="CB125" i="98"/>
  <c r="CC125" i="98"/>
  <c r="CD125" i="98"/>
  <c r="CE125" i="98"/>
  <c r="CF125" i="98"/>
  <c r="CG125" i="98"/>
  <c r="CH125" i="98"/>
  <c r="CI125" i="98"/>
  <c r="CJ125" i="98"/>
  <c r="AP126" i="98"/>
  <c r="AQ126" i="98"/>
  <c r="AR126" i="98"/>
  <c r="AT126" i="98"/>
  <c r="AU126" i="98"/>
  <c r="AW126" i="98"/>
  <c r="BA126" i="98"/>
  <c r="BB126" i="98"/>
  <c r="BC126" i="98"/>
  <c r="BD126" i="98"/>
  <c r="BE126" i="98"/>
  <c r="BF126" i="98"/>
  <c r="BG126" i="98"/>
  <c r="BH126" i="98"/>
  <c r="BI126" i="98"/>
  <c r="BJ126" i="98"/>
  <c r="BK126" i="98"/>
  <c r="BL126" i="98"/>
  <c r="BM126" i="98"/>
  <c r="BN126" i="98"/>
  <c r="BO126" i="98"/>
  <c r="BP126" i="98"/>
  <c r="BQ126" i="98"/>
  <c r="BR126" i="98"/>
  <c r="BS126" i="98"/>
  <c r="BT126" i="98"/>
  <c r="BU126" i="98"/>
  <c r="BV126" i="98"/>
  <c r="BW126" i="98"/>
  <c r="BX126" i="98"/>
  <c r="BY126" i="98"/>
  <c r="BZ126" i="98"/>
  <c r="CA126" i="98"/>
  <c r="CB126" i="98"/>
  <c r="CC126" i="98"/>
  <c r="CD126" i="98"/>
  <c r="CE126" i="98"/>
  <c r="CF126" i="98"/>
  <c r="CG126" i="98"/>
  <c r="CH126" i="98"/>
  <c r="CI126" i="98"/>
  <c r="CJ126" i="98"/>
  <c r="AP127" i="98"/>
  <c r="AQ127" i="98"/>
  <c r="AR127" i="98"/>
  <c r="AT127" i="98"/>
  <c r="AU127" i="98"/>
  <c r="AW127" i="98"/>
  <c r="BF127" i="98"/>
  <c r="BG127" i="98"/>
  <c r="BL127" i="98"/>
  <c r="BM127" i="98"/>
  <c r="BN127" i="98"/>
  <c r="BR127" i="98"/>
  <c r="BS127" i="98"/>
  <c r="BT127" i="98"/>
  <c r="BX127" i="98"/>
  <c r="BY127" i="98"/>
  <c r="BZ127" i="98"/>
  <c r="CF127" i="98"/>
  <c r="CG127" i="98"/>
  <c r="CI127" i="98"/>
  <c r="AP128" i="98"/>
  <c r="AQ128" i="98"/>
  <c r="AR128" i="98"/>
  <c r="AT128" i="98"/>
  <c r="AU128" i="98"/>
  <c r="AW128" i="98"/>
  <c r="BF128" i="98"/>
  <c r="BG128" i="98"/>
  <c r="BL128" i="98"/>
  <c r="BM128" i="98"/>
  <c r="BN128" i="98"/>
  <c r="BS128" i="98"/>
  <c r="BT128" i="98"/>
  <c r="BZ128" i="98"/>
  <c r="CG128" i="98"/>
  <c r="AP129" i="98"/>
  <c r="AQ129" i="98"/>
  <c r="AR129" i="98"/>
  <c r="AT129" i="98"/>
  <c r="AU129" i="98"/>
  <c r="AW129" i="98"/>
  <c r="BA129" i="98"/>
  <c r="BB129" i="98"/>
  <c r="BC129" i="98"/>
  <c r="BD129" i="98"/>
  <c r="BE129" i="98"/>
  <c r="BF129" i="98"/>
  <c r="BG129" i="98"/>
  <c r="BH129" i="98"/>
  <c r="BI129" i="98"/>
  <c r="BJ129" i="98"/>
  <c r="BK129" i="98"/>
  <c r="BL129" i="98"/>
  <c r="BM129" i="98"/>
  <c r="BN129" i="98"/>
  <c r="BO129" i="98"/>
  <c r="BP129" i="98"/>
  <c r="BQ129" i="98"/>
  <c r="BR129" i="98"/>
  <c r="BS129" i="98"/>
  <c r="BT129" i="98"/>
  <c r="BU129" i="98"/>
  <c r="BV129" i="98"/>
  <c r="BW129" i="98"/>
  <c r="BX129" i="98"/>
  <c r="BY129" i="98"/>
  <c r="BZ129" i="98"/>
  <c r="CA129" i="98"/>
  <c r="CB129" i="98"/>
  <c r="CC129" i="98"/>
  <c r="CD129" i="98"/>
  <c r="CE129" i="98"/>
  <c r="CF129" i="98"/>
  <c r="CG129" i="98"/>
  <c r="CH129" i="98"/>
  <c r="CI129" i="98"/>
  <c r="CJ129" i="98"/>
  <c r="AP130" i="98"/>
  <c r="AQ130" i="98"/>
  <c r="AR130" i="98"/>
  <c r="AT130" i="98"/>
  <c r="AU130" i="98"/>
  <c r="BA130" i="98"/>
  <c r="BB130" i="98"/>
  <c r="BC130" i="98"/>
  <c r="BD130" i="98"/>
  <c r="BE130" i="98"/>
  <c r="BF130" i="98"/>
  <c r="BG130" i="98"/>
  <c r="BH130" i="98"/>
  <c r="BI130" i="98"/>
  <c r="BJ130" i="98"/>
  <c r="BK130" i="98"/>
  <c r="BL130" i="98"/>
  <c r="BM130" i="98"/>
  <c r="BN130" i="98"/>
  <c r="BO130" i="98"/>
  <c r="BP130" i="98"/>
  <c r="BQ130" i="98"/>
  <c r="BR130" i="98"/>
  <c r="BS130" i="98"/>
  <c r="BT130" i="98"/>
  <c r="BU130" i="98"/>
  <c r="BV130" i="98"/>
  <c r="BW130" i="98"/>
  <c r="BX130" i="98"/>
  <c r="BY130" i="98"/>
  <c r="BZ130" i="98"/>
  <c r="CA130" i="98"/>
  <c r="CB130" i="98"/>
  <c r="CC130" i="98"/>
  <c r="CD130" i="98"/>
  <c r="CE130" i="98"/>
  <c r="CF130" i="98"/>
  <c r="CG130" i="98"/>
  <c r="CH130" i="98"/>
  <c r="CI130" i="98"/>
  <c r="CJ130" i="98"/>
  <c r="AP131" i="98"/>
  <c r="AQ131" i="98"/>
  <c r="AR131" i="98"/>
  <c r="AT131" i="98"/>
  <c r="AU131" i="98"/>
  <c r="BA131" i="98"/>
  <c r="BB131" i="98"/>
  <c r="BC131" i="98"/>
  <c r="BD131" i="98"/>
  <c r="BE131" i="98"/>
  <c r="BF131" i="98"/>
  <c r="BG131" i="98"/>
  <c r="BH131" i="98"/>
  <c r="BI131" i="98"/>
  <c r="BJ131" i="98"/>
  <c r="BK131" i="98"/>
  <c r="BL131" i="98"/>
  <c r="BM131" i="98"/>
  <c r="BN131" i="98"/>
  <c r="BO131" i="98"/>
  <c r="BP131" i="98"/>
  <c r="BQ131" i="98"/>
  <c r="BR131" i="98"/>
  <c r="BS131" i="98"/>
  <c r="BT131" i="98"/>
  <c r="BU131" i="98"/>
  <c r="BV131" i="98"/>
  <c r="BW131" i="98"/>
  <c r="BX131" i="98"/>
  <c r="BY131" i="98"/>
  <c r="BZ131" i="98"/>
  <c r="CA131" i="98"/>
  <c r="CB131" i="98"/>
  <c r="CC131" i="98"/>
  <c r="CD131" i="98"/>
  <c r="CE131" i="98"/>
  <c r="CF131" i="98"/>
  <c r="CG131" i="98"/>
  <c r="CH131" i="98"/>
  <c r="CI131" i="98"/>
  <c r="CJ131" i="98"/>
  <c r="AP132" i="98"/>
  <c r="AQ132" i="98"/>
  <c r="AR132" i="98"/>
  <c r="AT132" i="98"/>
  <c r="AU132" i="98"/>
  <c r="BA132" i="98"/>
  <c r="BB132" i="98"/>
  <c r="BC132" i="98"/>
  <c r="BD132" i="98"/>
  <c r="BE132" i="98"/>
  <c r="BF132" i="98"/>
  <c r="BG132" i="98"/>
  <c r="BH132" i="98"/>
  <c r="BI132" i="98"/>
  <c r="BJ132" i="98"/>
  <c r="BK132" i="98"/>
  <c r="BL132" i="98"/>
  <c r="BM132" i="98"/>
  <c r="BN132" i="98"/>
  <c r="BO132" i="98"/>
  <c r="BP132" i="98"/>
  <c r="BQ132" i="98"/>
  <c r="BR132" i="98"/>
  <c r="BS132" i="98"/>
  <c r="BT132" i="98"/>
  <c r="BU132" i="98"/>
  <c r="BV132" i="98"/>
  <c r="BW132" i="98"/>
  <c r="BX132" i="98"/>
  <c r="BY132" i="98"/>
  <c r="BZ132" i="98"/>
  <c r="CA132" i="98"/>
  <c r="CB132" i="98"/>
  <c r="CC132" i="98"/>
  <c r="CD132" i="98"/>
  <c r="CE132" i="98"/>
  <c r="CF132" i="98"/>
  <c r="CG132" i="98"/>
  <c r="CH132" i="98"/>
  <c r="CI132" i="98"/>
  <c r="CJ132" i="98"/>
  <c r="S67" i="98" l="1"/>
  <c r="BN67" i="98" s="1"/>
  <c r="AZ61" i="98"/>
  <c r="AS61" i="98"/>
  <c r="AZ53" i="98"/>
  <c r="AZ54" i="98"/>
  <c r="AL67" i="98"/>
  <c r="CG67" i="98" s="1"/>
  <c r="AO70" i="98"/>
  <c r="CJ70" i="98" s="1"/>
  <c r="AZ11" i="98"/>
  <c r="AZ38" i="98"/>
  <c r="Y70" i="98"/>
  <c r="BT70" i="98" s="1"/>
  <c r="W64" i="98"/>
  <c r="AZ23" i="98"/>
  <c r="V70" i="98"/>
  <c r="BQ70" i="98" s="1"/>
  <c r="AZ59" i="98"/>
  <c r="AZ57" i="98"/>
  <c r="AZ52" i="98"/>
  <c r="AM70" i="98"/>
  <c r="CH70" i="98" s="1"/>
  <c r="AL70" i="98"/>
  <c r="CG70" i="98" s="1"/>
  <c r="AE67" i="98"/>
  <c r="BZ67" i="98" s="1"/>
  <c r="E70" i="98"/>
  <c r="BB70" i="98" s="1"/>
  <c r="AA70" i="98"/>
  <c r="BV70" i="98" s="1"/>
  <c r="AA67" i="98"/>
  <c r="BV67" i="98" s="1"/>
  <c r="CG65" i="98"/>
  <c r="AV128" i="98"/>
  <c r="CJ69" i="98"/>
  <c r="AO74" i="98"/>
  <c r="CJ74" i="98" s="1"/>
  <c r="P74" i="98"/>
  <c r="BK74" i="98" s="1"/>
  <c r="AO67" i="98"/>
  <c r="CJ67" i="98" s="1"/>
  <c r="Q67" i="98"/>
  <c r="BL67" i="98" s="1"/>
  <c r="Y74" i="98"/>
  <c r="BT74" i="98" s="1"/>
  <c r="AZ41" i="98"/>
  <c r="AZ33" i="98"/>
  <c r="AV129" i="98"/>
  <c r="AV131" i="98"/>
  <c r="W70" i="98"/>
  <c r="BR70" i="98" s="1"/>
  <c r="BL69" i="98"/>
  <c r="AZ25" i="98"/>
  <c r="N70" i="98"/>
  <c r="BI70" i="98" s="1"/>
  <c r="BQ69" i="98"/>
  <c r="AV124" i="98"/>
  <c r="L74" i="98"/>
  <c r="BG74" i="98" s="1"/>
  <c r="R74" i="98"/>
  <c r="BM74" i="98" s="1"/>
  <c r="AD70" i="98"/>
  <c r="BY70" i="98" s="1"/>
  <c r="CG69" i="98"/>
  <c r="AN67" i="98"/>
  <c r="CI67" i="98" s="1"/>
  <c r="Y64" i="98"/>
  <c r="BT64" i="98" s="1"/>
  <c r="AZ30" i="98"/>
  <c r="AZ14" i="98"/>
  <c r="AH64" i="98"/>
  <c r="CC64" i="98" s="1"/>
  <c r="R64" i="98"/>
  <c r="AZ32" i="98"/>
  <c r="AV127" i="98"/>
  <c r="AV123" i="98"/>
  <c r="U70" i="98"/>
  <c r="BP70" i="98" s="1"/>
  <c r="AE70" i="98"/>
  <c r="BZ70" i="98" s="1"/>
  <c r="CJ66" i="98"/>
  <c r="BL66" i="98"/>
  <c r="AD67" i="98"/>
  <c r="BY67" i="98" s="1"/>
  <c r="V67" i="98"/>
  <c r="BQ67" i="98" s="1"/>
  <c r="N67" i="98"/>
  <c r="BI67" i="98" s="1"/>
  <c r="AZ56" i="98"/>
  <c r="AS26" i="98"/>
  <c r="AZ12" i="98"/>
  <c r="AS10" i="98"/>
  <c r="B4" i="98"/>
  <c r="H5" i="98" s="1"/>
  <c r="AV122" i="98"/>
  <c r="AH74" i="98"/>
  <c r="CC74" i="98" s="1"/>
  <c r="P64" i="98"/>
  <c r="BK64" i="98" s="1"/>
  <c r="AS44" i="98"/>
  <c r="AZ42" i="98"/>
  <c r="AS36" i="98"/>
  <c r="AZ34" i="98"/>
  <c r="AZ10" i="98"/>
  <c r="AG74" i="98"/>
  <c r="CB74" i="98" s="1"/>
  <c r="AZ47" i="98"/>
  <c r="AZ39" i="98"/>
  <c r="AZ27" i="98"/>
  <c r="AZ13" i="98"/>
  <c r="AV121" i="98"/>
  <c r="Y67" i="98"/>
  <c r="BT67" i="98" s="1"/>
  <c r="AS57" i="98"/>
  <c r="AS54" i="98"/>
  <c r="AS8" i="98"/>
  <c r="AS130" i="98" a="1"/>
  <c r="AS130" i="98" s="1"/>
  <c r="AS127" i="98" a="1"/>
  <c r="AS127" i="98" s="1"/>
  <c r="Z74" i="98"/>
  <c r="BU74" i="98" s="1"/>
  <c r="R70" i="98"/>
  <c r="BM70" i="98" s="1"/>
  <c r="AG67" i="98"/>
  <c r="CB67" i="98" s="1"/>
  <c r="M64" i="98"/>
  <c r="AZ55" i="98"/>
  <c r="AZ45" i="98"/>
  <c r="AZ17" i="98"/>
  <c r="AS123" i="98" a="1"/>
  <c r="AS123" i="98" s="1"/>
  <c r="AV132" i="98"/>
  <c r="AS129" i="98" a="1"/>
  <c r="AS129" i="98" s="1"/>
  <c r="AS126" i="98" a="1"/>
  <c r="AS126" i="98" s="1"/>
  <c r="Q74" i="98"/>
  <c r="BL74" i="98" s="1"/>
  <c r="O70" i="98"/>
  <c r="BJ70" i="98" s="1"/>
  <c r="BV69" i="98"/>
  <c r="AN70" i="98"/>
  <c r="CI70" i="98" s="1"/>
  <c r="BQ66" i="98"/>
  <c r="U67" i="98"/>
  <c r="BP67" i="98" s="1"/>
  <c r="M67" i="98"/>
  <c r="BH67" i="98" s="1"/>
  <c r="O64" i="98"/>
  <c r="BJ64" i="98" s="1"/>
  <c r="AS58" i="98"/>
  <c r="AZ50" i="98"/>
  <c r="AS37" i="98"/>
  <c r="AZ31" i="98"/>
  <c r="AZ26" i="98"/>
  <c r="AS131" i="98" a="1"/>
  <c r="AS131" i="98" s="1"/>
  <c r="X74" i="98"/>
  <c r="BS74" i="98" s="1"/>
  <c r="BT69" i="98"/>
  <c r="AS53" i="98"/>
  <c r="AV130" i="98"/>
  <c r="AS128" i="98" a="1"/>
  <c r="AS128" i="98" s="1"/>
  <c r="AC70" i="98"/>
  <c r="BX70" i="98" s="1"/>
  <c r="M70" i="98"/>
  <c r="BH70" i="98" s="1"/>
  <c r="G67" i="98"/>
  <c r="BD67" i="98" s="1"/>
  <c r="AC64" i="98"/>
  <c r="BX64" i="98" s="1"/>
  <c r="BT63" i="98"/>
  <c r="AG64" i="98"/>
  <c r="CB64" i="98" s="1"/>
  <c r="AS60" i="98"/>
  <c r="AS56" i="98"/>
  <c r="AZ49" i="98"/>
  <c r="AZ44" i="98"/>
  <c r="AZ37" i="98"/>
  <c r="AS24" i="98"/>
  <c r="AZ6" i="98"/>
  <c r="AS124" i="98" a="1"/>
  <c r="AS124" i="98" s="1"/>
  <c r="AS125" i="98" a="1"/>
  <c r="AS125" i="98" s="1"/>
  <c r="AS122" i="98" a="1"/>
  <c r="AS122" i="98" s="1"/>
  <c r="AA74" i="98"/>
  <c r="BV74" i="98" s="1"/>
  <c r="S74" i="98"/>
  <c r="BN74" i="98" s="1"/>
  <c r="Z70" i="98"/>
  <c r="BU70" i="98" s="1"/>
  <c r="H70" i="98"/>
  <c r="BE70" i="98" s="1"/>
  <c r="BZ66" i="98"/>
  <c r="AZ46" i="98"/>
  <c r="AS41" i="98"/>
  <c r="AZ24" i="98"/>
  <c r="AZ16" i="98"/>
  <c r="AS55" i="98"/>
  <c r="AS48" i="98"/>
  <c r="AS14" i="98"/>
  <c r="AS11" i="98"/>
  <c r="AS132" i="98" a="1"/>
  <c r="AS132" i="98" s="1"/>
  <c r="AV126" i="98"/>
  <c r="AS121" i="98" a="1"/>
  <c r="AS121" i="98" s="1"/>
  <c r="AN74" i="98"/>
  <c r="CI74" i="98" s="1"/>
  <c r="AJ74" i="98"/>
  <c r="CE74" i="98" s="1"/>
  <c r="D70" i="98"/>
  <c r="CH66" i="98"/>
  <c r="BJ66" i="98"/>
  <c r="U64" i="98"/>
  <c r="BP64" i="98" s="1"/>
  <c r="AZ60" i="98"/>
  <c r="AS42" i="98"/>
  <c r="AZ36" i="98"/>
  <c r="AS35" i="98"/>
  <c r="AZ7" i="98"/>
  <c r="AK70" i="98"/>
  <c r="CF70" i="98" s="1"/>
  <c r="AI67" i="98"/>
  <c r="CD67" i="98" s="1"/>
  <c r="CC62" i="98"/>
  <c r="AE74" i="98"/>
  <c r="BZ74" i="98" s="1"/>
  <c r="CB62" i="98"/>
  <c r="AZ19" i="98"/>
  <c r="AL74" i="98"/>
  <c r="CG74" i="98" s="1"/>
  <c r="AZ22" i="98"/>
  <c r="AZ20" i="98"/>
  <c r="AF64" i="98"/>
  <c r="CA64" i="98" s="1"/>
  <c r="AZ21" i="98"/>
  <c r="AZ18" i="98"/>
  <c r="AF74" i="98"/>
  <c r="CA74" i="98" s="1"/>
  <c r="AK67" i="98"/>
  <c r="CF67" i="98" s="1"/>
  <c r="AE64" i="98"/>
  <c r="BZ64" i="98" s="1"/>
  <c r="AI70" i="98"/>
  <c r="CD70" i="98" s="1"/>
  <c r="AS23" i="98"/>
  <c r="AS17" i="98"/>
  <c r="AH70" i="98"/>
  <c r="CC70" i="98" s="1"/>
  <c r="AS18" i="98"/>
  <c r="N74" i="98"/>
  <c r="BI74" i="98" s="1"/>
  <c r="BI73" i="98"/>
  <c r="AJ70" i="98"/>
  <c r="CE70" i="98" s="1"/>
  <c r="CE69" i="98"/>
  <c r="BW69" i="98"/>
  <c r="AB70" i="98"/>
  <c r="BW70" i="98" s="1"/>
  <c r="BO69" i="98"/>
  <c r="T70" i="98"/>
  <c r="BO70" i="98" s="1"/>
  <c r="BG69" i="98"/>
  <c r="L70" i="98"/>
  <c r="BG70" i="98" s="1"/>
  <c r="CI68" i="98"/>
  <c r="BS68" i="98"/>
  <c r="X70" i="98"/>
  <c r="BS70" i="98" s="1"/>
  <c r="BK68" i="98"/>
  <c r="P70" i="98"/>
  <c r="BK70" i="98" s="1"/>
  <c r="BC68" i="98"/>
  <c r="F70" i="98"/>
  <c r="BC70" i="98" s="1"/>
  <c r="BM64" i="98"/>
  <c r="CG73" i="98"/>
  <c r="BQ73" i="98"/>
  <c r="V74" i="98"/>
  <c r="BQ74" i="98" s="1"/>
  <c r="BY73" i="98"/>
  <c r="AD74" i="98"/>
  <c r="BY74" i="98" s="1"/>
  <c r="AF70" i="98"/>
  <c r="CA70" i="98" s="1"/>
  <c r="AK74" i="98"/>
  <c r="CF74" i="98" s="1"/>
  <c r="CF72" i="98"/>
  <c r="AC74" i="98"/>
  <c r="BX74" i="98" s="1"/>
  <c r="BX72" i="98"/>
  <c r="U74" i="98"/>
  <c r="BP74" i="98" s="1"/>
  <c r="BP72" i="98"/>
  <c r="M74" i="98"/>
  <c r="BH74" i="98" s="1"/>
  <c r="BH72" i="98"/>
  <c r="AJ67" i="98"/>
  <c r="CE67" i="98" s="1"/>
  <c r="T67" i="98"/>
  <c r="BO67" i="98" s="1"/>
  <c r="CI66" i="98"/>
  <c r="BH64" i="98"/>
  <c r="O75" i="98"/>
  <c r="BJ75" i="98" s="1"/>
  <c r="CA66" i="98"/>
  <c r="AF67" i="98"/>
  <c r="CA67" i="98" s="1"/>
  <c r="BS66" i="98"/>
  <c r="X67" i="98"/>
  <c r="BS67" i="98" s="1"/>
  <c r="BK66" i="98"/>
  <c r="P67" i="98"/>
  <c r="BC66" i="98"/>
  <c r="F67" i="98"/>
  <c r="AB67" i="98"/>
  <c r="BW67" i="98" s="1"/>
  <c r="L67" i="98"/>
  <c r="BG67" i="98" s="1"/>
  <c r="CE63" i="98"/>
  <c r="AJ64" i="98"/>
  <c r="BW63" i="98"/>
  <c r="AB64" i="98"/>
  <c r="T64" i="98"/>
  <c r="BO63" i="98"/>
  <c r="L64" i="98"/>
  <c r="BG63" i="98"/>
  <c r="BR64" i="98"/>
  <c r="CD62" i="98"/>
  <c r="AI64" i="98"/>
  <c r="BV62" i="98"/>
  <c r="AA64" i="98"/>
  <c r="BN62" i="98"/>
  <c r="S64" i="98"/>
  <c r="K64" i="98"/>
  <c r="BF62" i="98"/>
  <c r="AK64" i="98"/>
  <c r="AS33" i="98"/>
  <c r="AS31" i="98"/>
  <c r="AS16" i="98"/>
  <c r="AS13" i="98"/>
  <c r="AM74" i="98"/>
  <c r="CH74" i="98" s="1"/>
  <c r="T74" i="98"/>
  <c r="BO74" i="98" s="1"/>
  <c r="K74" i="98"/>
  <c r="BF74" i="98" s="1"/>
  <c r="AS49" i="98" a="1"/>
  <c r="AS49" i="98" s="1"/>
  <c r="AS40" i="98"/>
  <c r="AS20" i="98"/>
  <c r="AS7" i="98"/>
  <c r="AB74" i="98"/>
  <c r="BW74" i="98" s="1"/>
  <c r="S70" i="98"/>
  <c r="BN70" i="98" s="1"/>
  <c r="K70" i="98"/>
  <c r="BF70" i="98" s="1"/>
  <c r="W67" i="98"/>
  <c r="BR67" i="98" s="1"/>
  <c r="E67" i="98"/>
  <c r="Z64" i="98"/>
  <c r="Q64" i="98"/>
  <c r="AL64" i="98"/>
  <c r="AD64" i="98"/>
  <c r="V64" i="98"/>
  <c r="N64" i="98"/>
  <c r="AS46" i="98"/>
  <c r="AS43" i="98"/>
  <c r="AS51" i="98"/>
  <c r="AZ40" i="98"/>
  <c r="AS39" i="98"/>
  <c r="AS34" i="98"/>
  <c r="AS30" i="98"/>
  <c r="L5" i="98"/>
  <c r="K4" i="98"/>
  <c r="K2" i="98"/>
  <c r="AI74" i="98"/>
  <c r="CD74" i="98" s="1"/>
  <c r="AG70" i="98"/>
  <c r="CB70" i="98" s="1"/>
  <c r="G70" i="98"/>
  <c r="AC67" i="98"/>
  <c r="X64" i="98"/>
  <c r="AZ58" i="98"/>
  <c r="AS21" i="98"/>
  <c r="AZ51" i="98"/>
  <c r="AS50" i="98"/>
  <c r="AS45" i="98"/>
  <c r="AS32" i="98"/>
  <c r="AS15" i="98"/>
  <c r="AS12" i="98"/>
  <c r="AS59" i="98"/>
  <c r="AZ48" i="98"/>
  <c r="AS47" i="98"/>
  <c r="AS25" i="98"/>
  <c r="AS22" i="98"/>
  <c r="AS19" i="98"/>
  <c r="AS9" i="98"/>
  <c r="AZ8" i="98"/>
  <c r="AS6" i="98" a="1"/>
  <c r="AS6" i="98" s="1"/>
  <c r="W74" i="98"/>
  <c r="BR74" i="98" s="1"/>
  <c r="AH67" i="98"/>
  <c r="Z67" i="98"/>
  <c r="BU67" i="98" s="1"/>
  <c r="R67" i="98"/>
  <c r="BM67" i="98" s="1"/>
  <c r="H67" i="98"/>
  <c r="AS52" i="98"/>
  <c r="AS38" i="98"/>
  <c r="H120" i="98" l="1"/>
  <c r="H119" i="98" s="1"/>
  <c r="H4" i="98"/>
  <c r="H2" i="98"/>
  <c r="G5" i="98"/>
  <c r="Y75" i="98"/>
  <c r="BT75" i="98" s="1"/>
  <c r="AE75" i="98"/>
  <c r="BZ75" i="98" s="1"/>
  <c r="BA70" i="98"/>
  <c r="D75" i="98"/>
  <c r="BA75" i="98" s="1"/>
  <c r="M75" i="98"/>
  <c r="BH75" i="98" s="1"/>
  <c r="BS64" i="98"/>
  <c r="X75" i="98"/>
  <c r="BS75" i="98" s="1"/>
  <c r="G4" i="98"/>
  <c r="G2" i="98"/>
  <c r="F5" i="98"/>
  <c r="G120" i="98"/>
  <c r="G119" i="98" s="1"/>
  <c r="BB67" i="98"/>
  <c r="E75" i="98"/>
  <c r="BB75" i="98" s="1"/>
  <c r="AK75" i="98"/>
  <c r="CF75" i="98" s="1"/>
  <c r="CF64" i="98"/>
  <c r="BO64" i="98"/>
  <c r="T75" i="98"/>
  <c r="BO75" i="98" s="1"/>
  <c r="AC75" i="98"/>
  <c r="BX75" i="98" s="1"/>
  <c r="BX67" i="98"/>
  <c r="W75" i="98"/>
  <c r="BR75" i="98" s="1"/>
  <c r="BW64" i="98"/>
  <c r="AB75" i="98"/>
  <c r="BW75" i="98" s="1"/>
  <c r="F75" i="98"/>
  <c r="BC75" i="98" s="1"/>
  <c r="BC67" i="98"/>
  <c r="BE67" i="98"/>
  <c r="H75" i="98"/>
  <c r="BE75" i="98" s="1"/>
  <c r="BD70" i="98"/>
  <c r="G75" i="98"/>
  <c r="BD75" i="98" s="1"/>
  <c r="BF64" i="98"/>
  <c r="K75" i="98"/>
  <c r="BF75" i="98" s="1"/>
  <c r="M5" i="98"/>
  <c r="L4" i="98"/>
  <c r="L2" i="98"/>
  <c r="L120" i="98"/>
  <c r="L119" i="98" s="1"/>
  <c r="CD64" i="98"/>
  <c r="AI75" i="98"/>
  <c r="CD75" i="98" s="1"/>
  <c r="BI64" i="98"/>
  <c r="N75" i="98"/>
  <c r="BI75" i="98" s="1"/>
  <c r="V75" i="98"/>
  <c r="BQ75" i="98" s="1"/>
  <c r="BQ64" i="98"/>
  <c r="BN64" i="98"/>
  <c r="S75" i="98"/>
  <c r="BN75" i="98" s="1"/>
  <c r="CE64" i="98"/>
  <c r="AJ75" i="98"/>
  <c r="CE75" i="98" s="1"/>
  <c r="BK67" i="98"/>
  <c r="P75" i="98"/>
  <c r="BK75" i="98" s="1"/>
  <c r="AF75" i="98"/>
  <c r="CA75" i="98" s="1"/>
  <c r="BU64" i="98"/>
  <c r="Z75" i="98"/>
  <c r="BU75" i="98" s="1"/>
  <c r="U75" i="98"/>
  <c r="BP75" i="98" s="1"/>
  <c r="R75" i="98"/>
  <c r="BM75" i="98" s="1"/>
  <c r="BY64" i="98"/>
  <c r="AD75" i="98"/>
  <c r="BY75" i="98" s="1"/>
  <c r="CC67" i="98"/>
  <c r="AH75" i="98"/>
  <c r="CC75" i="98" s="1"/>
  <c r="CG64" i="98"/>
  <c r="AL75" i="98"/>
  <c r="CG75" i="98" s="1"/>
  <c r="BV64" i="98"/>
  <c r="AA75" i="98"/>
  <c r="BV75" i="98" s="1"/>
  <c r="AG75" i="98"/>
  <c r="CB75" i="98" s="1"/>
  <c r="BL64" i="98"/>
  <c r="Q75" i="98"/>
  <c r="BL75" i="98" s="1"/>
  <c r="BG64" i="98"/>
  <c r="L75" i="98"/>
  <c r="BG75" i="98" s="1"/>
  <c r="F4" i="98" l="1"/>
  <c r="F2" i="98"/>
  <c r="E5" i="98"/>
  <c r="F120" i="98"/>
  <c r="F119" i="98" s="1"/>
  <c r="N5" i="98"/>
  <c r="M4" i="98"/>
  <c r="M2" i="98"/>
  <c r="M120" i="98"/>
  <c r="M119" i="98" s="1"/>
  <c r="N2" i="98" l="1"/>
  <c r="O5" i="98"/>
  <c r="N4" i="98"/>
  <c r="N120" i="98"/>
  <c r="N119" i="98" s="1"/>
  <c r="E2" i="98"/>
  <c r="D5" i="98"/>
  <c r="E4" i="98"/>
  <c r="E120" i="98"/>
  <c r="E119" i="98" s="1"/>
  <c r="D2" i="98" l="1"/>
  <c r="D4" i="98"/>
  <c r="D120" i="98"/>
  <c r="D119" i="98" s="1"/>
  <c r="O2" i="98"/>
  <c r="P5" i="98"/>
  <c r="O4" i="98"/>
  <c r="O120" i="98"/>
  <c r="O119" i="98" s="1"/>
  <c r="P4" i="98" l="1"/>
  <c r="P2" i="98"/>
  <c r="Q5" i="98"/>
  <c r="P120" i="98"/>
  <c r="P119" i="98" s="1"/>
  <c r="Q4" i="98" l="1"/>
  <c r="Q2" i="98"/>
  <c r="R5" i="98"/>
  <c r="Q120" i="98"/>
  <c r="Q119" i="98" s="1"/>
  <c r="S5" i="98" l="1"/>
  <c r="R4" i="98"/>
  <c r="R2" i="98"/>
  <c r="R120" i="98"/>
  <c r="R119" i="98" s="1"/>
  <c r="T5" i="98" l="1"/>
  <c r="S4" i="98"/>
  <c r="S2" i="98"/>
  <c r="S120" i="98"/>
  <c r="S119" i="98" s="1"/>
  <c r="U5" i="98" l="1"/>
  <c r="T4" i="98"/>
  <c r="T2" i="98"/>
  <c r="T120" i="98"/>
  <c r="T119" i="98" l="1"/>
  <c r="U120" i="98"/>
  <c r="U119" i="98" s="1"/>
  <c r="V5" i="98"/>
  <c r="U4" i="98"/>
  <c r="U2" i="98"/>
  <c r="V2" i="98" l="1"/>
  <c r="W5" i="98"/>
  <c r="V4" i="98"/>
  <c r="V120" i="98"/>
  <c r="V119" i="98" s="1"/>
  <c r="W2" i="98" l="1"/>
  <c r="X5" i="98"/>
  <c r="W4" i="98"/>
  <c r="W120" i="98"/>
  <c r="W119" i="98" s="1"/>
  <c r="X4" i="98" l="1"/>
  <c r="X2" i="98"/>
  <c r="Y5" i="98"/>
  <c r="X120" i="98"/>
  <c r="X119" i="98" s="1"/>
  <c r="Y4" i="98" l="1"/>
  <c r="Y2" i="98"/>
  <c r="Z5" i="98"/>
  <c r="Y120" i="98"/>
  <c r="Y119" i="98" s="1"/>
  <c r="AA5" i="98" l="1"/>
  <c r="Z4" i="98"/>
  <c r="Z2" i="98"/>
  <c r="Z120" i="98"/>
  <c r="Z119" i="98" s="1"/>
  <c r="AB5" i="98" l="1"/>
  <c r="AA4" i="98"/>
  <c r="AA2" i="98"/>
  <c r="AA120" i="98"/>
  <c r="AA119" i="98" s="1"/>
  <c r="AC5" i="98" l="1"/>
  <c r="AB4" i="98"/>
  <c r="AB2" i="98"/>
  <c r="AB120" i="98"/>
  <c r="AB119" i="98" s="1"/>
  <c r="AD5" i="98" l="1"/>
  <c r="AC4" i="98"/>
  <c r="AC2" i="98"/>
  <c r="AC120" i="98"/>
  <c r="AD2" i="98" l="1"/>
  <c r="AE5" i="98"/>
  <c r="AD4" i="98"/>
  <c r="AC119" i="98"/>
  <c r="AD120" i="98"/>
  <c r="AD119" i="98" s="1"/>
  <c r="AE2" i="98" l="1"/>
  <c r="AF5" i="98"/>
  <c r="AE4" i="98"/>
  <c r="AE120" i="98"/>
  <c r="AE119" i="98" s="1"/>
  <c r="AF4" i="98" l="1"/>
  <c r="AF2" i="98"/>
  <c r="AG5" i="98"/>
  <c r="AF120" i="98"/>
  <c r="AF119" i="98" s="1"/>
  <c r="AG4" i="98" l="1"/>
  <c r="AG2" i="98"/>
  <c r="AH5" i="98"/>
  <c r="AG120" i="98"/>
  <c r="AH120" i="98" l="1"/>
  <c r="AH119" i="98" s="1"/>
  <c r="AG119" i="98"/>
  <c r="AI5" i="98"/>
  <c r="AH4" i="98"/>
  <c r="AH2" i="98"/>
  <c r="AJ5" i="98" l="1"/>
  <c r="AI4" i="98"/>
  <c r="AI2" i="98"/>
  <c r="AI120" i="98"/>
  <c r="AI119" i="98" s="1"/>
  <c r="AK5" i="98" l="1"/>
  <c r="AJ4" i="98"/>
  <c r="AJ2" i="98"/>
  <c r="AJ120" i="98"/>
  <c r="AJ119" i="98" s="1"/>
  <c r="AL5" i="98" l="1"/>
  <c r="AK4" i="98"/>
  <c r="AK2" i="98"/>
  <c r="AK120" i="98"/>
  <c r="AK119" i="98" s="1"/>
  <c r="AL2" i="98" l="1"/>
  <c r="AM5" i="98"/>
  <c r="AL4" i="98"/>
  <c r="AL120" i="98"/>
  <c r="AL119" i="98" s="1"/>
  <c r="AM2" i="98" l="1"/>
  <c r="AN5" i="98"/>
  <c r="AM4" i="98"/>
  <c r="AM62" i="98"/>
  <c r="AM120" i="98"/>
  <c r="AM119" i="98" s="1"/>
  <c r="AN4" i="98" l="1"/>
  <c r="AN2" i="98"/>
  <c r="AO5" i="98"/>
  <c r="AN62" i="98"/>
  <c r="AN120" i="98"/>
  <c r="AN119" i="98" s="1"/>
  <c r="AM64" i="98"/>
  <c r="CH62" i="98"/>
  <c r="CI62" i="98" l="1"/>
  <c r="AN64" i="98"/>
  <c r="CH64" i="98"/>
  <c r="AM75" i="98"/>
  <c r="CH75" i="98" s="1"/>
  <c r="AO4" i="98"/>
  <c r="AO2" i="98"/>
  <c r="AO62" i="98"/>
  <c r="AO120" i="98"/>
  <c r="AO119" i="98" s="1"/>
  <c r="CJ62" i="98" l="1"/>
  <c r="AO64" i="98"/>
  <c r="AN75" i="98"/>
  <c r="CI75" i="98" s="1"/>
  <c r="CI64" i="98"/>
  <c r="CJ64" i="98" l="1"/>
  <c r="AO75" i="98"/>
  <c r="CJ75" i="98" s="1"/>
  <c r="AP127" i="99" l="1"/>
  <c r="AQ127" i="99"/>
  <c r="AR127" i="99"/>
  <c r="AO136" i="99"/>
  <c r="AN136" i="99"/>
  <c r="AM136" i="99"/>
  <c r="AL136" i="99"/>
  <c r="AK136" i="99"/>
  <c r="AJ136" i="99"/>
  <c r="AI136" i="99"/>
  <c r="AH136" i="99"/>
  <c r="AG136" i="99"/>
  <c r="AF136" i="99"/>
  <c r="AE136" i="99"/>
  <c r="AD136" i="99"/>
  <c r="AC136" i="99"/>
  <c r="AB136" i="99"/>
  <c r="AA136" i="99"/>
  <c r="Z136" i="99"/>
  <c r="Y136" i="99"/>
  <c r="X136" i="99"/>
  <c r="W136" i="99"/>
  <c r="V136" i="99"/>
  <c r="U136" i="99"/>
  <c r="T136" i="99"/>
  <c r="S136" i="99"/>
  <c r="R136" i="99"/>
  <c r="Q136" i="99"/>
  <c r="P136" i="99"/>
  <c r="O136" i="99"/>
  <c r="N136" i="99"/>
  <c r="M136" i="99"/>
  <c r="L136" i="99"/>
  <c r="K136" i="99"/>
  <c r="AO135" i="99"/>
  <c r="AN135" i="99"/>
  <c r="AM135" i="99"/>
  <c r="AL135" i="99"/>
  <c r="AK135" i="99"/>
  <c r="AJ135" i="99"/>
  <c r="AI135" i="99"/>
  <c r="AH135" i="99"/>
  <c r="AG135" i="99"/>
  <c r="AF135" i="99"/>
  <c r="AE135" i="99"/>
  <c r="AD135" i="99"/>
  <c r="AC135" i="99"/>
  <c r="AB135" i="99"/>
  <c r="AA135" i="99"/>
  <c r="Z135" i="99"/>
  <c r="Y135" i="99"/>
  <c r="X135" i="99"/>
  <c r="W135" i="99"/>
  <c r="V135" i="99"/>
  <c r="U135" i="99"/>
  <c r="T135" i="99"/>
  <c r="S135" i="99"/>
  <c r="R135" i="99"/>
  <c r="Q135" i="99"/>
  <c r="P135" i="99"/>
  <c r="O135" i="99"/>
  <c r="N135" i="99"/>
  <c r="M135" i="99"/>
  <c r="L135" i="99"/>
  <c r="K135" i="99"/>
  <c r="AO134" i="99"/>
  <c r="AN134" i="99"/>
  <c r="AM134" i="99"/>
  <c r="AL134" i="99"/>
  <c r="AK134" i="99"/>
  <c r="AJ134" i="99"/>
  <c r="AI134" i="99"/>
  <c r="AH134" i="99"/>
  <c r="AG134" i="99"/>
  <c r="AF134" i="99"/>
  <c r="AE134" i="99"/>
  <c r="AD134" i="99"/>
  <c r="AC134" i="99"/>
  <c r="AB134" i="99"/>
  <c r="AA134" i="99"/>
  <c r="Z134" i="99"/>
  <c r="Y134" i="99"/>
  <c r="X134" i="99"/>
  <c r="W134" i="99"/>
  <c r="V134" i="99"/>
  <c r="U134" i="99"/>
  <c r="T134" i="99"/>
  <c r="S134" i="99"/>
  <c r="R134" i="99"/>
  <c r="Q134" i="99"/>
  <c r="P134" i="99"/>
  <c r="O134" i="99"/>
  <c r="N134" i="99"/>
  <c r="M134" i="99"/>
  <c r="L134" i="99"/>
  <c r="K134" i="99"/>
  <c r="AO133" i="99"/>
  <c r="AN133" i="99"/>
  <c r="AM133" i="99"/>
  <c r="AL133" i="99"/>
  <c r="AK133" i="99"/>
  <c r="AJ133" i="99"/>
  <c r="AI133" i="99"/>
  <c r="AH133" i="99"/>
  <c r="AG133" i="99"/>
  <c r="AF133" i="99"/>
  <c r="AE133" i="99"/>
  <c r="AD133" i="99"/>
  <c r="AC133" i="99"/>
  <c r="AB133" i="99"/>
  <c r="AA133" i="99"/>
  <c r="Z133" i="99"/>
  <c r="Y133" i="99"/>
  <c r="X133" i="99"/>
  <c r="W133" i="99"/>
  <c r="V133" i="99"/>
  <c r="U133" i="99"/>
  <c r="T133" i="99"/>
  <c r="S133" i="99"/>
  <c r="R133" i="99"/>
  <c r="Q133" i="99"/>
  <c r="P133" i="99"/>
  <c r="O133" i="99"/>
  <c r="N133" i="99"/>
  <c r="M133" i="99"/>
  <c r="L133" i="99"/>
  <c r="K133" i="99"/>
  <c r="AO132" i="99"/>
  <c r="AN132" i="99"/>
  <c r="AM132" i="99"/>
  <c r="AL132" i="99"/>
  <c r="AK132" i="99"/>
  <c r="AJ132" i="99"/>
  <c r="AI132" i="99"/>
  <c r="AH132" i="99"/>
  <c r="AG132" i="99"/>
  <c r="AF132" i="99"/>
  <c r="AE132" i="99"/>
  <c r="AD132" i="99"/>
  <c r="AC132" i="99"/>
  <c r="AB132" i="99"/>
  <c r="AA132" i="99"/>
  <c r="Z132" i="99"/>
  <c r="Y132" i="99"/>
  <c r="X132" i="99"/>
  <c r="W132" i="99"/>
  <c r="V132" i="99"/>
  <c r="U132" i="99"/>
  <c r="T132" i="99"/>
  <c r="S132" i="99"/>
  <c r="R132" i="99"/>
  <c r="Q132" i="99"/>
  <c r="P132" i="99"/>
  <c r="O132" i="99"/>
  <c r="N132" i="99"/>
  <c r="M132" i="99"/>
  <c r="L132" i="99"/>
  <c r="K132" i="99"/>
  <c r="AO131" i="99"/>
  <c r="AN131" i="99"/>
  <c r="AM131" i="99"/>
  <c r="AL131" i="99"/>
  <c r="AK131" i="99"/>
  <c r="AJ131" i="99"/>
  <c r="AI131" i="99"/>
  <c r="AH131" i="99"/>
  <c r="AG131" i="99"/>
  <c r="AF131" i="99"/>
  <c r="AE131" i="99"/>
  <c r="AD131" i="99"/>
  <c r="AC131" i="99"/>
  <c r="AB131" i="99"/>
  <c r="AA131" i="99"/>
  <c r="Z131" i="99"/>
  <c r="Y131" i="99"/>
  <c r="X131" i="99"/>
  <c r="W131" i="99"/>
  <c r="V131" i="99"/>
  <c r="U131" i="99"/>
  <c r="T131" i="99"/>
  <c r="S131" i="99"/>
  <c r="R131" i="99"/>
  <c r="Q131" i="99"/>
  <c r="P131" i="99"/>
  <c r="O131" i="99"/>
  <c r="N131" i="99"/>
  <c r="M131" i="99"/>
  <c r="L131" i="99"/>
  <c r="K131" i="99"/>
  <c r="AN130" i="99"/>
  <c r="AM130" i="99"/>
  <c r="AL130" i="99"/>
  <c r="AK130" i="99"/>
  <c r="AJ130" i="99"/>
  <c r="AI130" i="99"/>
  <c r="AH130" i="99"/>
  <c r="AG130" i="99"/>
  <c r="AF130" i="99"/>
  <c r="AE130" i="99"/>
  <c r="AD130" i="99"/>
  <c r="AC130" i="99"/>
  <c r="AB130" i="99"/>
  <c r="AA130" i="99"/>
  <c r="Z130" i="99"/>
  <c r="Y130" i="99"/>
  <c r="X130" i="99"/>
  <c r="W130" i="99"/>
  <c r="V130" i="99"/>
  <c r="U130" i="99"/>
  <c r="T130" i="99"/>
  <c r="S130" i="99"/>
  <c r="R130" i="99"/>
  <c r="Q130" i="99"/>
  <c r="P130" i="99"/>
  <c r="O130" i="99"/>
  <c r="N130" i="99"/>
  <c r="M130" i="99"/>
  <c r="L130" i="99"/>
  <c r="K130" i="99"/>
  <c r="CG128" i="99"/>
  <c r="CF128" i="99"/>
  <c r="CE128" i="99"/>
  <c r="CD128" i="99"/>
  <c r="CC128" i="99"/>
  <c r="CB128" i="99"/>
  <c r="CA128" i="99"/>
  <c r="BZ128" i="99"/>
  <c r="BY128" i="99"/>
  <c r="BX128" i="99"/>
  <c r="BW128" i="99"/>
  <c r="BV128" i="99"/>
  <c r="BU128" i="99"/>
  <c r="BT128" i="99"/>
  <c r="BS128" i="99"/>
  <c r="BR128" i="99"/>
  <c r="BQ128" i="99"/>
  <c r="BP128" i="99"/>
  <c r="BO128" i="99"/>
  <c r="BN128" i="99"/>
  <c r="BM128" i="99"/>
  <c r="BL128" i="99"/>
  <c r="BK128" i="99"/>
  <c r="BJ128" i="99"/>
  <c r="BI128" i="99"/>
  <c r="BH128" i="99"/>
  <c r="BG128" i="99"/>
  <c r="BF128" i="99"/>
  <c r="BE128" i="99"/>
  <c r="BD128" i="99"/>
  <c r="BC128" i="99"/>
  <c r="BB128" i="99"/>
  <c r="BA128" i="99"/>
  <c r="AZ128" i="99"/>
  <c r="AY128" i="99"/>
  <c r="AX128" i="99"/>
  <c r="AU128" i="99"/>
  <c r="AT128" i="99"/>
  <c r="AR128" i="99"/>
  <c r="AQ128" i="99"/>
  <c r="AP128" i="99"/>
  <c r="CG126" i="99"/>
  <c r="CF126" i="99"/>
  <c r="CE126" i="99"/>
  <c r="CD126" i="99"/>
  <c r="CC126" i="99"/>
  <c r="CB126" i="99"/>
  <c r="CA126" i="99"/>
  <c r="BZ126" i="99"/>
  <c r="BY126" i="99"/>
  <c r="BX126" i="99"/>
  <c r="BW126" i="99"/>
  <c r="BV126" i="99"/>
  <c r="BU126" i="99"/>
  <c r="BT126" i="99"/>
  <c r="BS126" i="99"/>
  <c r="BR126" i="99"/>
  <c r="BQ126" i="99"/>
  <c r="BP126" i="99"/>
  <c r="BO126" i="99"/>
  <c r="BN126" i="99"/>
  <c r="BM126" i="99"/>
  <c r="BL126" i="99"/>
  <c r="BK126" i="99"/>
  <c r="BJ126" i="99"/>
  <c r="BI126" i="99"/>
  <c r="BH126" i="99"/>
  <c r="BG126" i="99"/>
  <c r="BF126" i="99"/>
  <c r="BE126" i="99"/>
  <c r="BD126" i="99"/>
  <c r="BC126" i="99"/>
  <c r="BB126" i="99"/>
  <c r="BA126" i="99"/>
  <c r="AZ126" i="99"/>
  <c r="AY126" i="99"/>
  <c r="AX126" i="99"/>
  <c r="AU126" i="99"/>
  <c r="AT126" i="99"/>
  <c r="AV126" i="99" s="1"/>
  <c r="AR126" i="99"/>
  <c r="AQ126" i="99"/>
  <c r="AP126" i="99"/>
  <c r="CG125" i="99"/>
  <c r="CF125" i="99"/>
  <c r="CE125" i="99"/>
  <c r="CD125" i="99"/>
  <c r="CC125" i="99"/>
  <c r="CB125" i="99"/>
  <c r="CA125" i="99"/>
  <c r="BZ125" i="99"/>
  <c r="BY125" i="99"/>
  <c r="BX125" i="99"/>
  <c r="BW125" i="99"/>
  <c r="BV125" i="99"/>
  <c r="BU125" i="99"/>
  <c r="BT125" i="99"/>
  <c r="BS125" i="99"/>
  <c r="BR125" i="99"/>
  <c r="BQ125" i="99"/>
  <c r="BP125" i="99"/>
  <c r="BO125" i="99"/>
  <c r="BN125" i="99"/>
  <c r="BM125" i="99"/>
  <c r="BL125" i="99"/>
  <c r="BK125" i="99"/>
  <c r="BJ125" i="99"/>
  <c r="BI125" i="99"/>
  <c r="BH125" i="99"/>
  <c r="BG125" i="99"/>
  <c r="BF125" i="99"/>
  <c r="BE125" i="99"/>
  <c r="BD125" i="99"/>
  <c r="BC125" i="99"/>
  <c r="BB125" i="99"/>
  <c r="BA125" i="99"/>
  <c r="AZ125" i="99"/>
  <c r="AY125" i="99"/>
  <c r="AX125" i="99"/>
  <c r="AU125" i="99"/>
  <c r="AT125" i="99"/>
  <c r="AR125" i="99"/>
  <c r="AQ125" i="99"/>
  <c r="AP125" i="99"/>
  <c r="CG124" i="99"/>
  <c r="CF124" i="99"/>
  <c r="CE124" i="99"/>
  <c r="CD124" i="99"/>
  <c r="CC124" i="99"/>
  <c r="CB124" i="99"/>
  <c r="CA124" i="99"/>
  <c r="BZ124" i="99"/>
  <c r="BY124" i="99"/>
  <c r="BX124" i="99"/>
  <c r="BW124" i="99"/>
  <c r="BV124" i="99"/>
  <c r="BU124" i="99"/>
  <c r="BT124" i="99"/>
  <c r="BS124" i="99"/>
  <c r="BR124" i="99"/>
  <c r="BQ124" i="99"/>
  <c r="BP124" i="99"/>
  <c r="BO124" i="99"/>
  <c r="BN124" i="99"/>
  <c r="BM124" i="99"/>
  <c r="BL124" i="99"/>
  <c r="BK124" i="99"/>
  <c r="BJ124" i="99"/>
  <c r="BI124" i="99"/>
  <c r="BH124" i="99"/>
  <c r="BG124" i="99"/>
  <c r="BF124" i="99"/>
  <c r="BE124" i="99"/>
  <c r="BD124" i="99"/>
  <c r="BC124" i="99"/>
  <c r="BB124" i="99"/>
  <c r="BA124" i="99"/>
  <c r="AZ124" i="99"/>
  <c r="AY124" i="99"/>
  <c r="AX124" i="99"/>
  <c r="AW124" i="99"/>
  <c r="AU124" i="99"/>
  <c r="AT124" i="99"/>
  <c r="AR124" i="99"/>
  <c r="AQ124" i="99"/>
  <c r="AP124" i="99"/>
  <c r="CD123" i="99"/>
  <c r="CA123" i="99"/>
  <c r="BW123" i="99"/>
  <c r="BQ123" i="99"/>
  <c r="BP123" i="99"/>
  <c r="BK123" i="99"/>
  <c r="BJ123" i="99"/>
  <c r="BI123" i="99"/>
  <c r="BF123" i="99"/>
  <c r="BD123" i="99"/>
  <c r="BC123" i="99"/>
  <c r="AW123" i="99"/>
  <c r="AU123" i="99"/>
  <c r="AT123" i="99"/>
  <c r="AR123" i="99"/>
  <c r="AQ123" i="99"/>
  <c r="AP123" i="99"/>
  <c r="CF122" i="99"/>
  <c r="CD122" i="99"/>
  <c r="CC122" i="99"/>
  <c r="CA122" i="99"/>
  <c r="BW122" i="99"/>
  <c r="BV122" i="99"/>
  <c r="BU122" i="99"/>
  <c r="BQ122" i="99"/>
  <c r="BP122" i="99"/>
  <c r="BO122" i="99"/>
  <c r="BK122" i="99"/>
  <c r="BJ122" i="99"/>
  <c r="BI122" i="99"/>
  <c r="BF122" i="99"/>
  <c r="BD122" i="99"/>
  <c r="BC122" i="99"/>
  <c r="AW122" i="99"/>
  <c r="AU122" i="99"/>
  <c r="AT122" i="99"/>
  <c r="AR122" i="99"/>
  <c r="AQ122" i="99"/>
  <c r="AP122" i="99"/>
  <c r="CG121" i="99"/>
  <c r="CF121" i="99"/>
  <c r="CE121" i="99"/>
  <c r="CD121" i="99"/>
  <c r="CC121" i="99"/>
  <c r="CB121" i="99"/>
  <c r="CA121" i="99"/>
  <c r="BZ121" i="99"/>
  <c r="BY121" i="99"/>
  <c r="BX121" i="99"/>
  <c r="BW121" i="99"/>
  <c r="BV121" i="99"/>
  <c r="BU121" i="99"/>
  <c r="BT121" i="99"/>
  <c r="BS121" i="99"/>
  <c r="BR121" i="99"/>
  <c r="BQ121" i="99"/>
  <c r="BP121" i="99"/>
  <c r="BO121" i="99"/>
  <c r="BN121" i="99"/>
  <c r="BM121" i="99"/>
  <c r="BL121" i="99"/>
  <c r="BK121" i="99"/>
  <c r="BJ121" i="99"/>
  <c r="BI121" i="99"/>
  <c r="BH121" i="99"/>
  <c r="BG121" i="99"/>
  <c r="BF121" i="99"/>
  <c r="BE121" i="99"/>
  <c r="BD121" i="99"/>
  <c r="BC121" i="99"/>
  <c r="BB121" i="99"/>
  <c r="BA121" i="99"/>
  <c r="AZ121" i="99"/>
  <c r="AY121" i="99"/>
  <c r="AX121" i="99"/>
  <c r="AW121" i="99"/>
  <c r="AU121" i="99"/>
  <c r="AT121" i="99"/>
  <c r="AR121" i="99"/>
  <c r="AQ121" i="99"/>
  <c r="AP121" i="99"/>
  <c r="CG120" i="99"/>
  <c r="CF120" i="99"/>
  <c r="CE120" i="99"/>
  <c r="CD120" i="99"/>
  <c r="CC120" i="99"/>
  <c r="CB120" i="99"/>
  <c r="CA120" i="99"/>
  <c r="BZ120" i="99"/>
  <c r="BY120" i="99"/>
  <c r="BX120" i="99"/>
  <c r="BW120" i="99"/>
  <c r="BV120" i="99"/>
  <c r="BU120" i="99"/>
  <c r="BT120" i="99"/>
  <c r="BS120" i="99"/>
  <c r="BR120" i="99"/>
  <c r="BQ120" i="99"/>
  <c r="BP120" i="99"/>
  <c r="BO120" i="99"/>
  <c r="BN120" i="99"/>
  <c r="BM120" i="99"/>
  <c r="BL120" i="99"/>
  <c r="BK120" i="99"/>
  <c r="BJ120" i="99"/>
  <c r="BI120" i="99"/>
  <c r="BH120" i="99"/>
  <c r="BG120" i="99"/>
  <c r="BF120" i="99"/>
  <c r="BE120" i="99"/>
  <c r="BD120" i="99"/>
  <c r="BC120" i="99"/>
  <c r="BB120" i="99"/>
  <c r="BA120" i="99"/>
  <c r="AZ120" i="99"/>
  <c r="AY120" i="99"/>
  <c r="AX120" i="99"/>
  <c r="AW120" i="99"/>
  <c r="AU120" i="99"/>
  <c r="AT120" i="99"/>
  <c r="AR120" i="99"/>
  <c r="AQ120" i="99"/>
  <c r="AP120" i="99"/>
  <c r="CG119" i="99"/>
  <c r="CF119" i="99"/>
  <c r="CE119" i="99"/>
  <c r="CD119" i="99"/>
  <c r="CC119" i="99"/>
  <c r="CB119" i="99"/>
  <c r="CA119" i="99"/>
  <c r="BZ119" i="99"/>
  <c r="BY119" i="99"/>
  <c r="BX119" i="99"/>
  <c r="BW119" i="99"/>
  <c r="BV119" i="99"/>
  <c r="BU119" i="99"/>
  <c r="BT119" i="99"/>
  <c r="BS119" i="99"/>
  <c r="BR119" i="99"/>
  <c r="BQ119" i="99"/>
  <c r="BP119" i="99"/>
  <c r="BO119" i="99"/>
  <c r="BN119" i="99"/>
  <c r="BM119" i="99"/>
  <c r="BL119" i="99"/>
  <c r="BK119" i="99"/>
  <c r="BJ119" i="99"/>
  <c r="BI119" i="99"/>
  <c r="BH119" i="99"/>
  <c r="BG119" i="99"/>
  <c r="BF119" i="99"/>
  <c r="BE119" i="99"/>
  <c r="BD119" i="99"/>
  <c r="BC119" i="99"/>
  <c r="BB119" i="99"/>
  <c r="BA119" i="99"/>
  <c r="AZ119" i="99"/>
  <c r="AY119" i="99"/>
  <c r="AX119" i="99"/>
  <c r="AW119" i="99"/>
  <c r="AU119" i="99"/>
  <c r="AT119" i="99"/>
  <c r="AR119" i="99"/>
  <c r="AQ119" i="99"/>
  <c r="AP119" i="99"/>
  <c r="CG118" i="99"/>
  <c r="CF118" i="99"/>
  <c r="CE118" i="99"/>
  <c r="CD118" i="99"/>
  <c r="CC118" i="99"/>
  <c r="CB118" i="99"/>
  <c r="CA118" i="99"/>
  <c r="BZ118" i="99"/>
  <c r="BY118" i="99"/>
  <c r="BX118" i="99"/>
  <c r="BW118" i="99"/>
  <c r="BV118" i="99"/>
  <c r="BU118" i="99"/>
  <c r="BT118" i="99"/>
  <c r="BS118" i="99"/>
  <c r="BR118" i="99"/>
  <c r="BQ118" i="99"/>
  <c r="BP118" i="99"/>
  <c r="BO118" i="99"/>
  <c r="BN118" i="99"/>
  <c r="BM118" i="99"/>
  <c r="BL118" i="99"/>
  <c r="BK118" i="99"/>
  <c r="BJ118" i="99"/>
  <c r="BI118" i="99"/>
  <c r="BH118" i="99"/>
  <c r="BG118" i="99"/>
  <c r="BF118" i="99"/>
  <c r="BE118" i="99"/>
  <c r="BD118" i="99"/>
  <c r="BC118" i="99"/>
  <c r="BB118" i="99"/>
  <c r="BA118" i="99"/>
  <c r="AZ118" i="99"/>
  <c r="AY118" i="99"/>
  <c r="AX118" i="99"/>
  <c r="AW118" i="99"/>
  <c r="AU118" i="99"/>
  <c r="AT118" i="99"/>
  <c r="AR118" i="99"/>
  <c r="AQ118" i="99"/>
  <c r="AP118" i="99"/>
  <c r="CG117" i="99"/>
  <c r="CF117" i="99"/>
  <c r="CE117" i="99"/>
  <c r="CD117" i="99"/>
  <c r="CC117" i="99"/>
  <c r="CB117" i="99"/>
  <c r="CA117" i="99"/>
  <c r="BZ117" i="99"/>
  <c r="BY117" i="99"/>
  <c r="BX117" i="99"/>
  <c r="BW117" i="99"/>
  <c r="BV117" i="99"/>
  <c r="BU117" i="99"/>
  <c r="BT117" i="99"/>
  <c r="BS117" i="99"/>
  <c r="BR117" i="99"/>
  <c r="BQ117" i="99"/>
  <c r="BP117" i="99"/>
  <c r="BO117" i="99"/>
  <c r="BN117" i="99"/>
  <c r="BM117" i="99"/>
  <c r="BL117" i="99"/>
  <c r="BK117" i="99"/>
  <c r="BJ117" i="99"/>
  <c r="BI117" i="99"/>
  <c r="BH117" i="99"/>
  <c r="BG117" i="99"/>
  <c r="BF117" i="99"/>
  <c r="BE117" i="99"/>
  <c r="BD117" i="99"/>
  <c r="BC117" i="99"/>
  <c r="BB117" i="99"/>
  <c r="BA117" i="99"/>
  <c r="AZ117" i="99"/>
  <c r="AY117" i="99"/>
  <c r="AX117" i="99"/>
  <c r="AW117" i="99"/>
  <c r="AU117" i="99"/>
  <c r="AT117" i="99"/>
  <c r="AR117" i="99"/>
  <c r="AQ117" i="99"/>
  <c r="AP117" i="99"/>
  <c r="CG113" i="99"/>
  <c r="CF113" i="99"/>
  <c r="CE113" i="99"/>
  <c r="CD113" i="99"/>
  <c r="CC113" i="99"/>
  <c r="CB113" i="99"/>
  <c r="CA113" i="99"/>
  <c r="BZ113" i="99"/>
  <c r="BY113" i="99"/>
  <c r="BX113" i="99"/>
  <c r="BW113" i="99"/>
  <c r="BV113" i="99"/>
  <c r="BU113" i="99"/>
  <c r="BT113" i="99"/>
  <c r="BS113" i="99"/>
  <c r="BR113" i="99"/>
  <c r="BQ113" i="99"/>
  <c r="BP113" i="99"/>
  <c r="BO113" i="99"/>
  <c r="BN113" i="99"/>
  <c r="BM113" i="99"/>
  <c r="BL113" i="99"/>
  <c r="BK113" i="99"/>
  <c r="BJ113" i="99"/>
  <c r="BI113" i="99"/>
  <c r="BH113" i="99"/>
  <c r="BG113" i="99"/>
  <c r="BF113" i="99"/>
  <c r="BE113" i="99"/>
  <c r="BD113" i="99"/>
  <c r="BC113" i="99"/>
  <c r="BB113" i="99"/>
  <c r="BA113" i="99"/>
  <c r="AZ113" i="99"/>
  <c r="AY113" i="99"/>
  <c r="AX113" i="99"/>
  <c r="CG112" i="99"/>
  <c r="CF112" i="99"/>
  <c r="CE112" i="99"/>
  <c r="CD112" i="99"/>
  <c r="CC112" i="99"/>
  <c r="CB112" i="99"/>
  <c r="CA112" i="99"/>
  <c r="BZ112" i="99"/>
  <c r="BY112" i="99"/>
  <c r="BX112" i="99"/>
  <c r="BW112" i="99"/>
  <c r="BV112" i="99"/>
  <c r="BU112" i="99"/>
  <c r="BT112" i="99"/>
  <c r="BS112" i="99"/>
  <c r="BR112" i="99"/>
  <c r="BQ112" i="99"/>
  <c r="BP112" i="99"/>
  <c r="BO112" i="99"/>
  <c r="BN112" i="99"/>
  <c r="BM112" i="99"/>
  <c r="BL112" i="99"/>
  <c r="BK112" i="99"/>
  <c r="BJ112" i="99"/>
  <c r="BI112" i="99"/>
  <c r="BH112" i="99"/>
  <c r="BG112" i="99"/>
  <c r="BF112" i="99"/>
  <c r="BE112" i="99"/>
  <c r="BD112" i="99"/>
  <c r="BC112" i="99"/>
  <c r="BB112" i="99"/>
  <c r="BA112" i="99"/>
  <c r="AZ112" i="99"/>
  <c r="AY112" i="99"/>
  <c r="AX112" i="99"/>
  <c r="BB111" i="99"/>
  <c r="BA111" i="99"/>
  <c r="AZ111" i="99"/>
  <c r="AY111" i="99"/>
  <c r="AX111" i="99"/>
  <c r="AO111" i="99"/>
  <c r="CG111" i="99" s="1"/>
  <c r="AN111" i="99"/>
  <c r="CF111" i="99" s="1"/>
  <c r="AM111" i="99"/>
  <c r="CE111" i="99" s="1"/>
  <c r="AL111" i="99"/>
  <c r="CD111" i="99" s="1"/>
  <c r="AK111" i="99"/>
  <c r="CC111" i="99" s="1"/>
  <c r="AJ111" i="99"/>
  <c r="CB111" i="99" s="1"/>
  <c r="AI111" i="99"/>
  <c r="CA111" i="99" s="1"/>
  <c r="AH111" i="99"/>
  <c r="BZ111" i="99" s="1"/>
  <c r="AG111" i="99"/>
  <c r="BY111" i="99" s="1"/>
  <c r="AF111" i="99"/>
  <c r="BX111" i="99" s="1"/>
  <c r="AE111" i="99"/>
  <c r="BW111" i="99" s="1"/>
  <c r="AD111" i="99"/>
  <c r="BV111" i="99" s="1"/>
  <c r="AC111" i="99"/>
  <c r="BU111" i="99" s="1"/>
  <c r="AB111" i="99"/>
  <c r="BT111" i="99" s="1"/>
  <c r="AA111" i="99"/>
  <c r="BS111" i="99" s="1"/>
  <c r="Z111" i="99"/>
  <c r="BR111" i="99" s="1"/>
  <c r="Y111" i="99"/>
  <c r="BQ111" i="99" s="1"/>
  <c r="X111" i="99"/>
  <c r="BP111" i="99" s="1"/>
  <c r="W111" i="99"/>
  <c r="BO111" i="99" s="1"/>
  <c r="V111" i="99"/>
  <c r="BN111" i="99" s="1"/>
  <c r="U111" i="99"/>
  <c r="BM111" i="99" s="1"/>
  <c r="T111" i="99"/>
  <c r="BL111" i="99" s="1"/>
  <c r="S111" i="99"/>
  <c r="BK111" i="99" s="1"/>
  <c r="R111" i="99"/>
  <c r="BJ111" i="99" s="1"/>
  <c r="Q111" i="99"/>
  <c r="BI111" i="99" s="1"/>
  <c r="P111" i="99"/>
  <c r="BH111" i="99" s="1"/>
  <c r="O111" i="99"/>
  <c r="BG111" i="99" s="1"/>
  <c r="N111" i="99"/>
  <c r="BF111" i="99" s="1"/>
  <c r="M111" i="99"/>
  <c r="BE111" i="99" s="1"/>
  <c r="L111" i="99"/>
  <c r="BD111" i="99" s="1"/>
  <c r="K111" i="99"/>
  <c r="BC111" i="99" s="1"/>
  <c r="BB110" i="99"/>
  <c r="BA110" i="99"/>
  <c r="AZ110" i="99"/>
  <c r="AY110" i="99"/>
  <c r="AX110" i="99"/>
  <c r="AO110" i="99"/>
  <c r="CG110" i="99" s="1"/>
  <c r="AN110" i="99"/>
  <c r="CF110" i="99" s="1"/>
  <c r="AM110" i="99"/>
  <c r="CE110" i="99" s="1"/>
  <c r="AL110" i="99"/>
  <c r="CD110" i="99" s="1"/>
  <c r="AK110" i="99"/>
  <c r="CC110" i="99" s="1"/>
  <c r="AJ110" i="99"/>
  <c r="CB110" i="99" s="1"/>
  <c r="AI110" i="99"/>
  <c r="CA110" i="99" s="1"/>
  <c r="AH110" i="99"/>
  <c r="BZ110" i="99" s="1"/>
  <c r="AG110" i="99"/>
  <c r="BY110" i="99" s="1"/>
  <c r="AF110" i="99"/>
  <c r="BX110" i="99" s="1"/>
  <c r="AE110" i="99"/>
  <c r="BW110" i="99" s="1"/>
  <c r="AD110" i="99"/>
  <c r="BV110" i="99" s="1"/>
  <c r="AC110" i="99"/>
  <c r="BU110" i="99" s="1"/>
  <c r="AB110" i="99"/>
  <c r="BT110" i="99" s="1"/>
  <c r="AA110" i="99"/>
  <c r="BS110" i="99" s="1"/>
  <c r="Z110" i="99"/>
  <c r="BR110" i="99" s="1"/>
  <c r="Y110" i="99"/>
  <c r="BQ110" i="99" s="1"/>
  <c r="X110" i="99"/>
  <c r="BP110" i="99" s="1"/>
  <c r="W110" i="99"/>
  <c r="BO110" i="99" s="1"/>
  <c r="V110" i="99"/>
  <c r="BN110" i="99" s="1"/>
  <c r="U110" i="99"/>
  <c r="BM110" i="99" s="1"/>
  <c r="T110" i="99"/>
  <c r="BL110" i="99" s="1"/>
  <c r="S110" i="99"/>
  <c r="BK110" i="99" s="1"/>
  <c r="R110" i="99"/>
  <c r="BJ110" i="99" s="1"/>
  <c r="Q110" i="99"/>
  <c r="BI110" i="99" s="1"/>
  <c r="P110" i="99"/>
  <c r="BH110" i="99" s="1"/>
  <c r="O110" i="99"/>
  <c r="BG110" i="99" s="1"/>
  <c r="N110" i="99"/>
  <c r="BF110" i="99" s="1"/>
  <c r="M110" i="99"/>
  <c r="BE110" i="99" s="1"/>
  <c r="L110" i="99"/>
  <c r="BD110" i="99" s="1"/>
  <c r="K110" i="99"/>
  <c r="BC110" i="99" s="1"/>
  <c r="BB109" i="99"/>
  <c r="BA109" i="99"/>
  <c r="AZ109" i="99"/>
  <c r="AY109" i="99"/>
  <c r="AX109" i="99"/>
  <c r="AO109" i="99"/>
  <c r="CG109" i="99" s="1"/>
  <c r="AN109" i="99"/>
  <c r="CF109" i="99" s="1"/>
  <c r="AM109" i="99"/>
  <c r="CE109" i="99" s="1"/>
  <c r="AL109" i="99"/>
  <c r="CD109" i="99" s="1"/>
  <c r="AK109" i="99"/>
  <c r="CC109" i="99" s="1"/>
  <c r="AJ109" i="99"/>
  <c r="CB109" i="99" s="1"/>
  <c r="AI109" i="99"/>
  <c r="CA109" i="99" s="1"/>
  <c r="AH109" i="99"/>
  <c r="BZ109" i="99" s="1"/>
  <c r="AG109" i="99"/>
  <c r="BY109" i="99" s="1"/>
  <c r="AF109" i="99"/>
  <c r="BX109" i="99" s="1"/>
  <c r="AE109" i="99"/>
  <c r="BW109" i="99" s="1"/>
  <c r="AD109" i="99"/>
  <c r="BV109" i="99" s="1"/>
  <c r="AC109" i="99"/>
  <c r="BU109" i="99" s="1"/>
  <c r="AB109" i="99"/>
  <c r="BT109" i="99" s="1"/>
  <c r="AA109" i="99"/>
  <c r="BS109" i="99" s="1"/>
  <c r="Z109" i="99"/>
  <c r="BR109" i="99" s="1"/>
  <c r="Y109" i="99"/>
  <c r="BQ109" i="99" s="1"/>
  <c r="X109" i="99"/>
  <c r="BP109" i="99" s="1"/>
  <c r="W109" i="99"/>
  <c r="BO109" i="99" s="1"/>
  <c r="V109" i="99"/>
  <c r="BN109" i="99" s="1"/>
  <c r="U109" i="99"/>
  <c r="BM109" i="99" s="1"/>
  <c r="T109" i="99"/>
  <c r="BL109" i="99" s="1"/>
  <c r="S109" i="99"/>
  <c r="BK109" i="99" s="1"/>
  <c r="R109" i="99"/>
  <c r="BJ109" i="99" s="1"/>
  <c r="Q109" i="99"/>
  <c r="BI109" i="99" s="1"/>
  <c r="P109" i="99"/>
  <c r="BH109" i="99" s="1"/>
  <c r="O109" i="99"/>
  <c r="BG109" i="99" s="1"/>
  <c r="N109" i="99"/>
  <c r="BF109" i="99" s="1"/>
  <c r="M109" i="99"/>
  <c r="BE109" i="99" s="1"/>
  <c r="L109" i="99"/>
  <c r="BD109" i="99" s="1"/>
  <c r="K109" i="99"/>
  <c r="BC109" i="99" s="1"/>
  <c r="BB108" i="99"/>
  <c r="BA108" i="99"/>
  <c r="AZ108" i="99"/>
  <c r="AY108" i="99"/>
  <c r="AX108" i="99"/>
  <c r="AO108" i="99"/>
  <c r="CG108" i="99" s="1"/>
  <c r="AN108" i="99"/>
  <c r="CF108" i="99" s="1"/>
  <c r="AM108" i="99"/>
  <c r="CE108" i="99" s="1"/>
  <c r="AL108" i="99"/>
  <c r="CD108" i="99" s="1"/>
  <c r="AK108" i="99"/>
  <c r="CC108" i="99" s="1"/>
  <c r="AJ108" i="99"/>
  <c r="CB108" i="99" s="1"/>
  <c r="AI108" i="99"/>
  <c r="CA108" i="99" s="1"/>
  <c r="AH108" i="99"/>
  <c r="BZ108" i="99" s="1"/>
  <c r="AG108" i="99"/>
  <c r="BY108" i="99" s="1"/>
  <c r="AF108" i="99"/>
  <c r="BX108" i="99" s="1"/>
  <c r="AE108" i="99"/>
  <c r="BW108" i="99" s="1"/>
  <c r="AD108" i="99"/>
  <c r="BV108" i="99" s="1"/>
  <c r="AC108" i="99"/>
  <c r="BU108" i="99" s="1"/>
  <c r="AB108" i="99"/>
  <c r="BT108" i="99" s="1"/>
  <c r="AA108" i="99"/>
  <c r="BS108" i="99" s="1"/>
  <c r="Z108" i="99"/>
  <c r="BR108" i="99" s="1"/>
  <c r="Y108" i="99"/>
  <c r="BQ108" i="99" s="1"/>
  <c r="X108" i="99"/>
  <c r="BP108" i="99" s="1"/>
  <c r="W108" i="99"/>
  <c r="BO108" i="99" s="1"/>
  <c r="V108" i="99"/>
  <c r="BN108" i="99" s="1"/>
  <c r="U108" i="99"/>
  <c r="BM108" i="99" s="1"/>
  <c r="T108" i="99"/>
  <c r="BL108" i="99" s="1"/>
  <c r="S108" i="99"/>
  <c r="BK108" i="99" s="1"/>
  <c r="R108" i="99"/>
  <c r="BJ108" i="99" s="1"/>
  <c r="Q108" i="99"/>
  <c r="BI108" i="99" s="1"/>
  <c r="P108" i="99"/>
  <c r="BH108" i="99" s="1"/>
  <c r="O108" i="99"/>
  <c r="BG108" i="99" s="1"/>
  <c r="N108" i="99"/>
  <c r="BF108" i="99" s="1"/>
  <c r="M108" i="99"/>
  <c r="BE108" i="99" s="1"/>
  <c r="L108" i="99"/>
  <c r="BD108" i="99" s="1"/>
  <c r="K108" i="99"/>
  <c r="BC108" i="99" s="1"/>
  <c r="BB107" i="99"/>
  <c r="BA107" i="99"/>
  <c r="AZ107" i="99"/>
  <c r="AY107" i="99"/>
  <c r="AX107" i="99"/>
  <c r="AO107" i="99"/>
  <c r="CG107" i="99" s="1"/>
  <c r="AN107" i="99"/>
  <c r="CF107" i="99" s="1"/>
  <c r="AM107" i="99"/>
  <c r="CE107" i="99" s="1"/>
  <c r="AL107" i="99"/>
  <c r="CD107" i="99" s="1"/>
  <c r="AK107" i="99"/>
  <c r="CC107" i="99" s="1"/>
  <c r="AJ107" i="99"/>
  <c r="CB107" i="99" s="1"/>
  <c r="AI107" i="99"/>
  <c r="CA107" i="99" s="1"/>
  <c r="AH107" i="99"/>
  <c r="BZ107" i="99" s="1"/>
  <c r="AG107" i="99"/>
  <c r="BY107" i="99" s="1"/>
  <c r="AF107" i="99"/>
  <c r="BX107" i="99" s="1"/>
  <c r="AE107" i="99"/>
  <c r="BW107" i="99" s="1"/>
  <c r="AD107" i="99"/>
  <c r="BV107" i="99" s="1"/>
  <c r="AC107" i="99"/>
  <c r="BU107" i="99" s="1"/>
  <c r="AB107" i="99"/>
  <c r="BT107" i="99" s="1"/>
  <c r="AA107" i="99"/>
  <c r="BS107" i="99" s="1"/>
  <c r="Z107" i="99"/>
  <c r="BR107" i="99" s="1"/>
  <c r="Y107" i="99"/>
  <c r="BQ107" i="99" s="1"/>
  <c r="X107" i="99"/>
  <c r="BP107" i="99" s="1"/>
  <c r="W107" i="99"/>
  <c r="BO107" i="99" s="1"/>
  <c r="V107" i="99"/>
  <c r="BN107" i="99" s="1"/>
  <c r="U107" i="99"/>
  <c r="BM107" i="99" s="1"/>
  <c r="T107" i="99"/>
  <c r="BL107" i="99" s="1"/>
  <c r="S107" i="99"/>
  <c r="BK107" i="99" s="1"/>
  <c r="R107" i="99"/>
  <c r="BJ107" i="99" s="1"/>
  <c r="Q107" i="99"/>
  <c r="BI107" i="99" s="1"/>
  <c r="P107" i="99"/>
  <c r="BH107" i="99" s="1"/>
  <c r="O107" i="99"/>
  <c r="BG107" i="99" s="1"/>
  <c r="N107" i="99"/>
  <c r="BF107" i="99" s="1"/>
  <c r="M107" i="99"/>
  <c r="BE107" i="99" s="1"/>
  <c r="L107" i="99"/>
  <c r="BD107" i="99" s="1"/>
  <c r="K107" i="99"/>
  <c r="BC107" i="99" s="1"/>
  <c r="BB106" i="99"/>
  <c r="BA106" i="99"/>
  <c r="AZ106" i="99"/>
  <c r="AY106" i="99"/>
  <c r="AX106" i="99"/>
  <c r="AO106" i="99"/>
  <c r="CG106" i="99" s="1"/>
  <c r="AN106" i="99"/>
  <c r="CF106" i="99" s="1"/>
  <c r="AM106" i="99"/>
  <c r="CE106" i="99" s="1"/>
  <c r="AL106" i="99"/>
  <c r="CD106" i="99" s="1"/>
  <c r="AK106" i="99"/>
  <c r="CC106" i="99" s="1"/>
  <c r="AJ106" i="99"/>
  <c r="CB106" i="99" s="1"/>
  <c r="AI106" i="99"/>
  <c r="CA106" i="99" s="1"/>
  <c r="AH106" i="99"/>
  <c r="BZ106" i="99" s="1"/>
  <c r="AG106" i="99"/>
  <c r="BY106" i="99" s="1"/>
  <c r="AF106" i="99"/>
  <c r="BX106" i="99" s="1"/>
  <c r="AE106" i="99"/>
  <c r="BW106" i="99" s="1"/>
  <c r="AD106" i="99"/>
  <c r="BV106" i="99" s="1"/>
  <c r="AC106" i="99"/>
  <c r="BU106" i="99" s="1"/>
  <c r="AB106" i="99"/>
  <c r="BT106" i="99" s="1"/>
  <c r="AA106" i="99"/>
  <c r="BS106" i="99" s="1"/>
  <c r="Z106" i="99"/>
  <c r="BR106" i="99" s="1"/>
  <c r="Y106" i="99"/>
  <c r="BQ106" i="99" s="1"/>
  <c r="X106" i="99"/>
  <c r="BP106" i="99" s="1"/>
  <c r="W106" i="99"/>
  <c r="BO106" i="99" s="1"/>
  <c r="V106" i="99"/>
  <c r="BN106" i="99" s="1"/>
  <c r="U106" i="99"/>
  <c r="BM106" i="99" s="1"/>
  <c r="T106" i="99"/>
  <c r="BL106" i="99" s="1"/>
  <c r="S106" i="99"/>
  <c r="BK106" i="99" s="1"/>
  <c r="R106" i="99"/>
  <c r="BJ106" i="99" s="1"/>
  <c r="Q106" i="99"/>
  <c r="BI106" i="99" s="1"/>
  <c r="P106" i="99"/>
  <c r="BH106" i="99" s="1"/>
  <c r="O106" i="99"/>
  <c r="BG106" i="99" s="1"/>
  <c r="N106" i="99"/>
  <c r="BF106" i="99" s="1"/>
  <c r="M106" i="99"/>
  <c r="BE106" i="99" s="1"/>
  <c r="L106" i="99"/>
  <c r="BD106" i="99" s="1"/>
  <c r="K106" i="99"/>
  <c r="BC106" i="99" s="1"/>
  <c r="BB105" i="99"/>
  <c r="BA105" i="99"/>
  <c r="AZ105" i="99"/>
  <c r="AY105" i="99"/>
  <c r="AX105" i="99"/>
  <c r="AO105" i="99"/>
  <c r="CG105" i="99" s="1"/>
  <c r="AN105" i="99"/>
  <c r="CF105" i="99" s="1"/>
  <c r="AM105" i="99"/>
  <c r="CE105" i="99" s="1"/>
  <c r="AL105" i="99"/>
  <c r="CD105" i="99" s="1"/>
  <c r="AK105" i="99"/>
  <c r="CC105" i="99" s="1"/>
  <c r="AJ105" i="99"/>
  <c r="CB105" i="99" s="1"/>
  <c r="AI105" i="99"/>
  <c r="CA105" i="99" s="1"/>
  <c r="AH105" i="99"/>
  <c r="BZ105" i="99" s="1"/>
  <c r="AG105" i="99"/>
  <c r="BY105" i="99" s="1"/>
  <c r="AF105" i="99"/>
  <c r="BX105" i="99" s="1"/>
  <c r="AE105" i="99"/>
  <c r="BW105" i="99" s="1"/>
  <c r="AD105" i="99"/>
  <c r="BV105" i="99" s="1"/>
  <c r="AC105" i="99"/>
  <c r="BU105" i="99" s="1"/>
  <c r="AB105" i="99"/>
  <c r="BT105" i="99" s="1"/>
  <c r="AA105" i="99"/>
  <c r="BS105" i="99" s="1"/>
  <c r="Z105" i="99"/>
  <c r="BR105" i="99" s="1"/>
  <c r="Y105" i="99"/>
  <c r="BQ105" i="99" s="1"/>
  <c r="X105" i="99"/>
  <c r="BP105" i="99" s="1"/>
  <c r="W105" i="99"/>
  <c r="BO105" i="99" s="1"/>
  <c r="V105" i="99"/>
  <c r="BN105" i="99" s="1"/>
  <c r="U105" i="99"/>
  <c r="BM105" i="99" s="1"/>
  <c r="T105" i="99"/>
  <c r="BL105" i="99" s="1"/>
  <c r="S105" i="99"/>
  <c r="BK105" i="99" s="1"/>
  <c r="R105" i="99"/>
  <c r="BJ105" i="99" s="1"/>
  <c r="Q105" i="99"/>
  <c r="BI105" i="99" s="1"/>
  <c r="P105" i="99"/>
  <c r="BH105" i="99" s="1"/>
  <c r="O105" i="99"/>
  <c r="BG105" i="99" s="1"/>
  <c r="N105" i="99"/>
  <c r="BF105" i="99" s="1"/>
  <c r="M105" i="99"/>
  <c r="BE105" i="99" s="1"/>
  <c r="L105" i="99"/>
  <c r="BD105" i="99" s="1"/>
  <c r="K105" i="99"/>
  <c r="BC105" i="99" s="1"/>
  <c r="BB104" i="99"/>
  <c r="BA104" i="99"/>
  <c r="AZ104" i="99"/>
  <c r="AY104" i="99"/>
  <c r="AX104" i="99"/>
  <c r="AO104" i="99"/>
  <c r="CG104" i="99" s="1"/>
  <c r="AN104" i="99"/>
  <c r="CF104" i="99" s="1"/>
  <c r="AM104" i="99"/>
  <c r="CE104" i="99" s="1"/>
  <c r="AL104" i="99"/>
  <c r="CD104" i="99" s="1"/>
  <c r="AK104" i="99"/>
  <c r="CC104" i="99" s="1"/>
  <c r="AJ104" i="99"/>
  <c r="CB104" i="99" s="1"/>
  <c r="AI104" i="99"/>
  <c r="CA104" i="99" s="1"/>
  <c r="AH104" i="99"/>
  <c r="BZ104" i="99" s="1"/>
  <c r="AG104" i="99"/>
  <c r="BY104" i="99" s="1"/>
  <c r="AF104" i="99"/>
  <c r="BX104" i="99" s="1"/>
  <c r="AE104" i="99"/>
  <c r="BW104" i="99" s="1"/>
  <c r="AD104" i="99"/>
  <c r="BV104" i="99" s="1"/>
  <c r="AC104" i="99"/>
  <c r="BU104" i="99" s="1"/>
  <c r="AB104" i="99"/>
  <c r="BT104" i="99" s="1"/>
  <c r="AA104" i="99"/>
  <c r="BS104" i="99" s="1"/>
  <c r="Z104" i="99"/>
  <c r="BR104" i="99" s="1"/>
  <c r="Y104" i="99"/>
  <c r="BQ104" i="99" s="1"/>
  <c r="X104" i="99"/>
  <c r="BP104" i="99" s="1"/>
  <c r="W104" i="99"/>
  <c r="BO104" i="99" s="1"/>
  <c r="V104" i="99"/>
  <c r="BN104" i="99" s="1"/>
  <c r="U104" i="99"/>
  <c r="BM104" i="99" s="1"/>
  <c r="T104" i="99"/>
  <c r="BL104" i="99" s="1"/>
  <c r="S104" i="99"/>
  <c r="BK104" i="99" s="1"/>
  <c r="R104" i="99"/>
  <c r="BJ104" i="99" s="1"/>
  <c r="Q104" i="99"/>
  <c r="BI104" i="99" s="1"/>
  <c r="P104" i="99"/>
  <c r="BH104" i="99" s="1"/>
  <c r="O104" i="99"/>
  <c r="BG104" i="99" s="1"/>
  <c r="N104" i="99"/>
  <c r="BF104" i="99" s="1"/>
  <c r="M104" i="99"/>
  <c r="BE104" i="99" s="1"/>
  <c r="L104" i="99"/>
  <c r="BD104" i="99" s="1"/>
  <c r="K104" i="99"/>
  <c r="BC104" i="99" s="1"/>
  <c r="BB103" i="99"/>
  <c r="BA103" i="99"/>
  <c r="AZ103" i="99"/>
  <c r="AY103" i="99"/>
  <c r="AX103" i="99"/>
  <c r="AO103" i="99"/>
  <c r="CG103" i="99" s="1"/>
  <c r="AN103" i="99"/>
  <c r="CF103" i="99" s="1"/>
  <c r="AM103" i="99"/>
  <c r="CE103" i="99" s="1"/>
  <c r="AL103" i="99"/>
  <c r="CD103" i="99" s="1"/>
  <c r="AK103" i="99"/>
  <c r="CC103" i="99" s="1"/>
  <c r="AJ103" i="99"/>
  <c r="CB103" i="99" s="1"/>
  <c r="AI103" i="99"/>
  <c r="CA103" i="99" s="1"/>
  <c r="AH103" i="99"/>
  <c r="BZ103" i="99" s="1"/>
  <c r="AG103" i="99"/>
  <c r="BY103" i="99" s="1"/>
  <c r="AF103" i="99"/>
  <c r="BX103" i="99" s="1"/>
  <c r="AE103" i="99"/>
  <c r="BW103" i="99" s="1"/>
  <c r="AD103" i="99"/>
  <c r="BV103" i="99" s="1"/>
  <c r="AC103" i="99"/>
  <c r="BU103" i="99" s="1"/>
  <c r="AB103" i="99"/>
  <c r="BT103" i="99" s="1"/>
  <c r="AA103" i="99"/>
  <c r="BS103" i="99" s="1"/>
  <c r="Z103" i="99"/>
  <c r="BR103" i="99" s="1"/>
  <c r="Y103" i="99"/>
  <c r="BQ103" i="99" s="1"/>
  <c r="X103" i="99"/>
  <c r="BP103" i="99" s="1"/>
  <c r="W103" i="99"/>
  <c r="BO103" i="99" s="1"/>
  <c r="V103" i="99"/>
  <c r="BN103" i="99" s="1"/>
  <c r="U103" i="99"/>
  <c r="BM103" i="99" s="1"/>
  <c r="T103" i="99"/>
  <c r="BL103" i="99" s="1"/>
  <c r="S103" i="99"/>
  <c r="BK103" i="99" s="1"/>
  <c r="R103" i="99"/>
  <c r="BJ103" i="99" s="1"/>
  <c r="Q103" i="99"/>
  <c r="BI103" i="99" s="1"/>
  <c r="P103" i="99"/>
  <c r="BH103" i="99" s="1"/>
  <c r="O103" i="99"/>
  <c r="BG103" i="99" s="1"/>
  <c r="N103" i="99"/>
  <c r="BF103" i="99" s="1"/>
  <c r="M103" i="99"/>
  <c r="BE103" i="99" s="1"/>
  <c r="L103" i="99"/>
  <c r="BD103" i="99" s="1"/>
  <c r="K103" i="99"/>
  <c r="BC103" i="99" s="1"/>
  <c r="BB102" i="99"/>
  <c r="BA102" i="99"/>
  <c r="AZ102" i="99"/>
  <c r="AY102" i="99"/>
  <c r="AX102" i="99"/>
  <c r="AO102" i="99"/>
  <c r="CG102" i="99" s="1"/>
  <c r="AN102" i="99"/>
  <c r="CF102" i="99" s="1"/>
  <c r="AM102" i="99"/>
  <c r="CE102" i="99" s="1"/>
  <c r="AL102" i="99"/>
  <c r="CD102" i="99" s="1"/>
  <c r="AK102" i="99"/>
  <c r="CC102" i="99" s="1"/>
  <c r="AJ102" i="99"/>
  <c r="CB102" i="99" s="1"/>
  <c r="AI102" i="99"/>
  <c r="CA102" i="99" s="1"/>
  <c r="AH102" i="99"/>
  <c r="BZ102" i="99" s="1"/>
  <c r="AG102" i="99"/>
  <c r="BY102" i="99" s="1"/>
  <c r="AF102" i="99"/>
  <c r="BX102" i="99" s="1"/>
  <c r="AE102" i="99"/>
  <c r="BW102" i="99" s="1"/>
  <c r="AD102" i="99"/>
  <c r="BV102" i="99" s="1"/>
  <c r="AC102" i="99"/>
  <c r="BU102" i="99" s="1"/>
  <c r="AB102" i="99"/>
  <c r="BT102" i="99" s="1"/>
  <c r="AA102" i="99"/>
  <c r="BS102" i="99" s="1"/>
  <c r="Z102" i="99"/>
  <c r="BR102" i="99" s="1"/>
  <c r="Y102" i="99"/>
  <c r="BQ102" i="99" s="1"/>
  <c r="X102" i="99"/>
  <c r="BP102" i="99" s="1"/>
  <c r="W102" i="99"/>
  <c r="BO102" i="99" s="1"/>
  <c r="V102" i="99"/>
  <c r="BN102" i="99" s="1"/>
  <c r="U102" i="99"/>
  <c r="BM102" i="99" s="1"/>
  <c r="T102" i="99"/>
  <c r="BL102" i="99" s="1"/>
  <c r="S102" i="99"/>
  <c r="BK102" i="99" s="1"/>
  <c r="R102" i="99"/>
  <c r="BJ102" i="99" s="1"/>
  <c r="Q102" i="99"/>
  <c r="BI102" i="99" s="1"/>
  <c r="P102" i="99"/>
  <c r="BH102" i="99" s="1"/>
  <c r="O102" i="99"/>
  <c r="BG102" i="99" s="1"/>
  <c r="N102" i="99"/>
  <c r="BF102" i="99" s="1"/>
  <c r="M102" i="99"/>
  <c r="BE102" i="99" s="1"/>
  <c r="L102" i="99"/>
  <c r="BD102" i="99" s="1"/>
  <c r="K102" i="99"/>
  <c r="BC102" i="99" s="1"/>
  <c r="CG101" i="99"/>
  <c r="BB101" i="99"/>
  <c r="BA101" i="99"/>
  <c r="AZ101" i="99"/>
  <c r="AY101" i="99"/>
  <c r="AX101" i="99"/>
  <c r="AN101" i="99"/>
  <c r="CF101" i="99" s="1"/>
  <c r="AM101" i="99"/>
  <c r="CE101" i="99" s="1"/>
  <c r="AL101" i="99"/>
  <c r="CD101" i="99" s="1"/>
  <c r="AK101" i="99"/>
  <c r="CC101" i="99" s="1"/>
  <c r="AJ101" i="99"/>
  <c r="CB101" i="99" s="1"/>
  <c r="AI101" i="99"/>
  <c r="CA101" i="99" s="1"/>
  <c r="AH101" i="99"/>
  <c r="BZ101" i="99" s="1"/>
  <c r="AG101" i="99"/>
  <c r="BY101" i="99" s="1"/>
  <c r="AF101" i="99"/>
  <c r="BX101" i="99" s="1"/>
  <c r="AE101" i="99"/>
  <c r="BW101" i="99" s="1"/>
  <c r="AD101" i="99"/>
  <c r="BV101" i="99" s="1"/>
  <c r="AC101" i="99"/>
  <c r="BU101" i="99" s="1"/>
  <c r="AB101" i="99"/>
  <c r="BT101" i="99" s="1"/>
  <c r="AA101" i="99"/>
  <c r="BS101" i="99" s="1"/>
  <c r="Z101" i="99"/>
  <c r="BR101" i="99" s="1"/>
  <c r="Y101" i="99"/>
  <c r="BQ101" i="99" s="1"/>
  <c r="X101" i="99"/>
  <c r="BP101" i="99" s="1"/>
  <c r="W101" i="99"/>
  <c r="BO101" i="99" s="1"/>
  <c r="V101" i="99"/>
  <c r="BN101" i="99" s="1"/>
  <c r="U101" i="99"/>
  <c r="BM101" i="99" s="1"/>
  <c r="T101" i="99"/>
  <c r="BL101" i="99" s="1"/>
  <c r="S101" i="99"/>
  <c r="BK101" i="99" s="1"/>
  <c r="R101" i="99"/>
  <c r="BJ101" i="99" s="1"/>
  <c r="Q101" i="99"/>
  <c r="BI101" i="99" s="1"/>
  <c r="P101" i="99"/>
  <c r="BH101" i="99" s="1"/>
  <c r="O101" i="99"/>
  <c r="BG101" i="99" s="1"/>
  <c r="N101" i="99"/>
  <c r="BF101" i="99" s="1"/>
  <c r="M101" i="99"/>
  <c r="BE101" i="99" s="1"/>
  <c r="L101" i="99"/>
  <c r="BD101" i="99" s="1"/>
  <c r="K101" i="99"/>
  <c r="BC101" i="99" s="1"/>
  <c r="AO100" i="99"/>
  <c r="CG100" i="99" s="1"/>
  <c r="AN100" i="99"/>
  <c r="CF100" i="99" s="1"/>
  <c r="AM100" i="99"/>
  <c r="CE100" i="99" s="1"/>
  <c r="AL100" i="99"/>
  <c r="CD100" i="99" s="1"/>
  <c r="AK100" i="99"/>
  <c r="CC100" i="99" s="1"/>
  <c r="AJ100" i="99"/>
  <c r="CB100" i="99" s="1"/>
  <c r="AI100" i="99"/>
  <c r="CA100" i="99" s="1"/>
  <c r="AH100" i="99"/>
  <c r="BZ100" i="99" s="1"/>
  <c r="AG100" i="99"/>
  <c r="BY100" i="99" s="1"/>
  <c r="AF100" i="99"/>
  <c r="BX100" i="99" s="1"/>
  <c r="AE100" i="99"/>
  <c r="BW100" i="99" s="1"/>
  <c r="AD100" i="99"/>
  <c r="BV100" i="99" s="1"/>
  <c r="AC100" i="99"/>
  <c r="BU100" i="99" s="1"/>
  <c r="AB100" i="99"/>
  <c r="BT100" i="99" s="1"/>
  <c r="AA100" i="99"/>
  <c r="BS100" i="99" s="1"/>
  <c r="Z100" i="99"/>
  <c r="BR100" i="99" s="1"/>
  <c r="Y100" i="99"/>
  <c r="BQ100" i="99" s="1"/>
  <c r="X100" i="99"/>
  <c r="BP100" i="99" s="1"/>
  <c r="W100" i="99"/>
  <c r="BO100" i="99" s="1"/>
  <c r="V100" i="99"/>
  <c r="BN100" i="99" s="1"/>
  <c r="U100" i="99"/>
  <c r="BM100" i="99" s="1"/>
  <c r="T100" i="99"/>
  <c r="BL100" i="99" s="1"/>
  <c r="S100" i="99"/>
  <c r="BK100" i="99" s="1"/>
  <c r="R100" i="99"/>
  <c r="BJ100" i="99" s="1"/>
  <c r="Q100" i="99"/>
  <c r="BI100" i="99" s="1"/>
  <c r="P100" i="99"/>
  <c r="BH100" i="99" s="1"/>
  <c r="O100" i="99"/>
  <c r="BG100" i="99" s="1"/>
  <c r="N100" i="99"/>
  <c r="BF100" i="99" s="1"/>
  <c r="M100" i="99"/>
  <c r="BE100" i="99" s="1"/>
  <c r="L100" i="99"/>
  <c r="BD100" i="99" s="1"/>
  <c r="K100" i="99"/>
  <c r="BC100" i="99" s="1"/>
  <c r="H100" i="99"/>
  <c r="BB100" i="99" s="1"/>
  <c r="G100" i="99"/>
  <c r="BA100" i="99" s="1"/>
  <c r="F100" i="99"/>
  <c r="AZ100" i="99" s="1"/>
  <c r="E100" i="99"/>
  <c r="AY100" i="99" s="1"/>
  <c r="D100" i="99"/>
  <c r="AX100" i="99" s="1"/>
  <c r="CG99" i="99"/>
  <c r="CF99" i="99"/>
  <c r="CE99" i="99"/>
  <c r="CD99" i="99"/>
  <c r="CC99" i="99"/>
  <c r="CB99" i="99"/>
  <c r="CA99" i="99"/>
  <c r="BZ99" i="99"/>
  <c r="BY99" i="99"/>
  <c r="BX99" i="99"/>
  <c r="BW99" i="99"/>
  <c r="BV99" i="99"/>
  <c r="BU99" i="99"/>
  <c r="BT99" i="99"/>
  <c r="BS99" i="99"/>
  <c r="BR99" i="99"/>
  <c r="BQ99" i="99"/>
  <c r="BP99" i="99"/>
  <c r="BO99" i="99"/>
  <c r="BN99" i="99"/>
  <c r="BM99" i="99"/>
  <c r="BL99" i="99"/>
  <c r="BK99" i="99"/>
  <c r="BJ99" i="99"/>
  <c r="BI99" i="99"/>
  <c r="BH99" i="99"/>
  <c r="BG99" i="99"/>
  <c r="BF99" i="99"/>
  <c r="BE99" i="99"/>
  <c r="BD99" i="99"/>
  <c r="BC99" i="99"/>
  <c r="BB99" i="99"/>
  <c r="BA99" i="99"/>
  <c r="AZ99" i="99"/>
  <c r="AY99" i="99"/>
  <c r="AX99" i="99"/>
  <c r="BB98" i="99"/>
  <c r="BA98" i="99"/>
  <c r="AZ98" i="99"/>
  <c r="AY98" i="99"/>
  <c r="AX98" i="99"/>
  <c r="AO98" i="99"/>
  <c r="CG98" i="99" s="1"/>
  <c r="AN98" i="99"/>
  <c r="CF98" i="99" s="1"/>
  <c r="AM98" i="99"/>
  <c r="CE98" i="99" s="1"/>
  <c r="AL98" i="99"/>
  <c r="CD98" i="99" s="1"/>
  <c r="AK98" i="99"/>
  <c r="CC98" i="99" s="1"/>
  <c r="AJ98" i="99"/>
  <c r="CB98" i="99" s="1"/>
  <c r="AI98" i="99"/>
  <c r="CA98" i="99" s="1"/>
  <c r="AH98" i="99"/>
  <c r="BZ98" i="99" s="1"/>
  <c r="AG98" i="99"/>
  <c r="BY98" i="99" s="1"/>
  <c r="AF98" i="99"/>
  <c r="BX98" i="99" s="1"/>
  <c r="AE98" i="99"/>
  <c r="BW98" i="99" s="1"/>
  <c r="AD98" i="99"/>
  <c r="BV98" i="99" s="1"/>
  <c r="AC98" i="99"/>
  <c r="BU98" i="99" s="1"/>
  <c r="AB98" i="99"/>
  <c r="BT98" i="99" s="1"/>
  <c r="AA98" i="99"/>
  <c r="BS98" i="99" s="1"/>
  <c r="Z98" i="99"/>
  <c r="BR98" i="99" s="1"/>
  <c r="Y98" i="99"/>
  <c r="BQ98" i="99" s="1"/>
  <c r="X98" i="99"/>
  <c r="BP98" i="99" s="1"/>
  <c r="W98" i="99"/>
  <c r="BO98" i="99" s="1"/>
  <c r="V98" i="99"/>
  <c r="BN98" i="99" s="1"/>
  <c r="U98" i="99"/>
  <c r="BM98" i="99" s="1"/>
  <c r="T98" i="99"/>
  <c r="BL98" i="99" s="1"/>
  <c r="S98" i="99"/>
  <c r="BK98" i="99" s="1"/>
  <c r="R98" i="99"/>
  <c r="BJ98" i="99" s="1"/>
  <c r="Q98" i="99"/>
  <c r="BI98" i="99" s="1"/>
  <c r="P98" i="99"/>
  <c r="BH98" i="99" s="1"/>
  <c r="O98" i="99"/>
  <c r="BG98" i="99" s="1"/>
  <c r="N98" i="99"/>
  <c r="BF98" i="99" s="1"/>
  <c r="M98" i="99"/>
  <c r="BE98" i="99" s="1"/>
  <c r="L98" i="99"/>
  <c r="BD98" i="99" s="1"/>
  <c r="K98" i="99"/>
  <c r="BC98" i="99" s="1"/>
  <c r="BB97" i="99"/>
  <c r="BA97" i="99"/>
  <c r="AZ97" i="99"/>
  <c r="AY97" i="99"/>
  <c r="AX97" i="99"/>
  <c r="AO97" i="99"/>
  <c r="CG97" i="99" s="1"/>
  <c r="AN97" i="99"/>
  <c r="CF97" i="99" s="1"/>
  <c r="AM97" i="99"/>
  <c r="CE97" i="99" s="1"/>
  <c r="AL97" i="99"/>
  <c r="CD97" i="99" s="1"/>
  <c r="AK97" i="99"/>
  <c r="CC97" i="99" s="1"/>
  <c r="AJ97" i="99"/>
  <c r="CB97" i="99" s="1"/>
  <c r="AI97" i="99"/>
  <c r="CA97" i="99" s="1"/>
  <c r="AH97" i="99"/>
  <c r="BZ97" i="99" s="1"/>
  <c r="AG97" i="99"/>
  <c r="BY97" i="99" s="1"/>
  <c r="AF97" i="99"/>
  <c r="BX97" i="99" s="1"/>
  <c r="AE97" i="99"/>
  <c r="BW97" i="99" s="1"/>
  <c r="AD97" i="99"/>
  <c r="BV97" i="99" s="1"/>
  <c r="AC97" i="99"/>
  <c r="BU97" i="99" s="1"/>
  <c r="AB97" i="99"/>
  <c r="BT97" i="99" s="1"/>
  <c r="AA97" i="99"/>
  <c r="BS97" i="99" s="1"/>
  <c r="Z97" i="99"/>
  <c r="BR97" i="99" s="1"/>
  <c r="Y97" i="99"/>
  <c r="BQ97" i="99" s="1"/>
  <c r="X97" i="99"/>
  <c r="BP97" i="99" s="1"/>
  <c r="W97" i="99"/>
  <c r="BO97" i="99" s="1"/>
  <c r="V97" i="99"/>
  <c r="BN97" i="99" s="1"/>
  <c r="U97" i="99"/>
  <c r="BM97" i="99" s="1"/>
  <c r="T97" i="99"/>
  <c r="BL97" i="99" s="1"/>
  <c r="S97" i="99"/>
  <c r="BK97" i="99" s="1"/>
  <c r="R97" i="99"/>
  <c r="BJ97" i="99" s="1"/>
  <c r="Q97" i="99"/>
  <c r="BI97" i="99" s="1"/>
  <c r="P97" i="99"/>
  <c r="BH97" i="99" s="1"/>
  <c r="O97" i="99"/>
  <c r="BG97" i="99" s="1"/>
  <c r="N97" i="99"/>
  <c r="BF97" i="99" s="1"/>
  <c r="M97" i="99"/>
  <c r="BE97" i="99" s="1"/>
  <c r="L97" i="99"/>
  <c r="BD97" i="99" s="1"/>
  <c r="K97" i="99"/>
  <c r="BC97" i="99" s="1"/>
  <c r="BB96" i="99"/>
  <c r="BA96" i="99"/>
  <c r="AZ96" i="99"/>
  <c r="AY96" i="99"/>
  <c r="AX96" i="99"/>
  <c r="AO96" i="99"/>
  <c r="CG96" i="99" s="1"/>
  <c r="AN96" i="99"/>
  <c r="CF96" i="99" s="1"/>
  <c r="AM96" i="99"/>
  <c r="CE96" i="99" s="1"/>
  <c r="AL96" i="99"/>
  <c r="CD96" i="99" s="1"/>
  <c r="AK96" i="99"/>
  <c r="CC96" i="99" s="1"/>
  <c r="AJ96" i="99"/>
  <c r="CB96" i="99" s="1"/>
  <c r="AI96" i="99"/>
  <c r="CA96" i="99" s="1"/>
  <c r="AH96" i="99"/>
  <c r="BZ96" i="99" s="1"/>
  <c r="AG96" i="99"/>
  <c r="BY96" i="99" s="1"/>
  <c r="AF96" i="99"/>
  <c r="BX96" i="99" s="1"/>
  <c r="AE96" i="99"/>
  <c r="BW96" i="99" s="1"/>
  <c r="AD96" i="99"/>
  <c r="BV96" i="99" s="1"/>
  <c r="AC96" i="99"/>
  <c r="BU96" i="99" s="1"/>
  <c r="AB96" i="99"/>
  <c r="BT96" i="99" s="1"/>
  <c r="AA96" i="99"/>
  <c r="BS96" i="99" s="1"/>
  <c r="Z96" i="99"/>
  <c r="BR96" i="99" s="1"/>
  <c r="Y96" i="99"/>
  <c r="BQ96" i="99" s="1"/>
  <c r="X96" i="99"/>
  <c r="BP96" i="99" s="1"/>
  <c r="W96" i="99"/>
  <c r="BO96" i="99" s="1"/>
  <c r="V96" i="99"/>
  <c r="BN96" i="99" s="1"/>
  <c r="U96" i="99"/>
  <c r="BM96" i="99" s="1"/>
  <c r="T96" i="99"/>
  <c r="BL96" i="99" s="1"/>
  <c r="S96" i="99"/>
  <c r="BK96" i="99" s="1"/>
  <c r="R96" i="99"/>
  <c r="BJ96" i="99" s="1"/>
  <c r="Q96" i="99"/>
  <c r="BI96" i="99" s="1"/>
  <c r="P96" i="99"/>
  <c r="BH96" i="99" s="1"/>
  <c r="O96" i="99"/>
  <c r="BG96" i="99" s="1"/>
  <c r="N96" i="99"/>
  <c r="BF96" i="99" s="1"/>
  <c r="M96" i="99"/>
  <c r="BE96" i="99" s="1"/>
  <c r="L96" i="99"/>
  <c r="BD96" i="99" s="1"/>
  <c r="K96" i="99"/>
  <c r="BC96" i="99" s="1"/>
  <c r="BB95" i="99"/>
  <c r="BA95" i="99"/>
  <c r="AZ95" i="99"/>
  <c r="AY95" i="99"/>
  <c r="AX95" i="99"/>
  <c r="AO95" i="99"/>
  <c r="CG95" i="99" s="1"/>
  <c r="AN95" i="99"/>
  <c r="CF95" i="99" s="1"/>
  <c r="AM95" i="99"/>
  <c r="CE95" i="99" s="1"/>
  <c r="AL95" i="99"/>
  <c r="CD95" i="99" s="1"/>
  <c r="AK95" i="99"/>
  <c r="CC95" i="99" s="1"/>
  <c r="AJ95" i="99"/>
  <c r="CB95" i="99" s="1"/>
  <c r="AI95" i="99"/>
  <c r="CA95" i="99" s="1"/>
  <c r="AH95" i="99"/>
  <c r="BZ95" i="99" s="1"/>
  <c r="AG95" i="99"/>
  <c r="BY95" i="99" s="1"/>
  <c r="AF95" i="99"/>
  <c r="BX95" i="99" s="1"/>
  <c r="AE95" i="99"/>
  <c r="BW95" i="99" s="1"/>
  <c r="AD95" i="99"/>
  <c r="BV95" i="99" s="1"/>
  <c r="AC95" i="99"/>
  <c r="BU95" i="99" s="1"/>
  <c r="AB95" i="99"/>
  <c r="BT95" i="99" s="1"/>
  <c r="AA95" i="99"/>
  <c r="BS95" i="99" s="1"/>
  <c r="Z95" i="99"/>
  <c r="BR95" i="99" s="1"/>
  <c r="Y95" i="99"/>
  <c r="BQ95" i="99" s="1"/>
  <c r="X95" i="99"/>
  <c r="BP95" i="99" s="1"/>
  <c r="W95" i="99"/>
  <c r="BO95" i="99" s="1"/>
  <c r="V95" i="99"/>
  <c r="BN95" i="99" s="1"/>
  <c r="U95" i="99"/>
  <c r="BM95" i="99" s="1"/>
  <c r="T95" i="99"/>
  <c r="BL95" i="99" s="1"/>
  <c r="S95" i="99"/>
  <c r="BK95" i="99" s="1"/>
  <c r="R95" i="99"/>
  <c r="BJ95" i="99" s="1"/>
  <c r="Q95" i="99"/>
  <c r="BI95" i="99" s="1"/>
  <c r="P95" i="99"/>
  <c r="BH95" i="99" s="1"/>
  <c r="O95" i="99"/>
  <c r="BG95" i="99" s="1"/>
  <c r="N95" i="99"/>
  <c r="BF95" i="99" s="1"/>
  <c r="M95" i="99"/>
  <c r="BE95" i="99" s="1"/>
  <c r="L95" i="99"/>
  <c r="BD95" i="99" s="1"/>
  <c r="K95" i="99"/>
  <c r="BC95" i="99" s="1"/>
  <c r="BB94" i="99"/>
  <c r="BA94" i="99"/>
  <c r="AZ94" i="99"/>
  <c r="AY94" i="99"/>
  <c r="AX94" i="99"/>
  <c r="AO94" i="99"/>
  <c r="CG94" i="99" s="1"/>
  <c r="AN94" i="99"/>
  <c r="CF94" i="99" s="1"/>
  <c r="AM94" i="99"/>
  <c r="CE94" i="99" s="1"/>
  <c r="AL94" i="99"/>
  <c r="CD94" i="99" s="1"/>
  <c r="AK94" i="99"/>
  <c r="CC94" i="99" s="1"/>
  <c r="AJ94" i="99"/>
  <c r="CB94" i="99" s="1"/>
  <c r="AI94" i="99"/>
  <c r="CA94" i="99" s="1"/>
  <c r="AH94" i="99"/>
  <c r="BZ94" i="99" s="1"/>
  <c r="AG94" i="99"/>
  <c r="BY94" i="99" s="1"/>
  <c r="AF94" i="99"/>
  <c r="BX94" i="99" s="1"/>
  <c r="AE94" i="99"/>
  <c r="BW94" i="99" s="1"/>
  <c r="AD94" i="99"/>
  <c r="BV94" i="99" s="1"/>
  <c r="AC94" i="99"/>
  <c r="BU94" i="99" s="1"/>
  <c r="AB94" i="99"/>
  <c r="BT94" i="99" s="1"/>
  <c r="AA94" i="99"/>
  <c r="BS94" i="99" s="1"/>
  <c r="Z94" i="99"/>
  <c r="BR94" i="99" s="1"/>
  <c r="Y94" i="99"/>
  <c r="BQ94" i="99" s="1"/>
  <c r="X94" i="99"/>
  <c r="BP94" i="99" s="1"/>
  <c r="W94" i="99"/>
  <c r="BO94" i="99" s="1"/>
  <c r="V94" i="99"/>
  <c r="BN94" i="99" s="1"/>
  <c r="U94" i="99"/>
  <c r="BM94" i="99" s="1"/>
  <c r="T94" i="99"/>
  <c r="BL94" i="99" s="1"/>
  <c r="S94" i="99"/>
  <c r="BK94" i="99" s="1"/>
  <c r="R94" i="99"/>
  <c r="BJ94" i="99" s="1"/>
  <c r="Q94" i="99"/>
  <c r="BI94" i="99" s="1"/>
  <c r="P94" i="99"/>
  <c r="BH94" i="99" s="1"/>
  <c r="O94" i="99"/>
  <c r="BG94" i="99" s="1"/>
  <c r="N94" i="99"/>
  <c r="BF94" i="99" s="1"/>
  <c r="M94" i="99"/>
  <c r="BE94" i="99" s="1"/>
  <c r="L94" i="99"/>
  <c r="BD94" i="99" s="1"/>
  <c r="K94" i="99"/>
  <c r="BC94" i="99" s="1"/>
  <c r="BB93" i="99"/>
  <c r="BA93" i="99"/>
  <c r="AZ93" i="99"/>
  <c r="AY93" i="99"/>
  <c r="AX93" i="99"/>
  <c r="AO93" i="99"/>
  <c r="CG93" i="99" s="1"/>
  <c r="AN93" i="99"/>
  <c r="CF93" i="99" s="1"/>
  <c r="AM93" i="99"/>
  <c r="CE93" i="99" s="1"/>
  <c r="AL93" i="99"/>
  <c r="CD93" i="99" s="1"/>
  <c r="AK93" i="99"/>
  <c r="CC93" i="99" s="1"/>
  <c r="AJ93" i="99"/>
  <c r="CB93" i="99" s="1"/>
  <c r="AI93" i="99"/>
  <c r="CA93" i="99" s="1"/>
  <c r="AH93" i="99"/>
  <c r="BZ93" i="99" s="1"/>
  <c r="AG93" i="99"/>
  <c r="BY93" i="99" s="1"/>
  <c r="AF93" i="99"/>
  <c r="BX93" i="99" s="1"/>
  <c r="AE93" i="99"/>
  <c r="BW93" i="99" s="1"/>
  <c r="AD93" i="99"/>
  <c r="BV93" i="99" s="1"/>
  <c r="AC93" i="99"/>
  <c r="BU93" i="99" s="1"/>
  <c r="AB93" i="99"/>
  <c r="BT93" i="99" s="1"/>
  <c r="AA93" i="99"/>
  <c r="BS93" i="99" s="1"/>
  <c r="Z93" i="99"/>
  <c r="BR93" i="99" s="1"/>
  <c r="Y93" i="99"/>
  <c r="BQ93" i="99" s="1"/>
  <c r="X93" i="99"/>
  <c r="BP93" i="99" s="1"/>
  <c r="W93" i="99"/>
  <c r="BO93" i="99" s="1"/>
  <c r="V93" i="99"/>
  <c r="BN93" i="99" s="1"/>
  <c r="U93" i="99"/>
  <c r="BM93" i="99" s="1"/>
  <c r="T93" i="99"/>
  <c r="BL93" i="99" s="1"/>
  <c r="S93" i="99"/>
  <c r="BK93" i="99" s="1"/>
  <c r="R93" i="99"/>
  <c r="BJ93" i="99" s="1"/>
  <c r="Q93" i="99"/>
  <c r="BI93" i="99" s="1"/>
  <c r="P93" i="99"/>
  <c r="BH93" i="99" s="1"/>
  <c r="O93" i="99"/>
  <c r="BG93" i="99" s="1"/>
  <c r="N93" i="99"/>
  <c r="BF93" i="99" s="1"/>
  <c r="M93" i="99"/>
  <c r="BE93" i="99" s="1"/>
  <c r="L93" i="99"/>
  <c r="BD93" i="99" s="1"/>
  <c r="K93" i="99"/>
  <c r="BC93" i="99" s="1"/>
  <c r="BB92" i="99"/>
  <c r="BA92" i="99"/>
  <c r="AZ92" i="99"/>
  <c r="AY92" i="99"/>
  <c r="AX92" i="99"/>
  <c r="AO92" i="99"/>
  <c r="CG92" i="99" s="1"/>
  <c r="AN92" i="99"/>
  <c r="CF92" i="99" s="1"/>
  <c r="AM92" i="99"/>
  <c r="CE92" i="99" s="1"/>
  <c r="AL92" i="99"/>
  <c r="CD92" i="99" s="1"/>
  <c r="AK92" i="99"/>
  <c r="CC92" i="99" s="1"/>
  <c r="AJ92" i="99"/>
  <c r="CB92" i="99" s="1"/>
  <c r="AI92" i="99"/>
  <c r="CA92" i="99" s="1"/>
  <c r="AH92" i="99"/>
  <c r="BZ92" i="99" s="1"/>
  <c r="AG92" i="99"/>
  <c r="BY92" i="99" s="1"/>
  <c r="AF92" i="99"/>
  <c r="BX92" i="99" s="1"/>
  <c r="AE92" i="99"/>
  <c r="BW92" i="99" s="1"/>
  <c r="AD92" i="99"/>
  <c r="BV92" i="99" s="1"/>
  <c r="AC92" i="99"/>
  <c r="BU92" i="99" s="1"/>
  <c r="AB92" i="99"/>
  <c r="BT92" i="99" s="1"/>
  <c r="AA92" i="99"/>
  <c r="BS92" i="99" s="1"/>
  <c r="Z92" i="99"/>
  <c r="BR92" i="99" s="1"/>
  <c r="Y92" i="99"/>
  <c r="BQ92" i="99" s="1"/>
  <c r="X92" i="99"/>
  <c r="BP92" i="99" s="1"/>
  <c r="W92" i="99"/>
  <c r="BO92" i="99" s="1"/>
  <c r="V92" i="99"/>
  <c r="BN92" i="99" s="1"/>
  <c r="U92" i="99"/>
  <c r="BM92" i="99" s="1"/>
  <c r="T92" i="99"/>
  <c r="BL92" i="99" s="1"/>
  <c r="S92" i="99"/>
  <c r="BK92" i="99" s="1"/>
  <c r="R92" i="99"/>
  <c r="BJ92" i="99" s="1"/>
  <c r="Q92" i="99"/>
  <c r="BI92" i="99" s="1"/>
  <c r="P92" i="99"/>
  <c r="BH92" i="99" s="1"/>
  <c r="O92" i="99"/>
  <c r="BG92" i="99" s="1"/>
  <c r="N92" i="99"/>
  <c r="BF92" i="99" s="1"/>
  <c r="M92" i="99"/>
  <c r="BE92" i="99" s="1"/>
  <c r="L92" i="99"/>
  <c r="BD92" i="99" s="1"/>
  <c r="K92" i="99"/>
  <c r="BC92" i="99" s="1"/>
  <c r="BB91" i="99"/>
  <c r="BA91" i="99"/>
  <c r="AZ91" i="99"/>
  <c r="AY91" i="99"/>
  <c r="AX91" i="99"/>
  <c r="AO91" i="99"/>
  <c r="CG91" i="99" s="1"/>
  <c r="AN91" i="99"/>
  <c r="CF91" i="99" s="1"/>
  <c r="AM91" i="99"/>
  <c r="CE91" i="99" s="1"/>
  <c r="AL91" i="99"/>
  <c r="CD91" i="99" s="1"/>
  <c r="AK91" i="99"/>
  <c r="CC91" i="99" s="1"/>
  <c r="AJ91" i="99"/>
  <c r="CB91" i="99" s="1"/>
  <c r="AI91" i="99"/>
  <c r="CA91" i="99" s="1"/>
  <c r="AH91" i="99"/>
  <c r="BZ91" i="99" s="1"/>
  <c r="AG91" i="99"/>
  <c r="BY91" i="99" s="1"/>
  <c r="AF91" i="99"/>
  <c r="BX91" i="99" s="1"/>
  <c r="AE91" i="99"/>
  <c r="BW91" i="99" s="1"/>
  <c r="AD91" i="99"/>
  <c r="BV91" i="99" s="1"/>
  <c r="AC91" i="99"/>
  <c r="BU91" i="99" s="1"/>
  <c r="AB91" i="99"/>
  <c r="BT91" i="99" s="1"/>
  <c r="AA91" i="99"/>
  <c r="BS91" i="99" s="1"/>
  <c r="Z91" i="99"/>
  <c r="BR91" i="99" s="1"/>
  <c r="Y91" i="99"/>
  <c r="BQ91" i="99" s="1"/>
  <c r="X91" i="99"/>
  <c r="BP91" i="99" s="1"/>
  <c r="W91" i="99"/>
  <c r="BO91" i="99" s="1"/>
  <c r="V91" i="99"/>
  <c r="BN91" i="99" s="1"/>
  <c r="U91" i="99"/>
  <c r="BM91" i="99" s="1"/>
  <c r="T91" i="99"/>
  <c r="BL91" i="99" s="1"/>
  <c r="S91" i="99"/>
  <c r="BK91" i="99" s="1"/>
  <c r="R91" i="99"/>
  <c r="BJ91" i="99" s="1"/>
  <c r="Q91" i="99"/>
  <c r="BI91" i="99" s="1"/>
  <c r="P91" i="99"/>
  <c r="BH91" i="99" s="1"/>
  <c r="O91" i="99"/>
  <c r="BG91" i="99" s="1"/>
  <c r="N91" i="99"/>
  <c r="BF91" i="99" s="1"/>
  <c r="M91" i="99"/>
  <c r="BE91" i="99" s="1"/>
  <c r="L91" i="99"/>
  <c r="BD91" i="99" s="1"/>
  <c r="K91" i="99"/>
  <c r="BC91" i="99" s="1"/>
  <c r="BB90" i="99"/>
  <c r="BA90" i="99"/>
  <c r="AZ90" i="99"/>
  <c r="AY90" i="99"/>
  <c r="AX90" i="99"/>
  <c r="AO90" i="99"/>
  <c r="CG90" i="99" s="1"/>
  <c r="AN90" i="99"/>
  <c r="CF90" i="99" s="1"/>
  <c r="AM90" i="99"/>
  <c r="CE90" i="99" s="1"/>
  <c r="AL90" i="99"/>
  <c r="CD90" i="99" s="1"/>
  <c r="AK90" i="99"/>
  <c r="CC90" i="99" s="1"/>
  <c r="AJ90" i="99"/>
  <c r="CB90" i="99" s="1"/>
  <c r="AI90" i="99"/>
  <c r="CA90" i="99" s="1"/>
  <c r="AH90" i="99"/>
  <c r="BZ90" i="99" s="1"/>
  <c r="AG90" i="99"/>
  <c r="BY90" i="99" s="1"/>
  <c r="AF90" i="99"/>
  <c r="BX90" i="99" s="1"/>
  <c r="AE90" i="99"/>
  <c r="BW90" i="99" s="1"/>
  <c r="AD90" i="99"/>
  <c r="BV90" i="99" s="1"/>
  <c r="AC90" i="99"/>
  <c r="BU90" i="99" s="1"/>
  <c r="AB90" i="99"/>
  <c r="BT90" i="99" s="1"/>
  <c r="AA90" i="99"/>
  <c r="BS90" i="99" s="1"/>
  <c r="Z90" i="99"/>
  <c r="BR90" i="99" s="1"/>
  <c r="Y90" i="99"/>
  <c r="BQ90" i="99" s="1"/>
  <c r="X90" i="99"/>
  <c r="BP90" i="99" s="1"/>
  <c r="W90" i="99"/>
  <c r="BO90" i="99" s="1"/>
  <c r="V90" i="99"/>
  <c r="BN90" i="99" s="1"/>
  <c r="U90" i="99"/>
  <c r="BM90" i="99" s="1"/>
  <c r="T90" i="99"/>
  <c r="BL90" i="99" s="1"/>
  <c r="S90" i="99"/>
  <c r="BK90" i="99" s="1"/>
  <c r="R90" i="99"/>
  <c r="BJ90" i="99" s="1"/>
  <c r="Q90" i="99"/>
  <c r="BI90" i="99" s="1"/>
  <c r="P90" i="99"/>
  <c r="BH90" i="99" s="1"/>
  <c r="O90" i="99"/>
  <c r="BG90" i="99" s="1"/>
  <c r="N90" i="99"/>
  <c r="BF90" i="99" s="1"/>
  <c r="M90" i="99"/>
  <c r="BE90" i="99" s="1"/>
  <c r="L90" i="99"/>
  <c r="BD90" i="99" s="1"/>
  <c r="K90" i="99"/>
  <c r="BC90" i="99" s="1"/>
  <c r="BB89" i="99"/>
  <c r="BA89" i="99"/>
  <c r="AZ89" i="99"/>
  <c r="AY89" i="99"/>
  <c r="AX89" i="99"/>
  <c r="AO89" i="99"/>
  <c r="CG89" i="99" s="1"/>
  <c r="AN89" i="99"/>
  <c r="CF89" i="99" s="1"/>
  <c r="AM89" i="99"/>
  <c r="CE89" i="99" s="1"/>
  <c r="AL89" i="99"/>
  <c r="CD89" i="99" s="1"/>
  <c r="AK89" i="99"/>
  <c r="CC89" i="99" s="1"/>
  <c r="AJ89" i="99"/>
  <c r="CB89" i="99" s="1"/>
  <c r="AI89" i="99"/>
  <c r="CA89" i="99" s="1"/>
  <c r="AH89" i="99"/>
  <c r="BZ89" i="99" s="1"/>
  <c r="AG89" i="99"/>
  <c r="BY89" i="99" s="1"/>
  <c r="AF89" i="99"/>
  <c r="BX89" i="99" s="1"/>
  <c r="AE89" i="99"/>
  <c r="BW89" i="99" s="1"/>
  <c r="AD89" i="99"/>
  <c r="BV89" i="99" s="1"/>
  <c r="AC89" i="99"/>
  <c r="BU89" i="99" s="1"/>
  <c r="AB89" i="99"/>
  <c r="BT89" i="99" s="1"/>
  <c r="AA89" i="99"/>
  <c r="BS89" i="99" s="1"/>
  <c r="Z89" i="99"/>
  <c r="BR89" i="99" s="1"/>
  <c r="Y89" i="99"/>
  <c r="BQ89" i="99" s="1"/>
  <c r="X89" i="99"/>
  <c r="BP89" i="99" s="1"/>
  <c r="W89" i="99"/>
  <c r="BO89" i="99" s="1"/>
  <c r="V89" i="99"/>
  <c r="BN89" i="99" s="1"/>
  <c r="U89" i="99"/>
  <c r="BM89" i="99" s="1"/>
  <c r="T89" i="99"/>
  <c r="BL89" i="99" s="1"/>
  <c r="S89" i="99"/>
  <c r="BK89" i="99" s="1"/>
  <c r="R89" i="99"/>
  <c r="BJ89" i="99" s="1"/>
  <c r="Q89" i="99"/>
  <c r="BI89" i="99" s="1"/>
  <c r="P89" i="99"/>
  <c r="BH89" i="99" s="1"/>
  <c r="O89" i="99"/>
  <c r="BG89" i="99" s="1"/>
  <c r="N89" i="99"/>
  <c r="BF89" i="99" s="1"/>
  <c r="M89" i="99"/>
  <c r="BE89" i="99" s="1"/>
  <c r="L89" i="99"/>
  <c r="BD89" i="99" s="1"/>
  <c r="K89" i="99"/>
  <c r="BC89" i="99" s="1"/>
  <c r="BB88" i="99"/>
  <c r="BA88" i="99"/>
  <c r="AZ88" i="99"/>
  <c r="AY88" i="99"/>
  <c r="AX88" i="99"/>
  <c r="AO88" i="99"/>
  <c r="CG88" i="99" s="1"/>
  <c r="AN88" i="99"/>
  <c r="CF88" i="99" s="1"/>
  <c r="AM88" i="99"/>
  <c r="CE88" i="99" s="1"/>
  <c r="AL88" i="99"/>
  <c r="CD88" i="99" s="1"/>
  <c r="AK88" i="99"/>
  <c r="CC88" i="99" s="1"/>
  <c r="AJ88" i="99"/>
  <c r="CB88" i="99" s="1"/>
  <c r="AI88" i="99"/>
  <c r="CA88" i="99" s="1"/>
  <c r="AH88" i="99"/>
  <c r="BZ88" i="99" s="1"/>
  <c r="AG88" i="99"/>
  <c r="BY88" i="99" s="1"/>
  <c r="AF88" i="99"/>
  <c r="BX88" i="99" s="1"/>
  <c r="AE88" i="99"/>
  <c r="BW88" i="99" s="1"/>
  <c r="AD88" i="99"/>
  <c r="BV88" i="99" s="1"/>
  <c r="AC88" i="99"/>
  <c r="BU88" i="99" s="1"/>
  <c r="AB88" i="99"/>
  <c r="BT88" i="99" s="1"/>
  <c r="AA88" i="99"/>
  <c r="BS88" i="99" s="1"/>
  <c r="Z88" i="99"/>
  <c r="BR88" i="99" s="1"/>
  <c r="Y88" i="99"/>
  <c r="BQ88" i="99" s="1"/>
  <c r="X88" i="99"/>
  <c r="BP88" i="99" s="1"/>
  <c r="W88" i="99"/>
  <c r="BO88" i="99" s="1"/>
  <c r="V88" i="99"/>
  <c r="BN88" i="99" s="1"/>
  <c r="U88" i="99"/>
  <c r="BM88" i="99" s="1"/>
  <c r="T88" i="99"/>
  <c r="BL88" i="99" s="1"/>
  <c r="S88" i="99"/>
  <c r="BK88" i="99" s="1"/>
  <c r="R88" i="99"/>
  <c r="BJ88" i="99" s="1"/>
  <c r="Q88" i="99"/>
  <c r="BI88" i="99" s="1"/>
  <c r="P88" i="99"/>
  <c r="BH88" i="99" s="1"/>
  <c r="O88" i="99"/>
  <c r="BG88" i="99" s="1"/>
  <c r="N88" i="99"/>
  <c r="BF88" i="99" s="1"/>
  <c r="M88" i="99"/>
  <c r="BE88" i="99" s="1"/>
  <c r="L88" i="99"/>
  <c r="BD88" i="99" s="1"/>
  <c r="K88" i="99"/>
  <c r="BC88" i="99" s="1"/>
  <c r="BB87" i="99"/>
  <c r="BA87" i="99"/>
  <c r="AZ87" i="99"/>
  <c r="AY87" i="99"/>
  <c r="AX87" i="99"/>
  <c r="AO87" i="99"/>
  <c r="CG87" i="99" s="1"/>
  <c r="AN87" i="99"/>
  <c r="CF87" i="99" s="1"/>
  <c r="AM87" i="99"/>
  <c r="CE87" i="99" s="1"/>
  <c r="AL87" i="99"/>
  <c r="CD87" i="99" s="1"/>
  <c r="AK87" i="99"/>
  <c r="CC87" i="99" s="1"/>
  <c r="AJ87" i="99"/>
  <c r="CB87" i="99" s="1"/>
  <c r="AI87" i="99"/>
  <c r="CA87" i="99" s="1"/>
  <c r="AH87" i="99"/>
  <c r="BZ87" i="99" s="1"/>
  <c r="AG87" i="99"/>
  <c r="BY87" i="99" s="1"/>
  <c r="AF87" i="99"/>
  <c r="BX87" i="99" s="1"/>
  <c r="AE87" i="99"/>
  <c r="BW87" i="99" s="1"/>
  <c r="AD87" i="99"/>
  <c r="BV87" i="99" s="1"/>
  <c r="AC87" i="99"/>
  <c r="BU87" i="99" s="1"/>
  <c r="AB87" i="99"/>
  <c r="BT87" i="99" s="1"/>
  <c r="AA87" i="99"/>
  <c r="BS87" i="99" s="1"/>
  <c r="Z87" i="99"/>
  <c r="BR87" i="99" s="1"/>
  <c r="Y87" i="99"/>
  <c r="BQ87" i="99" s="1"/>
  <c r="X87" i="99"/>
  <c r="BP87" i="99" s="1"/>
  <c r="W87" i="99"/>
  <c r="BO87" i="99" s="1"/>
  <c r="V87" i="99"/>
  <c r="BN87" i="99" s="1"/>
  <c r="U87" i="99"/>
  <c r="BM87" i="99" s="1"/>
  <c r="T87" i="99"/>
  <c r="BL87" i="99" s="1"/>
  <c r="S87" i="99"/>
  <c r="BK87" i="99" s="1"/>
  <c r="R87" i="99"/>
  <c r="BJ87" i="99" s="1"/>
  <c r="Q87" i="99"/>
  <c r="BI87" i="99" s="1"/>
  <c r="P87" i="99"/>
  <c r="BH87" i="99" s="1"/>
  <c r="O87" i="99"/>
  <c r="BG87" i="99" s="1"/>
  <c r="N87" i="99"/>
  <c r="BF87" i="99" s="1"/>
  <c r="M87" i="99"/>
  <c r="BE87" i="99" s="1"/>
  <c r="L87" i="99"/>
  <c r="BD87" i="99" s="1"/>
  <c r="K87" i="99"/>
  <c r="BC87" i="99" s="1"/>
  <c r="BB86" i="99"/>
  <c r="BA86" i="99"/>
  <c r="AZ86" i="99"/>
  <c r="AY86" i="99"/>
  <c r="AX86" i="99"/>
  <c r="AO86" i="99"/>
  <c r="CG86" i="99" s="1"/>
  <c r="AN86" i="99"/>
  <c r="CF86" i="99" s="1"/>
  <c r="AM86" i="99"/>
  <c r="CE86" i="99" s="1"/>
  <c r="AL86" i="99"/>
  <c r="CD86" i="99" s="1"/>
  <c r="AK86" i="99"/>
  <c r="CC86" i="99" s="1"/>
  <c r="AJ86" i="99"/>
  <c r="CB86" i="99" s="1"/>
  <c r="AI86" i="99"/>
  <c r="CA86" i="99" s="1"/>
  <c r="AH86" i="99"/>
  <c r="BZ86" i="99" s="1"/>
  <c r="AG86" i="99"/>
  <c r="BY86" i="99" s="1"/>
  <c r="AF86" i="99"/>
  <c r="BX86" i="99" s="1"/>
  <c r="AE86" i="99"/>
  <c r="BW86" i="99" s="1"/>
  <c r="AD86" i="99"/>
  <c r="BV86" i="99" s="1"/>
  <c r="AC86" i="99"/>
  <c r="BU86" i="99" s="1"/>
  <c r="AB86" i="99"/>
  <c r="BT86" i="99" s="1"/>
  <c r="AA86" i="99"/>
  <c r="BS86" i="99" s="1"/>
  <c r="Z86" i="99"/>
  <c r="BR86" i="99" s="1"/>
  <c r="Y86" i="99"/>
  <c r="BQ86" i="99" s="1"/>
  <c r="X86" i="99"/>
  <c r="BP86" i="99" s="1"/>
  <c r="W86" i="99"/>
  <c r="BO86" i="99" s="1"/>
  <c r="V86" i="99"/>
  <c r="BN86" i="99" s="1"/>
  <c r="U86" i="99"/>
  <c r="BM86" i="99" s="1"/>
  <c r="T86" i="99"/>
  <c r="BL86" i="99" s="1"/>
  <c r="S86" i="99"/>
  <c r="BK86" i="99" s="1"/>
  <c r="R86" i="99"/>
  <c r="BJ86" i="99" s="1"/>
  <c r="Q86" i="99"/>
  <c r="BI86" i="99" s="1"/>
  <c r="P86" i="99"/>
  <c r="BH86" i="99" s="1"/>
  <c r="O86" i="99"/>
  <c r="BG86" i="99" s="1"/>
  <c r="N86" i="99"/>
  <c r="BF86" i="99" s="1"/>
  <c r="M86" i="99"/>
  <c r="BE86" i="99" s="1"/>
  <c r="L86" i="99"/>
  <c r="BD86" i="99" s="1"/>
  <c r="K86" i="99"/>
  <c r="BC86" i="99" s="1"/>
  <c r="BB85" i="99"/>
  <c r="BA85" i="99"/>
  <c r="AZ85" i="99"/>
  <c r="AY85" i="99"/>
  <c r="AX85" i="99"/>
  <c r="AO85" i="99"/>
  <c r="CG85" i="99" s="1"/>
  <c r="AN85" i="99"/>
  <c r="CF85" i="99" s="1"/>
  <c r="AM85" i="99"/>
  <c r="CE85" i="99" s="1"/>
  <c r="AL85" i="99"/>
  <c r="CD85" i="99" s="1"/>
  <c r="AK85" i="99"/>
  <c r="CC85" i="99" s="1"/>
  <c r="AJ85" i="99"/>
  <c r="CB85" i="99" s="1"/>
  <c r="AI85" i="99"/>
  <c r="CA85" i="99" s="1"/>
  <c r="AH85" i="99"/>
  <c r="BZ85" i="99" s="1"/>
  <c r="AG85" i="99"/>
  <c r="BY85" i="99" s="1"/>
  <c r="AF85" i="99"/>
  <c r="BX85" i="99" s="1"/>
  <c r="AE85" i="99"/>
  <c r="BW85" i="99" s="1"/>
  <c r="AD85" i="99"/>
  <c r="BV85" i="99" s="1"/>
  <c r="AC85" i="99"/>
  <c r="BU85" i="99" s="1"/>
  <c r="AB85" i="99"/>
  <c r="BT85" i="99" s="1"/>
  <c r="AA85" i="99"/>
  <c r="BS85" i="99" s="1"/>
  <c r="Z85" i="99"/>
  <c r="BR85" i="99" s="1"/>
  <c r="Y85" i="99"/>
  <c r="BQ85" i="99" s="1"/>
  <c r="X85" i="99"/>
  <c r="BP85" i="99" s="1"/>
  <c r="W85" i="99"/>
  <c r="BO85" i="99" s="1"/>
  <c r="V85" i="99"/>
  <c r="BN85" i="99" s="1"/>
  <c r="U85" i="99"/>
  <c r="BM85" i="99" s="1"/>
  <c r="T85" i="99"/>
  <c r="BL85" i="99" s="1"/>
  <c r="S85" i="99"/>
  <c r="BK85" i="99" s="1"/>
  <c r="R85" i="99"/>
  <c r="BJ85" i="99" s="1"/>
  <c r="Q85" i="99"/>
  <c r="BI85" i="99" s="1"/>
  <c r="P85" i="99"/>
  <c r="BH85" i="99" s="1"/>
  <c r="O85" i="99"/>
  <c r="BG85" i="99" s="1"/>
  <c r="N85" i="99"/>
  <c r="BF85" i="99" s="1"/>
  <c r="M85" i="99"/>
  <c r="BE85" i="99" s="1"/>
  <c r="L85" i="99"/>
  <c r="BD85" i="99" s="1"/>
  <c r="K85" i="99"/>
  <c r="BC85" i="99" s="1"/>
  <c r="BB84" i="99"/>
  <c r="BA84" i="99"/>
  <c r="AZ84" i="99"/>
  <c r="AY84" i="99"/>
  <c r="AX84" i="99"/>
  <c r="AO84" i="99"/>
  <c r="CG84" i="99" s="1"/>
  <c r="AN84" i="99"/>
  <c r="CF84" i="99" s="1"/>
  <c r="AM84" i="99"/>
  <c r="CE84" i="99" s="1"/>
  <c r="AL84" i="99"/>
  <c r="CD84" i="99" s="1"/>
  <c r="AK84" i="99"/>
  <c r="CC84" i="99" s="1"/>
  <c r="AJ84" i="99"/>
  <c r="CB84" i="99" s="1"/>
  <c r="AI84" i="99"/>
  <c r="CA84" i="99" s="1"/>
  <c r="AH84" i="99"/>
  <c r="BZ84" i="99" s="1"/>
  <c r="AG84" i="99"/>
  <c r="BY84" i="99" s="1"/>
  <c r="AF84" i="99"/>
  <c r="BX84" i="99" s="1"/>
  <c r="AE84" i="99"/>
  <c r="BW84" i="99" s="1"/>
  <c r="AD84" i="99"/>
  <c r="BV84" i="99" s="1"/>
  <c r="AC84" i="99"/>
  <c r="BU84" i="99" s="1"/>
  <c r="AB84" i="99"/>
  <c r="BT84" i="99" s="1"/>
  <c r="AA84" i="99"/>
  <c r="BS84" i="99" s="1"/>
  <c r="Z84" i="99"/>
  <c r="BR84" i="99" s="1"/>
  <c r="Y84" i="99"/>
  <c r="BQ84" i="99" s="1"/>
  <c r="X84" i="99"/>
  <c r="BP84" i="99" s="1"/>
  <c r="W84" i="99"/>
  <c r="BO84" i="99" s="1"/>
  <c r="V84" i="99"/>
  <c r="BN84" i="99" s="1"/>
  <c r="U84" i="99"/>
  <c r="BM84" i="99" s="1"/>
  <c r="T84" i="99"/>
  <c r="BL84" i="99" s="1"/>
  <c r="S84" i="99"/>
  <c r="BK84" i="99" s="1"/>
  <c r="R84" i="99"/>
  <c r="BJ84" i="99" s="1"/>
  <c r="Q84" i="99"/>
  <c r="BI84" i="99" s="1"/>
  <c r="P84" i="99"/>
  <c r="BH84" i="99" s="1"/>
  <c r="O84" i="99"/>
  <c r="BG84" i="99" s="1"/>
  <c r="N84" i="99"/>
  <c r="BF84" i="99" s="1"/>
  <c r="M84" i="99"/>
  <c r="BE84" i="99" s="1"/>
  <c r="L84" i="99"/>
  <c r="BD84" i="99" s="1"/>
  <c r="K84" i="99"/>
  <c r="BC84" i="99" s="1"/>
  <c r="BB83" i="99"/>
  <c r="BA83" i="99"/>
  <c r="AZ83" i="99"/>
  <c r="AY83" i="99"/>
  <c r="AX83" i="99"/>
  <c r="AO83" i="99"/>
  <c r="CG83" i="99" s="1"/>
  <c r="AN83" i="99"/>
  <c r="CF83" i="99" s="1"/>
  <c r="AM83" i="99"/>
  <c r="CE83" i="99" s="1"/>
  <c r="AL83" i="99"/>
  <c r="CD83" i="99" s="1"/>
  <c r="AK83" i="99"/>
  <c r="CC83" i="99" s="1"/>
  <c r="AJ83" i="99"/>
  <c r="CB83" i="99" s="1"/>
  <c r="AI83" i="99"/>
  <c r="CA83" i="99" s="1"/>
  <c r="AH83" i="99"/>
  <c r="BZ83" i="99" s="1"/>
  <c r="AG83" i="99"/>
  <c r="BY83" i="99" s="1"/>
  <c r="AF83" i="99"/>
  <c r="BX83" i="99" s="1"/>
  <c r="AE83" i="99"/>
  <c r="BW83" i="99" s="1"/>
  <c r="AD83" i="99"/>
  <c r="BV83" i="99" s="1"/>
  <c r="AC83" i="99"/>
  <c r="BU83" i="99" s="1"/>
  <c r="AB83" i="99"/>
  <c r="BT83" i="99" s="1"/>
  <c r="AA83" i="99"/>
  <c r="BS83" i="99" s="1"/>
  <c r="Z83" i="99"/>
  <c r="BR83" i="99" s="1"/>
  <c r="Y83" i="99"/>
  <c r="BQ83" i="99" s="1"/>
  <c r="X83" i="99"/>
  <c r="BP83" i="99" s="1"/>
  <c r="W83" i="99"/>
  <c r="BO83" i="99" s="1"/>
  <c r="V83" i="99"/>
  <c r="BN83" i="99" s="1"/>
  <c r="U83" i="99"/>
  <c r="BM83" i="99" s="1"/>
  <c r="T83" i="99"/>
  <c r="BL83" i="99" s="1"/>
  <c r="S83" i="99"/>
  <c r="BK83" i="99" s="1"/>
  <c r="R83" i="99"/>
  <c r="BJ83" i="99" s="1"/>
  <c r="Q83" i="99"/>
  <c r="BI83" i="99" s="1"/>
  <c r="P83" i="99"/>
  <c r="BH83" i="99" s="1"/>
  <c r="O83" i="99"/>
  <c r="BG83" i="99" s="1"/>
  <c r="N83" i="99"/>
  <c r="BF83" i="99" s="1"/>
  <c r="M83" i="99"/>
  <c r="BE83" i="99" s="1"/>
  <c r="L83" i="99"/>
  <c r="BD83" i="99" s="1"/>
  <c r="K83" i="99"/>
  <c r="BC83" i="99" s="1"/>
  <c r="BB82" i="99"/>
  <c r="BA82" i="99"/>
  <c r="AZ82" i="99"/>
  <c r="AY82" i="99"/>
  <c r="AX82" i="99"/>
  <c r="AO82" i="99"/>
  <c r="CG82" i="99" s="1"/>
  <c r="AN82" i="99"/>
  <c r="CF82" i="99" s="1"/>
  <c r="AM82" i="99"/>
  <c r="CE82" i="99" s="1"/>
  <c r="AL82" i="99"/>
  <c r="CD82" i="99" s="1"/>
  <c r="AK82" i="99"/>
  <c r="CC82" i="99" s="1"/>
  <c r="AJ82" i="99"/>
  <c r="CB82" i="99" s="1"/>
  <c r="AI82" i="99"/>
  <c r="CA82" i="99" s="1"/>
  <c r="AH82" i="99"/>
  <c r="BZ82" i="99" s="1"/>
  <c r="AG82" i="99"/>
  <c r="BY82" i="99" s="1"/>
  <c r="AF82" i="99"/>
  <c r="BX82" i="99" s="1"/>
  <c r="AE82" i="99"/>
  <c r="BW82" i="99" s="1"/>
  <c r="AD82" i="99"/>
  <c r="BV82" i="99" s="1"/>
  <c r="AC82" i="99"/>
  <c r="BU82" i="99" s="1"/>
  <c r="AB82" i="99"/>
  <c r="BT82" i="99" s="1"/>
  <c r="AA82" i="99"/>
  <c r="BS82" i="99" s="1"/>
  <c r="Z82" i="99"/>
  <c r="BR82" i="99" s="1"/>
  <c r="Y82" i="99"/>
  <c r="BQ82" i="99" s="1"/>
  <c r="X82" i="99"/>
  <c r="BP82" i="99" s="1"/>
  <c r="W82" i="99"/>
  <c r="BO82" i="99" s="1"/>
  <c r="V82" i="99"/>
  <c r="BN82" i="99" s="1"/>
  <c r="U82" i="99"/>
  <c r="BM82" i="99" s="1"/>
  <c r="T82" i="99"/>
  <c r="BL82" i="99" s="1"/>
  <c r="S82" i="99"/>
  <c r="BK82" i="99" s="1"/>
  <c r="R82" i="99"/>
  <c r="BJ82" i="99" s="1"/>
  <c r="Q82" i="99"/>
  <c r="BI82" i="99" s="1"/>
  <c r="P82" i="99"/>
  <c r="BH82" i="99" s="1"/>
  <c r="O82" i="99"/>
  <c r="BG82" i="99" s="1"/>
  <c r="N82" i="99"/>
  <c r="BF82" i="99" s="1"/>
  <c r="M82" i="99"/>
  <c r="BE82" i="99" s="1"/>
  <c r="L82" i="99"/>
  <c r="BD82" i="99" s="1"/>
  <c r="K82" i="99"/>
  <c r="BC82" i="99" s="1"/>
  <c r="BB81" i="99"/>
  <c r="BA81" i="99"/>
  <c r="AZ81" i="99"/>
  <c r="AY81" i="99"/>
  <c r="AX81" i="99"/>
  <c r="AO81" i="99"/>
  <c r="CG81" i="99" s="1"/>
  <c r="AN81" i="99"/>
  <c r="CF81" i="99" s="1"/>
  <c r="AM81" i="99"/>
  <c r="CE81" i="99" s="1"/>
  <c r="AL81" i="99"/>
  <c r="CD81" i="99" s="1"/>
  <c r="AK81" i="99"/>
  <c r="CC81" i="99" s="1"/>
  <c r="AJ81" i="99"/>
  <c r="CB81" i="99" s="1"/>
  <c r="AI81" i="99"/>
  <c r="CA81" i="99" s="1"/>
  <c r="AH81" i="99"/>
  <c r="BZ81" i="99" s="1"/>
  <c r="AG81" i="99"/>
  <c r="BY81" i="99" s="1"/>
  <c r="AF81" i="99"/>
  <c r="BX81" i="99" s="1"/>
  <c r="AE81" i="99"/>
  <c r="BW81" i="99" s="1"/>
  <c r="AD81" i="99"/>
  <c r="BV81" i="99" s="1"/>
  <c r="AC81" i="99"/>
  <c r="BU81" i="99" s="1"/>
  <c r="AB81" i="99"/>
  <c r="BT81" i="99" s="1"/>
  <c r="AA81" i="99"/>
  <c r="BS81" i="99" s="1"/>
  <c r="Z81" i="99"/>
  <c r="BR81" i="99" s="1"/>
  <c r="Y81" i="99"/>
  <c r="BQ81" i="99" s="1"/>
  <c r="X81" i="99"/>
  <c r="BP81" i="99" s="1"/>
  <c r="W81" i="99"/>
  <c r="BO81" i="99" s="1"/>
  <c r="V81" i="99"/>
  <c r="BN81" i="99" s="1"/>
  <c r="U81" i="99"/>
  <c r="BM81" i="99" s="1"/>
  <c r="T81" i="99"/>
  <c r="BL81" i="99" s="1"/>
  <c r="S81" i="99"/>
  <c r="BK81" i="99" s="1"/>
  <c r="R81" i="99"/>
  <c r="BJ81" i="99" s="1"/>
  <c r="Q81" i="99"/>
  <c r="BI81" i="99" s="1"/>
  <c r="P81" i="99"/>
  <c r="BH81" i="99" s="1"/>
  <c r="O81" i="99"/>
  <c r="BG81" i="99" s="1"/>
  <c r="N81" i="99"/>
  <c r="BF81" i="99" s="1"/>
  <c r="M81" i="99"/>
  <c r="BE81" i="99" s="1"/>
  <c r="L81" i="99"/>
  <c r="BD81" i="99" s="1"/>
  <c r="K81" i="99"/>
  <c r="BC81" i="99" s="1"/>
  <c r="BB80" i="99"/>
  <c r="BA80" i="99"/>
  <c r="AZ80" i="99"/>
  <c r="AY80" i="99"/>
  <c r="AX80" i="99"/>
  <c r="AO80" i="99"/>
  <c r="CG80" i="99" s="1"/>
  <c r="AN80" i="99"/>
  <c r="CF80" i="99" s="1"/>
  <c r="AM80" i="99"/>
  <c r="CE80" i="99" s="1"/>
  <c r="AL80" i="99"/>
  <c r="CD80" i="99" s="1"/>
  <c r="AK80" i="99"/>
  <c r="CC80" i="99" s="1"/>
  <c r="AJ80" i="99"/>
  <c r="CB80" i="99" s="1"/>
  <c r="AI80" i="99"/>
  <c r="CA80" i="99" s="1"/>
  <c r="AH80" i="99"/>
  <c r="BZ80" i="99" s="1"/>
  <c r="AG80" i="99"/>
  <c r="BY80" i="99" s="1"/>
  <c r="AF80" i="99"/>
  <c r="BX80" i="99" s="1"/>
  <c r="AE80" i="99"/>
  <c r="BW80" i="99" s="1"/>
  <c r="AD80" i="99"/>
  <c r="BV80" i="99" s="1"/>
  <c r="AC80" i="99"/>
  <c r="BU80" i="99" s="1"/>
  <c r="AB80" i="99"/>
  <c r="BT80" i="99" s="1"/>
  <c r="AA80" i="99"/>
  <c r="BS80" i="99" s="1"/>
  <c r="Z80" i="99"/>
  <c r="BR80" i="99" s="1"/>
  <c r="Y80" i="99"/>
  <c r="BQ80" i="99" s="1"/>
  <c r="X80" i="99"/>
  <c r="BP80" i="99" s="1"/>
  <c r="W80" i="99"/>
  <c r="BO80" i="99" s="1"/>
  <c r="V80" i="99"/>
  <c r="BN80" i="99" s="1"/>
  <c r="U80" i="99"/>
  <c r="BM80" i="99" s="1"/>
  <c r="T80" i="99"/>
  <c r="BL80" i="99" s="1"/>
  <c r="S80" i="99"/>
  <c r="BK80" i="99" s="1"/>
  <c r="R80" i="99"/>
  <c r="BJ80" i="99" s="1"/>
  <c r="Q80" i="99"/>
  <c r="BI80" i="99" s="1"/>
  <c r="P80" i="99"/>
  <c r="BH80" i="99" s="1"/>
  <c r="O80" i="99"/>
  <c r="BG80" i="99" s="1"/>
  <c r="N80" i="99"/>
  <c r="BF80" i="99" s="1"/>
  <c r="M80" i="99"/>
  <c r="BE80" i="99" s="1"/>
  <c r="L80" i="99"/>
  <c r="BD80" i="99" s="1"/>
  <c r="K80" i="99"/>
  <c r="BC80" i="99" s="1"/>
  <c r="BB79" i="99"/>
  <c r="BA79" i="99"/>
  <c r="AZ79" i="99"/>
  <c r="AY79" i="99"/>
  <c r="AX79" i="99"/>
  <c r="AO79" i="99"/>
  <c r="CG79" i="99" s="1"/>
  <c r="AN79" i="99"/>
  <c r="CF79" i="99" s="1"/>
  <c r="AM79" i="99"/>
  <c r="CE79" i="99" s="1"/>
  <c r="AL79" i="99"/>
  <c r="CD79" i="99" s="1"/>
  <c r="AK79" i="99"/>
  <c r="CC79" i="99" s="1"/>
  <c r="AJ79" i="99"/>
  <c r="CB79" i="99" s="1"/>
  <c r="AI79" i="99"/>
  <c r="CA79" i="99" s="1"/>
  <c r="AH79" i="99"/>
  <c r="BZ79" i="99" s="1"/>
  <c r="AG79" i="99"/>
  <c r="BY79" i="99" s="1"/>
  <c r="AF79" i="99"/>
  <c r="BX79" i="99" s="1"/>
  <c r="AE79" i="99"/>
  <c r="BW79" i="99" s="1"/>
  <c r="AD79" i="99"/>
  <c r="BV79" i="99" s="1"/>
  <c r="AC79" i="99"/>
  <c r="BU79" i="99" s="1"/>
  <c r="AB79" i="99"/>
  <c r="BT79" i="99" s="1"/>
  <c r="AA79" i="99"/>
  <c r="BS79" i="99" s="1"/>
  <c r="Z79" i="99"/>
  <c r="BR79" i="99" s="1"/>
  <c r="Y79" i="99"/>
  <c r="BQ79" i="99" s="1"/>
  <c r="X79" i="99"/>
  <c r="BP79" i="99" s="1"/>
  <c r="W79" i="99"/>
  <c r="BO79" i="99" s="1"/>
  <c r="V79" i="99"/>
  <c r="BN79" i="99" s="1"/>
  <c r="U79" i="99"/>
  <c r="BM79" i="99" s="1"/>
  <c r="T79" i="99"/>
  <c r="BL79" i="99" s="1"/>
  <c r="S79" i="99"/>
  <c r="BK79" i="99" s="1"/>
  <c r="R79" i="99"/>
  <c r="BJ79" i="99" s="1"/>
  <c r="Q79" i="99"/>
  <c r="BI79" i="99" s="1"/>
  <c r="P79" i="99"/>
  <c r="BH79" i="99" s="1"/>
  <c r="O79" i="99"/>
  <c r="BG79" i="99" s="1"/>
  <c r="N79" i="99"/>
  <c r="BF79" i="99" s="1"/>
  <c r="M79" i="99"/>
  <c r="BE79" i="99" s="1"/>
  <c r="L79" i="99"/>
  <c r="BD79" i="99" s="1"/>
  <c r="K79" i="99"/>
  <c r="BC79" i="99" s="1"/>
  <c r="BB78" i="99"/>
  <c r="BA78" i="99"/>
  <c r="AZ78" i="99"/>
  <c r="AY78" i="99"/>
  <c r="AX78" i="99"/>
  <c r="AO78" i="99"/>
  <c r="CG78" i="99" s="1"/>
  <c r="AN78" i="99"/>
  <c r="CF78" i="99" s="1"/>
  <c r="AM78" i="99"/>
  <c r="CE78" i="99" s="1"/>
  <c r="AL78" i="99"/>
  <c r="CD78" i="99" s="1"/>
  <c r="AK78" i="99"/>
  <c r="CC78" i="99" s="1"/>
  <c r="AJ78" i="99"/>
  <c r="CB78" i="99" s="1"/>
  <c r="AI78" i="99"/>
  <c r="CA78" i="99" s="1"/>
  <c r="AH78" i="99"/>
  <c r="BZ78" i="99" s="1"/>
  <c r="AG78" i="99"/>
  <c r="BY78" i="99" s="1"/>
  <c r="AF78" i="99"/>
  <c r="BX78" i="99" s="1"/>
  <c r="AE78" i="99"/>
  <c r="BW78" i="99" s="1"/>
  <c r="AD78" i="99"/>
  <c r="BV78" i="99" s="1"/>
  <c r="AC78" i="99"/>
  <c r="BU78" i="99" s="1"/>
  <c r="AB78" i="99"/>
  <c r="BT78" i="99" s="1"/>
  <c r="AA78" i="99"/>
  <c r="BS78" i="99" s="1"/>
  <c r="Z78" i="99"/>
  <c r="BR78" i="99" s="1"/>
  <c r="Y78" i="99"/>
  <c r="BQ78" i="99" s="1"/>
  <c r="X78" i="99"/>
  <c r="BP78" i="99" s="1"/>
  <c r="W78" i="99"/>
  <c r="BO78" i="99" s="1"/>
  <c r="V78" i="99"/>
  <c r="BN78" i="99" s="1"/>
  <c r="U78" i="99"/>
  <c r="BM78" i="99" s="1"/>
  <c r="T78" i="99"/>
  <c r="BL78" i="99" s="1"/>
  <c r="S78" i="99"/>
  <c r="BK78" i="99" s="1"/>
  <c r="R78" i="99"/>
  <c r="BJ78" i="99" s="1"/>
  <c r="Q78" i="99"/>
  <c r="BI78" i="99" s="1"/>
  <c r="P78" i="99"/>
  <c r="BH78" i="99" s="1"/>
  <c r="O78" i="99"/>
  <c r="BG78" i="99" s="1"/>
  <c r="N78" i="99"/>
  <c r="BF78" i="99" s="1"/>
  <c r="M78" i="99"/>
  <c r="BE78" i="99" s="1"/>
  <c r="L78" i="99"/>
  <c r="BD78" i="99" s="1"/>
  <c r="K78" i="99"/>
  <c r="BC78" i="99" s="1"/>
  <c r="BB77" i="99"/>
  <c r="BA77" i="99"/>
  <c r="AZ77" i="99"/>
  <c r="AY77" i="99"/>
  <c r="AX77" i="99"/>
  <c r="AO77" i="99"/>
  <c r="CG77" i="99" s="1"/>
  <c r="AN77" i="99"/>
  <c r="CF77" i="99" s="1"/>
  <c r="AM77" i="99"/>
  <c r="CE77" i="99" s="1"/>
  <c r="AL77" i="99"/>
  <c r="CD77" i="99" s="1"/>
  <c r="AK77" i="99"/>
  <c r="CC77" i="99" s="1"/>
  <c r="AJ77" i="99"/>
  <c r="CB77" i="99" s="1"/>
  <c r="AI77" i="99"/>
  <c r="CA77" i="99" s="1"/>
  <c r="AH77" i="99"/>
  <c r="BZ77" i="99" s="1"/>
  <c r="AG77" i="99"/>
  <c r="BY77" i="99" s="1"/>
  <c r="AF77" i="99"/>
  <c r="BX77" i="99" s="1"/>
  <c r="AE77" i="99"/>
  <c r="BW77" i="99" s="1"/>
  <c r="AD77" i="99"/>
  <c r="BV77" i="99" s="1"/>
  <c r="AC77" i="99"/>
  <c r="BU77" i="99" s="1"/>
  <c r="AB77" i="99"/>
  <c r="BT77" i="99" s="1"/>
  <c r="AA77" i="99"/>
  <c r="BS77" i="99" s="1"/>
  <c r="Z77" i="99"/>
  <c r="BR77" i="99" s="1"/>
  <c r="Y77" i="99"/>
  <c r="BQ77" i="99" s="1"/>
  <c r="X77" i="99"/>
  <c r="BP77" i="99" s="1"/>
  <c r="W77" i="99"/>
  <c r="BO77" i="99" s="1"/>
  <c r="V77" i="99"/>
  <c r="BN77" i="99" s="1"/>
  <c r="U77" i="99"/>
  <c r="BM77" i="99" s="1"/>
  <c r="T77" i="99"/>
  <c r="BL77" i="99" s="1"/>
  <c r="S77" i="99"/>
  <c r="BK77" i="99" s="1"/>
  <c r="R77" i="99"/>
  <c r="BJ77" i="99" s="1"/>
  <c r="Q77" i="99"/>
  <c r="BI77" i="99" s="1"/>
  <c r="P77" i="99"/>
  <c r="BH77" i="99" s="1"/>
  <c r="O77" i="99"/>
  <c r="BG77" i="99" s="1"/>
  <c r="N77" i="99"/>
  <c r="BF77" i="99" s="1"/>
  <c r="M77" i="99"/>
  <c r="BE77" i="99" s="1"/>
  <c r="L77" i="99"/>
  <c r="BD77" i="99" s="1"/>
  <c r="K77" i="99"/>
  <c r="BC77" i="99" s="1"/>
  <c r="BB76" i="99"/>
  <c r="BA76" i="99"/>
  <c r="AZ76" i="99"/>
  <c r="AY76" i="99"/>
  <c r="AX76" i="99"/>
  <c r="AO76" i="99"/>
  <c r="CG76" i="99" s="1"/>
  <c r="AN76" i="99"/>
  <c r="CF76" i="99" s="1"/>
  <c r="AM76" i="99"/>
  <c r="CE76" i="99" s="1"/>
  <c r="AL76" i="99"/>
  <c r="CD76" i="99" s="1"/>
  <c r="AK76" i="99"/>
  <c r="CC76" i="99" s="1"/>
  <c r="AJ76" i="99"/>
  <c r="CB76" i="99" s="1"/>
  <c r="AI76" i="99"/>
  <c r="CA76" i="99" s="1"/>
  <c r="AH76" i="99"/>
  <c r="BZ76" i="99" s="1"/>
  <c r="AG76" i="99"/>
  <c r="BY76" i="99" s="1"/>
  <c r="AF76" i="99"/>
  <c r="BX76" i="99" s="1"/>
  <c r="AE76" i="99"/>
  <c r="BW76" i="99" s="1"/>
  <c r="AD76" i="99"/>
  <c r="BV76" i="99" s="1"/>
  <c r="AC76" i="99"/>
  <c r="BU76" i="99" s="1"/>
  <c r="AB76" i="99"/>
  <c r="BT76" i="99" s="1"/>
  <c r="AA76" i="99"/>
  <c r="BS76" i="99" s="1"/>
  <c r="Z76" i="99"/>
  <c r="BR76" i="99" s="1"/>
  <c r="Y76" i="99"/>
  <c r="BQ76" i="99" s="1"/>
  <c r="X76" i="99"/>
  <c r="BP76" i="99" s="1"/>
  <c r="W76" i="99"/>
  <c r="BO76" i="99" s="1"/>
  <c r="V76" i="99"/>
  <c r="BN76" i="99" s="1"/>
  <c r="U76" i="99"/>
  <c r="BM76" i="99" s="1"/>
  <c r="T76" i="99"/>
  <c r="BL76" i="99" s="1"/>
  <c r="S76" i="99"/>
  <c r="BK76" i="99" s="1"/>
  <c r="R76" i="99"/>
  <c r="BJ76" i="99" s="1"/>
  <c r="Q76" i="99"/>
  <c r="BI76" i="99" s="1"/>
  <c r="P76" i="99"/>
  <c r="BH76" i="99" s="1"/>
  <c r="O76" i="99"/>
  <c r="BG76" i="99" s="1"/>
  <c r="N76" i="99"/>
  <c r="BF76" i="99" s="1"/>
  <c r="M76" i="99"/>
  <c r="BE76" i="99" s="1"/>
  <c r="L76" i="99"/>
  <c r="BD76" i="99" s="1"/>
  <c r="K76" i="99"/>
  <c r="BC76" i="99" s="1"/>
  <c r="BB75" i="99"/>
  <c r="BA75" i="99"/>
  <c r="AZ75" i="99"/>
  <c r="AY75" i="99"/>
  <c r="AX75" i="99"/>
  <c r="AO75" i="99"/>
  <c r="CG75" i="99" s="1"/>
  <c r="AN75" i="99"/>
  <c r="CF75" i="99" s="1"/>
  <c r="AM75" i="99"/>
  <c r="CE75" i="99" s="1"/>
  <c r="AL75" i="99"/>
  <c r="CD75" i="99" s="1"/>
  <c r="AK75" i="99"/>
  <c r="CC75" i="99" s="1"/>
  <c r="AJ75" i="99"/>
  <c r="CB75" i="99" s="1"/>
  <c r="AI75" i="99"/>
  <c r="CA75" i="99" s="1"/>
  <c r="AH75" i="99"/>
  <c r="BZ75" i="99" s="1"/>
  <c r="AG75" i="99"/>
  <c r="BY75" i="99" s="1"/>
  <c r="AF75" i="99"/>
  <c r="BX75" i="99" s="1"/>
  <c r="AE75" i="99"/>
  <c r="BW75" i="99" s="1"/>
  <c r="AD75" i="99"/>
  <c r="BV75" i="99" s="1"/>
  <c r="AC75" i="99"/>
  <c r="BU75" i="99" s="1"/>
  <c r="AB75" i="99"/>
  <c r="BT75" i="99" s="1"/>
  <c r="AA75" i="99"/>
  <c r="BS75" i="99" s="1"/>
  <c r="Z75" i="99"/>
  <c r="BR75" i="99" s="1"/>
  <c r="Y75" i="99"/>
  <c r="BQ75" i="99" s="1"/>
  <c r="X75" i="99"/>
  <c r="BP75" i="99" s="1"/>
  <c r="W75" i="99"/>
  <c r="BO75" i="99" s="1"/>
  <c r="V75" i="99"/>
  <c r="BN75" i="99" s="1"/>
  <c r="U75" i="99"/>
  <c r="BM75" i="99" s="1"/>
  <c r="T75" i="99"/>
  <c r="BL75" i="99" s="1"/>
  <c r="S75" i="99"/>
  <c r="BK75" i="99" s="1"/>
  <c r="R75" i="99"/>
  <c r="BJ75" i="99" s="1"/>
  <c r="Q75" i="99"/>
  <c r="BI75" i="99" s="1"/>
  <c r="P75" i="99"/>
  <c r="BH75" i="99" s="1"/>
  <c r="O75" i="99"/>
  <c r="BG75" i="99" s="1"/>
  <c r="N75" i="99"/>
  <c r="BF75" i="99" s="1"/>
  <c r="M75" i="99"/>
  <c r="BE75" i="99" s="1"/>
  <c r="L75" i="99"/>
  <c r="BD75" i="99" s="1"/>
  <c r="K75" i="99"/>
  <c r="BC75" i="99" s="1"/>
  <c r="BB74" i="99"/>
  <c r="BA74" i="99"/>
  <c r="AZ74" i="99"/>
  <c r="AY74" i="99"/>
  <c r="AX74" i="99"/>
  <c r="AO74" i="99"/>
  <c r="CG74" i="99" s="1"/>
  <c r="AN74" i="99"/>
  <c r="CF74" i="99" s="1"/>
  <c r="AM74" i="99"/>
  <c r="CE74" i="99" s="1"/>
  <c r="AL74" i="99"/>
  <c r="CD74" i="99" s="1"/>
  <c r="AK74" i="99"/>
  <c r="CC74" i="99" s="1"/>
  <c r="AJ74" i="99"/>
  <c r="CB74" i="99" s="1"/>
  <c r="AI74" i="99"/>
  <c r="CA74" i="99" s="1"/>
  <c r="AH74" i="99"/>
  <c r="BZ74" i="99" s="1"/>
  <c r="AG74" i="99"/>
  <c r="BY74" i="99" s="1"/>
  <c r="AF74" i="99"/>
  <c r="BX74" i="99" s="1"/>
  <c r="AE74" i="99"/>
  <c r="BW74" i="99" s="1"/>
  <c r="AD74" i="99"/>
  <c r="BV74" i="99" s="1"/>
  <c r="AC74" i="99"/>
  <c r="BU74" i="99" s="1"/>
  <c r="AB74" i="99"/>
  <c r="BT74" i="99" s="1"/>
  <c r="AA74" i="99"/>
  <c r="BS74" i="99" s="1"/>
  <c r="Z74" i="99"/>
  <c r="BR74" i="99" s="1"/>
  <c r="Y74" i="99"/>
  <c r="BQ74" i="99" s="1"/>
  <c r="X74" i="99"/>
  <c r="BP74" i="99" s="1"/>
  <c r="W74" i="99"/>
  <c r="BO74" i="99" s="1"/>
  <c r="V74" i="99"/>
  <c r="BN74" i="99" s="1"/>
  <c r="U74" i="99"/>
  <c r="BM74" i="99" s="1"/>
  <c r="T74" i="99"/>
  <c r="BL74" i="99" s="1"/>
  <c r="S74" i="99"/>
  <c r="BK74" i="99" s="1"/>
  <c r="R74" i="99"/>
  <c r="BJ74" i="99" s="1"/>
  <c r="Q74" i="99"/>
  <c r="BI74" i="99" s="1"/>
  <c r="P74" i="99"/>
  <c r="BH74" i="99" s="1"/>
  <c r="O74" i="99"/>
  <c r="BG74" i="99" s="1"/>
  <c r="N74" i="99"/>
  <c r="BF74" i="99" s="1"/>
  <c r="M74" i="99"/>
  <c r="BE74" i="99" s="1"/>
  <c r="L74" i="99"/>
  <c r="BD74" i="99" s="1"/>
  <c r="K74" i="99"/>
  <c r="BC74" i="99" s="1"/>
  <c r="CG73" i="99"/>
  <c r="CF73" i="99"/>
  <c r="CE73" i="99"/>
  <c r="CD73" i="99"/>
  <c r="CC73" i="99"/>
  <c r="CB73" i="99"/>
  <c r="CA73" i="99"/>
  <c r="BZ73" i="99"/>
  <c r="BY73" i="99"/>
  <c r="BX73" i="99"/>
  <c r="BW73" i="99"/>
  <c r="BV73" i="99"/>
  <c r="BU73" i="99"/>
  <c r="BT73" i="99"/>
  <c r="BS73" i="99"/>
  <c r="BR73" i="99"/>
  <c r="BQ73" i="99"/>
  <c r="BP73" i="99"/>
  <c r="BO73" i="99"/>
  <c r="BN73" i="99"/>
  <c r="BM73" i="99"/>
  <c r="BL73" i="99"/>
  <c r="BK73" i="99"/>
  <c r="BJ73" i="99"/>
  <c r="BI73" i="99"/>
  <c r="BH73" i="99"/>
  <c r="BG73" i="99"/>
  <c r="BF73" i="99"/>
  <c r="BE73" i="99"/>
  <c r="BD73" i="99"/>
  <c r="BC73" i="99"/>
  <c r="BB73" i="99"/>
  <c r="BA73" i="99"/>
  <c r="AZ73" i="99"/>
  <c r="AY73" i="99"/>
  <c r="AX73" i="99"/>
  <c r="CG72" i="99"/>
  <c r="CF72" i="99"/>
  <c r="CE72" i="99"/>
  <c r="CD72" i="99"/>
  <c r="CC72" i="99"/>
  <c r="CB72" i="99"/>
  <c r="CA72" i="99"/>
  <c r="BZ72" i="99"/>
  <c r="BY72" i="99"/>
  <c r="BX72" i="99"/>
  <c r="BW72" i="99"/>
  <c r="BV72" i="99"/>
  <c r="BU72" i="99"/>
  <c r="BT72" i="99"/>
  <c r="BS72" i="99"/>
  <c r="BR72" i="99"/>
  <c r="BQ72" i="99"/>
  <c r="BP72" i="99"/>
  <c r="BO72" i="99"/>
  <c r="BN72" i="99"/>
  <c r="BM72" i="99"/>
  <c r="BL72" i="99"/>
  <c r="BK72" i="99"/>
  <c r="BJ72" i="99"/>
  <c r="BI72" i="99"/>
  <c r="BH72" i="99"/>
  <c r="BG72" i="99"/>
  <c r="BF72" i="99"/>
  <c r="BE72" i="99"/>
  <c r="BD72" i="99"/>
  <c r="BC72" i="99"/>
  <c r="BB72" i="99"/>
  <c r="BA72" i="99"/>
  <c r="AZ72" i="99"/>
  <c r="AY72" i="99"/>
  <c r="AX72" i="99"/>
  <c r="BB70" i="99"/>
  <c r="BA70" i="99"/>
  <c r="AZ70" i="99"/>
  <c r="AY70" i="99"/>
  <c r="AX70" i="99"/>
  <c r="BB69" i="99"/>
  <c r="BA69" i="99"/>
  <c r="AZ69" i="99"/>
  <c r="AY69" i="99"/>
  <c r="AX69" i="99"/>
  <c r="AO69" i="99"/>
  <c r="CG69" i="99" s="1"/>
  <c r="AN69" i="99"/>
  <c r="CF69" i="99" s="1"/>
  <c r="AM69" i="99"/>
  <c r="CE69" i="99" s="1"/>
  <c r="AL69" i="99"/>
  <c r="CD69" i="99" s="1"/>
  <c r="AK69" i="99"/>
  <c r="CC69" i="99" s="1"/>
  <c r="AJ69" i="99"/>
  <c r="CB69" i="99" s="1"/>
  <c r="AI69" i="99"/>
  <c r="AH69" i="99"/>
  <c r="BZ69" i="99" s="1"/>
  <c r="AG69" i="99"/>
  <c r="AF69" i="99"/>
  <c r="BX69" i="99" s="1"/>
  <c r="AE69" i="99"/>
  <c r="BW69" i="99" s="1"/>
  <c r="AD69" i="99"/>
  <c r="BV69" i="99" s="1"/>
  <c r="AC69" i="99"/>
  <c r="BU69" i="99" s="1"/>
  <c r="AB69" i="99"/>
  <c r="BT69" i="99" s="1"/>
  <c r="AA69" i="99"/>
  <c r="BS69" i="99" s="1"/>
  <c r="Z69" i="99"/>
  <c r="BR69" i="99" s="1"/>
  <c r="Y69" i="99"/>
  <c r="BQ69" i="99" s="1"/>
  <c r="X69" i="99"/>
  <c r="BP69" i="99" s="1"/>
  <c r="W69" i="99"/>
  <c r="BO69" i="99" s="1"/>
  <c r="V69" i="99"/>
  <c r="BN69" i="99" s="1"/>
  <c r="U69" i="99"/>
  <c r="BM69" i="99" s="1"/>
  <c r="T69" i="99"/>
  <c r="BL69" i="99" s="1"/>
  <c r="S69" i="99"/>
  <c r="BK69" i="99" s="1"/>
  <c r="R69" i="99"/>
  <c r="BJ69" i="99" s="1"/>
  <c r="Q69" i="99"/>
  <c r="BI69" i="99" s="1"/>
  <c r="P69" i="99"/>
  <c r="BH69" i="99" s="1"/>
  <c r="O69" i="99"/>
  <c r="BG69" i="99" s="1"/>
  <c r="N69" i="99"/>
  <c r="BF69" i="99" s="1"/>
  <c r="M69" i="99"/>
  <c r="BE69" i="99" s="1"/>
  <c r="L69" i="99"/>
  <c r="BD69" i="99" s="1"/>
  <c r="K69" i="99"/>
  <c r="BC69" i="99" s="1"/>
  <c r="BB68" i="99"/>
  <c r="BA68" i="99"/>
  <c r="AZ68" i="99"/>
  <c r="AY68" i="99"/>
  <c r="AX68" i="99"/>
  <c r="AO68" i="99"/>
  <c r="CG68" i="99" s="1"/>
  <c r="AN68" i="99"/>
  <c r="AM68" i="99"/>
  <c r="CE68" i="99" s="1"/>
  <c r="AL68" i="99"/>
  <c r="AK68" i="99"/>
  <c r="CC68" i="99" s="1"/>
  <c r="AJ68" i="99"/>
  <c r="AI68" i="99"/>
  <c r="CA68" i="99" s="1"/>
  <c r="AH68" i="99"/>
  <c r="BZ68" i="99" s="1"/>
  <c r="AG68" i="99"/>
  <c r="BY68" i="99" s="1"/>
  <c r="AF68" i="99"/>
  <c r="BX68" i="99" s="1"/>
  <c r="AE68" i="99"/>
  <c r="BW68" i="99" s="1"/>
  <c r="AD68" i="99"/>
  <c r="BV68" i="99" s="1"/>
  <c r="AC68" i="99"/>
  <c r="BU68" i="99" s="1"/>
  <c r="AB68" i="99"/>
  <c r="AA68" i="99"/>
  <c r="Z68" i="99"/>
  <c r="Y68" i="99"/>
  <c r="BQ68" i="99" s="1"/>
  <c r="X68" i="99"/>
  <c r="W68" i="99"/>
  <c r="V68" i="99"/>
  <c r="U68" i="99"/>
  <c r="T68" i="99"/>
  <c r="S68" i="99"/>
  <c r="R68" i="99"/>
  <c r="Q68" i="99"/>
  <c r="P68" i="99"/>
  <c r="O68" i="99"/>
  <c r="N68" i="99"/>
  <c r="M68" i="99"/>
  <c r="L68" i="99"/>
  <c r="K68" i="99"/>
  <c r="BC68" i="99" s="1"/>
  <c r="AO67" i="99"/>
  <c r="CG67" i="99" s="1"/>
  <c r="AN67" i="99"/>
  <c r="CF67" i="99" s="1"/>
  <c r="AM67" i="99"/>
  <c r="CE67" i="99" s="1"/>
  <c r="AL67" i="99"/>
  <c r="CD67" i="99" s="1"/>
  <c r="AK67" i="99"/>
  <c r="CC67" i="99" s="1"/>
  <c r="AJ67" i="99"/>
  <c r="CB67" i="99" s="1"/>
  <c r="AI67" i="99"/>
  <c r="CA67" i="99" s="1"/>
  <c r="AH67" i="99"/>
  <c r="BZ67" i="99" s="1"/>
  <c r="AG67" i="99"/>
  <c r="BY67" i="99" s="1"/>
  <c r="AF67" i="99"/>
  <c r="BX67" i="99" s="1"/>
  <c r="AE67" i="99"/>
  <c r="BW67" i="99" s="1"/>
  <c r="AD67" i="99"/>
  <c r="BV67" i="99" s="1"/>
  <c r="AC67" i="99"/>
  <c r="BU67" i="99" s="1"/>
  <c r="AB67" i="99"/>
  <c r="BT67" i="99" s="1"/>
  <c r="AA67" i="99"/>
  <c r="BS67" i="99" s="1"/>
  <c r="Z67" i="99"/>
  <c r="BR67" i="99" s="1"/>
  <c r="Y67" i="99"/>
  <c r="BQ67" i="99" s="1"/>
  <c r="X67" i="99"/>
  <c r="BP67" i="99" s="1"/>
  <c r="W67" i="99"/>
  <c r="BO67" i="99" s="1"/>
  <c r="V67" i="99"/>
  <c r="BN67" i="99" s="1"/>
  <c r="U67" i="99"/>
  <c r="BM67" i="99" s="1"/>
  <c r="T67" i="99"/>
  <c r="BL67" i="99" s="1"/>
  <c r="S67" i="99"/>
  <c r="BK67" i="99" s="1"/>
  <c r="R67" i="99"/>
  <c r="BJ67" i="99" s="1"/>
  <c r="Q67" i="99"/>
  <c r="BI67" i="99" s="1"/>
  <c r="P67" i="99"/>
  <c r="BH67" i="99" s="1"/>
  <c r="O67" i="99"/>
  <c r="BG67" i="99" s="1"/>
  <c r="N67" i="99"/>
  <c r="BF67" i="99" s="1"/>
  <c r="M67" i="99"/>
  <c r="BE67" i="99" s="1"/>
  <c r="L67" i="99"/>
  <c r="BD67" i="99" s="1"/>
  <c r="K67" i="99"/>
  <c r="BC67" i="99" s="1"/>
  <c r="H67" i="99"/>
  <c r="BB67" i="99" s="1"/>
  <c r="G67" i="99"/>
  <c r="BA67" i="99" s="1"/>
  <c r="F67" i="99"/>
  <c r="AZ67" i="99" s="1"/>
  <c r="E67" i="99"/>
  <c r="AY67" i="99" s="1"/>
  <c r="D67" i="99"/>
  <c r="AX67" i="99" s="1"/>
  <c r="AO65" i="99"/>
  <c r="CG65" i="99" s="1"/>
  <c r="AN65" i="99"/>
  <c r="CF65" i="99" s="1"/>
  <c r="AM65" i="99"/>
  <c r="CE65" i="99" s="1"/>
  <c r="AL65" i="99"/>
  <c r="CD65" i="99" s="1"/>
  <c r="AK65" i="99"/>
  <c r="CC65" i="99" s="1"/>
  <c r="AJ65" i="99"/>
  <c r="CB65" i="99" s="1"/>
  <c r="AI65" i="99"/>
  <c r="CA65" i="99" s="1"/>
  <c r="AH65" i="99"/>
  <c r="BZ65" i="99" s="1"/>
  <c r="AG65" i="99"/>
  <c r="BY65" i="99" s="1"/>
  <c r="AF65" i="99"/>
  <c r="BX65" i="99" s="1"/>
  <c r="AE65" i="99"/>
  <c r="BW65" i="99" s="1"/>
  <c r="AD65" i="99"/>
  <c r="BV65" i="99" s="1"/>
  <c r="AC65" i="99"/>
  <c r="BU65" i="99" s="1"/>
  <c r="AB65" i="99"/>
  <c r="BT65" i="99" s="1"/>
  <c r="AA65" i="99"/>
  <c r="BS65" i="99" s="1"/>
  <c r="Z65" i="99"/>
  <c r="BR65" i="99" s="1"/>
  <c r="Y65" i="99"/>
  <c r="BQ65" i="99" s="1"/>
  <c r="X65" i="99"/>
  <c r="BP65" i="99" s="1"/>
  <c r="W65" i="99"/>
  <c r="BO65" i="99" s="1"/>
  <c r="V65" i="99"/>
  <c r="BN65" i="99" s="1"/>
  <c r="U65" i="99"/>
  <c r="BM65" i="99" s="1"/>
  <c r="T65" i="99"/>
  <c r="BL65" i="99" s="1"/>
  <c r="S65" i="99"/>
  <c r="BK65" i="99" s="1"/>
  <c r="R65" i="99"/>
  <c r="BJ65" i="99" s="1"/>
  <c r="Q65" i="99"/>
  <c r="BI65" i="99" s="1"/>
  <c r="P65" i="99"/>
  <c r="BH65" i="99" s="1"/>
  <c r="O65" i="99"/>
  <c r="BG65" i="99" s="1"/>
  <c r="N65" i="99"/>
  <c r="BF65" i="99" s="1"/>
  <c r="M65" i="99"/>
  <c r="BE65" i="99" s="1"/>
  <c r="L65" i="99"/>
  <c r="BD65" i="99" s="1"/>
  <c r="K65" i="99"/>
  <c r="BC65" i="99" s="1"/>
  <c r="H65" i="99"/>
  <c r="BB65" i="99" s="1"/>
  <c r="G65" i="99"/>
  <c r="BA65" i="99" s="1"/>
  <c r="F65" i="99"/>
  <c r="AZ65" i="99" s="1"/>
  <c r="E65" i="99"/>
  <c r="AY65" i="99" s="1"/>
  <c r="D65" i="99"/>
  <c r="AX65" i="99" s="1"/>
  <c r="AO64" i="99"/>
  <c r="AN64" i="99"/>
  <c r="AM64" i="99"/>
  <c r="AL64" i="99"/>
  <c r="AL66" i="99" s="1"/>
  <c r="CD66" i="99" s="1"/>
  <c r="AK64" i="99"/>
  <c r="AJ64" i="99"/>
  <c r="AI64" i="99"/>
  <c r="AI66" i="99" s="1"/>
  <c r="CA66" i="99" s="1"/>
  <c r="AH64" i="99"/>
  <c r="AG64" i="99"/>
  <c r="AG66" i="99" s="1"/>
  <c r="BY66" i="99" s="1"/>
  <c r="AF64" i="99"/>
  <c r="AE64" i="99"/>
  <c r="AD64" i="99"/>
  <c r="AC64" i="99"/>
  <c r="AB64" i="99"/>
  <c r="AA64" i="99"/>
  <c r="Z64" i="99"/>
  <c r="Z66" i="99" s="1"/>
  <c r="BR66" i="99" s="1"/>
  <c r="Y64" i="99"/>
  <c r="X64" i="99"/>
  <c r="W64" i="99"/>
  <c r="W66" i="99" s="1"/>
  <c r="BO66" i="99" s="1"/>
  <c r="V64" i="99"/>
  <c r="U64" i="99"/>
  <c r="U66" i="99" s="1"/>
  <c r="BM66" i="99" s="1"/>
  <c r="T64" i="99"/>
  <c r="S64" i="99"/>
  <c r="R64" i="99"/>
  <c r="Q64" i="99"/>
  <c r="P64" i="99"/>
  <c r="O64" i="99"/>
  <c r="N64" i="99"/>
  <c r="M64" i="99"/>
  <c r="L64" i="99"/>
  <c r="K64" i="99"/>
  <c r="K66" i="99" s="1"/>
  <c r="BC66" i="99" s="1"/>
  <c r="H64" i="99"/>
  <c r="G64" i="99"/>
  <c r="G66" i="99" s="1"/>
  <c r="BA66" i="99" s="1"/>
  <c r="F64" i="99"/>
  <c r="E64" i="99"/>
  <c r="E66" i="99" s="1"/>
  <c r="AY66" i="99" s="1"/>
  <c r="D64" i="99"/>
  <c r="AO62" i="99"/>
  <c r="CG62" i="99" s="1"/>
  <c r="AN62" i="99"/>
  <c r="CF62" i="99" s="1"/>
  <c r="AM62" i="99"/>
  <c r="CE62" i="99" s="1"/>
  <c r="AL62" i="99"/>
  <c r="CD62" i="99" s="1"/>
  <c r="AK62" i="99"/>
  <c r="CC62" i="99" s="1"/>
  <c r="AJ62" i="99"/>
  <c r="CB62" i="99" s="1"/>
  <c r="AI62" i="99"/>
  <c r="CA62" i="99" s="1"/>
  <c r="AH62" i="99"/>
  <c r="BZ62" i="99" s="1"/>
  <c r="AG62" i="99"/>
  <c r="BY62" i="99" s="1"/>
  <c r="AF62" i="99"/>
  <c r="BX62" i="99" s="1"/>
  <c r="AE62" i="99"/>
  <c r="BW62" i="99" s="1"/>
  <c r="AD62" i="99"/>
  <c r="BV62" i="99" s="1"/>
  <c r="AC62" i="99"/>
  <c r="BU62" i="99" s="1"/>
  <c r="AB62" i="99"/>
  <c r="BT62" i="99" s="1"/>
  <c r="AA62" i="99"/>
  <c r="BS62" i="99" s="1"/>
  <c r="Z62" i="99"/>
  <c r="BR62" i="99" s="1"/>
  <c r="Y62" i="99"/>
  <c r="BQ62" i="99" s="1"/>
  <c r="X62" i="99"/>
  <c r="BP62" i="99" s="1"/>
  <c r="W62" i="99"/>
  <c r="BO62" i="99" s="1"/>
  <c r="V62" i="99"/>
  <c r="BN62" i="99" s="1"/>
  <c r="U62" i="99"/>
  <c r="BM62" i="99" s="1"/>
  <c r="T62" i="99"/>
  <c r="BL62" i="99" s="1"/>
  <c r="S62" i="99"/>
  <c r="BK62" i="99" s="1"/>
  <c r="R62" i="99"/>
  <c r="BJ62" i="99" s="1"/>
  <c r="Q62" i="99"/>
  <c r="BI62" i="99" s="1"/>
  <c r="P62" i="99"/>
  <c r="BH62" i="99" s="1"/>
  <c r="O62" i="99"/>
  <c r="BG62" i="99" s="1"/>
  <c r="N62" i="99"/>
  <c r="BF62" i="99" s="1"/>
  <c r="M62" i="99"/>
  <c r="BE62" i="99" s="1"/>
  <c r="L62" i="99"/>
  <c r="BD62" i="99" s="1"/>
  <c r="K62" i="99"/>
  <c r="BC62" i="99" s="1"/>
  <c r="H62" i="99"/>
  <c r="BB62" i="99" s="1"/>
  <c r="G62" i="99"/>
  <c r="BA62" i="99" s="1"/>
  <c r="F62" i="99"/>
  <c r="AZ62" i="99" s="1"/>
  <c r="E62" i="99"/>
  <c r="AY62" i="99" s="1"/>
  <c r="D62" i="99"/>
  <c r="AX62" i="99" s="1"/>
  <c r="AO61" i="99"/>
  <c r="AO63" i="99" s="1"/>
  <c r="CG63" i="99" s="1"/>
  <c r="AN61" i="99"/>
  <c r="AM61" i="99"/>
  <c r="AM63" i="99" s="1"/>
  <c r="CE63" i="99" s="1"/>
  <c r="AL61" i="99"/>
  <c r="AK61" i="99"/>
  <c r="AJ61" i="99"/>
  <c r="AJ63" i="99" s="1"/>
  <c r="CB63" i="99" s="1"/>
  <c r="AI61" i="99"/>
  <c r="AI63" i="99" s="1"/>
  <c r="CA63" i="99" s="1"/>
  <c r="AH61" i="99"/>
  <c r="AG61" i="99"/>
  <c r="AF61" i="99"/>
  <c r="AF63" i="99" s="1"/>
  <c r="BX63" i="99" s="1"/>
  <c r="AE61" i="99"/>
  <c r="AD61" i="99"/>
  <c r="AC61" i="99"/>
  <c r="AB61" i="99"/>
  <c r="AA61" i="99"/>
  <c r="AA63" i="99" s="1"/>
  <c r="BS63" i="99" s="1"/>
  <c r="Z61" i="99"/>
  <c r="Y61" i="99"/>
  <c r="X61" i="99"/>
  <c r="W61" i="99"/>
  <c r="W63" i="99" s="1"/>
  <c r="BO63" i="99" s="1"/>
  <c r="V61" i="99"/>
  <c r="U61" i="99"/>
  <c r="T61" i="99"/>
  <c r="T63" i="99" s="1"/>
  <c r="BL63" i="99" s="1"/>
  <c r="S61" i="99"/>
  <c r="BK61" i="99" s="1"/>
  <c r="R61" i="99"/>
  <c r="Q61" i="99"/>
  <c r="Q63" i="99" s="1"/>
  <c r="BI63" i="99" s="1"/>
  <c r="P61" i="99"/>
  <c r="O61" i="99"/>
  <c r="O63" i="99" s="1"/>
  <c r="BG63" i="99" s="1"/>
  <c r="N61" i="99"/>
  <c r="M61" i="99"/>
  <c r="L61" i="99"/>
  <c r="L63" i="99" s="1"/>
  <c r="BD63" i="99" s="1"/>
  <c r="K61" i="99"/>
  <c r="K63" i="99" s="1"/>
  <c r="BC63" i="99" s="1"/>
  <c r="H61" i="99"/>
  <c r="G61" i="99"/>
  <c r="F61" i="99"/>
  <c r="F63" i="99" s="1"/>
  <c r="AZ63" i="99" s="1"/>
  <c r="E61" i="99"/>
  <c r="AY61" i="99" s="1"/>
  <c r="D61" i="99"/>
  <c r="BB60" i="99"/>
  <c r="BA60" i="99"/>
  <c r="AZ60" i="99"/>
  <c r="AY60" i="99"/>
  <c r="AX60" i="99"/>
  <c r="CG59" i="99"/>
  <c r="BB59" i="99"/>
  <c r="BA59" i="99"/>
  <c r="AZ59" i="99"/>
  <c r="AY59" i="99"/>
  <c r="AX59" i="99"/>
  <c r="AO59" i="99"/>
  <c r="AN59" i="99"/>
  <c r="CF59" i="99" s="1"/>
  <c r="AM59" i="99"/>
  <c r="CE59" i="99" s="1"/>
  <c r="AL59" i="99"/>
  <c r="AK59" i="99"/>
  <c r="CC59" i="99" s="1"/>
  <c r="AJ59" i="99"/>
  <c r="CB59" i="99" s="1"/>
  <c r="AI59" i="99"/>
  <c r="CA59" i="99" s="1"/>
  <c r="AH59" i="99"/>
  <c r="BZ59" i="99" s="1"/>
  <c r="AG59" i="99"/>
  <c r="BY59" i="99" s="1"/>
  <c r="AF59" i="99"/>
  <c r="BX59" i="99" s="1"/>
  <c r="AE59" i="99"/>
  <c r="BW59" i="99" s="1"/>
  <c r="AD59" i="99"/>
  <c r="BV59" i="99" s="1"/>
  <c r="AC59" i="99"/>
  <c r="BU59" i="99" s="1"/>
  <c r="AB59" i="99"/>
  <c r="BT59" i="99" s="1"/>
  <c r="AA59" i="99"/>
  <c r="BS59" i="99" s="1"/>
  <c r="Z59" i="99"/>
  <c r="BR59" i="99" s="1"/>
  <c r="Y59" i="99"/>
  <c r="BQ59" i="99" s="1"/>
  <c r="X59" i="99"/>
  <c r="BP59" i="99" s="1"/>
  <c r="W59" i="99"/>
  <c r="BO59" i="99" s="1"/>
  <c r="V59" i="99"/>
  <c r="BN59" i="99" s="1"/>
  <c r="U59" i="99"/>
  <c r="BM59" i="99" s="1"/>
  <c r="T59" i="99"/>
  <c r="BL59" i="99" s="1"/>
  <c r="S59" i="99"/>
  <c r="BK59" i="99" s="1"/>
  <c r="R59" i="99"/>
  <c r="BJ59" i="99" s="1"/>
  <c r="Q59" i="99"/>
  <c r="BI59" i="99" s="1"/>
  <c r="P59" i="99"/>
  <c r="BH59" i="99" s="1"/>
  <c r="O59" i="99"/>
  <c r="BG59" i="99" s="1"/>
  <c r="N59" i="99"/>
  <c r="M59" i="99"/>
  <c r="BE59" i="99" s="1"/>
  <c r="L59" i="99"/>
  <c r="BD59" i="99" s="1"/>
  <c r="K59" i="99"/>
  <c r="BC59" i="99" s="1"/>
  <c r="BB58" i="99"/>
  <c r="BA58" i="99"/>
  <c r="AZ58" i="99"/>
  <c r="AY58" i="99"/>
  <c r="AX58" i="99"/>
  <c r="AL58" i="99"/>
  <c r="CD58" i="99" s="1"/>
  <c r="AK58" i="99"/>
  <c r="AJ58" i="99"/>
  <c r="AI58" i="99"/>
  <c r="CA58" i="99" s="1"/>
  <c r="AH58" i="99"/>
  <c r="BZ58" i="99" s="1"/>
  <c r="AG58" i="99"/>
  <c r="AF58" i="99"/>
  <c r="BX58" i="99" s="1"/>
  <c r="AE58" i="99"/>
  <c r="BW58" i="99" s="1"/>
  <c r="AD58" i="99"/>
  <c r="BV58" i="99" s="1"/>
  <c r="AC58" i="99"/>
  <c r="AB58" i="99"/>
  <c r="AA58" i="99"/>
  <c r="Z58" i="99"/>
  <c r="BR58" i="99" s="1"/>
  <c r="Y58" i="99"/>
  <c r="X58" i="99"/>
  <c r="W58" i="99"/>
  <c r="BO58" i="99" s="1"/>
  <c r="V58" i="99"/>
  <c r="BN58" i="99" s="1"/>
  <c r="U58" i="99"/>
  <c r="T58" i="99"/>
  <c r="BL58" i="99" s="1"/>
  <c r="S58" i="99"/>
  <c r="BK58" i="99" s="1"/>
  <c r="R58" i="99"/>
  <c r="BJ58" i="99" s="1"/>
  <c r="Q58" i="99"/>
  <c r="P58" i="99"/>
  <c r="O58" i="99"/>
  <c r="N58" i="99"/>
  <c r="BF58" i="99" s="1"/>
  <c r="M58" i="99"/>
  <c r="BE58" i="99" s="1"/>
  <c r="L58" i="99"/>
  <c r="K58" i="99"/>
  <c r="BC58" i="99" s="1"/>
  <c r="CG57" i="99"/>
  <c r="CF57" i="99"/>
  <c r="CE57" i="99"/>
  <c r="CD57" i="99"/>
  <c r="CC57" i="99"/>
  <c r="CB57" i="99"/>
  <c r="CA57" i="99"/>
  <c r="BZ57" i="99"/>
  <c r="BY57" i="99"/>
  <c r="BX57" i="99"/>
  <c r="BW57" i="99"/>
  <c r="BV57" i="99"/>
  <c r="BU57" i="99"/>
  <c r="BT57" i="99"/>
  <c r="BS57" i="99"/>
  <c r="BR57" i="99"/>
  <c r="BQ57" i="99"/>
  <c r="BP57" i="99"/>
  <c r="BO57" i="99"/>
  <c r="BN57" i="99"/>
  <c r="BM57" i="99"/>
  <c r="BL57" i="99"/>
  <c r="BK57" i="99"/>
  <c r="BJ57" i="99"/>
  <c r="BI57" i="99"/>
  <c r="BH57" i="99"/>
  <c r="BG57" i="99"/>
  <c r="BF57" i="99"/>
  <c r="BE57" i="99"/>
  <c r="BD57" i="99"/>
  <c r="BC57" i="99"/>
  <c r="BB57" i="99"/>
  <c r="BA57" i="99"/>
  <c r="AZ57" i="99"/>
  <c r="AY57" i="99"/>
  <c r="AX57" i="99"/>
  <c r="AU57" i="99"/>
  <c r="AT57" i="99"/>
  <c r="AR57" i="99"/>
  <c r="AQ57" i="99"/>
  <c r="AP57" i="99"/>
  <c r="AU56" i="99"/>
  <c r="AT56" i="99"/>
  <c r="AS56" i="99"/>
  <c r="AR56" i="99"/>
  <c r="AQ56" i="99"/>
  <c r="AP56" i="99"/>
  <c r="CG55" i="99"/>
  <c r="CF55" i="99"/>
  <c r="CE55" i="99"/>
  <c r="CD55" i="99"/>
  <c r="CC55" i="99"/>
  <c r="CB55" i="99"/>
  <c r="CA55" i="99"/>
  <c r="BZ55" i="99"/>
  <c r="BY55" i="99"/>
  <c r="BX55" i="99"/>
  <c r="BW55" i="99"/>
  <c r="BV55" i="99"/>
  <c r="BU55" i="99"/>
  <c r="BT55" i="99"/>
  <c r="BS55" i="99"/>
  <c r="BR55" i="99"/>
  <c r="BQ55" i="99"/>
  <c r="BP55" i="99"/>
  <c r="BO55" i="99"/>
  <c r="BN55" i="99"/>
  <c r="BM55" i="99"/>
  <c r="BL55" i="99"/>
  <c r="BK55" i="99"/>
  <c r="BJ55" i="99"/>
  <c r="BI55" i="99"/>
  <c r="BH55" i="99"/>
  <c r="BG55" i="99"/>
  <c r="BF55" i="99"/>
  <c r="BE55" i="99"/>
  <c r="BD55" i="99"/>
  <c r="BC55" i="99"/>
  <c r="BB55" i="99"/>
  <c r="BA55" i="99"/>
  <c r="AZ55" i="99"/>
  <c r="AY55" i="99"/>
  <c r="AX55" i="99"/>
  <c r="AU55" i="99"/>
  <c r="AT55" i="99"/>
  <c r="AR55" i="99"/>
  <c r="AQ55" i="99"/>
  <c r="AP55" i="99"/>
  <c r="CG54" i="99"/>
  <c r="CF54" i="99"/>
  <c r="CE54" i="99"/>
  <c r="CD54" i="99"/>
  <c r="CC54" i="99"/>
  <c r="CB54" i="99"/>
  <c r="CA54" i="99"/>
  <c r="BZ54" i="99"/>
  <c r="BY54" i="99"/>
  <c r="BX54" i="99"/>
  <c r="BW54" i="99"/>
  <c r="BV54" i="99"/>
  <c r="BU54" i="99"/>
  <c r="BT54" i="99"/>
  <c r="BS54" i="99"/>
  <c r="BR54" i="99"/>
  <c r="BQ54" i="99"/>
  <c r="BP54" i="99"/>
  <c r="BO54" i="99"/>
  <c r="BN54" i="99"/>
  <c r="BM54" i="99"/>
  <c r="BL54" i="99"/>
  <c r="BK54" i="99"/>
  <c r="BJ54" i="99"/>
  <c r="BI54" i="99"/>
  <c r="BH54" i="99"/>
  <c r="BG54" i="99"/>
  <c r="BF54" i="99"/>
  <c r="BE54" i="99"/>
  <c r="BD54" i="99"/>
  <c r="BC54" i="99"/>
  <c r="BB54" i="99"/>
  <c r="BA54" i="99"/>
  <c r="AZ54" i="99"/>
  <c r="AY54" i="99"/>
  <c r="AX54" i="99"/>
  <c r="AU54" i="99"/>
  <c r="AT54" i="99"/>
  <c r="AR54" i="99"/>
  <c r="AQ54" i="99"/>
  <c r="AP54" i="99"/>
  <c r="CG53" i="99"/>
  <c r="CF53" i="99"/>
  <c r="CE53" i="99"/>
  <c r="CD53" i="99"/>
  <c r="CC53" i="99"/>
  <c r="CB53" i="99"/>
  <c r="CA53" i="99"/>
  <c r="BZ53" i="99"/>
  <c r="BY53" i="99"/>
  <c r="BX53" i="99"/>
  <c r="BW53" i="99"/>
  <c r="BV53" i="99"/>
  <c r="BU53" i="99"/>
  <c r="BT53" i="99"/>
  <c r="BS53" i="99"/>
  <c r="BR53" i="99"/>
  <c r="BQ53" i="99"/>
  <c r="BP53" i="99"/>
  <c r="BO53" i="99"/>
  <c r="BN53" i="99"/>
  <c r="BM53" i="99"/>
  <c r="BL53" i="99"/>
  <c r="BK53" i="99"/>
  <c r="BJ53" i="99"/>
  <c r="BI53" i="99"/>
  <c r="BH53" i="99"/>
  <c r="BG53" i="99"/>
  <c r="BF53" i="99"/>
  <c r="BE53" i="99"/>
  <c r="BD53" i="99"/>
  <c r="BC53" i="99"/>
  <c r="BB53" i="99"/>
  <c r="BA53" i="99"/>
  <c r="AZ53" i="99"/>
  <c r="AY53" i="99"/>
  <c r="AX53" i="99"/>
  <c r="AU53" i="99"/>
  <c r="AT53" i="99"/>
  <c r="AR53" i="99"/>
  <c r="AQ53" i="99"/>
  <c r="AP53" i="99"/>
  <c r="CG52" i="99"/>
  <c r="CF52" i="99"/>
  <c r="CE52" i="99"/>
  <c r="CD52" i="99"/>
  <c r="CC52" i="99"/>
  <c r="CB52" i="99"/>
  <c r="CA52" i="99"/>
  <c r="BZ52" i="99"/>
  <c r="BY52" i="99"/>
  <c r="BX52" i="99"/>
  <c r="BW52" i="99"/>
  <c r="BV52" i="99"/>
  <c r="BU52" i="99"/>
  <c r="BT52" i="99"/>
  <c r="BS52" i="99"/>
  <c r="BR52" i="99"/>
  <c r="BQ52" i="99"/>
  <c r="BP52" i="99"/>
  <c r="BO52" i="99"/>
  <c r="BN52" i="99"/>
  <c r="BM52" i="99"/>
  <c r="BL52" i="99"/>
  <c r="BK52" i="99"/>
  <c r="BJ52" i="99"/>
  <c r="BI52" i="99"/>
  <c r="BH52" i="99"/>
  <c r="BG52" i="99"/>
  <c r="BF52" i="99"/>
  <c r="BE52" i="99"/>
  <c r="BD52" i="99"/>
  <c r="BC52" i="99"/>
  <c r="BB52" i="99"/>
  <c r="BA52" i="99"/>
  <c r="AZ52" i="99"/>
  <c r="AY52" i="99"/>
  <c r="AX52" i="99"/>
  <c r="AU52" i="99"/>
  <c r="AT52" i="99"/>
  <c r="AR52" i="99"/>
  <c r="AQ52" i="99"/>
  <c r="AP52" i="99"/>
  <c r="CG51" i="99"/>
  <c r="CF51" i="99"/>
  <c r="CE51" i="99"/>
  <c r="CD51" i="99"/>
  <c r="CC51" i="99"/>
  <c r="CB51" i="99"/>
  <c r="CA51" i="99"/>
  <c r="BZ51" i="99"/>
  <c r="BY51" i="99"/>
  <c r="BX51" i="99"/>
  <c r="BW51" i="99"/>
  <c r="BV51" i="99"/>
  <c r="BU51" i="99"/>
  <c r="BT51" i="99"/>
  <c r="BS51" i="99"/>
  <c r="BR51" i="99"/>
  <c r="BQ51" i="99"/>
  <c r="BP51" i="99"/>
  <c r="BO51" i="99"/>
  <c r="BN51" i="99"/>
  <c r="BM51" i="99"/>
  <c r="BL51" i="99"/>
  <c r="BK51" i="99"/>
  <c r="BJ51" i="99"/>
  <c r="BI51" i="99"/>
  <c r="BH51" i="99"/>
  <c r="BG51" i="99"/>
  <c r="BF51" i="99"/>
  <c r="BE51" i="99"/>
  <c r="BD51" i="99"/>
  <c r="BC51" i="99"/>
  <c r="BB51" i="99"/>
  <c r="BA51" i="99"/>
  <c r="AZ51" i="99"/>
  <c r="AY51" i="99"/>
  <c r="AX51" i="99"/>
  <c r="AU51" i="99"/>
  <c r="AT51" i="99"/>
  <c r="AR51" i="99"/>
  <c r="AQ51" i="99"/>
  <c r="AP51" i="99"/>
  <c r="CG50" i="99"/>
  <c r="CF50" i="99"/>
  <c r="CE50" i="99"/>
  <c r="CD50" i="99"/>
  <c r="CC50" i="99"/>
  <c r="CB50" i="99"/>
  <c r="CA50" i="99"/>
  <c r="BZ50" i="99"/>
  <c r="BY50" i="99"/>
  <c r="BX50" i="99"/>
  <c r="BW50" i="99"/>
  <c r="BV50" i="99"/>
  <c r="BU50" i="99"/>
  <c r="BT50" i="99"/>
  <c r="BS50" i="99"/>
  <c r="BR50" i="99"/>
  <c r="BQ50" i="99"/>
  <c r="BP50" i="99"/>
  <c r="BO50" i="99"/>
  <c r="BN50" i="99"/>
  <c r="BM50" i="99"/>
  <c r="BL50" i="99"/>
  <c r="BK50" i="99"/>
  <c r="BJ50" i="99"/>
  <c r="BI50" i="99"/>
  <c r="BH50" i="99"/>
  <c r="BG50" i="99"/>
  <c r="BF50" i="99"/>
  <c r="BE50" i="99"/>
  <c r="BD50" i="99"/>
  <c r="BC50" i="99"/>
  <c r="BB50" i="99"/>
  <c r="BA50" i="99"/>
  <c r="AZ50" i="99"/>
  <c r="AY50" i="99"/>
  <c r="AX50" i="99"/>
  <c r="AU50" i="99"/>
  <c r="AT50" i="99"/>
  <c r="AR50" i="99"/>
  <c r="AQ50" i="99"/>
  <c r="AP50" i="99"/>
  <c r="CG49" i="99"/>
  <c r="CF49" i="99"/>
  <c r="CE49" i="99"/>
  <c r="CD49" i="99"/>
  <c r="CC49" i="99"/>
  <c r="CB49" i="99"/>
  <c r="CA49" i="99"/>
  <c r="BZ49" i="99"/>
  <c r="BY49" i="99"/>
  <c r="BX49" i="99"/>
  <c r="BW49" i="99"/>
  <c r="BV49" i="99"/>
  <c r="BU49" i="99"/>
  <c r="BT49" i="99"/>
  <c r="BS49" i="99"/>
  <c r="BR49" i="99"/>
  <c r="BQ49" i="99"/>
  <c r="BP49" i="99"/>
  <c r="BO49" i="99"/>
  <c r="BN49" i="99"/>
  <c r="BM49" i="99"/>
  <c r="BL49" i="99"/>
  <c r="BK49" i="99"/>
  <c r="BJ49" i="99"/>
  <c r="BI49" i="99"/>
  <c r="BH49" i="99"/>
  <c r="BG49" i="99"/>
  <c r="BF49" i="99"/>
  <c r="BE49" i="99"/>
  <c r="BD49" i="99"/>
  <c r="BC49" i="99"/>
  <c r="BB49" i="99"/>
  <c r="BA49" i="99"/>
  <c r="AZ49" i="99"/>
  <c r="AY49" i="99"/>
  <c r="AX49" i="99"/>
  <c r="AU49" i="99"/>
  <c r="AT49" i="99"/>
  <c r="AR49" i="99"/>
  <c r="AQ49" i="99"/>
  <c r="AP49" i="99"/>
  <c r="CG48" i="99"/>
  <c r="CF48" i="99"/>
  <c r="CE48" i="99"/>
  <c r="CD48" i="99"/>
  <c r="CC48" i="99"/>
  <c r="CB48" i="99"/>
  <c r="CA48" i="99"/>
  <c r="BZ48" i="99"/>
  <c r="BY48" i="99"/>
  <c r="BX48" i="99"/>
  <c r="BW48" i="99"/>
  <c r="BV48" i="99"/>
  <c r="BU48" i="99"/>
  <c r="BT48" i="99"/>
  <c r="BS48" i="99"/>
  <c r="BR48" i="99"/>
  <c r="BQ48" i="99"/>
  <c r="BP48" i="99"/>
  <c r="BO48" i="99"/>
  <c r="BN48" i="99"/>
  <c r="BM48" i="99"/>
  <c r="BL48" i="99"/>
  <c r="BK48" i="99"/>
  <c r="BJ48" i="99"/>
  <c r="BI48" i="99"/>
  <c r="BH48" i="99"/>
  <c r="BG48" i="99"/>
  <c r="BF48" i="99"/>
  <c r="BE48" i="99"/>
  <c r="BD48" i="99"/>
  <c r="BC48" i="99"/>
  <c r="BB48" i="99"/>
  <c r="BA48" i="99"/>
  <c r="AZ48" i="99"/>
  <c r="AY48" i="99"/>
  <c r="AX48" i="99"/>
  <c r="AU48" i="99"/>
  <c r="AT48" i="99"/>
  <c r="AR48" i="99"/>
  <c r="AQ48" i="99"/>
  <c r="AP48" i="99"/>
  <c r="CG47" i="99"/>
  <c r="CF47" i="99"/>
  <c r="CE47" i="99"/>
  <c r="CD47" i="99"/>
  <c r="CC47" i="99"/>
  <c r="CB47" i="99"/>
  <c r="CA47" i="99"/>
  <c r="BZ47" i="99"/>
  <c r="BY47" i="99"/>
  <c r="BX47" i="99"/>
  <c r="BW47" i="99"/>
  <c r="BV47" i="99"/>
  <c r="BU47" i="99"/>
  <c r="BT47" i="99"/>
  <c r="BS47" i="99"/>
  <c r="BR47" i="99"/>
  <c r="BQ47" i="99"/>
  <c r="BP47" i="99"/>
  <c r="BO47" i="99"/>
  <c r="BN47" i="99"/>
  <c r="BM47" i="99"/>
  <c r="BL47" i="99"/>
  <c r="BK47" i="99"/>
  <c r="BJ47" i="99"/>
  <c r="BI47" i="99"/>
  <c r="BH47" i="99"/>
  <c r="BG47" i="99"/>
  <c r="BF47" i="99"/>
  <c r="BE47" i="99"/>
  <c r="BD47" i="99"/>
  <c r="BC47" i="99"/>
  <c r="BB47" i="99"/>
  <c r="BA47" i="99"/>
  <c r="AZ47" i="99"/>
  <c r="AY47" i="99"/>
  <c r="AX47" i="99"/>
  <c r="AU47" i="99"/>
  <c r="AT47" i="99"/>
  <c r="AR47" i="99"/>
  <c r="AQ47" i="99"/>
  <c r="AP47" i="99"/>
  <c r="CG46" i="99"/>
  <c r="CF46" i="99"/>
  <c r="CE46" i="99"/>
  <c r="CD46" i="99"/>
  <c r="CC46" i="99"/>
  <c r="CB46" i="99"/>
  <c r="CA46" i="99"/>
  <c r="BZ46" i="99"/>
  <c r="BY46" i="99"/>
  <c r="BX46" i="99"/>
  <c r="BW46" i="99"/>
  <c r="BV46" i="99"/>
  <c r="BU46" i="99"/>
  <c r="BT46" i="99"/>
  <c r="BS46" i="99"/>
  <c r="BR46" i="99"/>
  <c r="BQ46" i="99"/>
  <c r="BP46" i="99"/>
  <c r="BO46" i="99"/>
  <c r="BN46" i="99"/>
  <c r="BM46" i="99"/>
  <c r="BL46" i="99"/>
  <c r="BK46" i="99"/>
  <c r="BJ46" i="99"/>
  <c r="BI46" i="99"/>
  <c r="BH46" i="99"/>
  <c r="BG46" i="99"/>
  <c r="BF46" i="99"/>
  <c r="BE46" i="99"/>
  <c r="BD46" i="99"/>
  <c r="BC46" i="99"/>
  <c r="BB46" i="99"/>
  <c r="BA46" i="99"/>
  <c r="AZ46" i="99"/>
  <c r="AY46" i="99"/>
  <c r="AX46" i="99"/>
  <c r="AU46" i="99"/>
  <c r="AT46" i="99"/>
  <c r="AR46" i="99"/>
  <c r="AQ46" i="99"/>
  <c r="AP46" i="99"/>
  <c r="CG45" i="99"/>
  <c r="CF45" i="99"/>
  <c r="CE45" i="99"/>
  <c r="CD45" i="99"/>
  <c r="CC45" i="99"/>
  <c r="CB45" i="99"/>
  <c r="CA45" i="99"/>
  <c r="BZ45" i="99"/>
  <c r="BY45" i="99"/>
  <c r="BX45" i="99"/>
  <c r="BW45" i="99"/>
  <c r="BV45" i="99"/>
  <c r="BU45" i="99"/>
  <c r="BT45" i="99"/>
  <c r="BS45" i="99"/>
  <c r="BR45" i="99"/>
  <c r="BQ45" i="99"/>
  <c r="BP45" i="99"/>
  <c r="BO45" i="99"/>
  <c r="BN45" i="99"/>
  <c r="BM45" i="99"/>
  <c r="BL45" i="99"/>
  <c r="BK45" i="99"/>
  <c r="BJ45" i="99"/>
  <c r="BI45" i="99"/>
  <c r="BH45" i="99"/>
  <c r="BG45" i="99"/>
  <c r="BF45" i="99"/>
  <c r="BE45" i="99"/>
  <c r="BD45" i="99"/>
  <c r="BC45" i="99"/>
  <c r="BB45" i="99"/>
  <c r="BA45" i="99"/>
  <c r="AZ45" i="99"/>
  <c r="AY45" i="99"/>
  <c r="AX45" i="99"/>
  <c r="AU45" i="99"/>
  <c r="AT45" i="99"/>
  <c r="AR45" i="99"/>
  <c r="AQ45" i="99"/>
  <c r="AP45" i="99"/>
  <c r="CG44" i="99"/>
  <c r="CF44" i="99"/>
  <c r="CE44" i="99"/>
  <c r="CD44" i="99"/>
  <c r="CC44" i="99"/>
  <c r="CB44" i="99"/>
  <c r="CA44" i="99"/>
  <c r="BZ44" i="99"/>
  <c r="BY44" i="99"/>
  <c r="BX44" i="99"/>
  <c r="BW44" i="99"/>
  <c r="BV44" i="99"/>
  <c r="BU44" i="99"/>
  <c r="BT44" i="99"/>
  <c r="BS44" i="99"/>
  <c r="BR44" i="99"/>
  <c r="BQ44" i="99"/>
  <c r="BP44" i="99"/>
  <c r="BO44" i="99"/>
  <c r="BN44" i="99"/>
  <c r="BM44" i="99"/>
  <c r="BL44" i="99"/>
  <c r="BK44" i="99"/>
  <c r="BJ44" i="99"/>
  <c r="BI44" i="99"/>
  <c r="BH44" i="99"/>
  <c r="BG44" i="99"/>
  <c r="BF44" i="99"/>
  <c r="BE44" i="99"/>
  <c r="BD44" i="99"/>
  <c r="BC44" i="99"/>
  <c r="BB44" i="99"/>
  <c r="BA44" i="99"/>
  <c r="AZ44" i="99"/>
  <c r="AY44" i="99"/>
  <c r="AX44" i="99"/>
  <c r="AU44" i="99"/>
  <c r="AT44" i="99"/>
  <c r="AR44" i="99"/>
  <c r="AQ44" i="99"/>
  <c r="AP44" i="99"/>
  <c r="CG43" i="99"/>
  <c r="CF43" i="99"/>
  <c r="CE43" i="99"/>
  <c r="CD43" i="99"/>
  <c r="CC43" i="99"/>
  <c r="CB43" i="99"/>
  <c r="CA43" i="99"/>
  <c r="BZ43" i="99"/>
  <c r="BY43" i="99"/>
  <c r="BX43" i="99"/>
  <c r="BW43" i="99"/>
  <c r="BV43" i="99"/>
  <c r="BU43" i="99"/>
  <c r="BT43" i="99"/>
  <c r="BS43" i="99"/>
  <c r="BR43" i="99"/>
  <c r="BQ43" i="99"/>
  <c r="BP43" i="99"/>
  <c r="BO43" i="99"/>
  <c r="BN43" i="99"/>
  <c r="BM43" i="99"/>
  <c r="BL43" i="99"/>
  <c r="BK43" i="99"/>
  <c r="BJ43" i="99"/>
  <c r="BI43" i="99"/>
  <c r="BH43" i="99"/>
  <c r="BG43" i="99"/>
  <c r="BF43" i="99"/>
  <c r="BE43" i="99"/>
  <c r="BD43" i="99"/>
  <c r="BC43" i="99"/>
  <c r="BB43" i="99"/>
  <c r="BA43" i="99"/>
  <c r="AZ43" i="99"/>
  <c r="AY43" i="99"/>
  <c r="AX43" i="99"/>
  <c r="AU43" i="99"/>
  <c r="AT43" i="99"/>
  <c r="AR43" i="99"/>
  <c r="AQ43" i="99"/>
  <c r="AP43" i="99"/>
  <c r="CG42" i="99"/>
  <c r="CF42" i="99"/>
  <c r="CE42" i="99"/>
  <c r="CD42" i="99"/>
  <c r="CC42" i="99"/>
  <c r="CB42" i="99"/>
  <c r="CA42" i="99"/>
  <c r="BZ42" i="99"/>
  <c r="BY42" i="99"/>
  <c r="BX42" i="99"/>
  <c r="BW42" i="99"/>
  <c r="BV42" i="99"/>
  <c r="BU42" i="99"/>
  <c r="BT42" i="99"/>
  <c r="BS42" i="99"/>
  <c r="BR42" i="99"/>
  <c r="BQ42" i="99"/>
  <c r="BP42" i="99"/>
  <c r="BO42" i="99"/>
  <c r="BN42" i="99"/>
  <c r="BM42" i="99"/>
  <c r="BL42" i="99"/>
  <c r="BK42" i="99"/>
  <c r="BJ42" i="99"/>
  <c r="BI42" i="99"/>
  <c r="BH42" i="99"/>
  <c r="BG42" i="99"/>
  <c r="BF42" i="99"/>
  <c r="BE42" i="99"/>
  <c r="BD42" i="99"/>
  <c r="BC42" i="99"/>
  <c r="BB42" i="99"/>
  <c r="BA42" i="99"/>
  <c r="AZ42" i="99"/>
  <c r="AY42" i="99"/>
  <c r="AX42" i="99"/>
  <c r="AU42" i="99"/>
  <c r="AT42" i="99"/>
  <c r="AR42" i="99"/>
  <c r="AQ42" i="99"/>
  <c r="AP42" i="99"/>
  <c r="CG41" i="99"/>
  <c r="CF41" i="99"/>
  <c r="CE41" i="99"/>
  <c r="CD41" i="99"/>
  <c r="CC41" i="99"/>
  <c r="CB41" i="99"/>
  <c r="CA41" i="99"/>
  <c r="BZ41" i="99"/>
  <c r="BY41" i="99"/>
  <c r="BX41" i="99"/>
  <c r="BW41" i="99"/>
  <c r="BV41" i="99"/>
  <c r="BU41" i="99"/>
  <c r="BT41" i="99"/>
  <c r="BS41" i="99"/>
  <c r="BR41" i="99"/>
  <c r="BQ41" i="99"/>
  <c r="BP41" i="99"/>
  <c r="BO41" i="99"/>
  <c r="BN41" i="99"/>
  <c r="BM41" i="99"/>
  <c r="BL41" i="99"/>
  <c r="BK41" i="99"/>
  <c r="BJ41" i="99"/>
  <c r="BI41" i="99"/>
  <c r="BH41" i="99"/>
  <c r="BG41" i="99"/>
  <c r="BF41" i="99"/>
  <c r="BE41" i="99"/>
  <c r="BD41" i="99"/>
  <c r="BC41" i="99"/>
  <c r="BB41" i="99"/>
  <c r="BA41" i="99"/>
  <c r="AZ41" i="99"/>
  <c r="AY41" i="99"/>
  <c r="AX41" i="99"/>
  <c r="AU41" i="99"/>
  <c r="AT41" i="99"/>
  <c r="AR41" i="99"/>
  <c r="AQ41" i="99"/>
  <c r="AP41" i="99"/>
  <c r="CG40" i="99"/>
  <c r="CF40" i="99"/>
  <c r="CE40" i="99"/>
  <c r="CD40" i="99"/>
  <c r="CC40" i="99"/>
  <c r="CB40" i="99"/>
  <c r="CA40" i="99"/>
  <c r="BZ40" i="99"/>
  <c r="BY40" i="99"/>
  <c r="BX40" i="99"/>
  <c r="BW40" i="99"/>
  <c r="BV40" i="99"/>
  <c r="BU40" i="99"/>
  <c r="BT40" i="99"/>
  <c r="BS40" i="99"/>
  <c r="BR40" i="99"/>
  <c r="BQ40" i="99"/>
  <c r="BP40" i="99"/>
  <c r="BO40" i="99"/>
  <c r="BN40" i="99"/>
  <c r="BM40" i="99"/>
  <c r="BL40" i="99"/>
  <c r="BK40" i="99"/>
  <c r="BJ40" i="99"/>
  <c r="BI40" i="99"/>
  <c r="BH40" i="99"/>
  <c r="BG40" i="99"/>
  <c r="BF40" i="99"/>
  <c r="BE40" i="99"/>
  <c r="BD40" i="99"/>
  <c r="BC40" i="99"/>
  <c r="BB40" i="99"/>
  <c r="BA40" i="99"/>
  <c r="AZ40" i="99"/>
  <c r="AY40" i="99"/>
  <c r="AX40" i="99"/>
  <c r="AU40" i="99"/>
  <c r="AT40" i="99"/>
  <c r="AR40" i="99"/>
  <c r="AQ40" i="99"/>
  <c r="AP40" i="99"/>
  <c r="CG39" i="99"/>
  <c r="CF39" i="99"/>
  <c r="CE39" i="99"/>
  <c r="CD39" i="99"/>
  <c r="CC39" i="99"/>
  <c r="CB39" i="99"/>
  <c r="CA39" i="99"/>
  <c r="BZ39" i="99"/>
  <c r="BY39" i="99"/>
  <c r="BX39" i="99"/>
  <c r="BW39" i="99"/>
  <c r="BV39" i="99"/>
  <c r="BU39" i="99"/>
  <c r="BT39" i="99"/>
  <c r="BS39" i="99"/>
  <c r="BR39" i="99"/>
  <c r="BQ39" i="99"/>
  <c r="BP39" i="99"/>
  <c r="BO39" i="99"/>
  <c r="BN39" i="99"/>
  <c r="BM39" i="99"/>
  <c r="BL39" i="99"/>
  <c r="BK39" i="99"/>
  <c r="BG39" i="99"/>
  <c r="BF39" i="99"/>
  <c r="BE39" i="99"/>
  <c r="BD39" i="99"/>
  <c r="BC39" i="99"/>
  <c r="BB39" i="99"/>
  <c r="BA39" i="99"/>
  <c r="AZ39" i="99"/>
  <c r="AY39" i="99"/>
  <c r="AX39" i="99"/>
  <c r="AU39" i="99"/>
  <c r="AT39" i="99"/>
  <c r="AR39" i="99"/>
  <c r="AQ39" i="99"/>
  <c r="AP39" i="99"/>
  <c r="CG38" i="99"/>
  <c r="CF38" i="99"/>
  <c r="CE38" i="99"/>
  <c r="CD38" i="99"/>
  <c r="CC38" i="99"/>
  <c r="CB38" i="99"/>
  <c r="CA38" i="99"/>
  <c r="BZ38" i="99"/>
  <c r="BY38" i="99"/>
  <c r="BX38" i="99"/>
  <c r="BW38" i="99"/>
  <c r="BV38" i="99"/>
  <c r="BU38" i="99"/>
  <c r="BT38" i="99"/>
  <c r="BS38" i="99"/>
  <c r="BR38" i="99"/>
  <c r="BQ38" i="99"/>
  <c r="BP38" i="99"/>
  <c r="BO38" i="99"/>
  <c r="BN38" i="99"/>
  <c r="BM38" i="99"/>
  <c r="BL38" i="99"/>
  <c r="BK38" i="99"/>
  <c r="BJ38" i="99"/>
  <c r="BI38" i="99"/>
  <c r="BH38" i="99"/>
  <c r="BG38" i="99"/>
  <c r="BF38" i="99"/>
  <c r="BE38" i="99"/>
  <c r="BD38" i="99"/>
  <c r="BC38" i="99"/>
  <c r="BB38" i="99"/>
  <c r="BA38" i="99"/>
  <c r="AZ38" i="99"/>
  <c r="AY38" i="99"/>
  <c r="AX38" i="99"/>
  <c r="AU38" i="99"/>
  <c r="AT38" i="99"/>
  <c r="AR38" i="99"/>
  <c r="AQ38" i="99"/>
  <c r="AP38" i="99"/>
  <c r="CG37" i="99"/>
  <c r="CF37" i="99"/>
  <c r="CE37" i="99"/>
  <c r="CD37" i="99"/>
  <c r="CC37" i="99"/>
  <c r="CB37" i="99"/>
  <c r="CA37" i="99"/>
  <c r="BZ37" i="99"/>
  <c r="BY37" i="99"/>
  <c r="BX37" i="99"/>
  <c r="BW37" i="99"/>
  <c r="BV37" i="99"/>
  <c r="BU37" i="99"/>
  <c r="BT37" i="99"/>
  <c r="BS37" i="99"/>
  <c r="BR37" i="99"/>
  <c r="BQ37" i="99"/>
  <c r="BP37" i="99"/>
  <c r="BO37" i="99"/>
  <c r="BN37" i="99"/>
  <c r="BM37" i="99"/>
  <c r="BL37" i="99"/>
  <c r="BK37" i="99"/>
  <c r="BJ37" i="99"/>
  <c r="BI37" i="99"/>
  <c r="BH37" i="99"/>
  <c r="BG37" i="99"/>
  <c r="BF37" i="99"/>
  <c r="BE37" i="99"/>
  <c r="BD37" i="99"/>
  <c r="BC37" i="99"/>
  <c r="BB37" i="99"/>
  <c r="BA37" i="99"/>
  <c r="AZ37" i="99"/>
  <c r="AY37" i="99"/>
  <c r="AX37" i="99"/>
  <c r="AU37" i="99"/>
  <c r="AT37" i="99"/>
  <c r="AR37" i="99"/>
  <c r="AQ37" i="99"/>
  <c r="AP37" i="99"/>
  <c r="CG36" i="99"/>
  <c r="CF36" i="99"/>
  <c r="CE36" i="99"/>
  <c r="CD36" i="99"/>
  <c r="CC36" i="99"/>
  <c r="CB36" i="99"/>
  <c r="CA36" i="99"/>
  <c r="BZ36" i="99"/>
  <c r="BY36" i="99"/>
  <c r="BX36" i="99"/>
  <c r="BW36" i="99"/>
  <c r="BV36" i="99"/>
  <c r="BU36" i="99"/>
  <c r="BT36" i="99"/>
  <c r="BS36" i="99"/>
  <c r="BR36" i="99"/>
  <c r="BQ36" i="99"/>
  <c r="BP36" i="99"/>
  <c r="BO36" i="99"/>
  <c r="BN36" i="99"/>
  <c r="BM36" i="99"/>
  <c r="BL36" i="99"/>
  <c r="BK36" i="99"/>
  <c r="BJ36" i="99"/>
  <c r="BI36" i="99"/>
  <c r="BH36" i="99"/>
  <c r="BG36" i="99"/>
  <c r="BF36" i="99"/>
  <c r="BE36" i="99"/>
  <c r="BD36" i="99"/>
  <c r="BC36" i="99"/>
  <c r="BB36" i="99"/>
  <c r="BA36" i="99"/>
  <c r="AZ36" i="99"/>
  <c r="AY36" i="99"/>
  <c r="AX36" i="99"/>
  <c r="AU36" i="99"/>
  <c r="AT36" i="99"/>
  <c r="AR36" i="99"/>
  <c r="AQ36" i="99"/>
  <c r="AP36" i="99"/>
  <c r="CG35" i="99"/>
  <c r="CF35" i="99"/>
  <c r="CE35" i="99"/>
  <c r="CD35" i="99"/>
  <c r="CC35" i="99"/>
  <c r="CB35" i="99"/>
  <c r="CA35" i="99"/>
  <c r="BZ35" i="99"/>
  <c r="BY35" i="99"/>
  <c r="BX35" i="99"/>
  <c r="BW35" i="99"/>
  <c r="BV35" i="99"/>
  <c r="BU35" i="99"/>
  <c r="BT35" i="99"/>
  <c r="BS35" i="99"/>
  <c r="BR35" i="99"/>
  <c r="BQ35" i="99"/>
  <c r="BP35" i="99"/>
  <c r="BO35" i="99"/>
  <c r="BN35" i="99"/>
  <c r="BM35" i="99"/>
  <c r="BL35" i="99"/>
  <c r="BK35" i="99"/>
  <c r="BJ35" i="99"/>
  <c r="BI35" i="99"/>
  <c r="BH35" i="99"/>
  <c r="BG35" i="99"/>
  <c r="BF35" i="99"/>
  <c r="BE35" i="99"/>
  <c r="BD35" i="99"/>
  <c r="BC35" i="99"/>
  <c r="BB35" i="99"/>
  <c r="BA35" i="99"/>
  <c r="AZ35" i="99"/>
  <c r="AY35" i="99"/>
  <c r="AX35" i="99"/>
  <c r="AU35" i="99"/>
  <c r="AT35" i="99"/>
  <c r="AR35" i="99"/>
  <c r="AQ35" i="99"/>
  <c r="AP35" i="99"/>
  <c r="CG34" i="99"/>
  <c r="CF34" i="99"/>
  <c r="CE34" i="99"/>
  <c r="CD34" i="99"/>
  <c r="CC34" i="99"/>
  <c r="CB34" i="99"/>
  <c r="CA34" i="99"/>
  <c r="BZ34" i="99"/>
  <c r="BY34" i="99"/>
  <c r="BX34" i="99"/>
  <c r="BW34" i="99"/>
  <c r="BV34" i="99"/>
  <c r="BU34" i="99"/>
  <c r="BT34" i="99"/>
  <c r="BS34" i="99"/>
  <c r="BR34" i="99"/>
  <c r="BQ34" i="99"/>
  <c r="BP34" i="99"/>
  <c r="BO34" i="99"/>
  <c r="BN34" i="99"/>
  <c r="BM34" i="99"/>
  <c r="BL34" i="99"/>
  <c r="BK34" i="99"/>
  <c r="BJ34" i="99"/>
  <c r="BI34" i="99"/>
  <c r="BH34" i="99"/>
  <c r="BG34" i="99"/>
  <c r="BF34" i="99"/>
  <c r="BE34" i="99"/>
  <c r="BD34" i="99"/>
  <c r="BC34" i="99"/>
  <c r="BB34" i="99"/>
  <c r="BA34" i="99"/>
  <c r="AZ34" i="99"/>
  <c r="AY34" i="99"/>
  <c r="AX34" i="99"/>
  <c r="AU34" i="99"/>
  <c r="AT34" i="99"/>
  <c r="AR34" i="99"/>
  <c r="AQ34" i="99"/>
  <c r="AP34" i="99"/>
  <c r="CG33" i="99"/>
  <c r="CF33" i="99"/>
  <c r="CE33" i="99"/>
  <c r="CD33" i="99"/>
  <c r="CC33" i="99"/>
  <c r="CB33" i="99"/>
  <c r="CA33" i="99"/>
  <c r="BZ33" i="99"/>
  <c r="BY33" i="99"/>
  <c r="BX33" i="99"/>
  <c r="BW33" i="99"/>
  <c r="BV33" i="99"/>
  <c r="BU33" i="99"/>
  <c r="BT33" i="99"/>
  <c r="BS33" i="99"/>
  <c r="BR33" i="99"/>
  <c r="BQ33" i="99"/>
  <c r="BP33" i="99"/>
  <c r="BO33" i="99"/>
  <c r="BN33" i="99"/>
  <c r="BM33" i="99"/>
  <c r="BL33" i="99"/>
  <c r="BK33" i="99"/>
  <c r="BJ33" i="99"/>
  <c r="BI33" i="99"/>
  <c r="BH33" i="99"/>
  <c r="BG33" i="99"/>
  <c r="BF33" i="99"/>
  <c r="BE33" i="99"/>
  <c r="BD33" i="99"/>
  <c r="BC33" i="99"/>
  <c r="BB33" i="99"/>
  <c r="BA33" i="99"/>
  <c r="AZ33" i="99"/>
  <c r="AY33" i="99"/>
  <c r="AX33" i="99"/>
  <c r="AU33" i="99"/>
  <c r="AT33" i="99"/>
  <c r="AR33" i="99"/>
  <c r="AQ33" i="99"/>
  <c r="AP33" i="99"/>
  <c r="CG32" i="99"/>
  <c r="CF32" i="99"/>
  <c r="CE32" i="99"/>
  <c r="CD32" i="99"/>
  <c r="CC32" i="99"/>
  <c r="CB32" i="99"/>
  <c r="CA32" i="99"/>
  <c r="BZ32" i="99"/>
  <c r="BY32" i="99"/>
  <c r="BX32" i="99"/>
  <c r="BW32" i="99"/>
  <c r="BV32" i="99"/>
  <c r="BU32" i="99"/>
  <c r="BT32" i="99"/>
  <c r="BS32" i="99"/>
  <c r="BR32" i="99"/>
  <c r="BQ32" i="99"/>
  <c r="BP32" i="99"/>
  <c r="BO32" i="99"/>
  <c r="BN32" i="99"/>
  <c r="BM32" i="99"/>
  <c r="BL32" i="99"/>
  <c r="BK32" i="99"/>
  <c r="BJ32" i="99"/>
  <c r="BI32" i="99"/>
  <c r="BH32" i="99"/>
  <c r="BG32" i="99"/>
  <c r="BF32" i="99"/>
  <c r="BE32" i="99"/>
  <c r="BD32" i="99"/>
  <c r="BC32" i="99"/>
  <c r="BB32" i="99"/>
  <c r="BA32" i="99"/>
  <c r="AZ32" i="99"/>
  <c r="AY32" i="99"/>
  <c r="AX32" i="99"/>
  <c r="AU32" i="99"/>
  <c r="AT32" i="99"/>
  <c r="AR32" i="99"/>
  <c r="AQ32" i="99"/>
  <c r="AP32" i="99"/>
  <c r="CG31" i="99"/>
  <c r="CF31" i="99"/>
  <c r="CE31" i="99"/>
  <c r="CD31" i="99"/>
  <c r="CC31" i="99"/>
  <c r="CB31" i="99"/>
  <c r="CA31" i="99"/>
  <c r="BZ31" i="99"/>
  <c r="BY31" i="99"/>
  <c r="BX31" i="99"/>
  <c r="BW31" i="99"/>
  <c r="BV31" i="99"/>
  <c r="BU31" i="99"/>
  <c r="BT31" i="99"/>
  <c r="BS31" i="99"/>
  <c r="BR31" i="99"/>
  <c r="BQ31" i="99"/>
  <c r="BP31" i="99"/>
  <c r="BO31" i="99"/>
  <c r="BN31" i="99"/>
  <c r="BM31" i="99"/>
  <c r="BL31" i="99"/>
  <c r="BK31" i="99"/>
  <c r="BJ31" i="99"/>
  <c r="BI31" i="99"/>
  <c r="BH31" i="99"/>
  <c r="BG31" i="99"/>
  <c r="BF31" i="99"/>
  <c r="BE31" i="99"/>
  <c r="BD31" i="99"/>
  <c r="BC31" i="99"/>
  <c r="BB31" i="99"/>
  <c r="BA31" i="99"/>
  <c r="AZ31" i="99"/>
  <c r="AY31" i="99"/>
  <c r="AX31" i="99"/>
  <c r="AU31" i="99"/>
  <c r="AT31" i="99"/>
  <c r="AR31" i="99"/>
  <c r="AQ31" i="99"/>
  <c r="AP31" i="99"/>
  <c r="CG30" i="99"/>
  <c r="CF30" i="99"/>
  <c r="CE30" i="99"/>
  <c r="CD30" i="99"/>
  <c r="CC30" i="99"/>
  <c r="CB30" i="99"/>
  <c r="CA30" i="99"/>
  <c r="BZ30" i="99"/>
  <c r="BY30" i="99"/>
  <c r="BX30" i="99"/>
  <c r="BW30" i="99"/>
  <c r="BV30" i="99"/>
  <c r="BU30" i="99"/>
  <c r="BT30" i="99"/>
  <c r="BS30" i="99"/>
  <c r="BR30" i="99"/>
  <c r="BQ30" i="99"/>
  <c r="BP30" i="99"/>
  <c r="BO30" i="99"/>
  <c r="BN30" i="99"/>
  <c r="BM30" i="99"/>
  <c r="BL30" i="99"/>
  <c r="BK30" i="99"/>
  <c r="BJ30" i="99"/>
  <c r="BI30" i="99"/>
  <c r="BH30" i="99"/>
  <c r="BG30" i="99"/>
  <c r="BF30" i="99"/>
  <c r="BE30" i="99"/>
  <c r="BD30" i="99"/>
  <c r="BC30" i="99"/>
  <c r="BB30" i="99"/>
  <c r="BA30" i="99"/>
  <c r="AZ30" i="99"/>
  <c r="AY30" i="99"/>
  <c r="AX30" i="99"/>
  <c r="AU30" i="99"/>
  <c r="AT30" i="99"/>
  <c r="AR30" i="99"/>
  <c r="AQ30" i="99"/>
  <c r="AP30" i="99"/>
  <c r="CG29" i="99"/>
  <c r="CF29" i="99"/>
  <c r="CE29" i="99"/>
  <c r="CD29" i="99"/>
  <c r="CC29" i="99"/>
  <c r="CB29" i="99"/>
  <c r="CA29" i="99"/>
  <c r="BZ29" i="99"/>
  <c r="BY29" i="99"/>
  <c r="BX29" i="99"/>
  <c r="BW29" i="99"/>
  <c r="BV29" i="99"/>
  <c r="BU29" i="99"/>
  <c r="BT29" i="99"/>
  <c r="BS29" i="99"/>
  <c r="BR29" i="99"/>
  <c r="BQ29" i="99"/>
  <c r="BP29" i="99"/>
  <c r="BO29" i="99"/>
  <c r="BN29" i="99"/>
  <c r="BM29" i="99"/>
  <c r="BL29" i="99"/>
  <c r="BK29" i="99"/>
  <c r="BJ29" i="99"/>
  <c r="BI29" i="99"/>
  <c r="BH29" i="99"/>
  <c r="BG29" i="99"/>
  <c r="BF29" i="99"/>
  <c r="BE29" i="99"/>
  <c r="BD29" i="99"/>
  <c r="BC29" i="99"/>
  <c r="BB29" i="99"/>
  <c r="BA29" i="99"/>
  <c r="AZ29" i="99"/>
  <c r="AY29" i="99"/>
  <c r="AX29" i="99"/>
  <c r="AU29" i="99"/>
  <c r="AT29" i="99"/>
  <c r="AR29" i="99"/>
  <c r="AQ29" i="99"/>
  <c r="AP29" i="99"/>
  <c r="CG28" i="99"/>
  <c r="CF28" i="99"/>
  <c r="CE28" i="99"/>
  <c r="CD28" i="99"/>
  <c r="CC28" i="99"/>
  <c r="CB28" i="99"/>
  <c r="CA28" i="99"/>
  <c r="BZ28" i="99"/>
  <c r="BY28" i="99"/>
  <c r="BX28" i="99"/>
  <c r="BW28" i="99"/>
  <c r="BV28" i="99"/>
  <c r="BU28" i="99"/>
  <c r="BT28" i="99"/>
  <c r="BS28" i="99"/>
  <c r="BR28" i="99"/>
  <c r="BQ28" i="99"/>
  <c r="BP28" i="99"/>
  <c r="BO28" i="99"/>
  <c r="BN28" i="99"/>
  <c r="BM28" i="99"/>
  <c r="BL28" i="99"/>
  <c r="BK28" i="99"/>
  <c r="BJ28" i="99"/>
  <c r="BI28" i="99"/>
  <c r="BH28" i="99"/>
  <c r="BG28" i="99"/>
  <c r="BF28" i="99"/>
  <c r="BE28" i="99"/>
  <c r="BD28" i="99"/>
  <c r="BC28" i="99"/>
  <c r="BB28" i="99"/>
  <c r="BA28" i="99"/>
  <c r="AZ28" i="99"/>
  <c r="AY28" i="99"/>
  <c r="AX28" i="99"/>
  <c r="AU28" i="99"/>
  <c r="AT28" i="99"/>
  <c r="AR28" i="99"/>
  <c r="AQ28" i="99"/>
  <c r="AP28" i="99"/>
  <c r="C27" i="99"/>
  <c r="BG25" i="99"/>
  <c r="CG24" i="99"/>
  <c r="CF24" i="99"/>
  <c r="CE24" i="99"/>
  <c r="CD24" i="99"/>
  <c r="CC24" i="99"/>
  <c r="CB24" i="99"/>
  <c r="CA24" i="99"/>
  <c r="BZ24" i="99"/>
  <c r="BY24" i="99"/>
  <c r="BX24" i="99"/>
  <c r="BW24" i="99"/>
  <c r="BV24" i="99"/>
  <c r="BU24" i="99"/>
  <c r="BT24" i="99"/>
  <c r="BS24" i="99"/>
  <c r="BR24" i="99"/>
  <c r="BQ24" i="99"/>
  <c r="BP24" i="99"/>
  <c r="BO24" i="99"/>
  <c r="BN24" i="99"/>
  <c r="BM24" i="99"/>
  <c r="BL24" i="99"/>
  <c r="BK24" i="99"/>
  <c r="BJ24" i="99"/>
  <c r="BI24" i="99"/>
  <c r="BH24" i="99"/>
  <c r="BG24" i="99"/>
  <c r="BF24" i="99"/>
  <c r="BE24" i="99"/>
  <c r="BD24" i="99"/>
  <c r="BC24" i="99"/>
  <c r="BB24" i="99"/>
  <c r="BA24" i="99"/>
  <c r="AZ24" i="99"/>
  <c r="AY24" i="99"/>
  <c r="AX24" i="99"/>
  <c r="AW24" i="99"/>
  <c r="AV24" i="99"/>
  <c r="AU24" i="99"/>
  <c r="AT24" i="99"/>
  <c r="AR24" i="99"/>
  <c r="AQ24" i="99"/>
  <c r="AP24" i="99"/>
  <c r="CG23" i="99"/>
  <c r="CF23" i="99"/>
  <c r="CE23" i="99"/>
  <c r="CD23" i="99"/>
  <c r="CC23" i="99"/>
  <c r="CB23" i="99"/>
  <c r="CA23" i="99"/>
  <c r="BZ23" i="99"/>
  <c r="BY23" i="99"/>
  <c r="BX23" i="99"/>
  <c r="BW23" i="99"/>
  <c r="BV23" i="99"/>
  <c r="BU23" i="99"/>
  <c r="BT23" i="99"/>
  <c r="BS23" i="99"/>
  <c r="BR23" i="99"/>
  <c r="BQ23" i="99"/>
  <c r="BP23" i="99"/>
  <c r="BO23" i="99"/>
  <c r="BN23" i="99"/>
  <c r="BM23" i="99"/>
  <c r="BL23" i="99"/>
  <c r="BK23" i="99"/>
  <c r="BJ23" i="99"/>
  <c r="BI23" i="99"/>
  <c r="BH23" i="99"/>
  <c r="BG23" i="99"/>
  <c r="BF23" i="99"/>
  <c r="BE23" i="99"/>
  <c r="BD23" i="99"/>
  <c r="BC23" i="99"/>
  <c r="BB23" i="99"/>
  <c r="BA23" i="99"/>
  <c r="AZ23" i="99"/>
  <c r="AY23" i="99"/>
  <c r="AX23" i="99"/>
  <c r="AW23" i="99"/>
  <c r="AV23" i="99"/>
  <c r="AU23" i="99"/>
  <c r="AT23" i="99"/>
  <c r="AR23" i="99"/>
  <c r="AQ23" i="99"/>
  <c r="AP23" i="99"/>
  <c r="CG22" i="99"/>
  <c r="CF22" i="99"/>
  <c r="CE22" i="99"/>
  <c r="CD22" i="99"/>
  <c r="CC22" i="99"/>
  <c r="CB22" i="99"/>
  <c r="CA22" i="99"/>
  <c r="BZ22" i="99"/>
  <c r="BY22" i="99"/>
  <c r="BX22" i="99"/>
  <c r="BW22" i="99"/>
  <c r="BV22" i="99"/>
  <c r="BU22" i="99"/>
  <c r="BT22" i="99"/>
  <c r="BS22" i="99"/>
  <c r="BR22" i="99"/>
  <c r="BQ22" i="99"/>
  <c r="BP22" i="99"/>
  <c r="BO22" i="99"/>
  <c r="BN22" i="99"/>
  <c r="BM22" i="99"/>
  <c r="BL22" i="99"/>
  <c r="BK22" i="99"/>
  <c r="BJ22" i="99"/>
  <c r="BI22" i="99"/>
  <c r="BH22" i="99"/>
  <c r="BG22" i="99"/>
  <c r="BF22" i="99"/>
  <c r="BE22" i="99"/>
  <c r="BD22" i="99"/>
  <c r="BC22" i="99"/>
  <c r="BB22" i="99"/>
  <c r="BA22" i="99"/>
  <c r="AZ22" i="99"/>
  <c r="AY22" i="99"/>
  <c r="AX22" i="99"/>
  <c r="AW22" i="99"/>
  <c r="AV22" i="99"/>
  <c r="AU22" i="99"/>
  <c r="AT22" i="99"/>
  <c r="AR22" i="99"/>
  <c r="AQ22" i="99"/>
  <c r="AP22" i="99"/>
  <c r="CG21" i="99"/>
  <c r="CF21" i="99"/>
  <c r="CE21" i="99"/>
  <c r="CD21" i="99"/>
  <c r="CC21" i="99"/>
  <c r="CB21" i="99"/>
  <c r="CA21" i="99"/>
  <c r="BZ21" i="99"/>
  <c r="BY21" i="99"/>
  <c r="BX21" i="99"/>
  <c r="BW21" i="99"/>
  <c r="BV21" i="99"/>
  <c r="BU21" i="99"/>
  <c r="BT21" i="99"/>
  <c r="BS21" i="99"/>
  <c r="BR21" i="99"/>
  <c r="BQ21" i="99"/>
  <c r="BP21" i="99"/>
  <c r="BO21" i="99"/>
  <c r="BN21" i="99"/>
  <c r="BM21" i="99"/>
  <c r="BL21" i="99"/>
  <c r="BK21" i="99"/>
  <c r="BJ21" i="99"/>
  <c r="BI21" i="99"/>
  <c r="BH21" i="99"/>
  <c r="BG21" i="99"/>
  <c r="BF21" i="99"/>
  <c r="BE21" i="99"/>
  <c r="BD21" i="99"/>
  <c r="BC21" i="99"/>
  <c r="BB21" i="99"/>
  <c r="BA21" i="99"/>
  <c r="AZ21" i="99"/>
  <c r="AY21" i="99"/>
  <c r="AX21" i="99"/>
  <c r="AW21" i="99"/>
  <c r="AV21" i="99"/>
  <c r="AU21" i="99"/>
  <c r="AT21" i="99"/>
  <c r="AR21" i="99"/>
  <c r="AQ21" i="99"/>
  <c r="AP21" i="99"/>
  <c r="CG20" i="99"/>
  <c r="CF20" i="99"/>
  <c r="CE20" i="99"/>
  <c r="CD20" i="99"/>
  <c r="CC20" i="99"/>
  <c r="CB20" i="99"/>
  <c r="CA20" i="99"/>
  <c r="BZ20" i="99"/>
  <c r="BY20" i="99"/>
  <c r="BX20" i="99"/>
  <c r="BW20" i="99"/>
  <c r="BV20" i="99"/>
  <c r="BU20" i="99"/>
  <c r="BT20" i="99"/>
  <c r="BS20" i="99"/>
  <c r="BR20" i="99"/>
  <c r="BQ20" i="99"/>
  <c r="BP20" i="99"/>
  <c r="BO20" i="99"/>
  <c r="BN20" i="99"/>
  <c r="BM20" i="99"/>
  <c r="BL20" i="99"/>
  <c r="BK20" i="99"/>
  <c r="BJ20" i="99"/>
  <c r="BI20" i="99"/>
  <c r="BH20" i="99"/>
  <c r="BG20" i="99"/>
  <c r="BF20" i="99"/>
  <c r="BE20" i="99"/>
  <c r="BD20" i="99"/>
  <c r="BC20" i="99"/>
  <c r="BB20" i="99"/>
  <c r="BA20" i="99"/>
  <c r="AZ20" i="99"/>
  <c r="AY20" i="99"/>
  <c r="AX20" i="99"/>
  <c r="AW20" i="99"/>
  <c r="AV20" i="99"/>
  <c r="AU20" i="99"/>
  <c r="AT20" i="99"/>
  <c r="AR20" i="99"/>
  <c r="AQ20" i="99"/>
  <c r="AP20" i="99"/>
  <c r="CG19" i="99"/>
  <c r="CF19" i="99"/>
  <c r="CE19" i="99"/>
  <c r="CD19" i="99"/>
  <c r="CC19" i="99"/>
  <c r="CB19" i="99"/>
  <c r="CA19" i="99"/>
  <c r="BZ19" i="99"/>
  <c r="BY19" i="99"/>
  <c r="BX19" i="99"/>
  <c r="BW19" i="99"/>
  <c r="BV19" i="99"/>
  <c r="BU19" i="99"/>
  <c r="BT19" i="99"/>
  <c r="BS19" i="99"/>
  <c r="BR19" i="99"/>
  <c r="BQ19" i="99"/>
  <c r="BP19" i="99"/>
  <c r="BO19" i="99"/>
  <c r="BN19" i="99"/>
  <c r="BM19" i="99"/>
  <c r="BL19" i="99"/>
  <c r="BK19" i="99"/>
  <c r="BJ19" i="99"/>
  <c r="BI19" i="99"/>
  <c r="BH19" i="99"/>
  <c r="BG19" i="99"/>
  <c r="BF19" i="99"/>
  <c r="BE19" i="99"/>
  <c r="BD19" i="99"/>
  <c r="BC19" i="99"/>
  <c r="BB19" i="99"/>
  <c r="BA19" i="99"/>
  <c r="AZ19" i="99"/>
  <c r="AY19" i="99"/>
  <c r="AX19" i="99"/>
  <c r="AW19" i="99"/>
  <c r="AV19" i="99"/>
  <c r="AU19" i="99"/>
  <c r="AT19" i="99"/>
  <c r="AR19" i="99"/>
  <c r="AQ19" i="99"/>
  <c r="AP19" i="99"/>
  <c r="CG18" i="99"/>
  <c r="CF18" i="99"/>
  <c r="CE18" i="99"/>
  <c r="CD18" i="99"/>
  <c r="CC18" i="99"/>
  <c r="CB18" i="99"/>
  <c r="CA18" i="99"/>
  <c r="BZ18" i="99"/>
  <c r="BY18" i="99"/>
  <c r="BX18" i="99"/>
  <c r="BW18" i="99"/>
  <c r="BV18" i="99"/>
  <c r="BU18" i="99"/>
  <c r="BT18" i="99"/>
  <c r="BS18" i="99"/>
  <c r="BR18" i="99"/>
  <c r="BQ18" i="99"/>
  <c r="BP18" i="99"/>
  <c r="BO18" i="99"/>
  <c r="BN18" i="99"/>
  <c r="BM18" i="99"/>
  <c r="BL18" i="99"/>
  <c r="BK18" i="99"/>
  <c r="BJ18" i="99"/>
  <c r="BI18" i="99"/>
  <c r="BH18" i="99"/>
  <c r="BG18" i="99"/>
  <c r="BF18" i="99"/>
  <c r="BE18" i="99"/>
  <c r="BD18" i="99"/>
  <c r="BC18" i="99"/>
  <c r="BB18" i="99"/>
  <c r="BA18" i="99"/>
  <c r="AZ18" i="99"/>
  <c r="AY18" i="99"/>
  <c r="AX18" i="99"/>
  <c r="AW18" i="99"/>
  <c r="AV18" i="99"/>
  <c r="AU18" i="99"/>
  <c r="AT18" i="99"/>
  <c r="AR18" i="99"/>
  <c r="AQ18" i="99"/>
  <c r="AP18" i="99"/>
  <c r="CG17" i="99"/>
  <c r="CF17" i="99"/>
  <c r="CE17" i="99"/>
  <c r="CD17" i="99"/>
  <c r="CC17" i="99"/>
  <c r="CB17" i="99"/>
  <c r="CA17" i="99"/>
  <c r="BZ17" i="99"/>
  <c r="BY17" i="99"/>
  <c r="BX17" i="99"/>
  <c r="BW17" i="99"/>
  <c r="BV17" i="99"/>
  <c r="BU17" i="99"/>
  <c r="BT17" i="99"/>
  <c r="BS17" i="99"/>
  <c r="BR17" i="99"/>
  <c r="BQ17" i="99"/>
  <c r="BP17" i="99"/>
  <c r="BO17" i="99"/>
  <c r="BN17" i="99"/>
  <c r="BM17" i="99"/>
  <c r="BL17" i="99"/>
  <c r="BK17" i="99"/>
  <c r="BJ17" i="99"/>
  <c r="BI17" i="99"/>
  <c r="BH17" i="99"/>
  <c r="BG17" i="99"/>
  <c r="BF17" i="99"/>
  <c r="BE17" i="99"/>
  <c r="BD17" i="99"/>
  <c r="BC17" i="99"/>
  <c r="BB17" i="99"/>
  <c r="BA17" i="99"/>
  <c r="AZ17" i="99"/>
  <c r="AY17" i="99"/>
  <c r="AX17" i="99"/>
  <c r="AW17" i="99"/>
  <c r="AV17" i="99"/>
  <c r="AU17" i="99"/>
  <c r="AT17" i="99"/>
  <c r="AR17" i="99"/>
  <c r="AQ17" i="99"/>
  <c r="AP17" i="99"/>
  <c r="CG16" i="99"/>
  <c r="CF16" i="99"/>
  <c r="CE16" i="99"/>
  <c r="CD16" i="99"/>
  <c r="CC16" i="99"/>
  <c r="CB16" i="99"/>
  <c r="CA16" i="99"/>
  <c r="BZ16" i="99"/>
  <c r="BY16" i="99"/>
  <c r="BX16" i="99"/>
  <c r="BW16" i="99"/>
  <c r="BV16" i="99"/>
  <c r="BU16" i="99"/>
  <c r="BT16" i="99"/>
  <c r="BS16" i="99"/>
  <c r="BR16" i="99"/>
  <c r="BQ16" i="99"/>
  <c r="BP16" i="99"/>
  <c r="BO16" i="99"/>
  <c r="BN16" i="99"/>
  <c r="BM16" i="99"/>
  <c r="BL16" i="99"/>
  <c r="BK16" i="99"/>
  <c r="BJ16" i="99"/>
  <c r="BI16" i="99"/>
  <c r="BH16" i="99"/>
  <c r="BG16" i="99"/>
  <c r="BF16" i="99"/>
  <c r="BE16" i="99"/>
  <c r="BD16" i="99"/>
  <c r="BC16" i="99"/>
  <c r="BB16" i="99"/>
  <c r="BA16" i="99"/>
  <c r="AZ16" i="99"/>
  <c r="AY16" i="99"/>
  <c r="AX16" i="99"/>
  <c r="AW16" i="99"/>
  <c r="AV16" i="99"/>
  <c r="AU16" i="99"/>
  <c r="AT16" i="99"/>
  <c r="AR16" i="99"/>
  <c r="AQ16" i="99"/>
  <c r="AP16" i="99"/>
  <c r="CG15" i="99"/>
  <c r="CF15" i="99"/>
  <c r="CE15" i="99"/>
  <c r="CD15" i="99"/>
  <c r="CC15" i="99"/>
  <c r="CB15" i="99"/>
  <c r="CA15" i="99"/>
  <c r="BZ15" i="99"/>
  <c r="BY15" i="99"/>
  <c r="BX15" i="99"/>
  <c r="BW15" i="99"/>
  <c r="BV15" i="99"/>
  <c r="BU15" i="99"/>
  <c r="BT15" i="99"/>
  <c r="BS15" i="99"/>
  <c r="BR15" i="99"/>
  <c r="BQ15" i="99"/>
  <c r="BP15" i="99"/>
  <c r="BO15" i="99"/>
  <c r="BN15" i="99"/>
  <c r="BM15" i="99"/>
  <c r="BL15" i="99"/>
  <c r="BK15" i="99"/>
  <c r="BJ15" i="99"/>
  <c r="BI15" i="99"/>
  <c r="BH15" i="99"/>
  <c r="BG15" i="99"/>
  <c r="BF15" i="99"/>
  <c r="BE15" i="99"/>
  <c r="BD15" i="99"/>
  <c r="BC15" i="99"/>
  <c r="BB15" i="99"/>
  <c r="BA15" i="99"/>
  <c r="AZ15" i="99"/>
  <c r="AY15" i="99"/>
  <c r="AX15" i="99"/>
  <c r="AW15" i="99"/>
  <c r="AV15" i="99"/>
  <c r="AU15" i="99"/>
  <c r="AT15" i="99"/>
  <c r="AR15" i="99"/>
  <c r="AQ15" i="99"/>
  <c r="AP15" i="99"/>
  <c r="CG14" i="99"/>
  <c r="CF14" i="99"/>
  <c r="CE14" i="99"/>
  <c r="CD14" i="99"/>
  <c r="CC14" i="99"/>
  <c r="CB14" i="99"/>
  <c r="CA14" i="99"/>
  <c r="BZ14" i="99"/>
  <c r="BY14" i="99"/>
  <c r="BX14" i="99"/>
  <c r="BW14" i="99"/>
  <c r="BV14" i="99"/>
  <c r="BU14" i="99"/>
  <c r="BT14" i="99"/>
  <c r="BS14" i="99"/>
  <c r="BR14" i="99"/>
  <c r="BQ14" i="99"/>
  <c r="BP14" i="99"/>
  <c r="BO14" i="99"/>
  <c r="BN14" i="99"/>
  <c r="BM14" i="99"/>
  <c r="BL14" i="99"/>
  <c r="BK14" i="99"/>
  <c r="BJ14" i="99"/>
  <c r="BI14" i="99"/>
  <c r="BH14" i="99"/>
  <c r="BG14" i="99"/>
  <c r="BF14" i="99"/>
  <c r="BE14" i="99"/>
  <c r="BD14" i="99"/>
  <c r="BC14" i="99"/>
  <c r="BB14" i="99"/>
  <c r="BA14" i="99"/>
  <c r="AZ14" i="99"/>
  <c r="AY14" i="99"/>
  <c r="AX14" i="99"/>
  <c r="AW14" i="99"/>
  <c r="AV14" i="99"/>
  <c r="AU14" i="99"/>
  <c r="AT14" i="99"/>
  <c r="AR14" i="99"/>
  <c r="AQ14" i="99"/>
  <c r="AP14" i="99"/>
  <c r="CG13" i="99"/>
  <c r="CF13" i="99"/>
  <c r="CE13" i="99"/>
  <c r="CD13" i="99"/>
  <c r="CC13" i="99"/>
  <c r="CB13" i="99"/>
  <c r="CA13" i="99"/>
  <c r="BZ13" i="99"/>
  <c r="BY13" i="99"/>
  <c r="BX13" i="99"/>
  <c r="BW13" i="99"/>
  <c r="BV13" i="99"/>
  <c r="BU13" i="99"/>
  <c r="BT13" i="99"/>
  <c r="BS13" i="99"/>
  <c r="BR13" i="99"/>
  <c r="BQ13" i="99"/>
  <c r="BP13" i="99"/>
  <c r="BO13" i="99"/>
  <c r="BN13" i="99"/>
  <c r="BM13" i="99"/>
  <c r="BL13" i="99"/>
  <c r="BK13" i="99"/>
  <c r="BJ13" i="99"/>
  <c r="BI13" i="99"/>
  <c r="BH13" i="99"/>
  <c r="BG13" i="99"/>
  <c r="BF13" i="99"/>
  <c r="BE13" i="99"/>
  <c r="BD13" i="99"/>
  <c r="BC13" i="99"/>
  <c r="BB13" i="99"/>
  <c r="BA13" i="99"/>
  <c r="AZ13" i="99"/>
  <c r="AY13" i="99"/>
  <c r="AX13" i="99"/>
  <c r="AW13" i="99"/>
  <c r="AV13" i="99"/>
  <c r="AU13" i="99"/>
  <c r="AT13" i="99"/>
  <c r="AR13" i="99"/>
  <c r="AQ13" i="99"/>
  <c r="AP13" i="99"/>
  <c r="CG12" i="99"/>
  <c r="CF12" i="99"/>
  <c r="CE12" i="99"/>
  <c r="CD12" i="99"/>
  <c r="CC12" i="99"/>
  <c r="CB12" i="99"/>
  <c r="CA12" i="99"/>
  <c r="BZ12" i="99"/>
  <c r="BY12" i="99"/>
  <c r="BX12" i="99"/>
  <c r="BW12" i="99"/>
  <c r="BV12" i="99"/>
  <c r="BU12" i="99"/>
  <c r="BT12" i="99"/>
  <c r="BS12" i="99"/>
  <c r="BR12" i="99"/>
  <c r="BQ12" i="99"/>
  <c r="BP12" i="99"/>
  <c r="BO12" i="99"/>
  <c r="BN12" i="99"/>
  <c r="BM12" i="99"/>
  <c r="BL12" i="99"/>
  <c r="BK12" i="99"/>
  <c r="BJ12" i="99"/>
  <c r="BI12" i="99"/>
  <c r="BH12" i="99"/>
  <c r="BG12" i="99"/>
  <c r="BF12" i="99"/>
  <c r="BE12" i="99"/>
  <c r="BD12" i="99"/>
  <c r="BC12" i="99"/>
  <c r="BB12" i="99"/>
  <c r="BA12" i="99"/>
  <c r="AZ12" i="99"/>
  <c r="AY12" i="99"/>
  <c r="AX12" i="99"/>
  <c r="AW12" i="99"/>
  <c r="AV12" i="99"/>
  <c r="AU12" i="99"/>
  <c r="AT12" i="99"/>
  <c r="AR12" i="99"/>
  <c r="AQ12" i="99"/>
  <c r="AP12" i="99"/>
  <c r="CG11" i="99"/>
  <c r="CF11" i="99"/>
  <c r="CE11" i="99"/>
  <c r="CD11" i="99"/>
  <c r="CC11" i="99"/>
  <c r="CB11" i="99"/>
  <c r="CA11" i="99"/>
  <c r="BZ11" i="99"/>
  <c r="BY11" i="99"/>
  <c r="BX11" i="99"/>
  <c r="BW11" i="99"/>
  <c r="BV11" i="99"/>
  <c r="BU11" i="99"/>
  <c r="BT11" i="99"/>
  <c r="BS11" i="99"/>
  <c r="BR11" i="99"/>
  <c r="BQ11" i="99"/>
  <c r="BP11" i="99"/>
  <c r="BO11" i="99"/>
  <c r="BN11" i="99"/>
  <c r="BM11" i="99"/>
  <c r="BL11" i="99"/>
  <c r="BK11" i="99"/>
  <c r="BJ11" i="99"/>
  <c r="BI11" i="99"/>
  <c r="BH11" i="99"/>
  <c r="BG11" i="99"/>
  <c r="BF11" i="99"/>
  <c r="BE11" i="99"/>
  <c r="BD11" i="99"/>
  <c r="BC11" i="99"/>
  <c r="BB11" i="99"/>
  <c r="BA11" i="99"/>
  <c r="AZ11" i="99"/>
  <c r="AY11" i="99"/>
  <c r="AX11" i="99"/>
  <c r="AW11" i="99"/>
  <c r="AV11" i="99"/>
  <c r="AU11" i="99"/>
  <c r="AT11" i="99"/>
  <c r="AR11" i="99"/>
  <c r="AQ11" i="99"/>
  <c r="AP11" i="99"/>
  <c r="CG10" i="99"/>
  <c r="CF10" i="99"/>
  <c r="CE10" i="99"/>
  <c r="CD10" i="99"/>
  <c r="CC10" i="99"/>
  <c r="CB10" i="99"/>
  <c r="CA10" i="99"/>
  <c r="BZ10" i="99"/>
  <c r="BY10" i="99"/>
  <c r="BX10" i="99"/>
  <c r="BW10" i="99"/>
  <c r="BV10" i="99"/>
  <c r="BU10" i="99"/>
  <c r="BT10" i="99"/>
  <c r="BS10" i="99"/>
  <c r="BR10" i="99"/>
  <c r="BQ10" i="99"/>
  <c r="BP10" i="99"/>
  <c r="BO10" i="99"/>
  <c r="BN10" i="99"/>
  <c r="BM10" i="99"/>
  <c r="BL10" i="99"/>
  <c r="BK10" i="99"/>
  <c r="BJ10" i="99"/>
  <c r="BI10" i="99"/>
  <c r="BH10" i="99"/>
  <c r="BG10" i="99"/>
  <c r="BF10" i="99"/>
  <c r="BE10" i="99"/>
  <c r="BD10" i="99"/>
  <c r="BC10" i="99"/>
  <c r="BB10" i="99"/>
  <c r="BA10" i="99"/>
  <c r="AZ10" i="99"/>
  <c r="AY10" i="99"/>
  <c r="AX10" i="99"/>
  <c r="AW10" i="99"/>
  <c r="AV10" i="99"/>
  <c r="AU10" i="99"/>
  <c r="AT10" i="99"/>
  <c r="AR10" i="99"/>
  <c r="AQ10" i="99"/>
  <c r="AP10" i="99"/>
  <c r="CG9" i="99"/>
  <c r="CF9" i="99"/>
  <c r="CE9" i="99"/>
  <c r="CD9" i="99"/>
  <c r="CC9" i="99"/>
  <c r="CB9" i="99"/>
  <c r="CA9" i="99"/>
  <c r="BZ9" i="99"/>
  <c r="BY9" i="99"/>
  <c r="BX9" i="99"/>
  <c r="BW9" i="99"/>
  <c r="BV9" i="99"/>
  <c r="BU9" i="99"/>
  <c r="BT9" i="99"/>
  <c r="BS9" i="99"/>
  <c r="BR9" i="99"/>
  <c r="BQ9" i="99"/>
  <c r="BP9" i="99"/>
  <c r="BO9" i="99"/>
  <c r="BN9" i="99"/>
  <c r="BM9" i="99"/>
  <c r="BL9" i="99"/>
  <c r="BK9" i="99"/>
  <c r="BJ9" i="99"/>
  <c r="BI9" i="99"/>
  <c r="BH9" i="99"/>
  <c r="BG9" i="99"/>
  <c r="BF9" i="99"/>
  <c r="BE9" i="99"/>
  <c r="BD9" i="99"/>
  <c r="BC9" i="99"/>
  <c r="BB9" i="99"/>
  <c r="BA9" i="99"/>
  <c r="AZ9" i="99"/>
  <c r="AY9" i="99"/>
  <c r="AX9" i="99"/>
  <c r="AW9" i="99"/>
  <c r="AV9" i="99"/>
  <c r="AU9" i="99"/>
  <c r="AT9" i="99"/>
  <c r="AR9" i="99"/>
  <c r="AQ9" i="99"/>
  <c r="AP9" i="99"/>
  <c r="CG8" i="99"/>
  <c r="CF8" i="99"/>
  <c r="CE8" i="99"/>
  <c r="CD8" i="99"/>
  <c r="CC8" i="99"/>
  <c r="CB8" i="99"/>
  <c r="CA8" i="99"/>
  <c r="BZ8" i="99"/>
  <c r="BY8" i="99"/>
  <c r="BX8" i="99"/>
  <c r="BW8" i="99"/>
  <c r="BV8" i="99"/>
  <c r="BU8" i="99"/>
  <c r="BT8" i="99"/>
  <c r="BS8" i="99"/>
  <c r="BR8" i="99"/>
  <c r="BQ8" i="99"/>
  <c r="BP8" i="99"/>
  <c r="BO8" i="99"/>
  <c r="BN8" i="99"/>
  <c r="BM8" i="99"/>
  <c r="BL8" i="99"/>
  <c r="BK8" i="99"/>
  <c r="BJ8" i="99"/>
  <c r="BI8" i="99"/>
  <c r="BH8" i="99"/>
  <c r="BG8" i="99"/>
  <c r="BF8" i="99"/>
  <c r="BE8" i="99"/>
  <c r="BD8" i="99"/>
  <c r="BC8" i="99"/>
  <c r="BB8" i="99"/>
  <c r="BA8" i="99"/>
  <c r="AZ8" i="99"/>
  <c r="AY8" i="99"/>
  <c r="AX8" i="99"/>
  <c r="AW8" i="99"/>
  <c r="AV8" i="99"/>
  <c r="AU8" i="99"/>
  <c r="AT8" i="99"/>
  <c r="AR8" i="99"/>
  <c r="AQ8" i="99"/>
  <c r="AP8" i="99"/>
  <c r="CG7" i="99"/>
  <c r="CF7" i="99"/>
  <c r="CE7" i="99"/>
  <c r="CD7" i="99"/>
  <c r="CC7" i="99"/>
  <c r="CB7" i="99"/>
  <c r="CA7" i="99"/>
  <c r="BZ7" i="99"/>
  <c r="BY7" i="99"/>
  <c r="BX7" i="99"/>
  <c r="BW7" i="99"/>
  <c r="BV7" i="99"/>
  <c r="BU7" i="99"/>
  <c r="BT7" i="99"/>
  <c r="BS7" i="99"/>
  <c r="BR7" i="99"/>
  <c r="BQ7" i="99"/>
  <c r="BP7" i="99"/>
  <c r="BO7" i="99"/>
  <c r="BN7" i="99"/>
  <c r="BM7" i="99"/>
  <c r="BL7" i="99"/>
  <c r="BK7" i="99"/>
  <c r="BJ7" i="99"/>
  <c r="BI7" i="99"/>
  <c r="BH7" i="99"/>
  <c r="BG7" i="99"/>
  <c r="BF7" i="99"/>
  <c r="BE7" i="99"/>
  <c r="BD7" i="99"/>
  <c r="BC7" i="99"/>
  <c r="BB7" i="99"/>
  <c r="BA7" i="99"/>
  <c r="AZ7" i="99"/>
  <c r="AY7" i="99"/>
  <c r="AX7" i="99"/>
  <c r="AW7" i="99"/>
  <c r="AV7" i="99"/>
  <c r="AU7" i="99"/>
  <c r="AT7" i="99"/>
  <c r="AR7" i="99"/>
  <c r="AQ7" i="99"/>
  <c r="AP7" i="99"/>
  <c r="CG6" i="99"/>
  <c r="CF6" i="99"/>
  <c r="CE6" i="99"/>
  <c r="CD6" i="99"/>
  <c r="CC6" i="99"/>
  <c r="CB6" i="99"/>
  <c r="CA6" i="99"/>
  <c r="BZ6" i="99"/>
  <c r="BY6" i="99"/>
  <c r="BX6" i="99"/>
  <c r="BW6" i="99"/>
  <c r="BV6" i="99"/>
  <c r="BU6" i="99"/>
  <c r="BT6" i="99"/>
  <c r="BS6" i="99"/>
  <c r="BR6" i="99"/>
  <c r="BQ6" i="99"/>
  <c r="BP6" i="99"/>
  <c r="BO6" i="99"/>
  <c r="BN6" i="99"/>
  <c r="BM6" i="99"/>
  <c r="BL6" i="99"/>
  <c r="BK6" i="99"/>
  <c r="BJ6" i="99"/>
  <c r="BI6" i="99"/>
  <c r="BH6" i="99"/>
  <c r="BG6" i="99"/>
  <c r="BF6" i="99"/>
  <c r="BE6" i="99"/>
  <c r="BD6" i="99"/>
  <c r="BC6" i="99"/>
  <c r="BB6" i="99"/>
  <c r="BA6" i="99"/>
  <c r="AZ6" i="99"/>
  <c r="AY6" i="99"/>
  <c r="AX6" i="99"/>
  <c r="AW6" i="99"/>
  <c r="AV6" i="99"/>
  <c r="AU6" i="99"/>
  <c r="AT6" i="99"/>
  <c r="AR6" i="99"/>
  <c r="AQ6" i="99"/>
  <c r="AP6" i="99"/>
  <c r="C5" i="99"/>
  <c r="B3" i="99"/>
  <c r="B4" i="99" s="1"/>
  <c r="AC63" i="99" l="1"/>
  <c r="BU63" i="99" s="1"/>
  <c r="AB70" i="99"/>
  <c r="BT70" i="99" s="1"/>
  <c r="P70" i="99"/>
  <c r="BH70" i="99" s="1"/>
  <c r="AN70" i="99"/>
  <c r="CF70" i="99" s="1"/>
  <c r="AS31" i="99"/>
  <c r="AS39" i="99" a="1"/>
  <c r="AS39" i="99" s="1"/>
  <c r="U60" i="99"/>
  <c r="BM60" i="99" s="1"/>
  <c r="AG60" i="99"/>
  <c r="AV125" i="99"/>
  <c r="AV123" i="99"/>
  <c r="P60" i="99"/>
  <c r="AB60" i="99"/>
  <c r="D66" i="99"/>
  <c r="AX66" i="99" s="1"/>
  <c r="R66" i="99"/>
  <c r="BJ66" i="99" s="1"/>
  <c r="AD66" i="99"/>
  <c r="BV66" i="99" s="1"/>
  <c r="AY64" i="99"/>
  <c r="BT68" i="99"/>
  <c r="L70" i="99"/>
  <c r="BD70" i="99" s="1"/>
  <c r="X70" i="99"/>
  <c r="BP70" i="99" s="1"/>
  <c r="AJ70" i="99"/>
  <c r="CB70" i="99" s="1"/>
  <c r="AV128" i="99"/>
  <c r="AS13" i="99"/>
  <c r="O70" i="99"/>
  <c r="BG70" i="99" s="1"/>
  <c r="AA70" i="99"/>
  <c r="BS70" i="99" s="1"/>
  <c r="AV120" i="99"/>
  <c r="U70" i="99"/>
  <c r="BM70" i="99" s="1"/>
  <c r="L60" i="99"/>
  <c r="X60" i="99"/>
  <c r="AJ60" i="99"/>
  <c r="CB60" i="99" s="1"/>
  <c r="N66" i="99"/>
  <c r="BF66" i="99" s="1"/>
  <c r="X63" i="99"/>
  <c r="BP63" i="99" s="1"/>
  <c r="Q66" i="99"/>
  <c r="BI66" i="99" s="1"/>
  <c r="AC66" i="99"/>
  <c r="BU66" i="99" s="1"/>
  <c r="AO66" i="99"/>
  <c r="CG66" i="99" s="1"/>
  <c r="S70" i="99"/>
  <c r="BK70" i="99" s="1"/>
  <c r="M60" i="99"/>
  <c r="BE60" i="99" s="1"/>
  <c r="Y60" i="99"/>
  <c r="BQ60" i="99" s="1"/>
  <c r="AK60" i="99"/>
  <c r="AS17" i="99"/>
  <c r="AS20" i="99"/>
  <c r="M63" i="99"/>
  <c r="BE63" i="99" s="1"/>
  <c r="Y63" i="99"/>
  <c r="BQ63" i="99" s="1"/>
  <c r="AK63" i="99"/>
  <c r="CC63" i="99" s="1"/>
  <c r="S66" i="99"/>
  <c r="BK66" i="99" s="1"/>
  <c r="AE66" i="99"/>
  <c r="BW66" i="99" s="1"/>
  <c r="AS123" i="99" a="1"/>
  <c r="AS123" i="99" s="1"/>
  <c r="E63" i="99"/>
  <c r="AY63" i="99" s="1"/>
  <c r="AS19" i="99"/>
  <c r="AS45" i="99"/>
  <c r="N63" i="99"/>
  <c r="BF63" i="99" s="1"/>
  <c r="Z63" i="99"/>
  <c r="BR63" i="99" s="1"/>
  <c r="AL63" i="99"/>
  <c r="CD63" i="99" s="1"/>
  <c r="F66" i="99"/>
  <c r="AZ66" i="99" s="1"/>
  <c r="T66" i="99"/>
  <c r="BL66" i="99" s="1"/>
  <c r="AF66" i="99"/>
  <c r="BX66" i="99" s="1"/>
  <c r="R70" i="99"/>
  <c r="BJ70" i="99" s="1"/>
  <c r="K5" i="99"/>
  <c r="K4" i="99" s="1"/>
  <c r="AS47" i="99" a="1"/>
  <c r="AS47" i="99" s="1"/>
  <c r="K70" i="99"/>
  <c r="BC70" i="99" s="1"/>
  <c r="AS12" i="99"/>
  <c r="AS14" i="99"/>
  <c r="AS43" i="99"/>
  <c r="AS44" i="99"/>
  <c r="Q60" i="99"/>
  <c r="AC60" i="99"/>
  <c r="BU60" i="99" s="1"/>
  <c r="P63" i="99"/>
  <c r="BH63" i="99" s="1"/>
  <c r="AB63" i="99"/>
  <c r="BT63" i="99" s="1"/>
  <c r="AN63" i="99"/>
  <c r="CF63" i="99" s="1"/>
  <c r="H66" i="99"/>
  <c r="BB66" i="99" s="1"/>
  <c r="V66" i="99"/>
  <c r="BN66" i="99" s="1"/>
  <c r="AH66" i="99"/>
  <c r="BZ66" i="99" s="1"/>
  <c r="T70" i="99"/>
  <c r="BL70" i="99" s="1"/>
  <c r="AS37" i="99"/>
  <c r="AS10" i="99"/>
  <c r="AS16" i="99"/>
  <c r="AS41" i="99"/>
  <c r="AS54" i="99"/>
  <c r="D63" i="99"/>
  <c r="AX63" i="99" s="1"/>
  <c r="R63" i="99"/>
  <c r="BJ63" i="99" s="1"/>
  <c r="AD63" i="99"/>
  <c r="BV63" i="99" s="1"/>
  <c r="L66" i="99"/>
  <c r="BD66" i="99" s="1"/>
  <c r="X66" i="99"/>
  <c r="BP66" i="99" s="1"/>
  <c r="AJ66" i="99"/>
  <c r="CB66" i="99" s="1"/>
  <c r="V70" i="99"/>
  <c r="BN70" i="99" s="1"/>
  <c r="AV118" i="99"/>
  <c r="O137" i="99"/>
  <c r="AM137" i="99"/>
  <c r="AS6" i="99" a="1"/>
  <c r="AS6" i="99" s="1"/>
  <c r="AS11" i="99"/>
  <c r="AS35" i="99"/>
  <c r="AE63" i="99"/>
  <c r="BW63" i="99" s="1"/>
  <c r="M66" i="99"/>
  <c r="BE66" i="99" s="1"/>
  <c r="Y66" i="99"/>
  <c r="BQ66" i="99" s="1"/>
  <c r="AK66" i="99"/>
  <c r="CC66" i="99" s="1"/>
  <c r="W70" i="99"/>
  <c r="BO70" i="99" s="1"/>
  <c r="AV122" i="99"/>
  <c r="AS126" i="99" a="1"/>
  <c r="AS126" i="99" s="1"/>
  <c r="AS9" i="99"/>
  <c r="AS33" i="99"/>
  <c r="G63" i="99"/>
  <c r="BA63" i="99" s="1"/>
  <c r="U63" i="99"/>
  <c r="BM63" i="99" s="1"/>
  <c r="AG63" i="99"/>
  <c r="BY63" i="99" s="1"/>
  <c r="O66" i="99"/>
  <c r="BG66" i="99" s="1"/>
  <c r="AA66" i="99"/>
  <c r="BS66" i="99" s="1"/>
  <c r="AM66" i="99"/>
  <c r="CE66" i="99" s="1"/>
  <c r="M70" i="99"/>
  <c r="BE70" i="99" s="1"/>
  <c r="AS118" i="99" a="1"/>
  <c r="AS118" i="99" s="1"/>
  <c r="AS29" i="99"/>
  <c r="H63" i="99"/>
  <c r="BB63" i="99" s="1"/>
  <c r="V63" i="99"/>
  <c r="BN63" i="99" s="1"/>
  <c r="AH63" i="99"/>
  <c r="BZ63" i="99" s="1"/>
  <c r="P66" i="99"/>
  <c r="BH66" i="99" s="1"/>
  <c r="AB66" i="99"/>
  <c r="BT66" i="99" s="1"/>
  <c r="AN66" i="99"/>
  <c r="CF66" i="99" s="1"/>
  <c r="AS122" i="99" a="1"/>
  <c r="AS122" i="99" s="1"/>
  <c r="AS8" i="99"/>
  <c r="AS7" i="99"/>
  <c r="BP68" i="99"/>
  <c r="BO61" i="99"/>
  <c r="BO64" i="99"/>
  <c r="AE70" i="99"/>
  <c r="BW70" i="99" s="1"/>
  <c r="AS23" i="99"/>
  <c r="CB58" i="99"/>
  <c r="AE60" i="99"/>
  <c r="BW60" i="99" s="1"/>
  <c r="AF60" i="99"/>
  <c r="BX60" i="99" s="1"/>
  <c r="AL60" i="99"/>
  <c r="CD60" i="99" s="1"/>
  <c r="AI60" i="99"/>
  <c r="CA60" i="99" s="1"/>
  <c r="AI70" i="99"/>
  <c r="CA70" i="99" s="1"/>
  <c r="AC70" i="99"/>
  <c r="BU70" i="99" s="1"/>
  <c r="Z60" i="99"/>
  <c r="BR60" i="99" s="1"/>
  <c r="Y70" i="99"/>
  <c r="BQ70" i="99" s="1"/>
  <c r="W60" i="99"/>
  <c r="BO60" i="99" s="1"/>
  <c r="V60" i="99"/>
  <c r="BN60" i="99" s="1"/>
  <c r="BM58" i="99"/>
  <c r="BL61" i="99"/>
  <c r="BK64" i="99"/>
  <c r="BH68" i="99"/>
  <c r="AS22" i="99"/>
  <c r="S60" i="99"/>
  <c r="S63" i="99"/>
  <c r="BK63" i="99" s="1"/>
  <c r="T60" i="99"/>
  <c r="BL60" i="99" s="1"/>
  <c r="N60" i="99"/>
  <c r="BF60" i="99" s="1"/>
  <c r="BD58" i="99"/>
  <c r="BC64" i="99"/>
  <c r="BC61" i="99"/>
  <c r="BD68" i="99"/>
  <c r="K60" i="99"/>
  <c r="BC60" i="99" s="1"/>
  <c r="AS125" i="99" a="1"/>
  <c r="AS125" i="99" s="1"/>
  <c r="V137" i="99"/>
  <c r="X137" i="99"/>
  <c r="AF137" i="99"/>
  <c r="Y137" i="99"/>
  <c r="T137" i="99"/>
  <c r="AA137" i="99"/>
  <c r="L137" i="99"/>
  <c r="AJ137" i="99"/>
  <c r="M137" i="99"/>
  <c r="AK137" i="99"/>
  <c r="AH137" i="99"/>
  <c r="BN64" i="99"/>
  <c r="U71" i="99"/>
  <c r="BM71" i="99" s="1"/>
  <c r="BF59" i="99"/>
  <c r="BB61" i="99"/>
  <c r="BB64" i="99"/>
  <c r="BG68" i="99"/>
  <c r="AS46" i="99"/>
  <c r="AS48" i="99"/>
  <c r="AS52" i="99"/>
  <c r="BY60" i="99"/>
  <c r="BL64" i="99"/>
  <c r="AS42" i="99"/>
  <c r="AS50" i="99"/>
  <c r="AS57" i="99"/>
  <c r="Q70" i="99"/>
  <c r="BI70" i="99" s="1"/>
  <c r="AS21" i="99"/>
  <c r="AS18" i="99"/>
  <c r="AS38" i="99"/>
  <c r="AS40" i="99"/>
  <c r="AS55" i="99"/>
  <c r="BD60" i="99"/>
  <c r="BP60" i="99"/>
  <c r="BP58" i="99"/>
  <c r="AH60" i="99"/>
  <c r="BW61" i="99"/>
  <c r="BW64" i="99"/>
  <c r="CB68" i="99"/>
  <c r="AK70" i="99"/>
  <c r="CC70" i="99" s="1"/>
  <c r="AS24" i="99"/>
  <c r="AS15" i="99"/>
  <c r="AS36" i="99"/>
  <c r="AS49" i="99"/>
  <c r="CC60" i="99"/>
  <c r="BQ58" i="99"/>
  <c r="BX61" i="99"/>
  <c r="BX64" i="99"/>
  <c r="AM70" i="99"/>
  <c r="CE70" i="99" s="1"/>
  <c r="BN61" i="99"/>
  <c r="AS34" i="99"/>
  <c r="AS53" i="99"/>
  <c r="BY58" i="99"/>
  <c r="CD59" i="99"/>
  <c r="BZ61" i="99"/>
  <c r="BZ64" i="99"/>
  <c r="BY69" i="99"/>
  <c r="AG70" i="99"/>
  <c r="BY70" i="99" s="1"/>
  <c r="AO70" i="99"/>
  <c r="CG70" i="99" s="1"/>
  <c r="AS32" i="99"/>
  <c r="O60" i="99"/>
  <c r="BG58" i="99"/>
  <c r="AA60" i="99"/>
  <c r="CA61" i="99"/>
  <c r="CA64" i="99"/>
  <c r="CF68" i="99"/>
  <c r="BS68" i="99"/>
  <c r="AS30" i="99"/>
  <c r="AS51" i="99"/>
  <c r="P71" i="99"/>
  <c r="BH71" i="99" s="1"/>
  <c r="BH60" i="99"/>
  <c r="G71" i="99"/>
  <c r="BA71" i="99" s="1"/>
  <c r="AS28" i="99"/>
  <c r="BI60" i="99"/>
  <c r="CC58" i="99"/>
  <c r="AZ61" i="99"/>
  <c r="AZ64" i="99"/>
  <c r="E71" i="99"/>
  <c r="AY71" i="99" s="1"/>
  <c r="BE68" i="99"/>
  <c r="D71" i="99"/>
  <c r="AX71" i="99" s="1"/>
  <c r="R60" i="99"/>
  <c r="AD60" i="99"/>
  <c r="AX61" i="99"/>
  <c r="BJ61" i="99"/>
  <c r="BV61" i="99"/>
  <c r="AX64" i="99"/>
  <c r="BJ64" i="99"/>
  <c r="BV64" i="99"/>
  <c r="BO68" i="99"/>
  <c r="AV119" i="99"/>
  <c r="BA61" i="99"/>
  <c r="BM61" i="99"/>
  <c r="BY61" i="99"/>
  <c r="BA64" i="99"/>
  <c r="BM64" i="99"/>
  <c r="BY64" i="99"/>
  <c r="N70" i="99"/>
  <c r="BF70" i="99" s="1"/>
  <c r="Z70" i="99"/>
  <c r="BR70" i="99" s="1"/>
  <c r="AL70" i="99"/>
  <c r="CD70" i="99" s="1"/>
  <c r="BF68" i="99"/>
  <c r="BR68" i="99"/>
  <c r="CD68" i="99"/>
  <c r="BD61" i="99"/>
  <c r="BP61" i="99"/>
  <c r="CB61" i="99"/>
  <c r="BD64" i="99"/>
  <c r="BP64" i="99"/>
  <c r="CB64" i="99"/>
  <c r="BI68" i="99"/>
  <c r="CA69" i="99"/>
  <c r="AD70" i="99"/>
  <c r="BV70" i="99" s="1"/>
  <c r="S137" i="99"/>
  <c r="AE137" i="99"/>
  <c r="BS58" i="99"/>
  <c r="BE61" i="99"/>
  <c r="BQ61" i="99"/>
  <c r="CC61" i="99"/>
  <c r="BE64" i="99"/>
  <c r="BQ64" i="99"/>
  <c r="CC64" i="99"/>
  <c r="BJ68" i="99"/>
  <c r="BH58" i="99"/>
  <c r="BT58" i="99"/>
  <c r="BF61" i="99"/>
  <c r="BR61" i="99"/>
  <c r="CD61" i="99"/>
  <c r="BF64" i="99"/>
  <c r="BR64" i="99"/>
  <c r="CD64" i="99"/>
  <c r="BK68" i="99"/>
  <c r="AF70" i="99"/>
  <c r="BX70" i="99" s="1"/>
  <c r="P137" i="99"/>
  <c r="AB137" i="99"/>
  <c r="AN137" i="99"/>
  <c r="BI58" i="99"/>
  <c r="BU58" i="99"/>
  <c r="BG61" i="99"/>
  <c r="BS61" i="99"/>
  <c r="CE61" i="99"/>
  <c r="BG64" i="99"/>
  <c r="BS64" i="99"/>
  <c r="CE64" i="99"/>
  <c r="BL68" i="99"/>
  <c r="BH61" i="99"/>
  <c r="BT61" i="99"/>
  <c r="CF61" i="99"/>
  <c r="BH64" i="99"/>
  <c r="BT64" i="99"/>
  <c r="CF64" i="99"/>
  <c r="BM68" i="99"/>
  <c r="AH70" i="99"/>
  <c r="BZ70" i="99" s="1"/>
  <c r="AS120" i="99" a="1"/>
  <c r="AS120" i="99" s="1"/>
  <c r="BI61" i="99"/>
  <c r="BU61" i="99"/>
  <c r="CG61" i="99"/>
  <c r="BI64" i="99"/>
  <c r="BU64" i="99"/>
  <c r="CG64" i="99"/>
  <c r="BN68" i="99"/>
  <c r="K137" i="99"/>
  <c r="W137" i="99"/>
  <c r="AI137" i="99"/>
  <c r="AV117" i="99"/>
  <c r="N137" i="99"/>
  <c r="Z137" i="99"/>
  <c r="AL137" i="99"/>
  <c r="AS117" i="99" a="1"/>
  <c r="AS117" i="99" s="1"/>
  <c r="AV121" i="99"/>
  <c r="AV124" i="99"/>
  <c r="Q137" i="99"/>
  <c r="AC137" i="99"/>
  <c r="AO137" i="99"/>
  <c r="R137" i="99"/>
  <c r="AD137" i="99"/>
  <c r="AS119" i="99" a="1"/>
  <c r="AS119" i="99" s="1"/>
  <c r="AS121" i="99" a="1"/>
  <c r="AS121" i="99" s="1"/>
  <c r="AS128" i="99" a="1"/>
  <c r="AS128" i="99" s="1"/>
  <c r="AS124" i="99" a="1"/>
  <c r="AS124" i="99" s="1"/>
  <c r="U137" i="99"/>
  <c r="AG137" i="99"/>
  <c r="AB71" i="99" l="1"/>
  <c r="BT71" i="99" s="1"/>
  <c r="BT60" i="99"/>
  <c r="F71" i="99"/>
  <c r="AZ71" i="99" s="1"/>
  <c r="L5" i="99"/>
  <c r="L71" i="99"/>
  <c r="BD71" i="99" s="1"/>
  <c r="H5" i="99"/>
  <c r="K71" i="99"/>
  <c r="BC71" i="99" s="1"/>
  <c r="AJ71" i="99"/>
  <c r="CB71" i="99" s="1"/>
  <c r="H71" i="99"/>
  <c r="BB71" i="99" s="1"/>
  <c r="M71" i="99"/>
  <c r="BE71" i="99" s="1"/>
  <c r="K116" i="99"/>
  <c r="K115" i="99" s="1"/>
  <c r="K2" i="99"/>
  <c r="X71" i="99"/>
  <c r="BP71" i="99" s="1"/>
  <c r="AE71" i="99"/>
  <c r="BW71" i="99" s="1"/>
  <c r="AC71" i="99"/>
  <c r="BU71" i="99" s="1"/>
  <c r="T71" i="99"/>
  <c r="BL71" i="99" s="1"/>
  <c r="W71" i="99"/>
  <c r="BO71" i="99" s="1"/>
  <c r="Q71" i="99"/>
  <c r="BI71" i="99" s="1"/>
  <c r="AL71" i="99"/>
  <c r="CD71" i="99" s="1"/>
  <c r="Y71" i="99"/>
  <c r="BQ71" i="99" s="1"/>
  <c r="V71" i="99"/>
  <c r="BN71" i="99" s="1"/>
  <c r="AI71" i="99"/>
  <c r="CA71" i="99" s="1"/>
  <c r="AK71" i="99"/>
  <c r="CC71" i="99" s="1"/>
  <c r="S71" i="99"/>
  <c r="BK71" i="99" s="1"/>
  <c r="BK60" i="99"/>
  <c r="BJ60" i="99"/>
  <c r="R71" i="99"/>
  <c r="BJ71" i="99" s="1"/>
  <c r="Z71" i="99"/>
  <c r="BR71" i="99" s="1"/>
  <c r="AD71" i="99"/>
  <c r="BV71" i="99" s="1"/>
  <c r="BV60" i="99"/>
  <c r="N71" i="99"/>
  <c r="BF71" i="99" s="1"/>
  <c r="AH71" i="99"/>
  <c r="BZ71" i="99" s="1"/>
  <c r="BZ60" i="99"/>
  <c r="AA71" i="99"/>
  <c r="BS71" i="99" s="1"/>
  <c r="BS60" i="99"/>
  <c r="AG71" i="99"/>
  <c r="BY71" i="99" s="1"/>
  <c r="L116" i="99"/>
  <c r="L115" i="99" s="1"/>
  <c r="M5" i="99"/>
  <c r="L2" i="99"/>
  <c r="L4" i="99"/>
  <c r="O71" i="99"/>
  <c r="BG71" i="99" s="1"/>
  <c r="BG60" i="99"/>
  <c r="H116" i="99"/>
  <c r="H115" i="99" s="1"/>
  <c r="G5" i="99"/>
  <c r="H4" i="99"/>
  <c r="H2" i="99"/>
  <c r="AF71" i="99"/>
  <c r="BX71" i="99" s="1"/>
  <c r="G116" i="99" l="1"/>
  <c r="G115" i="99" s="1"/>
  <c r="G4" i="99"/>
  <c r="G2" i="99"/>
  <c r="F5" i="99"/>
  <c r="M116" i="99"/>
  <c r="M115" i="99" s="1"/>
  <c r="M4" i="99"/>
  <c r="M2" i="99"/>
  <c r="N5" i="99"/>
  <c r="N116" i="99" l="1"/>
  <c r="N115" i="99" s="1"/>
  <c r="N2" i="99"/>
  <c r="O5" i="99"/>
  <c r="N4" i="99"/>
  <c r="F116" i="99"/>
  <c r="F115" i="99" s="1"/>
  <c r="F2" i="99"/>
  <c r="E5" i="99"/>
  <c r="F4" i="99"/>
  <c r="E116" i="99" l="1"/>
  <c r="E115" i="99" s="1"/>
  <c r="E2" i="99"/>
  <c r="D5" i="99"/>
  <c r="E4" i="99"/>
  <c r="O116" i="99"/>
  <c r="O115" i="99" s="1"/>
  <c r="P5" i="99"/>
  <c r="O2" i="99"/>
  <c r="O4" i="99"/>
  <c r="P116" i="99" l="1"/>
  <c r="P115" i="99" s="1"/>
  <c r="Q5" i="99"/>
  <c r="P4" i="99"/>
  <c r="P2" i="99"/>
  <c r="D116" i="99"/>
  <c r="D115" i="99" s="1"/>
  <c r="D4" i="99"/>
  <c r="D2" i="99"/>
  <c r="Q116" i="99" l="1"/>
  <c r="Q115" i="99" s="1"/>
  <c r="Q4" i="99"/>
  <c r="Q2" i="99"/>
  <c r="R5" i="99"/>
  <c r="R116" i="99" l="1"/>
  <c r="R115" i="99" s="1"/>
  <c r="R4" i="99"/>
  <c r="R2" i="99"/>
  <c r="S5" i="99"/>
  <c r="S116" i="99" l="1"/>
  <c r="S115" i="99" s="1"/>
  <c r="S2" i="99"/>
  <c r="T5" i="99"/>
  <c r="S4" i="99"/>
  <c r="T116" i="99" l="1"/>
  <c r="T2" i="99"/>
  <c r="U5" i="99"/>
  <c r="T4" i="99"/>
  <c r="V5" i="99" l="1"/>
  <c r="U2" i="99"/>
  <c r="U4" i="99"/>
  <c r="U116" i="99"/>
  <c r="U115" i="99" s="1"/>
  <c r="T115" i="99"/>
  <c r="V116" i="99" l="1"/>
  <c r="V115" i="99" s="1"/>
  <c r="W5" i="99"/>
  <c r="V2" i="99"/>
  <c r="V4" i="99"/>
  <c r="W116" i="99" l="1"/>
  <c r="W115" i="99" s="1"/>
  <c r="X5" i="99"/>
  <c r="W4" i="99"/>
  <c r="W2" i="99"/>
  <c r="X116" i="99" l="1"/>
  <c r="X115" i="99" s="1"/>
  <c r="Y5" i="99"/>
  <c r="X4" i="99"/>
  <c r="X2" i="99"/>
  <c r="Y116" i="99" l="1"/>
  <c r="Y115" i="99" s="1"/>
  <c r="Y2" i="99"/>
  <c r="Z5" i="99"/>
  <c r="Y4" i="99"/>
  <c r="Z116" i="99" l="1"/>
  <c r="Z115" i="99" s="1"/>
  <c r="AA5" i="99"/>
  <c r="Z4" i="99"/>
  <c r="Z2" i="99"/>
  <c r="AA116" i="99" l="1"/>
  <c r="AA115" i="99" s="1"/>
  <c r="AA4" i="99"/>
  <c r="AA2" i="99"/>
  <c r="AB5" i="99"/>
  <c r="AB116" i="99" l="1"/>
  <c r="AB115" i="99" s="1"/>
  <c r="AC5" i="99"/>
  <c r="AB4" i="99"/>
  <c r="AB2" i="99"/>
  <c r="AC116" i="99" l="1"/>
  <c r="AC4" i="99"/>
  <c r="AC2" i="99"/>
  <c r="AD5" i="99"/>
  <c r="AD4" i="99" l="1"/>
  <c r="AD2" i="99"/>
  <c r="AE5" i="99"/>
  <c r="AD116" i="99"/>
  <c r="AD115" i="99" s="1"/>
  <c r="AC115" i="99"/>
  <c r="AE116" i="99" l="1"/>
  <c r="AE115" i="99" s="1"/>
  <c r="AE2" i="99"/>
  <c r="AE4" i="99"/>
  <c r="AF5" i="99"/>
  <c r="AF116" i="99" l="1"/>
  <c r="AF115" i="99" s="1"/>
  <c r="AF2" i="99"/>
  <c r="AF4" i="99"/>
  <c r="AG5" i="99"/>
  <c r="AG116" i="99" l="1"/>
  <c r="AH5" i="99"/>
  <c r="AG4" i="99"/>
  <c r="AG2" i="99"/>
  <c r="AH4" i="99" l="1"/>
  <c r="AI5" i="99"/>
  <c r="AH2" i="99"/>
  <c r="AH116" i="99"/>
  <c r="AH115" i="99" s="1"/>
  <c r="AG115" i="99"/>
  <c r="AI116" i="99" l="1"/>
  <c r="AI115" i="99" s="1"/>
  <c r="AJ5" i="99"/>
  <c r="AI4" i="99"/>
  <c r="AI2" i="99"/>
  <c r="AJ116" i="99" l="1"/>
  <c r="AJ115" i="99" s="1"/>
  <c r="AJ2" i="99"/>
  <c r="AK5" i="99"/>
  <c r="AJ4" i="99"/>
  <c r="AK116" i="99" l="1"/>
  <c r="AK115" i="99" s="1"/>
  <c r="AK4" i="99"/>
  <c r="AK2" i="99"/>
  <c r="AL5" i="99"/>
  <c r="AL116" i="99" l="1"/>
  <c r="AL115" i="99" s="1"/>
  <c r="AM5" i="99"/>
  <c r="AL4" i="99"/>
  <c r="AL2" i="99"/>
  <c r="AM116" i="99" l="1"/>
  <c r="AM115" i="99" s="1"/>
  <c r="AM58" i="99"/>
  <c r="AN5" i="99"/>
  <c r="AM4" i="99"/>
  <c r="AM2" i="99"/>
  <c r="AN116" i="99" l="1"/>
  <c r="AN115" i="99" s="1"/>
  <c r="AN58" i="99"/>
  <c r="AO5" i="99"/>
  <c r="AN4" i="99"/>
  <c r="AN2" i="99"/>
  <c r="AM60" i="99"/>
  <c r="CE58" i="99"/>
  <c r="CE60" i="99" l="1"/>
  <c r="AM71" i="99"/>
  <c r="CE71" i="99" s="1"/>
  <c r="AO116" i="99"/>
  <c r="AO115" i="99" s="1"/>
  <c r="AO58" i="99"/>
  <c r="AO4" i="99"/>
  <c r="AO2" i="99"/>
  <c r="AN60" i="99"/>
  <c r="CF58" i="99"/>
  <c r="CF60" i="99" l="1"/>
  <c r="AN71" i="99"/>
  <c r="CF71" i="99" s="1"/>
  <c r="AO60" i="99"/>
  <c r="CG58" i="99"/>
  <c r="CG60" i="99" l="1"/>
  <c r="AO71" i="99"/>
  <c r="CG71" i="99" s="1"/>
  <c r="S80" i="94" l="1"/>
  <c r="T80" i="94"/>
  <c r="S74" i="94"/>
  <c r="T74" i="94"/>
  <c r="S75" i="94"/>
  <c r="T75" i="94"/>
  <c r="S76" i="94"/>
  <c r="T76" i="94"/>
  <c r="S77" i="94"/>
  <c r="T77" i="94"/>
  <c r="S78" i="94"/>
  <c r="T78" i="94"/>
  <c r="S79" i="94"/>
  <c r="T79" i="94"/>
  <c r="C29" i="97"/>
  <c r="C116" i="97"/>
  <c r="C5" i="97"/>
  <c r="AN60" i="97"/>
  <c r="AN61" i="97"/>
  <c r="AN63" i="97"/>
  <c r="AN64" i="97"/>
  <c r="AN66" i="97"/>
  <c r="AN67" i="97"/>
  <c r="AN69" i="97"/>
  <c r="AN70" i="97"/>
  <c r="AN71" i="97"/>
  <c r="AM60" i="97"/>
  <c r="AM61" i="97"/>
  <c r="AM63" i="97"/>
  <c r="AM64" i="97"/>
  <c r="AM66" i="97"/>
  <c r="AM67" i="97"/>
  <c r="AM69" i="97"/>
  <c r="AM70" i="97"/>
  <c r="AM72" i="97" s="1"/>
  <c r="AM71" i="97"/>
  <c r="AL60" i="97"/>
  <c r="AL61" i="97"/>
  <c r="AL63" i="97"/>
  <c r="AL64" i="97"/>
  <c r="AL66" i="97"/>
  <c r="AL67" i="97"/>
  <c r="AL69" i="97"/>
  <c r="AL70" i="97"/>
  <c r="AL71" i="97"/>
  <c r="AJ60" i="97"/>
  <c r="AJ61" i="97"/>
  <c r="AJ63" i="97"/>
  <c r="AJ64" i="97"/>
  <c r="AJ66" i="97"/>
  <c r="AJ67" i="97"/>
  <c r="AJ69" i="97"/>
  <c r="AJ70" i="97"/>
  <c r="AJ72" i="97" s="1"/>
  <c r="AJ71" i="97"/>
  <c r="AG60" i="97"/>
  <c r="AG61" i="97"/>
  <c r="AG63" i="97"/>
  <c r="AG64" i="97"/>
  <c r="AG66" i="97"/>
  <c r="AG67" i="97"/>
  <c r="AG69" i="97"/>
  <c r="AG70" i="97"/>
  <c r="AG72" i="97" s="1"/>
  <c r="AG71" i="97"/>
  <c r="AO139" i="98"/>
  <c r="AN139" i="98"/>
  <c r="AM139" i="98"/>
  <c r="AL139" i="98"/>
  <c r="AK139" i="98"/>
  <c r="AJ139" i="98"/>
  <c r="AI139" i="98"/>
  <c r="AH139" i="98"/>
  <c r="AG139" i="98"/>
  <c r="AF139" i="98"/>
  <c r="AE139" i="98"/>
  <c r="AD139" i="98"/>
  <c r="AC139" i="98"/>
  <c r="AB139" i="98"/>
  <c r="AA139" i="98"/>
  <c r="Z139" i="98"/>
  <c r="Y139" i="98"/>
  <c r="X139" i="98"/>
  <c r="W139" i="98"/>
  <c r="V139" i="98"/>
  <c r="U139" i="98"/>
  <c r="T139" i="98"/>
  <c r="S139" i="98"/>
  <c r="R139" i="98"/>
  <c r="Q139" i="98"/>
  <c r="P139" i="98"/>
  <c r="O139" i="98"/>
  <c r="N139" i="98"/>
  <c r="M139" i="98"/>
  <c r="L139" i="98"/>
  <c r="K139" i="98"/>
  <c r="AO138" i="98"/>
  <c r="AN138" i="98"/>
  <c r="AM138" i="98"/>
  <c r="AL138" i="98"/>
  <c r="AK138" i="98"/>
  <c r="AJ138" i="98"/>
  <c r="AI138" i="98"/>
  <c r="AH138" i="98"/>
  <c r="AG138" i="98"/>
  <c r="AF138" i="98"/>
  <c r="AE138" i="98"/>
  <c r="AD138" i="98"/>
  <c r="AC138" i="98"/>
  <c r="AB138" i="98"/>
  <c r="AA138" i="98"/>
  <c r="Z138" i="98"/>
  <c r="Y138" i="98"/>
  <c r="X138" i="98"/>
  <c r="W138" i="98"/>
  <c r="V138" i="98"/>
  <c r="U138" i="98"/>
  <c r="T138" i="98"/>
  <c r="S138" i="98"/>
  <c r="R138" i="98"/>
  <c r="Q138" i="98"/>
  <c r="P138" i="98"/>
  <c r="O138" i="98"/>
  <c r="N138" i="98"/>
  <c r="M138" i="98"/>
  <c r="L138" i="98"/>
  <c r="K138" i="98"/>
  <c r="AO137" i="98"/>
  <c r="AN137" i="98"/>
  <c r="AM137" i="98"/>
  <c r="AL137" i="98"/>
  <c r="AK137" i="98"/>
  <c r="AJ137" i="98"/>
  <c r="AI137" i="98"/>
  <c r="AH137" i="98"/>
  <c r="AG137" i="98"/>
  <c r="AF137" i="98"/>
  <c r="AE137" i="98"/>
  <c r="AD137" i="98"/>
  <c r="AC137" i="98"/>
  <c r="AB137" i="98"/>
  <c r="AA137" i="98"/>
  <c r="Z137" i="98"/>
  <c r="Y137" i="98"/>
  <c r="X137" i="98"/>
  <c r="W137" i="98"/>
  <c r="V137" i="98"/>
  <c r="U137" i="98"/>
  <c r="T137" i="98"/>
  <c r="S137" i="98"/>
  <c r="R137" i="98"/>
  <c r="Q137" i="98"/>
  <c r="P137" i="98"/>
  <c r="O137" i="98"/>
  <c r="N137" i="98"/>
  <c r="M137" i="98"/>
  <c r="L137" i="98"/>
  <c r="K137" i="98"/>
  <c r="AO136" i="98"/>
  <c r="AN136" i="98"/>
  <c r="AM136" i="98"/>
  <c r="AL136" i="98"/>
  <c r="AK136" i="98"/>
  <c r="AJ136" i="98"/>
  <c r="AI136" i="98"/>
  <c r="AH136" i="98"/>
  <c r="AG136" i="98"/>
  <c r="AF136" i="98"/>
  <c r="AE136" i="98"/>
  <c r="AD136" i="98"/>
  <c r="AC136" i="98"/>
  <c r="AB136" i="98"/>
  <c r="AA136" i="98"/>
  <c r="Z136" i="98"/>
  <c r="Y136" i="98"/>
  <c r="X136" i="98"/>
  <c r="W136" i="98"/>
  <c r="V136" i="98"/>
  <c r="U136" i="98"/>
  <c r="T136" i="98"/>
  <c r="S136" i="98"/>
  <c r="R136" i="98"/>
  <c r="Q136" i="98"/>
  <c r="P136" i="98"/>
  <c r="O136" i="98"/>
  <c r="N136" i="98"/>
  <c r="M136" i="98"/>
  <c r="L136" i="98"/>
  <c r="K136" i="98"/>
  <c r="AO135" i="98"/>
  <c r="AN135" i="98"/>
  <c r="AM135" i="98"/>
  <c r="AL135" i="98"/>
  <c r="AK135" i="98"/>
  <c r="AJ135" i="98"/>
  <c r="AI135" i="98"/>
  <c r="AH135" i="98"/>
  <c r="AG135" i="98"/>
  <c r="AF135" i="98"/>
  <c r="AE135" i="98"/>
  <c r="AD135" i="98"/>
  <c r="AC135" i="98"/>
  <c r="AB135" i="98"/>
  <c r="AA135" i="98"/>
  <c r="Z135" i="98"/>
  <c r="Y135" i="98"/>
  <c r="X135" i="98"/>
  <c r="W135" i="98"/>
  <c r="V135" i="98"/>
  <c r="U135" i="98"/>
  <c r="T135" i="98"/>
  <c r="S135" i="98"/>
  <c r="R135" i="98"/>
  <c r="Q135" i="98"/>
  <c r="P135" i="98"/>
  <c r="O135" i="98"/>
  <c r="N135" i="98"/>
  <c r="M135" i="98"/>
  <c r="L135" i="98"/>
  <c r="K135" i="98"/>
  <c r="AO134" i="98"/>
  <c r="AN134" i="98"/>
  <c r="AM134" i="98"/>
  <c r="AL134" i="98"/>
  <c r="AK134" i="98"/>
  <c r="AJ134" i="98"/>
  <c r="AI134" i="98"/>
  <c r="AH134" i="98"/>
  <c r="AG134" i="98"/>
  <c r="AF134" i="98"/>
  <c r="AE134" i="98"/>
  <c r="AD134" i="98"/>
  <c r="AC134" i="98"/>
  <c r="AB134" i="98"/>
  <c r="AA134" i="98"/>
  <c r="Z134" i="98"/>
  <c r="Y134" i="98"/>
  <c r="X134" i="98"/>
  <c r="W134" i="98"/>
  <c r="V134" i="98"/>
  <c r="U134" i="98"/>
  <c r="T134" i="98"/>
  <c r="S134" i="98"/>
  <c r="R134" i="98"/>
  <c r="Q134" i="98"/>
  <c r="P134" i="98"/>
  <c r="O134" i="98"/>
  <c r="N134" i="98"/>
  <c r="M134" i="98"/>
  <c r="L134" i="98"/>
  <c r="K134" i="98"/>
  <c r="K140" i="98" l="1"/>
  <c r="X140" i="98"/>
  <c r="P140" i="98"/>
  <c r="AN62" i="97"/>
  <c r="AN72" i="97"/>
  <c r="AN68" i="97"/>
  <c r="AN65" i="97"/>
  <c r="AM68" i="97"/>
  <c r="AM65" i="97"/>
  <c r="AM62" i="97"/>
  <c r="AL72" i="97"/>
  <c r="AL68" i="97"/>
  <c r="AL65" i="97"/>
  <c r="AL62" i="97"/>
  <c r="AJ68" i="97"/>
  <c r="AJ65" i="97"/>
  <c r="AJ62" i="97"/>
  <c r="AG68" i="97"/>
  <c r="AG65" i="97"/>
  <c r="AG62" i="97"/>
  <c r="AF140" i="98"/>
  <c r="AN140" i="98"/>
  <c r="R140" i="98"/>
  <c r="Z140" i="98"/>
  <c r="AH140" i="98"/>
  <c r="S140" i="98"/>
  <c r="AA140" i="98"/>
  <c r="AI140" i="98"/>
  <c r="L140" i="98"/>
  <c r="T140" i="98"/>
  <c r="AB140" i="98"/>
  <c r="AJ140" i="98"/>
  <c r="Q140" i="98"/>
  <c r="Y140" i="98"/>
  <c r="AG140" i="98"/>
  <c r="AO140" i="98"/>
  <c r="M140" i="98"/>
  <c r="U140" i="98"/>
  <c r="AC140" i="98"/>
  <c r="AK140" i="98"/>
  <c r="N140" i="98"/>
  <c r="V140" i="98"/>
  <c r="AD140" i="98"/>
  <c r="AL140" i="98"/>
  <c r="O140" i="98"/>
  <c r="W140" i="98"/>
  <c r="AE140" i="98"/>
  <c r="AM140" i="98"/>
  <c r="AP57" i="97" l="1"/>
  <c r="AQ57" i="97"/>
  <c r="AR57" i="97"/>
  <c r="AP58" i="97"/>
  <c r="AQ58" i="97"/>
  <c r="AR58" i="97"/>
  <c r="AP59" i="97"/>
  <c r="AQ59" i="97"/>
  <c r="AR59" i="97"/>
  <c r="K100" i="97"/>
  <c r="L100" i="97"/>
  <c r="M100" i="97"/>
  <c r="N100" i="97"/>
  <c r="O100" i="97"/>
  <c r="P100" i="97"/>
  <c r="Q100" i="97"/>
  <c r="R100" i="97"/>
  <c r="S100" i="97"/>
  <c r="T100" i="97"/>
  <c r="U100" i="97"/>
  <c r="V100" i="97"/>
  <c r="W100" i="97"/>
  <c r="X100" i="97"/>
  <c r="Y100" i="97"/>
  <c r="Z100" i="97"/>
  <c r="AA100" i="97"/>
  <c r="AB100" i="97"/>
  <c r="AC100" i="97"/>
  <c r="AD100" i="97"/>
  <c r="AE100" i="97"/>
  <c r="AF100" i="97"/>
  <c r="AG100" i="97"/>
  <c r="AH100" i="97"/>
  <c r="AI100" i="97"/>
  <c r="AJ100" i="97"/>
  <c r="AK100" i="97"/>
  <c r="AL100" i="97"/>
  <c r="AM100" i="97"/>
  <c r="AN100" i="97"/>
  <c r="AO100" i="97"/>
  <c r="K97" i="97"/>
  <c r="L97" i="97"/>
  <c r="M97" i="97"/>
  <c r="N97" i="97"/>
  <c r="O97" i="97"/>
  <c r="P97" i="97"/>
  <c r="Q97" i="97"/>
  <c r="R97" i="97"/>
  <c r="S97" i="97"/>
  <c r="T97" i="97"/>
  <c r="U97" i="97"/>
  <c r="V97" i="97"/>
  <c r="W97" i="97"/>
  <c r="X97" i="97"/>
  <c r="Y97" i="97"/>
  <c r="Z97" i="97"/>
  <c r="AA97" i="97"/>
  <c r="AB97" i="97"/>
  <c r="AC97" i="97"/>
  <c r="AD97" i="97"/>
  <c r="AE97" i="97"/>
  <c r="AF97" i="97"/>
  <c r="AG97" i="97"/>
  <c r="AH97" i="97"/>
  <c r="AI97" i="97"/>
  <c r="AJ97" i="97"/>
  <c r="AK97" i="97"/>
  <c r="AL97" i="97"/>
  <c r="AM97" i="97"/>
  <c r="AN97" i="97"/>
  <c r="AO97" i="97"/>
  <c r="AN103" i="97"/>
  <c r="AM103" i="97"/>
  <c r="AL103" i="97"/>
  <c r="AK103" i="97"/>
  <c r="AJ103" i="97"/>
  <c r="AI103" i="97"/>
  <c r="AH103" i="97"/>
  <c r="AG103" i="97"/>
  <c r="AF103" i="97"/>
  <c r="AE103" i="97"/>
  <c r="AD103" i="97"/>
  <c r="AC103" i="97"/>
  <c r="AB103" i="97"/>
  <c r="AA103" i="97"/>
  <c r="Z103" i="97"/>
  <c r="Y103" i="97"/>
  <c r="X103" i="97"/>
  <c r="W103" i="97"/>
  <c r="V103" i="97"/>
  <c r="U103" i="97"/>
  <c r="T103" i="97"/>
  <c r="S103" i="97"/>
  <c r="R103" i="97"/>
  <c r="Q103" i="97"/>
  <c r="P103" i="97"/>
  <c r="O103" i="97"/>
  <c r="N103" i="97"/>
  <c r="M103" i="97"/>
  <c r="L103" i="97"/>
  <c r="K103" i="97"/>
  <c r="Z80" i="97"/>
  <c r="AN113" i="97" l="1"/>
  <c r="AM113" i="97"/>
  <c r="AL113" i="97"/>
  <c r="AK113" i="97"/>
  <c r="AJ113" i="97"/>
  <c r="AI113" i="97"/>
  <c r="AH113" i="97"/>
  <c r="AG113" i="97"/>
  <c r="AF113" i="97"/>
  <c r="AE113" i="97"/>
  <c r="AD113" i="97"/>
  <c r="AC113" i="97"/>
  <c r="AB113" i="97"/>
  <c r="AA113" i="97"/>
  <c r="Z113" i="97"/>
  <c r="Y113" i="97"/>
  <c r="X113" i="97"/>
  <c r="W113" i="97"/>
  <c r="V113" i="97"/>
  <c r="U113" i="97"/>
  <c r="T113" i="97"/>
  <c r="S113" i="97"/>
  <c r="R113" i="97"/>
  <c r="Q113" i="97"/>
  <c r="P113" i="97"/>
  <c r="O113" i="97"/>
  <c r="N113" i="97"/>
  <c r="M113" i="97"/>
  <c r="L113" i="97"/>
  <c r="AN112" i="97"/>
  <c r="AM112" i="97"/>
  <c r="AL112" i="97"/>
  <c r="AK112" i="97"/>
  <c r="AJ112" i="97"/>
  <c r="AI112" i="97"/>
  <c r="AH112" i="97"/>
  <c r="AG112" i="97"/>
  <c r="AF112" i="97"/>
  <c r="AE112" i="97"/>
  <c r="AD112" i="97"/>
  <c r="AC112" i="97"/>
  <c r="AB112" i="97"/>
  <c r="AA112" i="97"/>
  <c r="Z112" i="97"/>
  <c r="Y112" i="97"/>
  <c r="X112" i="97"/>
  <c r="W112" i="97"/>
  <c r="V112" i="97"/>
  <c r="U112" i="97"/>
  <c r="T112" i="97"/>
  <c r="S112" i="97"/>
  <c r="R112" i="97"/>
  <c r="Q112" i="97"/>
  <c r="P112" i="97"/>
  <c r="O112" i="97"/>
  <c r="N112" i="97"/>
  <c r="M112" i="97"/>
  <c r="L112" i="97"/>
  <c r="AN111" i="97"/>
  <c r="AM111" i="97"/>
  <c r="AL111" i="97"/>
  <c r="AK111" i="97"/>
  <c r="AJ111" i="97"/>
  <c r="AI111" i="97"/>
  <c r="AH111" i="97"/>
  <c r="AG111" i="97"/>
  <c r="AF111" i="97"/>
  <c r="AE111" i="97"/>
  <c r="AD111" i="97"/>
  <c r="AC111" i="97"/>
  <c r="AB111" i="97"/>
  <c r="AA111" i="97"/>
  <c r="Z111" i="97"/>
  <c r="Y111" i="97"/>
  <c r="X111" i="97"/>
  <c r="W111" i="97"/>
  <c r="V111" i="97"/>
  <c r="U111" i="97"/>
  <c r="T111" i="97"/>
  <c r="S111" i="97"/>
  <c r="R111" i="97"/>
  <c r="Q111" i="97"/>
  <c r="P111" i="97"/>
  <c r="O111" i="97"/>
  <c r="N111" i="97"/>
  <c r="M111" i="97"/>
  <c r="L111" i="97"/>
  <c r="AN110" i="97"/>
  <c r="AM110" i="97"/>
  <c r="AL110" i="97"/>
  <c r="AK110" i="97"/>
  <c r="AJ110" i="97"/>
  <c r="AI110" i="97"/>
  <c r="AH110" i="97"/>
  <c r="AG110" i="97"/>
  <c r="AF110" i="97"/>
  <c r="AE110" i="97"/>
  <c r="AD110" i="97"/>
  <c r="AC110" i="97"/>
  <c r="AB110" i="97"/>
  <c r="AA110" i="97"/>
  <c r="Z110" i="97"/>
  <c r="Y110" i="97"/>
  <c r="X110" i="97"/>
  <c r="W110" i="97"/>
  <c r="V110" i="97"/>
  <c r="U110" i="97"/>
  <c r="T110" i="97"/>
  <c r="S110" i="97"/>
  <c r="R110" i="97"/>
  <c r="Q110" i="97"/>
  <c r="P110" i="97"/>
  <c r="O110" i="97"/>
  <c r="N110" i="97"/>
  <c r="M110" i="97"/>
  <c r="L110" i="97"/>
  <c r="AN109" i="97"/>
  <c r="AM109" i="97"/>
  <c r="AL109" i="97"/>
  <c r="AK109" i="97"/>
  <c r="AJ109" i="97"/>
  <c r="AI109" i="97"/>
  <c r="AH109" i="97"/>
  <c r="AG109" i="97"/>
  <c r="AF109" i="97"/>
  <c r="AE109" i="97"/>
  <c r="AD109" i="97"/>
  <c r="AC109" i="97"/>
  <c r="AB109" i="97"/>
  <c r="AA109" i="97"/>
  <c r="Z109" i="97"/>
  <c r="Y109" i="97"/>
  <c r="X109" i="97"/>
  <c r="W109" i="97"/>
  <c r="V109" i="97"/>
  <c r="U109" i="97"/>
  <c r="T109" i="97"/>
  <c r="S109" i="97"/>
  <c r="R109" i="97"/>
  <c r="Q109" i="97"/>
  <c r="P109" i="97"/>
  <c r="O109" i="97"/>
  <c r="N109" i="97"/>
  <c r="M109" i="97"/>
  <c r="L109" i="97"/>
  <c r="AN108" i="97"/>
  <c r="AM108" i="97"/>
  <c r="AL108" i="97"/>
  <c r="AK108" i="97"/>
  <c r="AJ108" i="97"/>
  <c r="AI108" i="97"/>
  <c r="AH108" i="97"/>
  <c r="AG108" i="97"/>
  <c r="AF108" i="97"/>
  <c r="AE108" i="97"/>
  <c r="AD108" i="97"/>
  <c r="AC108" i="97"/>
  <c r="AB108" i="97"/>
  <c r="AA108" i="97"/>
  <c r="Z108" i="97"/>
  <c r="Y108" i="97"/>
  <c r="X108" i="97"/>
  <c r="W108" i="97"/>
  <c r="V108" i="97"/>
  <c r="U108" i="97"/>
  <c r="T108" i="97"/>
  <c r="S108" i="97"/>
  <c r="R108" i="97"/>
  <c r="Q108" i="97"/>
  <c r="P108" i="97"/>
  <c r="O108" i="97"/>
  <c r="N108" i="97"/>
  <c r="M108" i="97"/>
  <c r="L108" i="97"/>
  <c r="AN107" i="97"/>
  <c r="AM107" i="97"/>
  <c r="AL107" i="97"/>
  <c r="AK107" i="97"/>
  <c r="AJ107" i="97"/>
  <c r="AI107" i="97"/>
  <c r="AH107" i="97"/>
  <c r="AG107" i="97"/>
  <c r="AF107" i="97"/>
  <c r="AE107" i="97"/>
  <c r="AD107" i="97"/>
  <c r="AC107" i="97"/>
  <c r="AB107" i="97"/>
  <c r="AA107" i="97"/>
  <c r="Z107" i="97"/>
  <c r="Y107" i="97"/>
  <c r="X107" i="97"/>
  <c r="W107" i="97"/>
  <c r="V107" i="97"/>
  <c r="U107" i="97"/>
  <c r="T107" i="97"/>
  <c r="S107" i="97"/>
  <c r="R107" i="97"/>
  <c r="Q107" i="97"/>
  <c r="P107" i="97"/>
  <c r="O107" i="97"/>
  <c r="N107" i="97"/>
  <c r="M107" i="97"/>
  <c r="L107" i="97"/>
  <c r="AN106" i="97"/>
  <c r="AM106" i="97"/>
  <c r="AL106" i="97"/>
  <c r="AK106" i="97"/>
  <c r="AJ106" i="97"/>
  <c r="AI106" i="97"/>
  <c r="AH106" i="97"/>
  <c r="AG106" i="97"/>
  <c r="AF106" i="97"/>
  <c r="AE106" i="97"/>
  <c r="AD106" i="97"/>
  <c r="AC106" i="97"/>
  <c r="AB106" i="97"/>
  <c r="AA106" i="97"/>
  <c r="Z106" i="97"/>
  <c r="Y106" i="97"/>
  <c r="X106" i="97"/>
  <c r="W106" i="97"/>
  <c r="V106" i="97"/>
  <c r="U106" i="97"/>
  <c r="T106" i="97"/>
  <c r="S106" i="97"/>
  <c r="R106" i="97"/>
  <c r="Q106" i="97"/>
  <c r="P106" i="97"/>
  <c r="O106" i="97"/>
  <c r="N106" i="97"/>
  <c r="M106" i="97"/>
  <c r="L106" i="97"/>
  <c r="AN105" i="97"/>
  <c r="AM105" i="97"/>
  <c r="AL105" i="97"/>
  <c r="AK105" i="97"/>
  <c r="AJ105" i="97"/>
  <c r="AI105" i="97"/>
  <c r="AH105" i="97"/>
  <c r="AG105" i="97"/>
  <c r="AF105" i="97"/>
  <c r="AE105" i="97"/>
  <c r="AD105" i="97"/>
  <c r="AC105" i="97"/>
  <c r="AB105" i="97"/>
  <c r="AA105" i="97"/>
  <c r="Z105" i="97"/>
  <c r="Y105" i="97"/>
  <c r="X105" i="97"/>
  <c r="W105" i="97"/>
  <c r="V105" i="97"/>
  <c r="U105" i="97"/>
  <c r="T105" i="97"/>
  <c r="S105" i="97"/>
  <c r="R105" i="97"/>
  <c r="Q105" i="97"/>
  <c r="P105" i="97"/>
  <c r="O105" i="97"/>
  <c r="N105" i="97"/>
  <c r="M105" i="97"/>
  <c r="L105" i="97"/>
  <c r="AN104" i="97"/>
  <c r="AM104" i="97"/>
  <c r="AL104" i="97"/>
  <c r="AK104" i="97"/>
  <c r="AJ104" i="97"/>
  <c r="AI104" i="97"/>
  <c r="AH104" i="97"/>
  <c r="AG104" i="97"/>
  <c r="AF104" i="97"/>
  <c r="AE104" i="97"/>
  <c r="AD104" i="97"/>
  <c r="AC104" i="97"/>
  <c r="AB104" i="97"/>
  <c r="AA104" i="97"/>
  <c r="Z104" i="97"/>
  <c r="Y104" i="97"/>
  <c r="X104" i="97"/>
  <c r="W104" i="97"/>
  <c r="V104" i="97"/>
  <c r="U104" i="97"/>
  <c r="T104" i="97"/>
  <c r="S104" i="97"/>
  <c r="R104" i="97"/>
  <c r="Q104" i="97"/>
  <c r="P104" i="97"/>
  <c r="O104" i="97"/>
  <c r="N104" i="97"/>
  <c r="M104" i="97"/>
  <c r="L104" i="97"/>
  <c r="AN102" i="97"/>
  <c r="AM102" i="97"/>
  <c r="AL102" i="97"/>
  <c r="AK102" i="97"/>
  <c r="AJ102" i="97"/>
  <c r="AI102" i="97"/>
  <c r="AH102" i="97"/>
  <c r="AG102" i="97"/>
  <c r="AF102" i="97"/>
  <c r="AE102" i="97"/>
  <c r="AD102" i="97"/>
  <c r="AC102" i="97"/>
  <c r="AB102" i="97"/>
  <c r="AA102" i="97"/>
  <c r="Z102" i="97"/>
  <c r="Y102" i="97"/>
  <c r="X102" i="97"/>
  <c r="W102" i="97"/>
  <c r="V102" i="97"/>
  <c r="U102" i="97"/>
  <c r="T102" i="97"/>
  <c r="S102" i="97"/>
  <c r="R102" i="97"/>
  <c r="Q102" i="97"/>
  <c r="P102" i="97"/>
  <c r="O102" i="97"/>
  <c r="N102" i="97"/>
  <c r="M102" i="97"/>
  <c r="L102" i="97"/>
  <c r="AN99" i="97"/>
  <c r="AM99" i="97"/>
  <c r="AL99" i="97"/>
  <c r="AK99" i="97"/>
  <c r="AJ99" i="97"/>
  <c r="AI99" i="97"/>
  <c r="AH99" i="97"/>
  <c r="AG99" i="97"/>
  <c r="AF99" i="97"/>
  <c r="AE99" i="97"/>
  <c r="AD99" i="97"/>
  <c r="AC99" i="97"/>
  <c r="AB99" i="97"/>
  <c r="AA99" i="97"/>
  <c r="Z99" i="97"/>
  <c r="Y99" i="97"/>
  <c r="X99" i="97"/>
  <c r="W99" i="97"/>
  <c r="V99" i="97"/>
  <c r="U99" i="97"/>
  <c r="T99" i="97"/>
  <c r="S99" i="97"/>
  <c r="R99" i="97"/>
  <c r="Q99" i="97"/>
  <c r="P99" i="97"/>
  <c r="O99" i="97"/>
  <c r="N99" i="97"/>
  <c r="M99" i="97"/>
  <c r="L99" i="97"/>
  <c r="AN98" i="97"/>
  <c r="AM98" i="97"/>
  <c r="AL98" i="97"/>
  <c r="AK98" i="97"/>
  <c r="AJ98" i="97"/>
  <c r="AI98" i="97"/>
  <c r="AH98" i="97"/>
  <c r="AG98" i="97"/>
  <c r="AF98" i="97"/>
  <c r="AE98" i="97"/>
  <c r="AD98" i="97"/>
  <c r="AC98" i="97"/>
  <c r="AB98" i="97"/>
  <c r="AA98" i="97"/>
  <c r="Z98" i="97"/>
  <c r="Y98" i="97"/>
  <c r="X98" i="97"/>
  <c r="W98" i="97"/>
  <c r="V98" i="97"/>
  <c r="U98" i="97"/>
  <c r="T98" i="97"/>
  <c r="S98" i="97"/>
  <c r="R98" i="97"/>
  <c r="Q98" i="97"/>
  <c r="P98" i="97"/>
  <c r="O98" i="97"/>
  <c r="N98" i="97"/>
  <c r="M98" i="97"/>
  <c r="L98" i="97"/>
  <c r="AN96" i="97"/>
  <c r="AM96" i="97"/>
  <c r="AL96" i="97"/>
  <c r="AK96" i="97"/>
  <c r="AJ96" i="97"/>
  <c r="AI96" i="97"/>
  <c r="AH96" i="97"/>
  <c r="AG96" i="97"/>
  <c r="AF96" i="97"/>
  <c r="AE96" i="97"/>
  <c r="AD96" i="97"/>
  <c r="AC96" i="97"/>
  <c r="AB96" i="97"/>
  <c r="AA96" i="97"/>
  <c r="Z96" i="97"/>
  <c r="Y96" i="97"/>
  <c r="X96" i="97"/>
  <c r="W96" i="97"/>
  <c r="V96" i="97"/>
  <c r="U96" i="97"/>
  <c r="T96" i="97"/>
  <c r="S96" i="97"/>
  <c r="R96" i="97"/>
  <c r="Q96" i="97"/>
  <c r="P96" i="97"/>
  <c r="O96" i="97"/>
  <c r="N96" i="97"/>
  <c r="M96" i="97"/>
  <c r="L96" i="97"/>
  <c r="AN95" i="97"/>
  <c r="AM95" i="97"/>
  <c r="AL95" i="97"/>
  <c r="AK95" i="97"/>
  <c r="AJ95" i="97"/>
  <c r="AI95" i="97"/>
  <c r="AH95" i="97"/>
  <c r="AG95" i="97"/>
  <c r="AF95" i="97"/>
  <c r="AE95" i="97"/>
  <c r="AD95" i="97"/>
  <c r="AC95" i="97"/>
  <c r="AB95" i="97"/>
  <c r="AA95" i="97"/>
  <c r="Z95" i="97"/>
  <c r="Y95" i="97"/>
  <c r="X95" i="97"/>
  <c r="W95" i="97"/>
  <c r="V95" i="97"/>
  <c r="U95" i="97"/>
  <c r="T95" i="97"/>
  <c r="S95" i="97"/>
  <c r="R95" i="97"/>
  <c r="Q95" i="97"/>
  <c r="P95" i="97"/>
  <c r="O95" i="97"/>
  <c r="N95" i="97"/>
  <c r="M95" i="97"/>
  <c r="L95" i="97"/>
  <c r="AN94" i="97"/>
  <c r="AM94" i="97"/>
  <c r="AL94" i="97"/>
  <c r="AK94" i="97"/>
  <c r="AJ94" i="97"/>
  <c r="AI94" i="97"/>
  <c r="AH94" i="97"/>
  <c r="AG94" i="97"/>
  <c r="AF94" i="97"/>
  <c r="AE94" i="97"/>
  <c r="AD94" i="97"/>
  <c r="AC94" i="97"/>
  <c r="AB94" i="97"/>
  <c r="AA94" i="97"/>
  <c r="Z94" i="97"/>
  <c r="Y94" i="97"/>
  <c r="X94" i="97"/>
  <c r="W94" i="97"/>
  <c r="V94" i="97"/>
  <c r="U94" i="97"/>
  <c r="T94" i="97"/>
  <c r="S94" i="97"/>
  <c r="R94" i="97"/>
  <c r="Q94" i="97"/>
  <c r="P94" i="97"/>
  <c r="O94" i="97"/>
  <c r="N94" i="97"/>
  <c r="M94" i="97"/>
  <c r="L94" i="97"/>
  <c r="AN93" i="97"/>
  <c r="AM93" i="97"/>
  <c r="AL93" i="97"/>
  <c r="AK93" i="97"/>
  <c r="AJ93" i="97"/>
  <c r="AI93" i="97"/>
  <c r="AH93" i="97"/>
  <c r="AG93" i="97"/>
  <c r="AF93" i="97"/>
  <c r="AE93" i="97"/>
  <c r="AD93" i="97"/>
  <c r="AC93" i="97"/>
  <c r="AB93" i="97"/>
  <c r="AA93" i="97"/>
  <c r="Z93" i="97"/>
  <c r="Y93" i="97"/>
  <c r="X93" i="97"/>
  <c r="W93" i="97"/>
  <c r="V93" i="97"/>
  <c r="U93" i="97"/>
  <c r="T93" i="97"/>
  <c r="S93" i="97"/>
  <c r="R93" i="97"/>
  <c r="Q93" i="97"/>
  <c r="P93" i="97"/>
  <c r="O93" i="97"/>
  <c r="N93" i="97"/>
  <c r="M93" i="97"/>
  <c r="L93" i="97"/>
  <c r="AN92" i="97"/>
  <c r="AM92" i="97"/>
  <c r="AL92" i="97"/>
  <c r="AK92" i="97"/>
  <c r="AJ92" i="97"/>
  <c r="AI92" i="97"/>
  <c r="AH92" i="97"/>
  <c r="AG92" i="97"/>
  <c r="AF92" i="97"/>
  <c r="AE92" i="97"/>
  <c r="AD92" i="97"/>
  <c r="AC92" i="97"/>
  <c r="AB92" i="97"/>
  <c r="AA92" i="97"/>
  <c r="Z92" i="97"/>
  <c r="Y92" i="97"/>
  <c r="X92" i="97"/>
  <c r="W92" i="97"/>
  <c r="V92" i="97"/>
  <c r="U92" i="97"/>
  <c r="T92" i="97"/>
  <c r="S92" i="97"/>
  <c r="R92" i="97"/>
  <c r="Q92" i="97"/>
  <c r="P92" i="97"/>
  <c r="O92" i="97"/>
  <c r="N92" i="97"/>
  <c r="M92" i="97"/>
  <c r="L92" i="97"/>
  <c r="AN91" i="97"/>
  <c r="AM91" i="97"/>
  <c r="AL91" i="97"/>
  <c r="AK91" i="97"/>
  <c r="AJ91" i="97"/>
  <c r="AI91" i="97"/>
  <c r="AH91" i="97"/>
  <c r="AG91" i="97"/>
  <c r="AF91" i="97"/>
  <c r="AE91" i="97"/>
  <c r="AD91" i="97"/>
  <c r="AC91" i="97"/>
  <c r="AB91" i="97"/>
  <c r="AA91" i="97"/>
  <c r="Z91" i="97"/>
  <c r="Y91" i="97"/>
  <c r="X91" i="97"/>
  <c r="W91" i="97"/>
  <c r="V91" i="97"/>
  <c r="U91" i="97"/>
  <c r="T91" i="97"/>
  <c r="S91" i="97"/>
  <c r="R91" i="97"/>
  <c r="Q91" i="97"/>
  <c r="P91" i="97"/>
  <c r="O91" i="97"/>
  <c r="N91" i="97"/>
  <c r="M91" i="97"/>
  <c r="L91" i="97"/>
  <c r="AN90" i="97"/>
  <c r="AM90" i="97"/>
  <c r="AL90" i="97"/>
  <c r="AK90" i="97"/>
  <c r="AJ90" i="97"/>
  <c r="AI90" i="97"/>
  <c r="AH90" i="97"/>
  <c r="AG90" i="97"/>
  <c r="AF90" i="97"/>
  <c r="AE90" i="97"/>
  <c r="AD90" i="97"/>
  <c r="AC90" i="97"/>
  <c r="AB90" i="97"/>
  <c r="AA90" i="97"/>
  <c r="Z90" i="97"/>
  <c r="Y90" i="97"/>
  <c r="X90" i="97"/>
  <c r="W90" i="97"/>
  <c r="V90" i="97"/>
  <c r="U90" i="97"/>
  <c r="T90" i="97"/>
  <c r="S90" i="97"/>
  <c r="R90" i="97"/>
  <c r="Q90" i="97"/>
  <c r="P90" i="97"/>
  <c r="O90" i="97"/>
  <c r="N90" i="97"/>
  <c r="M90" i="97"/>
  <c r="L90" i="97"/>
  <c r="AN89" i="97"/>
  <c r="AM89" i="97"/>
  <c r="AL89" i="97"/>
  <c r="AK89" i="97"/>
  <c r="AJ89" i="97"/>
  <c r="AI89" i="97"/>
  <c r="AH89" i="97"/>
  <c r="AG89" i="97"/>
  <c r="AF89" i="97"/>
  <c r="AE89" i="97"/>
  <c r="AD89" i="97"/>
  <c r="AC89" i="97"/>
  <c r="AB89" i="97"/>
  <c r="AA89" i="97"/>
  <c r="Z89" i="97"/>
  <c r="Y89" i="97"/>
  <c r="X89" i="97"/>
  <c r="W89" i="97"/>
  <c r="V89" i="97"/>
  <c r="U89" i="97"/>
  <c r="T89" i="97"/>
  <c r="S89" i="97"/>
  <c r="R89" i="97"/>
  <c r="Q89" i="97"/>
  <c r="P89" i="97"/>
  <c r="O89" i="97"/>
  <c r="N89" i="97"/>
  <c r="M89" i="97"/>
  <c r="L89" i="97"/>
  <c r="AN88" i="97"/>
  <c r="AM88" i="97"/>
  <c r="AL88" i="97"/>
  <c r="AK88" i="97"/>
  <c r="AJ88" i="97"/>
  <c r="AI88" i="97"/>
  <c r="AH88" i="97"/>
  <c r="AG88" i="97"/>
  <c r="AF88" i="97"/>
  <c r="AE88" i="97"/>
  <c r="AD88" i="97"/>
  <c r="AC88" i="97"/>
  <c r="AB88" i="97"/>
  <c r="AA88" i="97"/>
  <c r="Z88" i="97"/>
  <c r="Y88" i="97"/>
  <c r="X88" i="97"/>
  <c r="W88" i="97"/>
  <c r="V88" i="97"/>
  <c r="U88" i="97"/>
  <c r="T88" i="97"/>
  <c r="S88" i="97"/>
  <c r="R88" i="97"/>
  <c r="Q88" i="97"/>
  <c r="P88" i="97"/>
  <c r="O88" i="97"/>
  <c r="N88" i="97"/>
  <c r="M88" i="97"/>
  <c r="L88" i="97"/>
  <c r="AN87" i="97"/>
  <c r="AM87" i="97"/>
  <c r="AL87" i="97"/>
  <c r="AK87" i="97"/>
  <c r="AJ87" i="97"/>
  <c r="AI87" i="97"/>
  <c r="AH87" i="97"/>
  <c r="AG87" i="97"/>
  <c r="AF87" i="97"/>
  <c r="AE87" i="97"/>
  <c r="AD87" i="97"/>
  <c r="AC87" i="97"/>
  <c r="AB87" i="97"/>
  <c r="AA87" i="97"/>
  <c r="Z87" i="97"/>
  <c r="Y87" i="97"/>
  <c r="X87" i="97"/>
  <c r="W87" i="97"/>
  <c r="V87" i="97"/>
  <c r="U87" i="97"/>
  <c r="T87" i="97"/>
  <c r="S87" i="97"/>
  <c r="R87" i="97"/>
  <c r="Q87" i="97"/>
  <c r="P87" i="97"/>
  <c r="O87" i="97"/>
  <c r="N87" i="97"/>
  <c r="M87" i="97"/>
  <c r="L87" i="97"/>
  <c r="AN86" i="97"/>
  <c r="AM86" i="97"/>
  <c r="AL86" i="97"/>
  <c r="AK86" i="97"/>
  <c r="AJ86" i="97"/>
  <c r="AI86" i="97"/>
  <c r="AH86" i="97"/>
  <c r="AG86" i="97"/>
  <c r="AF86" i="97"/>
  <c r="AE86" i="97"/>
  <c r="AD86" i="97"/>
  <c r="AC86" i="97"/>
  <c r="AB86" i="97"/>
  <c r="AA86" i="97"/>
  <c r="Z86" i="97"/>
  <c r="Y86" i="97"/>
  <c r="X86" i="97"/>
  <c r="W86" i="97"/>
  <c r="V86" i="97"/>
  <c r="U86" i="97"/>
  <c r="T86" i="97"/>
  <c r="S86" i="97"/>
  <c r="R86" i="97"/>
  <c r="Q86" i="97"/>
  <c r="P86" i="97"/>
  <c r="O86" i="97"/>
  <c r="N86" i="97"/>
  <c r="M86" i="97"/>
  <c r="L86" i="97"/>
  <c r="AN85" i="97"/>
  <c r="AM85" i="97"/>
  <c r="AL85" i="97"/>
  <c r="AK85" i="97"/>
  <c r="AJ85" i="97"/>
  <c r="AI85" i="97"/>
  <c r="AH85" i="97"/>
  <c r="AG85" i="97"/>
  <c r="AF85" i="97"/>
  <c r="AE85" i="97"/>
  <c r="AD85" i="97"/>
  <c r="AC85" i="97"/>
  <c r="AB85" i="97"/>
  <c r="AA85" i="97"/>
  <c r="Z85" i="97"/>
  <c r="Y85" i="97"/>
  <c r="X85" i="97"/>
  <c r="W85" i="97"/>
  <c r="V85" i="97"/>
  <c r="U85" i="97"/>
  <c r="T85" i="97"/>
  <c r="S85" i="97"/>
  <c r="R85" i="97"/>
  <c r="Q85" i="97"/>
  <c r="P85" i="97"/>
  <c r="O85" i="97"/>
  <c r="N85" i="97"/>
  <c r="M85" i="97"/>
  <c r="L85" i="97"/>
  <c r="AN84" i="97"/>
  <c r="AM84" i="97"/>
  <c r="AL84" i="97"/>
  <c r="AK84" i="97"/>
  <c r="AJ84" i="97"/>
  <c r="AI84" i="97"/>
  <c r="AH84" i="97"/>
  <c r="AG84" i="97"/>
  <c r="AF84" i="97"/>
  <c r="AE84" i="97"/>
  <c r="AD84" i="97"/>
  <c r="AC84" i="97"/>
  <c r="AB84" i="97"/>
  <c r="AA84" i="97"/>
  <c r="Z84" i="97"/>
  <c r="Y84" i="97"/>
  <c r="X84" i="97"/>
  <c r="W84" i="97"/>
  <c r="V84" i="97"/>
  <c r="U84" i="97"/>
  <c r="T84" i="97"/>
  <c r="S84" i="97"/>
  <c r="R84" i="97"/>
  <c r="Q84" i="97"/>
  <c r="P84" i="97"/>
  <c r="O84" i="97"/>
  <c r="N84" i="97"/>
  <c r="M84" i="97"/>
  <c r="L84" i="97"/>
  <c r="AN83" i="97"/>
  <c r="AM83" i="97"/>
  <c r="AL83" i="97"/>
  <c r="AK83" i="97"/>
  <c r="AJ83" i="97"/>
  <c r="AI83" i="97"/>
  <c r="AH83" i="97"/>
  <c r="AG83" i="97"/>
  <c r="AF83" i="97"/>
  <c r="AE83" i="97"/>
  <c r="AD83" i="97"/>
  <c r="AC83" i="97"/>
  <c r="AB83" i="97"/>
  <c r="AA83" i="97"/>
  <c r="Z83" i="97"/>
  <c r="Y83" i="97"/>
  <c r="X83" i="97"/>
  <c r="W83" i="97"/>
  <c r="V83" i="97"/>
  <c r="U83" i="97"/>
  <c r="T83" i="97"/>
  <c r="S83" i="97"/>
  <c r="R83" i="97"/>
  <c r="Q83" i="97"/>
  <c r="P83" i="97"/>
  <c r="O83" i="97"/>
  <c r="N83" i="97"/>
  <c r="M83" i="97"/>
  <c r="L83" i="97"/>
  <c r="AN82" i="97"/>
  <c r="AM82" i="97"/>
  <c r="AL82" i="97"/>
  <c r="AK82" i="97"/>
  <c r="AJ82" i="97"/>
  <c r="AI82" i="97"/>
  <c r="AH82" i="97"/>
  <c r="AG82" i="97"/>
  <c r="AF82" i="97"/>
  <c r="AE82" i="97"/>
  <c r="AD82" i="97"/>
  <c r="AC82" i="97"/>
  <c r="AB82" i="97"/>
  <c r="AA82" i="97"/>
  <c r="Z82" i="97"/>
  <c r="Y82" i="97"/>
  <c r="X82" i="97"/>
  <c r="W82" i="97"/>
  <c r="V82" i="97"/>
  <c r="U82" i="97"/>
  <c r="T82" i="97"/>
  <c r="S82" i="97"/>
  <c r="R82" i="97"/>
  <c r="Q82" i="97"/>
  <c r="P82" i="97"/>
  <c r="O82" i="97"/>
  <c r="N82" i="97"/>
  <c r="M82" i="97"/>
  <c r="L82" i="97"/>
  <c r="AN81" i="97"/>
  <c r="AM81" i="97"/>
  <c r="AL81" i="97"/>
  <c r="AK81" i="97"/>
  <c r="AJ81" i="97"/>
  <c r="AI81" i="97"/>
  <c r="AH81" i="97"/>
  <c r="AG81" i="97"/>
  <c r="AF81" i="97"/>
  <c r="AE81" i="97"/>
  <c r="AD81" i="97"/>
  <c r="AC81" i="97"/>
  <c r="AB81" i="97"/>
  <c r="AA81" i="97"/>
  <c r="Z81" i="97"/>
  <c r="Y81" i="97"/>
  <c r="X81" i="97"/>
  <c r="W81" i="97"/>
  <c r="V81" i="97"/>
  <c r="U81" i="97"/>
  <c r="T81" i="97"/>
  <c r="S81" i="97"/>
  <c r="R81" i="97"/>
  <c r="Q81" i="97"/>
  <c r="P81" i="97"/>
  <c r="O81" i="97"/>
  <c r="N81" i="97"/>
  <c r="M81" i="97"/>
  <c r="L81" i="97"/>
  <c r="AN80" i="97"/>
  <c r="AM80" i="97"/>
  <c r="AL80" i="97"/>
  <c r="AK80" i="97"/>
  <c r="AJ80" i="97"/>
  <c r="AI80" i="97"/>
  <c r="AH80" i="97"/>
  <c r="AG80" i="97"/>
  <c r="AF80" i="97"/>
  <c r="AE80" i="97"/>
  <c r="AD80" i="97"/>
  <c r="AC80" i="97"/>
  <c r="AB80" i="97"/>
  <c r="AA80" i="97"/>
  <c r="Y80" i="97"/>
  <c r="X80" i="97"/>
  <c r="W80" i="97"/>
  <c r="V80" i="97"/>
  <c r="U80" i="97"/>
  <c r="T80" i="97"/>
  <c r="S80" i="97"/>
  <c r="R80" i="97"/>
  <c r="Q80" i="97"/>
  <c r="P80" i="97"/>
  <c r="O80" i="97"/>
  <c r="N80" i="97"/>
  <c r="M80" i="97"/>
  <c r="L80" i="97"/>
  <c r="AN79" i="97"/>
  <c r="AM79" i="97"/>
  <c r="AL79" i="97"/>
  <c r="AK79" i="97"/>
  <c r="AJ79" i="97"/>
  <c r="AI79" i="97"/>
  <c r="AH79" i="97"/>
  <c r="AG79" i="97"/>
  <c r="AF79" i="97"/>
  <c r="AE79" i="97"/>
  <c r="AD79" i="97"/>
  <c r="AC79" i="97"/>
  <c r="AB79" i="97"/>
  <c r="AA79" i="97"/>
  <c r="Z79" i="97"/>
  <c r="Y79" i="97"/>
  <c r="X79" i="97"/>
  <c r="W79" i="97"/>
  <c r="V79" i="97"/>
  <c r="U79" i="97"/>
  <c r="T79" i="97"/>
  <c r="S79" i="97"/>
  <c r="R79" i="97"/>
  <c r="Q79" i="97"/>
  <c r="P79" i="97"/>
  <c r="O79" i="97"/>
  <c r="N79" i="97"/>
  <c r="M79" i="97"/>
  <c r="L79" i="97"/>
  <c r="AN78" i="97"/>
  <c r="AM78" i="97"/>
  <c r="AL78" i="97"/>
  <c r="AK78" i="97"/>
  <c r="AJ78" i="97"/>
  <c r="AI78" i="97"/>
  <c r="AH78" i="97"/>
  <c r="AG78" i="97"/>
  <c r="AF78" i="97"/>
  <c r="AE78" i="97"/>
  <c r="AD78" i="97"/>
  <c r="AC78" i="97"/>
  <c r="AB78" i="97"/>
  <c r="AA78" i="97"/>
  <c r="Z78" i="97"/>
  <c r="Y78" i="97"/>
  <c r="X78" i="97"/>
  <c r="W78" i="97"/>
  <c r="V78" i="97"/>
  <c r="U78" i="97"/>
  <c r="T78" i="97"/>
  <c r="S78" i="97"/>
  <c r="R78" i="97"/>
  <c r="Q78" i="97"/>
  <c r="P78" i="97"/>
  <c r="O78" i="97"/>
  <c r="N78" i="97"/>
  <c r="M78" i="97"/>
  <c r="L78" i="97"/>
  <c r="AN77" i="97"/>
  <c r="AM77" i="97"/>
  <c r="AL77" i="97"/>
  <c r="AK77" i="97"/>
  <c r="AJ77" i="97"/>
  <c r="AI77" i="97"/>
  <c r="AH77" i="97"/>
  <c r="AG77" i="97"/>
  <c r="AF77" i="97"/>
  <c r="AE77" i="97"/>
  <c r="AD77" i="97"/>
  <c r="AC77" i="97"/>
  <c r="AB77" i="97"/>
  <c r="AA77" i="97"/>
  <c r="Z77" i="97"/>
  <c r="Y77" i="97"/>
  <c r="X77" i="97"/>
  <c r="W77" i="97"/>
  <c r="V77" i="97"/>
  <c r="U77" i="97"/>
  <c r="T77" i="97"/>
  <c r="S77" i="97"/>
  <c r="R77" i="97"/>
  <c r="Q77" i="97"/>
  <c r="P77" i="97"/>
  <c r="O77" i="97"/>
  <c r="N77" i="97"/>
  <c r="M77" i="97"/>
  <c r="L77" i="97"/>
  <c r="AN76" i="97"/>
  <c r="AM76" i="97"/>
  <c r="AL76" i="97"/>
  <c r="AK76" i="97"/>
  <c r="AJ76" i="97"/>
  <c r="AI76" i="97"/>
  <c r="AH76" i="97"/>
  <c r="AG76" i="97"/>
  <c r="AF76" i="97"/>
  <c r="AE76" i="97"/>
  <c r="AD76" i="97"/>
  <c r="AC76" i="97"/>
  <c r="AB76" i="97"/>
  <c r="AA76" i="97"/>
  <c r="Z76" i="97"/>
  <c r="Y76" i="97"/>
  <c r="X76" i="97"/>
  <c r="W76" i="97"/>
  <c r="V76" i="97"/>
  <c r="U76" i="97"/>
  <c r="T76" i="97"/>
  <c r="S76" i="97"/>
  <c r="R76" i="97"/>
  <c r="Q76" i="97"/>
  <c r="P76" i="97"/>
  <c r="O76" i="97"/>
  <c r="N76" i="97"/>
  <c r="M76" i="97"/>
  <c r="L76" i="97"/>
  <c r="K76" i="97"/>
  <c r="K113" i="97"/>
  <c r="K112" i="97"/>
  <c r="K111" i="97"/>
  <c r="K110" i="97"/>
  <c r="K109" i="97"/>
  <c r="K108" i="97"/>
  <c r="K107" i="97"/>
  <c r="K106" i="97"/>
  <c r="K105" i="97"/>
  <c r="K104" i="97"/>
  <c r="K102" i="97"/>
  <c r="K99" i="97"/>
  <c r="K98" i="97"/>
  <c r="K96" i="97"/>
  <c r="K95" i="97"/>
  <c r="K94" i="97"/>
  <c r="K93" i="97"/>
  <c r="K92" i="97"/>
  <c r="K91" i="97"/>
  <c r="K90" i="97"/>
  <c r="K89" i="97"/>
  <c r="K88" i="97"/>
  <c r="K87" i="97"/>
  <c r="K86" i="97"/>
  <c r="K85" i="97"/>
  <c r="K84" i="97"/>
  <c r="K83" i="97"/>
  <c r="K82" i="97"/>
  <c r="K81" i="97"/>
  <c r="K80" i="97"/>
  <c r="K79" i="97"/>
  <c r="K78" i="97"/>
  <c r="K77" i="97"/>
  <c r="BJ27" i="97"/>
  <c r="AP124" i="97"/>
  <c r="AQ124" i="97"/>
  <c r="AR124" i="97"/>
  <c r="AP125" i="97"/>
  <c r="AQ125" i="97"/>
  <c r="AR125" i="97"/>
  <c r="BJ48" i="97"/>
  <c r="AP55" i="97"/>
  <c r="AQ55" i="97"/>
  <c r="AR55" i="97"/>
  <c r="AP56" i="97"/>
  <c r="AQ56" i="97"/>
  <c r="AR56" i="97"/>
  <c r="BK47" i="97"/>
  <c r="BK46" i="97"/>
  <c r="BH46" i="97"/>
  <c r="BF46" i="97"/>
  <c r="CD47" i="97"/>
  <c r="CC47" i="97"/>
  <c r="BY46" i="97"/>
  <c r="CD46" i="97"/>
  <c r="CC46" i="97"/>
  <c r="BX46" i="97"/>
  <c r="BU46" i="97"/>
  <c r="BO46" i="97"/>
  <c r="BL47" i="97"/>
  <c r="BJ47" i="97"/>
  <c r="BG47" i="97"/>
  <c r="BJ46" i="97"/>
  <c r="BG46" i="97"/>
  <c r="AP49" i="97"/>
  <c r="AQ49" i="97"/>
  <c r="AR49" i="97"/>
  <c r="AP50" i="97"/>
  <c r="AQ50" i="97"/>
  <c r="AR50" i="97"/>
  <c r="AP51" i="97"/>
  <c r="AQ51" i="97"/>
  <c r="AR51" i="97"/>
  <c r="AP52" i="97"/>
  <c r="AQ52" i="97"/>
  <c r="AR52" i="97"/>
  <c r="AP53" i="97"/>
  <c r="AQ53" i="97"/>
  <c r="AR53" i="97"/>
  <c r="AP54" i="97"/>
  <c r="AQ54" i="97"/>
  <c r="AR54" i="97"/>
  <c r="BL46" i="97"/>
  <c r="CI47" i="97"/>
  <c r="CH47" i="97"/>
  <c r="CE47" i="97"/>
  <c r="CB47" i="97"/>
  <c r="BW47" i="97"/>
  <c r="AR47" i="97"/>
  <c r="AQ47" i="97"/>
  <c r="AP47" i="97"/>
  <c r="CI48" i="97"/>
  <c r="CH48" i="97"/>
  <c r="CE48" i="97"/>
  <c r="CB48" i="97"/>
  <c r="BW48" i="97"/>
  <c r="AR48" i="97"/>
  <c r="AQ48" i="97"/>
  <c r="AP48" i="97"/>
  <c r="CI46" i="97"/>
  <c r="CH46" i="97"/>
  <c r="CE46" i="97"/>
  <c r="CB46" i="97"/>
  <c r="BW46" i="97"/>
  <c r="BV46" i="97"/>
  <c r="AR46" i="97"/>
  <c r="AQ46" i="97"/>
  <c r="AP46" i="97"/>
  <c r="C5" i="96"/>
  <c r="C31" i="96"/>
  <c r="CI49" i="96"/>
  <c r="CH49" i="96"/>
  <c r="CE49" i="96"/>
  <c r="CB49" i="96"/>
  <c r="CI48" i="96"/>
  <c r="CH48" i="96"/>
  <c r="CE48" i="96"/>
  <c r="CB48" i="96"/>
  <c r="AP48" i="96"/>
  <c r="AQ48" i="96"/>
  <c r="AR48" i="96"/>
  <c r="AP49" i="96"/>
  <c r="AQ49" i="96"/>
  <c r="AR49" i="96"/>
  <c r="BW49" i="96"/>
  <c r="BW48" i="96"/>
  <c r="BV48" i="96"/>
  <c r="AP6" i="97"/>
  <c r="AO135" i="97"/>
  <c r="AN135" i="97"/>
  <c r="AM135" i="97"/>
  <c r="AL135" i="97"/>
  <c r="AK135" i="97"/>
  <c r="AJ135" i="97"/>
  <c r="AI135" i="97"/>
  <c r="AH135" i="97"/>
  <c r="AG135" i="97"/>
  <c r="AF135" i="97"/>
  <c r="AE135" i="97"/>
  <c r="AD135" i="97"/>
  <c r="AC135" i="97"/>
  <c r="AB135" i="97"/>
  <c r="AA135" i="97"/>
  <c r="Z135" i="97"/>
  <c r="Y135" i="97"/>
  <c r="X135" i="97"/>
  <c r="W135" i="97"/>
  <c r="V135" i="97"/>
  <c r="U135" i="97"/>
  <c r="T135" i="97"/>
  <c r="S135" i="97"/>
  <c r="R135" i="97"/>
  <c r="Q135" i="97"/>
  <c r="P135" i="97"/>
  <c r="O135" i="97"/>
  <c r="N135" i="97"/>
  <c r="M135" i="97"/>
  <c r="L135" i="97"/>
  <c r="K135" i="97"/>
  <c r="AO134" i="97"/>
  <c r="AN134" i="97"/>
  <c r="AM134" i="97"/>
  <c r="AL134" i="97"/>
  <c r="AK134" i="97"/>
  <c r="AJ134" i="97"/>
  <c r="AI134" i="97"/>
  <c r="AH134" i="97"/>
  <c r="AG134" i="97"/>
  <c r="AF134" i="97"/>
  <c r="AE134" i="97"/>
  <c r="AD134" i="97"/>
  <c r="AC134" i="97"/>
  <c r="AB134" i="97"/>
  <c r="AA134" i="97"/>
  <c r="Z134" i="97"/>
  <c r="Y134" i="97"/>
  <c r="X134" i="97"/>
  <c r="W134" i="97"/>
  <c r="V134" i="97"/>
  <c r="U134" i="97"/>
  <c r="T134" i="97"/>
  <c r="S134" i="97"/>
  <c r="R134" i="97"/>
  <c r="Q134" i="97"/>
  <c r="P134" i="97"/>
  <c r="O134" i="97"/>
  <c r="N134" i="97"/>
  <c r="M134" i="97"/>
  <c r="L134" i="97"/>
  <c r="K134" i="97"/>
  <c r="AO133" i="97"/>
  <c r="AN133" i="97"/>
  <c r="AM133" i="97"/>
  <c r="AL133" i="97"/>
  <c r="AK133" i="97"/>
  <c r="AJ133" i="97"/>
  <c r="AI133" i="97"/>
  <c r="AH133" i="97"/>
  <c r="AG133" i="97"/>
  <c r="AF133" i="97"/>
  <c r="AE133" i="97"/>
  <c r="AD133" i="97"/>
  <c r="AC133" i="97"/>
  <c r="AB133" i="97"/>
  <c r="AA133" i="97"/>
  <c r="Z133" i="97"/>
  <c r="Y133" i="97"/>
  <c r="X133" i="97"/>
  <c r="W133" i="97"/>
  <c r="V133" i="97"/>
  <c r="U133" i="97"/>
  <c r="T133" i="97"/>
  <c r="S133" i="97"/>
  <c r="R133" i="97"/>
  <c r="Q133" i="97"/>
  <c r="P133" i="97"/>
  <c r="O133" i="97"/>
  <c r="N133" i="97"/>
  <c r="M133" i="97"/>
  <c r="L133" i="97"/>
  <c r="K133" i="97"/>
  <c r="AO132" i="97"/>
  <c r="AN132" i="97"/>
  <c r="AM132" i="97"/>
  <c r="AL132" i="97"/>
  <c r="AK132" i="97"/>
  <c r="AJ132" i="97"/>
  <c r="AI132" i="97"/>
  <c r="AH132" i="97"/>
  <c r="AG132" i="97"/>
  <c r="AF132" i="97"/>
  <c r="AE132" i="97"/>
  <c r="AD132" i="97"/>
  <c r="AC132" i="97"/>
  <c r="AB132" i="97"/>
  <c r="AA132" i="97"/>
  <c r="Z132" i="97"/>
  <c r="Y132" i="97"/>
  <c r="X132" i="97"/>
  <c r="W132" i="97"/>
  <c r="V132" i="97"/>
  <c r="U132" i="97"/>
  <c r="T132" i="97"/>
  <c r="S132" i="97"/>
  <c r="R132" i="97"/>
  <c r="Q132" i="97"/>
  <c r="P132" i="97"/>
  <c r="O132" i="97"/>
  <c r="N132" i="97"/>
  <c r="M132" i="97"/>
  <c r="L132" i="97"/>
  <c r="K132" i="97"/>
  <c r="AO131" i="97"/>
  <c r="AN131" i="97"/>
  <c r="AM131" i="97"/>
  <c r="AL131" i="97"/>
  <c r="AK131" i="97"/>
  <c r="AJ131" i="97"/>
  <c r="AI131" i="97"/>
  <c r="AH131" i="97"/>
  <c r="AG131" i="97"/>
  <c r="AF131" i="97"/>
  <c r="AE131" i="97"/>
  <c r="AD131" i="97"/>
  <c r="AC131" i="97"/>
  <c r="AB131" i="97"/>
  <c r="AA131" i="97"/>
  <c r="Z131" i="97"/>
  <c r="Y131" i="97"/>
  <c r="X131" i="97"/>
  <c r="W131" i="97"/>
  <c r="V131" i="97"/>
  <c r="U131" i="97"/>
  <c r="T131" i="97"/>
  <c r="S131" i="97"/>
  <c r="R131" i="97"/>
  <c r="Q131" i="97"/>
  <c r="P131" i="97"/>
  <c r="O131" i="97"/>
  <c r="N131" i="97"/>
  <c r="M131" i="97"/>
  <c r="L131" i="97"/>
  <c r="K131" i="97"/>
  <c r="AO130" i="97"/>
  <c r="AN130" i="97"/>
  <c r="AM130" i="97"/>
  <c r="AL130" i="97"/>
  <c r="AK130" i="97"/>
  <c r="AJ130" i="97"/>
  <c r="AI130" i="97"/>
  <c r="AH130" i="97"/>
  <c r="AG130" i="97"/>
  <c r="AF130" i="97"/>
  <c r="AE130" i="97"/>
  <c r="AD130" i="97"/>
  <c r="AC130" i="97"/>
  <c r="AB130" i="97"/>
  <c r="AA130" i="97"/>
  <c r="Z130" i="97"/>
  <c r="Y130" i="97"/>
  <c r="X130" i="97"/>
  <c r="W130" i="97"/>
  <c r="V130" i="97"/>
  <c r="U130" i="97"/>
  <c r="T130" i="97"/>
  <c r="S130" i="97"/>
  <c r="R130" i="97"/>
  <c r="Q130" i="97"/>
  <c r="P130" i="97"/>
  <c r="O130" i="97"/>
  <c r="N130" i="97"/>
  <c r="M130" i="97"/>
  <c r="L130" i="97"/>
  <c r="K130" i="97"/>
  <c r="CJ128" i="97"/>
  <c r="CI128" i="97"/>
  <c r="CH128" i="97"/>
  <c r="CG128" i="97"/>
  <c r="CF128" i="97"/>
  <c r="CE128" i="97"/>
  <c r="CD128" i="97"/>
  <c r="CC128" i="97"/>
  <c r="CB128" i="97"/>
  <c r="CA128" i="97"/>
  <c r="BZ128" i="97"/>
  <c r="BY128" i="97"/>
  <c r="BX128" i="97"/>
  <c r="BW128" i="97"/>
  <c r="BV128" i="97"/>
  <c r="BU128" i="97"/>
  <c r="BT128" i="97"/>
  <c r="BS128" i="97"/>
  <c r="BR128" i="97"/>
  <c r="BQ128" i="97"/>
  <c r="BP128" i="97"/>
  <c r="BO128" i="97"/>
  <c r="BN128" i="97"/>
  <c r="BM128" i="97"/>
  <c r="BL128" i="97"/>
  <c r="BK128" i="97"/>
  <c r="BJ128" i="97"/>
  <c r="BI128" i="97"/>
  <c r="BH128" i="97"/>
  <c r="BG128" i="97"/>
  <c r="BF128" i="97"/>
  <c r="BE128" i="97"/>
  <c r="BD128" i="97"/>
  <c r="BC128" i="97"/>
  <c r="BB128" i="97"/>
  <c r="BA128" i="97"/>
  <c r="AR128" i="97"/>
  <c r="AQ128" i="97"/>
  <c r="AP128" i="97"/>
  <c r="CJ127" i="97"/>
  <c r="CI127" i="97"/>
  <c r="CH127" i="97"/>
  <c r="CG127" i="97"/>
  <c r="CF127" i="97"/>
  <c r="CE127" i="97"/>
  <c r="CD127" i="97"/>
  <c r="CC127" i="97"/>
  <c r="CB127" i="97"/>
  <c r="CA127" i="97"/>
  <c r="BZ127" i="97"/>
  <c r="BY127" i="97"/>
  <c r="BX127" i="97"/>
  <c r="BW127" i="97"/>
  <c r="BV127" i="97"/>
  <c r="BU127" i="97"/>
  <c r="BT127" i="97"/>
  <c r="BS127" i="97"/>
  <c r="BR127" i="97"/>
  <c r="BQ127" i="97"/>
  <c r="BP127" i="97"/>
  <c r="BO127" i="97"/>
  <c r="BN127" i="97"/>
  <c r="BM127" i="97"/>
  <c r="BL127" i="97"/>
  <c r="BK127" i="97"/>
  <c r="BJ127" i="97"/>
  <c r="BI127" i="97"/>
  <c r="BH127" i="97"/>
  <c r="BG127" i="97"/>
  <c r="BF127" i="97"/>
  <c r="BE127" i="97"/>
  <c r="BD127" i="97"/>
  <c r="BC127" i="97"/>
  <c r="BB127" i="97"/>
  <c r="BA127" i="97"/>
  <c r="AR127" i="97"/>
  <c r="AQ127" i="97"/>
  <c r="AP127" i="97"/>
  <c r="CJ126" i="97"/>
  <c r="CI126" i="97"/>
  <c r="CH126" i="97"/>
  <c r="CG126" i="97"/>
  <c r="CF126" i="97"/>
  <c r="CE126" i="97"/>
  <c r="CD126" i="97"/>
  <c r="CC126" i="97"/>
  <c r="CB126" i="97"/>
  <c r="CA126" i="97"/>
  <c r="BZ126" i="97"/>
  <c r="BY126" i="97"/>
  <c r="BX126" i="97"/>
  <c r="BW126" i="97"/>
  <c r="BV126" i="97"/>
  <c r="BU126" i="97"/>
  <c r="BT126" i="97"/>
  <c r="BS126" i="97"/>
  <c r="BR126" i="97"/>
  <c r="BQ126" i="97"/>
  <c r="BP126" i="97"/>
  <c r="BO126" i="97"/>
  <c r="BN126" i="97"/>
  <c r="BM126" i="97"/>
  <c r="BL126" i="97"/>
  <c r="BK126" i="97"/>
  <c r="BJ126" i="97"/>
  <c r="BI126" i="97"/>
  <c r="BH126" i="97"/>
  <c r="BG126" i="97"/>
  <c r="BF126" i="97"/>
  <c r="BE126" i="97"/>
  <c r="BD126" i="97"/>
  <c r="BC126" i="97"/>
  <c r="BB126" i="97"/>
  <c r="BA126" i="97"/>
  <c r="AV126" i="97"/>
  <c r="AR126" i="97"/>
  <c r="AQ126" i="97"/>
  <c r="AP126" i="97"/>
  <c r="CJ123" i="97"/>
  <c r="CI123" i="97"/>
  <c r="CH123" i="97"/>
  <c r="CG123" i="97"/>
  <c r="CF123" i="97"/>
  <c r="CE123" i="97"/>
  <c r="CD123" i="97"/>
  <c r="CC123" i="97"/>
  <c r="CB123" i="97"/>
  <c r="CA123" i="97"/>
  <c r="BZ123" i="97"/>
  <c r="BY123" i="97"/>
  <c r="BX123" i="97"/>
  <c r="BW123" i="97"/>
  <c r="BV123" i="97"/>
  <c r="BU123" i="97"/>
  <c r="BT123" i="97"/>
  <c r="BS123" i="97"/>
  <c r="BR123" i="97"/>
  <c r="BQ123" i="97"/>
  <c r="BP123" i="97"/>
  <c r="BO123" i="97"/>
  <c r="BN123" i="97"/>
  <c r="BM123" i="97"/>
  <c r="BL123" i="97"/>
  <c r="BK123" i="97"/>
  <c r="BJ123" i="97"/>
  <c r="BI123" i="97"/>
  <c r="BH123" i="97"/>
  <c r="BG123" i="97"/>
  <c r="BF123" i="97"/>
  <c r="BE123" i="97"/>
  <c r="BD123" i="97"/>
  <c r="BC123" i="97"/>
  <c r="BB123" i="97"/>
  <c r="BA123" i="97"/>
  <c r="AU123" i="97"/>
  <c r="AT123" i="97"/>
  <c r="AR123" i="97"/>
  <c r="AQ123" i="97"/>
  <c r="AP123" i="97"/>
  <c r="CJ122" i="97"/>
  <c r="CI122" i="97"/>
  <c r="CH122" i="97"/>
  <c r="CG122" i="97"/>
  <c r="CF122" i="97"/>
  <c r="CE122" i="97"/>
  <c r="CD122" i="97"/>
  <c r="CC122" i="97"/>
  <c r="CB122" i="97"/>
  <c r="CA122" i="97"/>
  <c r="BZ122" i="97"/>
  <c r="BY122" i="97"/>
  <c r="BX122" i="97"/>
  <c r="BW122" i="97"/>
  <c r="BV122" i="97"/>
  <c r="BU122" i="97"/>
  <c r="BT122" i="97"/>
  <c r="BS122" i="97"/>
  <c r="BR122" i="97"/>
  <c r="BQ122" i="97"/>
  <c r="BP122" i="97"/>
  <c r="BO122" i="97"/>
  <c r="BN122" i="97"/>
  <c r="BM122" i="97"/>
  <c r="BL122" i="97"/>
  <c r="BK122" i="97"/>
  <c r="BJ122" i="97"/>
  <c r="BI122" i="97"/>
  <c r="BH122" i="97"/>
  <c r="BG122" i="97"/>
  <c r="BF122" i="97"/>
  <c r="BE122" i="97"/>
  <c r="BD122" i="97"/>
  <c r="BC122" i="97"/>
  <c r="BB122" i="97"/>
  <c r="BA122" i="97"/>
  <c r="AU122" i="97"/>
  <c r="AT122" i="97"/>
  <c r="AR122" i="97"/>
  <c r="AQ122" i="97"/>
  <c r="AP122" i="97"/>
  <c r="CJ121" i="97"/>
  <c r="CI121" i="97"/>
  <c r="CH121" i="97"/>
  <c r="CG121" i="97"/>
  <c r="CF121" i="97"/>
  <c r="CE121" i="97"/>
  <c r="CD121" i="97"/>
  <c r="CC121" i="97"/>
  <c r="CB121" i="97"/>
  <c r="CA121" i="97"/>
  <c r="BZ121" i="97"/>
  <c r="BY121" i="97"/>
  <c r="BX121" i="97"/>
  <c r="BW121" i="97"/>
  <c r="BV121" i="97"/>
  <c r="BU121" i="97"/>
  <c r="BT121" i="97"/>
  <c r="BS121" i="97"/>
  <c r="BR121" i="97"/>
  <c r="BQ121" i="97"/>
  <c r="BP121" i="97"/>
  <c r="BO121" i="97"/>
  <c r="BN121" i="97"/>
  <c r="BM121" i="97"/>
  <c r="BL121" i="97"/>
  <c r="BK121" i="97"/>
  <c r="BJ121" i="97"/>
  <c r="BI121" i="97"/>
  <c r="BH121" i="97"/>
  <c r="BG121" i="97"/>
  <c r="BF121" i="97"/>
  <c r="BE121" i="97"/>
  <c r="BD121" i="97"/>
  <c r="BC121" i="97"/>
  <c r="BB121" i="97"/>
  <c r="BA121" i="97"/>
  <c r="AU121" i="97"/>
  <c r="AT121" i="97"/>
  <c r="AR121" i="97"/>
  <c r="AQ121" i="97"/>
  <c r="AP121" i="97"/>
  <c r="CJ120" i="97"/>
  <c r="CI120" i="97"/>
  <c r="CH120" i="97"/>
  <c r="CG120" i="97"/>
  <c r="CF120" i="97"/>
  <c r="CE120" i="97"/>
  <c r="CD120" i="97"/>
  <c r="CC120" i="97"/>
  <c r="CB120" i="97"/>
  <c r="CA120" i="97"/>
  <c r="BZ120" i="97"/>
  <c r="BY120" i="97"/>
  <c r="BX120" i="97"/>
  <c r="BW120" i="97"/>
  <c r="BV120" i="97"/>
  <c r="BU120" i="97"/>
  <c r="BT120" i="97"/>
  <c r="BS120" i="97"/>
  <c r="BR120" i="97"/>
  <c r="BQ120" i="97"/>
  <c r="BP120" i="97"/>
  <c r="BO120" i="97"/>
  <c r="BN120" i="97"/>
  <c r="BM120" i="97"/>
  <c r="BL120" i="97"/>
  <c r="BK120" i="97"/>
  <c r="BJ120" i="97"/>
  <c r="BI120" i="97"/>
  <c r="BH120" i="97"/>
  <c r="BG120" i="97"/>
  <c r="BF120" i="97"/>
  <c r="BE120" i="97"/>
  <c r="BD120" i="97"/>
  <c r="BC120" i="97"/>
  <c r="BB120" i="97"/>
  <c r="BA120" i="97"/>
  <c r="AU120" i="97"/>
  <c r="AT120" i="97"/>
  <c r="AR120" i="97"/>
  <c r="AQ120" i="97"/>
  <c r="AP120" i="97"/>
  <c r="CJ119" i="97"/>
  <c r="CI119" i="97"/>
  <c r="CH119" i="97"/>
  <c r="CG119" i="97"/>
  <c r="CF119" i="97"/>
  <c r="CE119" i="97"/>
  <c r="CD119" i="97"/>
  <c r="CC119" i="97"/>
  <c r="CB119" i="97"/>
  <c r="CA119" i="97"/>
  <c r="BZ119" i="97"/>
  <c r="BY119" i="97"/>
  <c r="BX119" i="97"/>
  <c r="BW119" i="97"/>
  <c r="BV119" i="97"/>
  <c r="BU119" i="97"/>
  <c r="BT119" i="97"/>
  <c r="BS119" i="97"/>
  <c r="BR119" i="97"/>
  <c r="BQ119" i="97"/>
  <c r="BP119" i="97"/>
  <c r="BO119" i="97"/>
  <c r="BN119" i="97"/>
  <c r="BM119" i="97"/>
  <c r="BL119" i="97"/>
  <c r="BK119" i="97"/>
  <c r="BJ119" i="97"/>
  <c r="BI119" i="97"/>
  <c r="BH119" i="97"/>
  <c r="BG119" i="97"/>
  <c r="BF119" i="97"/>
  <c r="BE119" i="97"/>
  <c r="BD119" i="97"/>
  <c r="BC119" i="97"/>
  <c r="BB119" i="97"/>
  <c r="BA119" i="97"/>
  <c r="AU119" i="97"/>
  <c r="AT119" i="97"/>
  <c r="AR119" i="97"/>
  <c r="AQ119" i="97"/>
  <c r="AP119" i="97"/>
  <c r="CJ118" i="97"/>
  <c r="CI118" i="97"/>
  <c r="CH118" i="97"/>
  <c r="CG118" i="97"/>
  <c r="CF118" i="97"/>
  <c r="CE118" i="97"/>
  <c r="CD118" i="97"/>
  <c r="CC118" i="97"/>
  <c r="CB118" i="97"/>
  <c r="CA118" i="97"/>
  <c r="BZ118" i="97"/>
  <c r="BY118" i="97"/>
  <c r="BX118" i="97"/>
  <c r="BW118" i="97"/>
  <c r="BV118" i="97"/>
  <c r="BU118" i="97"/>
  <c r="BT118" i="97"/>
  <c r="BS118" i="97"/>
  <c r="BR118" i="97"/>
  <c r="BQ118" i="97"/>
  <c r="BP118" i="97"/>
  <c r="BO118" i="97"/>
  <c r="BN118" i="97"/>
  <c r="BM118" i="97"/>
  <c r="BL118" i="97"/>
  <c r="BK118" i="97"/>
  <c r="BJ118" i="97"/>
  <c r="BI118" i="97"/>
  <c r="BH118" i="97"/>
  <c r="BG118" i="97"/>
  <c r="BF118" i="97"/>
  <c r="BE118" i="97"/>
  <c r="BD118" i="97"/>
  <c r="BC118" i="97"/>
  <c r="BB118" i="97"/>
  <c r="BA118" i="97"/>
  <c r="AU118" i="97"/>
  <c r="AT118" i="97"/>
  <c r="AR118" i="97"/>
  <c r="AQ118" i="97"/>
  <c r="AP118" i="97"/>
  <c r="CJ117" i="97"/>
  <c r="CI117" i="97"/>
  <c r="CH117" i="97"/>
  <c r="CG117" i="97"/>
  <c r="CF117" i="97"/>
  <c r="CE117" i="97"/>
  <c r="CD117" i="97"/>
  <c r="CC117" i="97"/>
  <c r="CB117" i="97"/>
  <c r="CA117" i="97"/>
  <c r="BZ117" i="97"/>
  <c r="BY117" i="97"/>
  <c r="BX117" i="97"/>
  <c r="BW117" i="97"/>
  <c r="BV117" i="97"/>
  <c r="BU117" i="97"/>
  <c r="BT117" i="97"/>
  <c r="BS117" i="97"/>
  <c r="BR117" i="97"/>
  <c r="BQ117" i="97"/>
  <c r="BP117" i="97"/>
  <c r="BO117" i="97"/>
  <c r="BN117" i="97"/>
  <c r="BM117" i="97"/>
  <c r="BL117" i="97"/>
  <c r="BK117" i="97"/>
  <c r="BJ117" i="97"/>
  <c r="BI117" i="97"/>
  <c r="BH117" i="97"/>
  <c r="BG117" i="97"/>
  <c r="BF117" i="97"/>
  <c r="BE117" i="97"/>
  <c r="BD117" i="97"/>
  <c r="BC117" i="97"/>
  <c r="BB117" i="97"/>
  <c r="BA117" i="97"/>
  <c r="AU117" i="97"/>
  <c r="AT117" i="97"/>
  <c r="AR117" i="97"/>
  <c r="AQ117" i="97"/>
  <c r="AP117" i="97"/>
  <c r="AO113" i="97"/>
  <c r="AO112" i="97"/>
  <c r="AO111" i="97"/>
  <c r="AO110" i="97"/>
  <c r="AO109" i="97"/>
  <c r="AO108" i="97"/>
  <c r="AO107" i="97"/>
  <c r="AO106" i="97"/>
  <c r="AO105" i="97"/>
  <c r="AO104" i="97"/>
  <c r="AO102" i="97"/>
  <c r="H102" i="97"/>
  <c r="G102" i="97"/>
  <c r="F102" i="97"/>
  <c r="E102" i="97"/>
  <c r="D102" i="97"/>
  <c r="AO99" i="97"/>
  <c r="AO98" i="97"/>
  <c r="AO96" i="97"/>
  <c r="AO95" i="97"/>
  <c r="AO94" i="97"/>
  <c r="AO93" i="97"/>
  <c r="AO92" i="97"/>
  <c r="AO91" i="97"/>
  <c r="AO90" i="97"/>
  <c r="AO89" i="97"/>
  <c r="AO88" i="97"/>
  <c r="AO87" i="97"/>
  <c r="AO86" i="97"/>
  <c r="AO85" i="97"/>
  <c r="AO84" i="97"/>
  <c r="AO83" i="97"/>
  <c r="AO82" i="97"/>
  <c r="AO81" i="97"/>
  <c r="AO80" i="97"/>
  <c r="AO79" i="97"/>
  <c r="AO78" i="97"/>
  <c r="AO77" i="97"/>
  <c r="AO76" i="97"/>
  <c r="AO71" i="97"/>
  <c r="AK71" i="97"/>
  <c r="AI71" i="97"/>
  <c r="AH71" i="97"/>
  <c r="AF71" i="97"/>
  <c r="AE71" i="97"/>
  <c r="AD71" i="97"/>
  <c r="AC71" i="97"/>
  <c r="AB71" i="97"/>
  <c r="AA71" i="97"/>
  <c r="Z71" i="97"/>
  <c r="Y71" i="97"/>
  <c r="X71" i="97"/>
  <c r="W71" i="97"/>
  <c r="V71" i="97"/>
  <c r="U71" i="97"/>
  <c r="T71" i="97"/>
  <c r="S71" i="97"/>
  <c r="R71" i="97"/>
  <c r="Q71" i="97"/>
  <c r="P71" i="97"/>
  <c r="O71" i="97"/>
  <c r="N71" i="97"/>
  <c r="M71" i="97"/>
  <c r="L71" i="97"/>
  <c r="K71" i="97"/>
  <c r="AO70" i="97"/>
  <c r="AK70" i="97"/>
  <c r="AI70" i="97"/>
  <c r="AH70" i="97"/>
  <c r="AF70" i="97"/>
  <c r="AE70" i="97"/>
  <c r="AD70" i="97"/>
  <c r="AC70" i="97"/>
  <c r="AB70" i="97"/>
  <c r="AA70" i="97"/>
  <c r="Z70" i="97"/>
  <c r="Y70" i="97"/>
  <c r="X70" i="97"/>
  <c r="W70" i="97"/>
  <c r="V70" i="97"/>
  <c r="U70" i="97"/>
  <c r="T70" i="97"/>
  <c r="S70" i="97"/>
  <c r="R70" i="97"/>
  <c r="Q70" i="97"/>
  <c r="P70" i="97"/>
  <c r="O70" i="97"/>
  <c r="N70" i="97"/>
  <c r="M70" i="97"/>
  <c r="L70" i="97"/>
  <c r="K70" i="97"/>
  <c r="AO69" i="97"/>
  <c r="AK69" i="97"/>
  <c r="AI69" i="97"/>
  <c r="AH69" i="97"/>
  <c r="AF69" i="97"/>
  <c r="AE69" i="97"/>
  <c r="AD69" i="97"/>
  <c r="AC69" i="97"/>
  <c r="AB69" i="97"/>
  <c r="AA69" i="97"/>
  <c r="Z69" i="97"/>
  <c r="Y69" i="97"/>
  <c r="X69" i="97"/>
  <c r="W69" i="97"/>
  <c r="V69" i="97"/>
  <c r="U69" i="97"/>
  <c r="T69" i="97"/>
  <c r="S69" i="97"/>
  <c r="R69" i="97"/>
  <c r="Q69" i="97"/>
  <c r="P69" i="97"/>
  <c r="O69" i="97"/>
  <c r="N69" i="97"/>
  <c r="M69" i="97"/>
  <c r="L69" i="97"/>
  <c r="K69" i="97"/>
  <c r="H69" i="97"/>
  <c r="G69" i="97"/>
  <c r="F69" i="97"/>
  <c r="E69" i="97"/>
  <c r="D69" i="97"/>
  <c r="AO67" i="97"/>
  <c r="AK67" i="97"/>
  <c r="AI67" i="97"/>
  <c r="AH67" i="97"/>
  <c r="AF67" i="97"/>
  <c r="AE67" i="97"/>
  <c r="AD67" i="97"/>
  <c r="AC67" i="97"/>
  <c r="AB67" i="97"/>
  <c r="AA67" i="97"/>
  <c r="Z67" i="97"/>
  <c r="Y67" i="97"/>
  <c r="X67" i="97"/>
  <c r="W67" i="97"/>
  <c r="V67" i="97"/>
  <c r="U67" i="97"/>
  <c r="T67" i="97"/>
  <c r="S67" i="97"/>
  <c r="R67" i="97"/>
  <c r="Q67" i="97"/>
  <c r="P67" i="97"/>
  <c r="O67" i="97"/>
  <c r="N67" i="97"/>
  <c r="M67" i="97"/>
  <c r="L67" i="97"/>
  <c r="K67" i="97"/>
  <c r="H67" i="97"/>
  <c r="G67" i="97"/>
  <c r="F67" i="97"/>
  <c r="E67" i="97"/>
  <c r="D67" i="97"/>
  <c r="AO66" i="97"/>
  <c r="AK66" i="97"/>
  <c r="AI66" i="97"/>
  <c r="AH66" i="97"/>
  <c r="AF66" i="97"/>
  <c r="AE66" i="97"/>
  <c r="AD66" i="97"/>
  <c r="AC66" i="97"/>
  <c r="AB66" i="97"/>
  <c r="AA66" i="97"/>
  <c r="Z66" i="97"/>
  <c r="Y66" i="97"/>
  <c r="X66" i="97"/>
  <c r="W66" i="97"/>
  <c r="V66" i="97"/>
  <c r="U66" i="97"/>
  <c r="T66" i="97"/>
  <c r="S66" i="97"/>
  <c r="R66" i="97"/>
  <c r="Q66" i="97"/>
  <c r="P66" i="97"/>
  <c r="O66" i="97"/>
  <c r="N66" i="97"/>
  <c r="M66" i="97"/>
  <c r="L66" i="97"/>
  <c r="K66" i="97"/>
  <c r="H66" i="97"/>
  <c r="G66" i="97"/>
  <c r="F66" i="97"/>
  <c r="E66" i="97"/>
  <c r="D66" i="97"/>
  <c r="AO64" i="97"/>
  <c r="AK64" i="97"/>
  <c r="AI64" i="97"/>
  <c r="AH64" i="97"/>
  <c r="AF64" i="97"/>
  <c r="AE64" i="97"/>
  <c r="AD64" i="97"/>
  <c r="AC64" i="97"/>
  <c r="AB64" i="97"/>
  <c r="AA64" i="97"/>
  <c r="Z64" i="97"/>
  <c r="Y64" i="97"/>
  <c r="X64" i="97"/>
  <c r="W64" i="97"/>
  <c r="V64" i="97"/>
  <c r="U64" i="97"/>
  <c r="T64" i="97"/>
  <c r="S64" i="97"/>
  <c r="R64" i="97"/>
  <c r="Q64" i="97"/>
  <c r="P64" i="97"/>
  <c r="O64" i="97"/>
  <c r="N64" i="97"/>
  <c r="M64" i="97"/>
  <c r="L64" i="97"/>
  <c r="K64" i="97"/>
  <c r="H64" i="97"/>
  <c r="G64" i="97"/>
  <c r="F64" i="97"/>
  <c r="E64" i="97"/>
  <c r="D64" i="97"/>
  <c r="AO63" i="97"/>
  <c r="AK63" i="97"/>
  <c r="AI63" i="97"/>
  <c r="AH63" i="97"/>
  <c r="AF63" i="97"/>
  <c r="AE63" i="97"/>
  <c r="AD63" i="97"/>
  <c r="AC63" i="97"/>
  <c r="AB63" i="97"/>
  <c r="AA63" i="97"/>
  <c r="Z63" i="97"/>
  <c r="Y63" i="97"/>
  <c r="X63" i="97"/>
  <c r="W63" i="97"/>
  <c r="V63" i="97"/>
  <c r="U63" i="97"/>
  <c r="T63" i="97"/>
  <c r="S63" i="97"/>
  <c r="R63" i="97"/>
  <c r="Q63" i="97"/>
  <c r="P63" i="97"/>
  <c r="O63" i="97"/>
  <c r="N63" i="97"/>
  <c r="M63" i="97"/>
  <c r="L63" i="97"/>
  <c r="K63" i="97"/>
  <c r="H63" i="97"/>
  <c r="G63" i="97"/>
  <c r="F63" i="97"/>
  <c r="E63" i="97"/>
  <c r="D63" i="97"/>
  <c r="AO61" i="97"/>
  <c r="AK61" i="97"/>
  <c r="AI61" i="97"/>
  <c r="AH61" i="97"/>
  <c r="AF61" i="97"/>
  <c r="AE61" i="97"/>
  <c r="AD61" i="97"/>
  <c r="AC61" i="97"/>
  <c r="AB61" i="97"/>
  <c r="AA61" i="97"/>
  <c r="Z61" i="97"/>
  <c r="Y61" i="97"/>
  <c r="X61" i="97"/>
  <c r="W61" i="97"/>
  <c r="V61" i="97"/>
  <c r="U61" i="97"/>
  <c r="T61" i="97"/>
  <c r="S61" i="97"/>
  <c r="R61" i="97"/>
  <c r="Q61" i="97"/>
  <c r="P61" i="97"/>
  <c r="O61" i="97"/>
  <c r="N61" i="97"/>
  <c r="M61" i="97"/>
  <c r="L61" i="97"/>
  <c r="K61" i="97"/>
  <c r="AK60" i="97"/>
  <c r="AI60" i="97"/>
  <c r="AH60" i="97"/>
  <c r="AF60" i="97"/>
  <c r="AE60" i="97"/>
  <c r="AD60" i="97"/>
  <c r="AC60" i="97"/>
  <c r="AB60" i="97"/>
  <c r="AA60" i="97"/>
  <c r="Z60" i="97"/>
  <c r="Y60" i="97"/>
  <c r="X60" i="97"/>
  <c r="W60" i="97"/>
  <c r="V60" i="97"/>
  <c r="U60" i="97"/>
  <c r="T60" i="97"/>
  <c r="S60" i="97"/>
  <c r="R60" i="97"/>
  <c r="Q60" i="97"/>
  <c r="P60" i="97"/>
  <c r="O60" i="97"/>
  <c r="N60" i="97"/>
  <c r="M60" i="97"/>
  <c r="L60" i="97"/>
  <c r="K60" i="97"/>
  <c r="CJ45" i="97"/>
  <c r="CI45" i="97"/>
  <c r="CH45" i="97"/>
  <c r="CG45" i="97"/>
  <c r="CF45" i="97"/>
  <c r="CE45" i="97"/>
  <c r="CD45" i="97"/>
  <c r="CC45" i="97"/>
  <c r="CB45" i="97"/>
  <c r="CA45" i="97"/>
  <c r="BZ45" i="97"/>
  <c r="BY45" i="97"/>
  <c r="BX45" i="97"/>
  <c r="BW45" i="97"/>
  <c r="BV45" i="97"/>
  <c r="BU45" i="97"/>
  <c r="BT45" i="97"/>
  <c r="BS45" i="97"/>
  <c r="BR45" i="97"/>
  <c r="BQ45" i="97"/>
  <c r="BP45" i="97"/>
  <c r="BO45" i="97"/>
  <c r="BN45" i="97"/>
  <c r="BM45" i="97"/>
  <c r="BL45" i="97"/>
  <c r="BK45" i="97"/>
  <c r="BJ45" i="97"/>
  <c r="BI45" i="97"/>
  <c r="BH45" i="97"/>
  <c r="BG45" i="97"/>
  <c r="BF45" i="97"/>
  <c r="BE45" i="97"/>
  <c r="BD45" i="97"/>
  <c r="BC45" i="97"/>
  <c r="BB45" i="97"/>
  <c r="BA45" i="97"/>
  <c r="AY45" i="97"/>
  <c r="AX45" i="97"/>
  <c r="AU45" i="97"/>
  <c r="AT45" i="97"/>
  <c r="AR45" i="97"/>
  <c r="AQ45" i="97"/>
  <c r="AP45" i="97"/>
  <c r="CJ44" i="97"/>
  <c r="CI44" i="97"/>
  <c r="CH44" i="97"/>
  <c r="CG44" i="97"/>
  <c r="CF44" i="97"/>
  <c r="CE44" i="97"/>
  <c r="CD44" i="97"/>
  <c r="CC44" i="97"/>
  <c r="CB44" i="97"/>
  <c r="CA44" i="97"/>
  <c r="BZ44" i="97"/>
  <c r="BY44" i="97"/>
  <c r="BX44" i="97"/>
  <c r="BW44" i="97"/>
  <c r="BV44" i="97"/>
  <c r="BU44" i="97"/>
  <c r="BT44" i="97"/>
  <c r="BS44" i="97"/>
  <c r="BR44" i="97"/>
  <c r="BQ44" i="97"/>
  <c r="BP44" i="97"/>
  <c r="BO44" i="97"/>
  <c r="BN44" i="97"/>
  <c r="BM44" i="97"/>
  <c r="BL44" i="97"/>
  <c r="BK44" i="97"/>
  <c r="BJ44" i="97"/>
  <c r="BI44" i="97"/>
  <c r="BH44" i="97"/>
  <c r="BG44" i="97"/>
  <c r="BF44" i="97"/>
  <c r="BE44" i="97"/>
  <c r="BD44" i="97"/>
  <c r="BC44" i="97"/>
  <c r="BB44" i="97"/>
  <c r="BA44" i="97"/>
  <c r="AY44" i="97"/>
  <c r="AX44" i="97"/>
  <c r="AU44" i="97"/>
  <c r="AT44" i="97"/>
  <c r="AR44" i="97"/>
  <c r="AQ44" i="97"/>
  <c r="AP44" i="97"/>
  <c r="CJ43" i="97"/>
  <c r="CI43" i="97"/>
  <c r="CH43" i="97"/>
  <c r="CG43" i="97"/>
  <c r="CF43" i="97"/>
  <c r="CE43" i="97"/>
  <c r="CD43" i="97"/>
  <c r="CC43" i="97"/>
  <c r="CB43" i="97"/>
  <c r="CA43" i="97"/>
  <c r="BZ43" i="97"/>
  <c r="BY43" i="97"/>
  <c r="BX43" i="97"/>
  <c r="BW43" i="97"/>
  <c r="BV43" i="97"/>
  <c r="BU43" i="97"/>
  <c r="BT43" i="97"/>
  <c r="BS43" i="97"/>
  <c r="BR43" i="97"/>
  <c r="BQ43" i="97"/>
  <c r="BP43" i="97"/>
  <c r="BO43" i="97"/>
  <c r="BN43" i="97"/>
  <c r="BM43" i="97"/>
  <c r="BL43" i="97"/>
  <c r="BK43" i="97"/>
  <c r="BJ43" i="97"/>
  <c r="BI43" i="97"/>
  <c r="BH43" i="97"/>
  <c r="BG43" i="97"/>
  <c r="BF43" i="97"/>
  <c r="BE43" i="97"/>
  <c r="BD43" i="97"/>
  <c r="BC43" i="97"/>
  <c r="BB43" i="97"/>
  <c r="BA43" i="97"/>
  <c r="AY43" i="97"/>
  <c r="AX43" i="97"/>
  <c r="AU43" i="97"/>
  <c r="AT43" i="97"/>
  <c r="AR43" i="97"/>
  <c r="AQ43" i="97"/>
  <c r="AP43" i="97"/>
  <c r="CJ42" i="97"/>
  <c r="CI42" i="97"/>
  <c r="CH42" i="97"/>
  <c r="CG42" i="97"/>
  <c r="CF42" i="97"/>
  <c r="CE42" i="97"/>
  <c r="CD42" i="97"/>
  <c r="CC42" i="97"/>
  <c r="CB42" i="97"/>
  <c r="CA42" i="97"/>
  <c r="BZ42" i="97"/>
  <c r="BY42" i="97"/>
  <c r="BX42" i="97"/>
  <c r="BW42" i="97"/>
  <c r="BV42" i="97"/>
  <c r="BU42" i="97"/>
  <c r="BT42" i="97"/>
  <c r="BS42" i="97"/>
  <c r="BR42" i="97"/>
  <c r="BQ42" i="97"/>
  <c r="BP42" i="97"/>
  <c r="BO42" i="97"/>
  <c r="BN42" i="97"/>
  <c r="BM42" i="97"/>
  <c r="BL42" i="97"/>
  <c r="BK42" i="97"/>
  <c r="BJ42" i="97"/>
  <c r="BI42" i="97"/>
  <c r="BH42" i="97"/>
  <c r="BG42" i="97"/>
  <c r="BF42" i="97"/>
  <c r="BE42" i="97"/>
  <c r="BD42" i="97"/>
  <c r="BC42" i="97"/>
  <c r="BB42" i="97"/>
  <c r="BA42" i="97"/>
  <c r="AY42" i="97"/>
  <c r="AX42" i="97"/>
  <c r="AU42" i="97"/>
  <c r="AT42" i="97"/>
  <c r="AR42" i="97"/>
  <c r="AQ42" i="97"/>
  <c r="AP42" i="97"/>
  <c r="CJ41" i="97"/>
  <c r="CI41" i="97"/>
  <c r="CH41" i="97"/>
  <c r="CG41" i="97"/>
  <c r="CF41" i="97"/>
  <c r="CE41" i="97"/>
  <c r="CD41" i="97"/>
  <c r="CC41" i="97"/>
  <c r="CB41" i="97"/>
  <c r="CA41" i="97"/>
  <c r="BZ41" i="97"/>
  <c r="BY41" i="97"/>
  <c r="BX41" i="97"/>
  <c r="BW41" i="97"/>
  <c r="BV41" i="97"/>
  <c r="BU41" i="97"/>
  <c r="BT41" i="97"/>
  <c r="BS41" i="97"/>
  <c r="BR41" i="97"/>
  <c r="BQ41" i="97"/>
  <c r="BP41" i="97"/>
  <c r="BO41" i="97"/>
  <c r="BN41" i="97"/>
  <c r="BM41" i="97"/>
  <c r="BL41" i="97"/>
  <c r="BK41" i="97"/>
  <c r="BJ41" i="97"/>
  <c r="BI41" i="97"/>
  <c r="BH41" i="97"/>
  <c r="BG41" i="97"/>
  <c r="BF41" i="97"/>
  <c r="BE41" i="97"/>
  <c r="BD41" i="97"/>
  <c r="BC41" i="97"/>
  <c r="BB41" i="97"/>
  <c r="BA41" i="97"/>
  <c r="AY41" i="97"/>
  <c r="AX41" i="97"/>
  <c r="AU41" i="97"/>
  <c r="AT41" i="97"/>
  <c r="AR41" i="97"/>
  <c r="AQ41" i="97"/>
  <c r="AP41" i="97"/>
  <c r="CJ40" i="97"/>
  <c r="CI40" i="97"/>
  <c r="CH40" i="97"/>
  <c r="CG40" i="97"/>
  <c r="CF40" i="97"/>
  <c r="CE40" i="97"/>
  <c r="CD40" i="97"/>
  <c r="CC40" i="97"/>
  <c r="CB40" i="97"/>
  <c r="CA40" i="97"/>
  <c r="BZ40" i="97"/>
  <c r="BY40" i="97"/>
  <c r="BX40" i="97"/>
  <c r="BW40" i="97"/>
  <c r="BV40" i="97"/>
  <c r="BU40" i="97"/>
  <c r="BT40" i="97"/>
  <c r="BS40" i="97"/>
  <c r="BR40" i="97"/>
  <c r="BQ40" i="97"/>
  <c r="BP40" i="97"/>
  <c r="BO40" i="97"/>
  <c r="BN40" i="97"/>
  <c r="BM40" i="97"/>
  <c r="BL40" i="97"/>
  <c r="BK40" i="97"/>
  <c r="BJ40" i="97"/>
  <c r="BI40" i="97"/>
  <c r="BH40" i="97"/>
  <c r="BG40" i="97"/>
  <c r="BF40" i="97"/>
  <c r="BE40" i="97"/>
  <c r="BD40" i="97"/>
  <c r="BC40" i="97"/>
  <c r="BB40" i="97"/>
  <c r="BA40" i="97"/>
  <c r="AY40" i="97"/>
  <c r="AX40" i="97"/>
  <c r="AU40" i="97"/>
  <c r="AT40" i="97"/>
  <c r="AR40" i="97"/>
  <c r="AQ40" i="97"/>
  <c r="AP40" i="97"/>
  <c r="CJ39" i="97"/>
  <c r="CI39" i="97"/>
  <c r="CH39" i="97"/>
  <c r="CG39" i="97"/>
  <c r="CF39" i="97"/>
  <c r="CE39" i="97"/>
  <c r="CD39" i="97"/>
  <c r="CC39" i="97"/>
  <c r="CB39" i="97"/>
  <c r="CA39" i="97"/>
  <c r="BZ39" i="97"/>
  <c r="BY39" i="97"/>
  <c r="BX39" i="97"/>
  <c r="BW39" i="97"/>
  <c r="BV39" i="97"/>
  <c r="BU39" i="97"/>
  <c r="BT39" i="97"/>
  <c r="BS39" i="97"/>
  <c r="BR39" i="97"/>
  <c r="BQ39" i="97"/>
  <c r="BP39" i="97"/>
  <c r="BO39" i="97"/>
  <c r="BN39" i="97"/>
  <c r="BM39" i="97"/>
  <c r="BL39" i="97"/>
  <c r="BK39" i="97"/>
  <c r="BJ39" i="97"/>
  <c r="BI39" i="97"/>
  <c r="BH39" i="97"/>
  <c r="BG39" i="97"/>
  <c r="BF39" i="97"/>
  <c r="BE39" i="97"/>
  <c r="BD39" i="97"/>
  <c r="BC39" i="97"/>
  <c r="BB39" i="97"/>
  <c r="BA39" i="97"/>
  <c r="AY39" i="97"/>
  <c r="AX39" i="97"/>
  <c r="AU39" i="97"/>
  <c r="AT39" i="97"/>
  <c r="AR39" i="97"/>
  <c r="AQ39" i="97"/>
  <c r="AP39" i="97"/>
  <c r="CJ38" i="97"/>
  <c r="CI38" i="97"/>
  <c r="CH38" i="97"/>
  <c r="CG38" i="97"/>
  <c r="CF38" i="97"/>
  <c r="CE38" i="97"/>
  <c r="CD38" i="97"/>
  <c r="CC38" i="97"/>
  <c r="CB38" i="97"/>
  <c r="CA38" i="97"/>
  <c r="BZ38" i="97"/>
  <c r="BY38" i="97"/>
  <c r="BX38" i="97"/>
  <c r="BW38" i="97"/>
  <c r="BV38" i="97"/>
  <c r="BU38" i="97"/>
  <c r="BT38" i="97"/>
  <c r="BS38" i="97"/>
  <c r="BR38" i="97"/>
  <c r="BQ38" i="97"/>
  <c r="BP38" i="97"/>
  <c r="BO38" i="97"/>
  <c r="BN38" i="97"/>
  <c r="BM38" i="97"/>
  <c r="BL38" i="97"/>
  <c r="BK38" i="97"/>
  <c r="BJ38" i="97"/>
  <c r="BI38" i="97"/>
  <c r="BH38" i="97"/>
  <c r="BG38" i="97"/>
  <c r="BF38" i="97"/>
  <c r="BE38" i="97"/>
  <c r="BD38" i="97"/>
  <c r="BC38" i="97"/>
  <c r="BB38" i="97"/>
  <c r="BA38" i="97"/>
  <c r="AY38" i="97"/>
  <c r="AX38" i="97"/>
  <c r="AU38" i="97"/>
  <c r="AT38" i="97"/>
  <c r="AR38" i="97"/>
  <c r="AQ38" i="97"/>
  <c r="AP38" i="97"/>
  <c r="CJ37" i="97"/>
  <c r="CI37" i="97"/>
  <c r="CH37" i="97"/>
  <c r="CG37" i="97"/>
  <c r="CF37" i="97"/>
  <c r="CE37" i="97"/>
  <c r="CD37" i="97"/>
  <c r="CC37" i="97"/>
  <c r="CB37" i="97"/>
  <c r="CA37" i="97"/>
  <c r="BZ37" i="97"/>
  <c r="BY37" i="97"/>
  <c r="BX37" i="97"/>
  <c r="BW37" i="97"/>
  <c r="BV37" i="97"/>
  <c r="BU37" i="97"/>
  <c r="BT37" i="97"/>
  <c r="BS37" i="97"/>
  <c r="BR37" i="97"/>
  <c r="BQ37" i="97"/>
  <c r="BP37" i="97"/>
  <c r="BO37" i="97"/>
  <c r="BN37" i="97"/>
  <c r="BM37" i="97"/>
  <c r="BL37" i="97"/>
  <c r="BK37" i="97"/>
  <c r="BJ37" i="97"/>
  <c r="BI37" i="97"/>
  <c r="BH37" i="97"/>
  <c r="BG37" i="97"/>
  <c r="BF37" i="97"/>
  <c r="BE37" i="97"/>
  <c r="BD37" i="97"/>
  <c r="BC37" i="97"/>
  <c r="BB37" i="97"/>
  <c r="BA37" i="97"/>
  <c r="AY37" i="97"/>
  <c r="AX37" i="97"/>
  <c r="AU37" i="97"/>
  <c r="AT37" i="97"/>
  <c r="AR37" i="97"/>
  <c r="AQ37" i="97"/>
  <c r="AP37" i="97"/>
  <c r="CJ36" i="97"/>
  <c r="CI36" i="97"/>
  <c r="CH36" i="97"/>
  <c r="CG36" i="97"/>
  <c r="CF36" i="97"/>
  <c r="CE36" i="97"/>
  <c r="CD36" i="97"/>
  <c r="CC36" i="97"/>
  <c r="CB36" i="97"/>
  <c r="CA36" i="97"/>
  <c r="BZ36" i="97"/>
  <c r="BY36" i="97"/>
  <c r="BX36" i="97"/>
  <c r="BW36" i="97"/>
  <c r="BV36" i="97"/>
  <c r="BU36" i="97"/>
  <c r="BT36" i="97"/>
  <c r="BS36" i="97"/>
  <c r="BR36" i="97"/>
  <c r="BQ36" i="97"/>
  <c r="BP36" i="97"/>
  <c r="BO36" i="97"/>
  <c r="BN36" i="97"/>
  <c r="BM36" i="97"/>
  <c r="BL36" i="97"/>
  <c r="BK36" i="97"/>
  <c r="BJ36" i="97"/>
  <c r="BI36" i="97"/>
  <c r="BH36" i="97"/>
  <c r="BG36" i="97"/>
  <c r="BF36" i="97"/>
  <c r="BE36" i="97"/>
  <c r="BD36" i="97"/>
  <c r="BC36" i="97"/>
  <c r="BB36" i="97"/>
  <c r="BA36" i="97"/>
  <c r="AY36" i="97"/>
  <c r="AX36" i="97"/>
  <c r="AU36" i="97"/>
  <c r="AT36" i="97"/>
  <c r="AR36" i="97"/>
  <c r="AQ36" i="97"/>
  <c r="AP36" i="97"/>
  <c r="CJ35" i="97"/>
  <c r="CI35" i="97"/>
  <c r="CH35" i="97"/>
  <c r="CG35" i="97"/>
  <c r="CF35" i="97"/>
  <c r="CE35" i="97"/>
  <c r="CD35" i="97"/>
  <c r="CC35" i="97"/>
  <c r="CB35" i="97"/>
  <c r="CA35" i="97"/>
  <c r="BZ35" i="97"/>
  <c r="BY35" i="97"/>
  <c r="BX35" i="97"/>
  <c r="BW35" i="97"/>
  <c r="BV35" i="97"/>
  <c r="BU35" i="97"/>
  <c r="BT35" i="97"/>
  <c r="BS35" i="97"/>
  <c r="BR35" i="97"/>
  <c r="BQ35" i="97"/>
  <c r="BP35" i="97"/>
  <c r="BO35" i="97"/>
  <c r="BN35" i="97"/>
  <c r="BM35" i="97"/>
  <c r="BL35" i="97"/>
  <c r="BK35" i="97"/>
  <c r="BJ35" i="97"/>
  <c r="BI35" i="97"/>
  <c r="BH35" i="97"/>
  <c r="BG35" i="97"/>
  <c r="BF35" i="97"/>
  <c r="BE35" i="97"/>
  <c r="BD35" i="97"/>
  <c r="BC35" i="97"/>
  <c r="BB35" i="97"/>
  <c r="BA35" i="97"/>
  <c r="AY35" i="97"/>
  <c r="AX35" i="97"/>
  <c r="AU35" i="97"/>
  <c r="AT35" i="97"/>
  <c r="AR35" i="97"/>
  <c r="AQ35" i="97"/>
  <c r="AP35" i="97"/>
  <c r="CJ34" i="97"/>
  <c r="CI34" i="97"/>
  <c r="CH34" i="97"/>
  <c r="CG34" i="97"/>
  <c r="CF34" i="97"/>
  <c r="CE34" i="97"/>
  <c r="CD34" i="97"/>
  <c r="CC34" i="97"/>
  <c r="CB34" i="97"/>
  <c r="CA34" i="97"/>
  <c r="BZ34" i="97"/>
  <c r="BY34" i="97"/>
  <c r="BX34" i="97"/>
  <c r="BW34" i="97"/>
  <c r="BV34" i="97"/>
  <c r="BU34" i="97"/>
  <c r="BT34" i="97"/>
  <c r="BS34" i="97"/>
  <c r="BR34" i="97"/>
  <c r="BQ34" i="97"/>
  <c r="BP34" i="97"/>
  <c r="BO34" i="97"/>
  <c r="BN34" i="97"/>
  <c r="BM34" i="97"/>
  <c r="BL34" i="97"/>
  <c r="BK34" i="97"/>
  <c r="BJ34" i="97"/>
  <c r="BI34" i="97"/>
  <c r="BH34" i="97"/>
  <c r="BG34" i="97"/>
  <c r="BF34" i="97"/>
  <c r="BE34" i="97"/>
  <c r="BD34" i="97"/>
  <c r="BC34" i="97"/>
  <c r="BB34" i="97"/>
  <c r="BA34" i="97"/>
  <c r="AY34" i="97"/>
  <c r="AX34" i="97"/>
  <c r="AU34" i="97"/>
  <c r="AT34" i="97"/>
  <c r="AR34" i="97"/>
  <c r="AQ34" i="97"/>
  <c r="AP34" i="97"/>
  <c r="CJ33" i="97"/>
  <c r="CI33" i="97"/>
  <c r="CH33" i="97"/>
  <c r="CG33" i="97"/>
  <c r="CF33" i="97"/>
  <c r="CE33" i="97"/>
  <c r="CD33" i="97"/>
  <c r="CC33" i="97"/>
  <c r="CB33" i="97"/>
  <c r="CA33" i="97"/>
  <c r="BZ33" i="97"/>
  <c r="BY33" i="97"/>
  <c r="BX33" i="97"/>
  <c r="BW33" i="97"/>
  <c r="BV33" i="97"/>
  <c r="BU33" i="97"/>
  <c r="BT33" i="97"/>
  <c r="BS33" i="97"/>
  <c r="BR33" i="97"/>
  <c r="BQ33" i="97"/>
  <c r="BP33" i="97"/>
  <c r="BO33" i="97"/>
  <c r="BN33" i="97"/>
  <c r="BM33" i="97"/>
  <c r="BL33" i="97"/>
  <c r="BK33" i="97"/>
  <c r="BJ33" i="97"/>
  <c r="BI33" i="97"/>
  <c r="BH33" i="97"/>
  <c r="BG33" i="97"/>
  <c r="BF33" i="97"/>
  <c r="BE33" i="97"/>
  <c r="BD33" i="97"/>
  <c r="BC33" i="97"/>
  <c r="BB33" i="97"/>
  <c r="BA33" i="97"/>
  <c r="AY33" i="97"/>
  <c r="AX33" i="97"/>
  <c r="AU33" i="97"/>
  <c r="AT33" i="97"/>
  <c r="AR33" i="97"/>
  <c r="AQ33" i="97"/>
  <c r="AP33" i="97"/>
  <c r="CJ32" i="97"/>
  <c r="CI32" i="97"/>
  <c r="CH32" i="97"/>
  <c r="CG32" i="97"/>
  <c r="CF32" i="97"/>
  <c r="CE32" i="97"/>
  <c r="CD32" i="97"/>
  <c r="CC32" i="97"/>
  <c r="CB32" i="97"/>
  <c r="CA32" i="97"/>
  <c r="BZ32" i="97"/>
  <c r="BY32" i="97"/>
  <c r="BX32" i="97"/>
  <c r="BW32" i="97"/>
  <c r="BV32" i="97"/>
  <c r="BU32" i="97"/>
  <c r="BT32" i="97"/>
  <c r="BS32" i="97"/>
  <c r="BR32" i="97"/>
  <c r="BQ32" i="97"/>
  <c r="BP32" i="97"/>
  <c r="BO32" i="97"/>
  <c r="BN32" i="97"/>
  <c r="BM32" i="97"/>
  <c r="BL32" i="97"/>
  <c r="BK32" i="97"/>
  <c r="BJ32" i="97"/>
  <c r="BI32" i="97"/>
  <c r="BH32" i="97"/>
  <c r="BG32" i="97"/>
  <c r="BF32" i="97"/>
  <c r="BE32" i="97"/>
  <c r="BD32" i="97"/>
  <c r="BC32" i="97"/>
  <c r="BB32" i="97"/>
  <c r="BA32" i="97"/>
  <c r="AY32" i="97"/>
  <c r="AX32" i="97"/>
  <c r="AU32" i="97"/>
  <c r="AT32" i="97"/>
  <c r="AR32" i="97"/>
  <c r="AQ32" i="97"/>
  <c r="AP32" i="97"/>
  <c r="CJ31" i="97"/>
  <c r="CI31" i="97"/>
  <c r="CH31" i="97"/>
  <c r="CG31" i="97"/>
  <c r="CF31" i="97"/>
  <c r="CE31" i="97"/>
  <c r="CD31" i="97"/>
  <c r="CC31" i="97"/>
  <c r="CB31" i="97"/>
  <c r="CA31" i="97"/>
  <c r="BZ31" i="97"/>
  <c r="BY31" i="97"/>
  <c r="BX31" i="97"/>
  <c r="BW31" i="97"/>
  <c r="BV31" i="97"/>
  <c r="BU31" i="97"/>
  <c r="BT31" i="97"/>
  <c r="BS31" i="97"/>
  <c r="BR31" i="97"/>
  <c r="BQ31" i="97"/>
  <c r="BP31" i="97"/>
  <c r="BO31" i="97"/>
  <c r="BN31" i="97"/>
  <c r="BM31" i="97"/>
  <c r="BL31" i="97"/>
  <c r="BK31" i="97"/>
  <c r="BJ31" i="97"/>
  <c r="BI31" i="97"/>
  <c r="BH31" i="97"/>
  <c r="BG31" i="97"/>
  <c r="BF31" i="97"/>
  <c r="BE31" i="97"/>
  <c r="BD31" i="97"/>
  <c r="BC31" i="97"/>
  <c r="BB31" i="97"/>
  <c r="BA31" i="97"/>
  <c r="AY31" i="97"/>
  <c r="AX31" i="97"/>
  <c r="AU31" i="97"/>
  <c r="AT31" i="97"/>
  <c r="AR31" i="97"/>
  <c r="AQ31" i="97"/>
  <c r="AP31" i="97"/>
  <c r="CJ30" i="97"/>
  <c r="CI30" i="97"/>
  <c r="CH30" i="97"/>
  <c r="CG30" i="97"/>
  <c r="CF30" i="97"/>
  <c r="CE30" i="97"/>
  <c r="CD30" i="97"/>
  <c r="CC30" i="97"/>
  <c r="CB30" i="97"/>
  <c r="CA30" i="97"/>
  <c r="BZ30" i="97"/>
  <c r="BY30" i="97"/>
  <c r="BX30" i="97"/>
  <c r="BW30" i="97"/>
  <c r="BV30" i="97"/>
  <c r="BU30" i="97"/>
  <c r="BT30" i="97"/>
  <c r="BS30" i="97"/>
  <c r="BR30" i="97"/>
  <c r="BQ30" i="97"/>
  <c r="BP30" i="97"/>
  <c r="BO30" i="97"/>
  <c r="BN30" i="97"/>
  <c r="BM30" i="97"/>
  <c r="BL30" i="97"/>
  <c r="BK30" i="97"/>
  <c r="BJ30" i="97"/>
  <c r="BI30" i="97"/>
  <c r="BH30" i="97"/>
  <c r="BG30" i="97"/>
  <c r="BF30" i="97"/>
  <c r="BE30" i="97"/>
  <c r="BD30" i="97"/>
  <c r="BC30" i="97"/>
  <c r="BB30" i="97"/>
  <c r="BA30" i="97"/>
  <c r="AY30" i="97"/>
  <c r="AX30" i="97"/>
  <c r="AU30" i="97"/>
  <c r="AT30" i="97"/>
  <c r="AR30" i="97"/>
  <c r="AQ30" i="97"/>
  <c r="AP30" i="97"/>
  <c r="AY29" i="97"/>
  <c r="AX29" i="97"/>
  <c r="AY28" i="97"/>
  <c r="AX28" i="97"/>
  <c r="AY27" i="97"/>
  <c r="AX27" i="97"/>
  <c r="CJ26" i="97"/>
  <c r="CI26" i="97"/>
  <c r="CH26" i="97"/>
  <c r="CG26" i="97"/>
  <c r="CF26" i="97"/>
  <c r="CE26" i="97"/>
  <c r="CD26" i="97"/>
  <c r="CC26" i="97"/>
  <c r="CB26" i="97"/>
  <c r="CA26" i="97"/>
  <c r="BZ26" i="97"/>
  <c r="BY26" i="97"/>
  <c r="BX26" i="97"/>
  <c r="BW26" i="97"/>
  <c r="BV26" i="97"/>
  <c r="BU26" i="97"/>
  <c r="BT26" i="97"/>
  <c r="BS26" i="97"/>
  <c r="BR26" i="97"/>
  <c r="BQ26" i="97"/>
  <c r="BP26" i="97"/>
  <c r="BO26" i="97"/>
  <c r="BN26" i="97"/>
  <c r="BM26" i="97"/>
  <c r="BL26" i="97"/>
  <c r="BK26" i="97"/>
  <c r="BJ26" i="97"/>
  <c r="BI26" i="97"/>
  <c r="BH26" i="97"/>
  <c r="BG26" i="97"/>
  <c r="BF26" i="97"/>
  <c r="BE26" i="97"/>
  <c r="BD26" i="97"/>
  <c r="BC26" i="97"/>
  <c r="BB26" i="97"/>
  <c r="BA26" i="97"/>
  <c r="AY26" i="97"/>
  <c r="AX26" i="97"/>
  <c r="AW26" i="97"/>
  <c r="AV26" i="97"/>
  <c r="AU26" i="97"/>
  <c r="AT26" i="97"/>
  <c r="AR26" i="97"/>
  <c r="AQ26" i="97"/>
  <c r="AP26" i="97"/>
  <c r="CJ25" i="97"/>
  <c r="CI25" i="97"/>
  <c r="CH25" i="97"/>
  <c r="CG25" i="97"/>
  <c r="CF25" i="97"/>
  <c r="CE25" i="97"/>
  <c r="CD25" i="97"/>
  <c r="CC25" i="97"/>
  <c r="CB25" i="97"/>
  <c r="CA25" i="97"/>
  <c r="BZ25" i="97"/>
  <c r="BY25" i="97"/>
  <c r="BX25" i="97"/>
  <c r="BW25" i="97"/>
  <c r="BV25" i="97"/>
  <c r="BU25" i="97"/>
  <c r="BT25" i="97"/>
  <c r="BS25" i="97"/>
  <c r="BR25" i="97"/>
  <c r="BQ25" i="97"/>
  <c r="BP25" i="97"/>
  <c r="BO25" i="97"/>
  <c r="BN25" i="97"/>
  <c r="BM25" i="97"/>
  <c r="BL25" i="97"/>
  <c r="BK25" i="97"/>
  <c r="BJ25" i="97"/>
  <c r="BI25" i="97"/>
  <c r="BH25" i="97"/>
  <c r="BG25" i="97"/>
  <c r="BF25" i="97"/>
  <c r="BE25" i="97"/>
  <c r="BD25" i="97"/>
  <c r="BC25" i="97"/>
  <c r="BB25" i="97"/>
  <c r="BA25" i="97"/>
  <c r="AY25" i="97"/>
  <c r="AX25" i="97"/>
  <c r="AW25" i="97"/>
  <c r="AV25" i="97"/>
  <c r="AU25" i="97"/>
  <c r="AT25" i="97"/>
  <c r="AR25" i="97"/>
  <c r="AQ25" i="97"/>
  <c r="AP25" i="97"/>
  <c r="CJ24" i="97"/>
  <c r="CI24" i="97"/>
  <c r="CH24" i="97"/>
  <c r="CG24" i="97"/>
  <c r="CF24" i="97"/>
  <c r="CE24" i="97"/>
  <c r="CD24" i="97"/>
  <c r="CC24" i="97"/>
  <c r="CB24" i="97"/>
  <c r="CA24" i="97"/>
  <c r="BZ24" i="97"/>
  <c r="BY24" i="97"/>
  <c r="BX24" i="97"/>
  <c r="BW24" i="97"/>
  <c r="BV24" i="97"/>
  <c r="BU24" i="97"/>
  <c r="BT24" i="97"/>
  <c r="BS24" i="97"/>
  <c r="BR24" i="97"/>
  <c r="BQ24" i="97"/>
  <c r="BP24" i="97"/>
  <c r="BO24" i="97"/>
  <c r="BN24" i="97"/>
  <c r="BM24" i="97"/>
  <c r="BL24" i="97"/>
  <c r="BK24" i="97"/>
  <c r="BJ24" i="97"/>
  <c r="BI24" i="97"/>
  <c r="BH24" i="97"/>
  <c r="BG24" i="97"/>
  <c r="BF24" i="97"/>
  <c r="BE24" i="97"/>
  <c r="BD24" i="97"/>
  <c r="BC24" i="97"/>
  <c r="BB24" i="97"/>
  <c r="BA24" i="97"/>
  <c r="AY24" i="97"/>
  <c r="AX24" i="97"/>
  <c r="AW24" i="97"/>
  <c r="AV24" i="97"/>
  <c r="AU24" i="97"/>
  <c r="AT24" i="97"/>
  <c r="AR24" i="97"/>
  <c r="AQ24" i="97"/>
  <c r="AP24" i="97"/>
  <c r="CJ23" i="97"/>
  <c r="CI23" i="97"/>
  <c r="CH23" i="97"/>
  <c r="CG23" i="97"/>
  <c r="CF23" i="97"/>
  <c r="CE23" i="97"/>
  <c r="CD23" i="97"/>
  <c r="CC23" i="97"/>
  <c r="CB23" i="97"/>
  <c r="CA23" i="97"/>
  <c r="BZ23" i="97"/>
  <c r="BY23" i="97"/>
  <c r="BX23" i="97"/>
  <c r="BW23" i="97"/>
  <c r="BV23" i="97"/>
  <c r="BU23" i="97"/>
  <c r="BT23" i="97"/>
  <c r="BS23" i="97"/>
  <c r="BR23" i="97"/>
  <c r="BQ23" i="97"/>
  <c r="BP23" i="97"/>
  <c r="BO23" i="97"/>
  <c r="BN23" i="97"/>
  <c r="BM23" i="97"/>
  <c r="BL23" i="97"/>
  <c r="BK23" i="97"/>
  <c r="BJ23" i="97"/>
  <c r="BI23" i="97"/>
  <c r="BH23" i="97"/>
  <c r="BG23" i="97"/>
  <c r="BF23" i="97"/>
  <c r="BE23" i="97"/>
  <c r="BD23" i="97"/>
  <c r="BC23" i="97"/>
  <c r="BB23" i="97"/>
  <c r="BA23" i="97"/>
  <c r="AY23" i="97"/>
  <c r="AX23" i="97"/>
  <c r="AW23" i="97"/>
  <c r="AV23" i="97"/>
  <c r="AU23" i="97"/>
  <c r="AT23" i="97"/>
  <c r="AR23" i="97"/>
  <c r="AQ23" i="97"/>
  <c r="AP23" i="97"/>
  <c r="CJ22" i="97"/>
  <c r="CI22" i="97"/>
  <c r="CH22" i="97"/>
  <c r="CG22" i="97"/>
  <c r="CF22" i="97"/>
  <c r="CE22" i="97"/>
  <c r="CD22" i="97"/>
  <c r="CC22" i="97"/>
  <c r="CB22" i="97"/>
  <c r="CA22" i="97"/>
  <c r="BZ22" i="97"/>
  <c r="BY22" i="97"/>
  <c r="BX22" i="97"/>
  <c r="BW22" i="97"/>
  <c r="BV22" i="97"/>
  <c r="BU22" i="97"/>
  <c r="BT22" i="97"/>
  <c r="BS22" i="97"/>
  <c r="BR22" i="97"/>
  <c r="BQ22" i="97"/>
  <c r="BP22" i="97"/>
  <c r="BO22" i="97"/>
  <c r="BN22" i="97"/>
  <c r="BM22" i="97"/>
  <c r="BL22" i="97"/>
  <c r="BK22" i="97"/>
  <c r="BJ22" i="97"/>
  <c r="BI22" i="97"/>
  <c r="BH22" i="97"/>
  <c r="BG22" i="97"/>
  <c r="BF22" i="97"/>
  <c r="BE22" i="97"/>
  <c r="BD22" i="97"/>
  <c r="BC22" i="97"/>
  <c r="BB22" i="97"/>
  <c r="BA22" i="97"/>
  <c r="AY22" i="97"/>
  <c r="AX22" i="97"/>
  <c r="AW22" i="97"/>
  <c r="AV22" i="97"/>
  <c r="AU22" i="97"/>
  <c r="AT22" i="97"/>
  <c r="AR22" i="97"/>
  <c r="AQ22" i="97"/>
  <c r="AP22" i="97"/>
  <c r="CJ21" i="97"/>
  <c r="CI21" i="97"/>
  <c r="CH21" i="97"/>
  <c r="CG21" i="97"/>
  <c r="CF21" i="97"/>
  <c r="CE21" i="97"/>
  <c r="CD21" i="97"/>
  <c r="CC21" i="97"/>
  <c r="CB21" i="97"/>
  <c r="CA21" i="97"/>
  <c r="BZ21" i="97"/>
  <c r="BY21" i="97"/>
  <c r="BX21" i="97"/>
  <c r="BW21" i="97"/>
  <c r="BV21" i="97"/>
  <c r="BU21" i="97"/>
  <c r="BT21" i="97"/>
  <c r="BS21" i="97"/>
  <c r="BR21" i="97"/>
  <c r="BQ21" i="97"/>
  <c r="BP21" i="97"/>
  <c r="BO21" i="97"/>
  <c r="BN21" i="97"/>
  <c r="BM21" i="97"/>
  <c r="BL21" i="97"/>
  <c r="BK21" i="97"/>
  <c r="BJ21" i="97"/>
  <c r="BI21" i="97"/>
  <c r="BH21" i="97"/>
  <c r="BG21" i="97"/>
  <c r="BF21" i="97"/>
  <c r="BE21" i="97"/>
  <c r="BD21" i="97"/>
  <c r="BC21" i="97"/>
  <c r="BB21" i="97"/>
  <c r="BA21" i="97"/>
  <c r="AY21" i="97"/>
  <c r="AX21" i="97"/>
  <c r="AW21" i="97"/>
  <c r="AV21" i="97"/>
  <c r="AU21" i="97"/>
  <c r="AT21" i="97"/>
  <c r="AR21" i="97"/>
  <c r="AQ21" i="97"/>
  <c r="AP21" i="97"/>
  <c r="CJ20" i="97"/>
  <c r="CI20" i="97"/>
  <c r="CH20" i="97"/>
  <c r="CG20" i="97"/>
  <c r="CF20" i="97"/>
  <c r="CE20" i="97"/>
  <c r="CD20" i="97"/>
  <c r="CC20" i="97"/>
  <c r="CB20" i="97"/>
  <c r="CA20" i="97"/>
  <c r="BZ20" i="97"/>
  <c r="BY20" i="97"/>
  <c r="BX20" i="97"/>
  <c r="BW20" i="97"/>
  <c r="BV20" i="97"/>
  <c r="BU20" i="97"/>
  <c r="BT20" i="97"/>
  <c r="BS20" i="97"/>
  <c r="BR20" i="97"/>
  <c r="BQ20" i="97"/>
  <c r="BP20" i="97"/>
  <c r="BO20" i="97"/>
  <c r="BN20" i="97"/>
  <c r="BM20" i="97"/>
  <c r="BL20" i="97"/>
  <c r="BK20" i="97"/>
  <c r="BJ20" i="97"/>
  <c r="BI20" i="97"/>
  <c r="BH20" i="97"/>
  <c r="BG20" i="97"/>
  <c r="BF20" i="97"/>
  <c r="BE20" i="97"/>
  <c r="BD20" i="97"/>
  <c r="BC20" i="97"/>
  <c r="BB20" i="97"/>
  <c r="BA20" i="97"/>
  <c r="AY20" i="97"/>
  <c r="AX20" i="97"/>
  <c r="AW20" i="97"/>
  <c r="AV20" i="97"/>
  <c r="AU20" i="97"/>
  <c r="AT20" i="97"/>
  <c r="AR20" i="97"/>
  <c r="AQ20" i="97"/>
  <c r="AP20" i="97"/>
  <c r="CJ19" i="97"/>
  <c r="CI19" i="97"/>
  <c r="CH19" i="97"/>
  <c r="CG19" i="97"/>
  <c r="CF19" i="97"/>
  <c r="CE19" i="97"/>
  <c r="CD19" i="97"/>
  <c r="CC19" i="97"/>
  <c r="CB19" i="97"/>
  <c r="CA19" i="97"/>
  <c r="BZ19" i="97"/>
  <c r="BY19" i="97"/>
  <c r="BX19" i="97"/>
  <c r="BW19" i="97"/>
  <c r="BV19" i="97"/>
  <c r="BU19" i="97"/>
  <c r="BT19" i="97"/>
  <c r="BS19" i="97"/>
  <c r="BR19" i="97"/>
  <c r="BQ19" i="97"/>
  <c r="BP19" i="97"/>
  <c r="BO19" i="97"/>
  <c r="BN19" i="97"/>
  <c r="BM19" i="97"/>
  <c r="BL19" i="97"/>
  <c r="BK19" i="97"/>
  <c r="BJ19" i="97"/>
  <c r="BI19" i="97"/>
  <c r="BH19" i="97"/>
  <c r="BG19" i="97"/>
  <c r="BF19" i="97"/>
  <c r="BE19" i="97"/>
  <c r="BD19" i="97"/>
  <c r="BC19" i="97"/>
  <c r="BB19" i="97"/>
  <c r="BA19" i="97"/>
  <c r="AY19" i="97"/>
  <c r="AX19" i="97"/>
  <c r="AW19" i="97"/>
  <c r="AV19" i="97"/>
  <c r="AU19" i="97"/>
  <c r="AT19" i="97"/>
  <c r="AR19" i="97"/>
  <c r="AQ19" i="97"/>
  <c r="AP19" i="97"/>
  <c r="CJ18" i="97"/>
  <c r="CI18" i="97"/>
  <c r="CH18" i="97"/>
  <c r="CG18" i="97"/>
  <c r="CF18" i="97"/>
  <c r="CE18" i="97"/>
  <c r="CD18" i="97"/>
  <c r="CC18" i="97"/>
  <c r="CB18" i="97"/>
  <c r="CA18" i="97"/>
  <c r="BZ18" i="97"/>
  <c r="BY18" i="97"/>
  <c r="BX18" i="97"/>
  <c r="BW18" i="97"/>
  <c r="BV18" i="97"/>
  <c r="BU18" i="97"/>
  <c r="BT18" i="97"/>
  <c r="BS18" i="97"/>
  <c r="BR18" i="97"/>
  <c r="BQ18" i="97"/>
  <c r="BP18" i="97"/>
  <c r="BO18" i="97"/>
  <c r="BN18" i="97"/>
  <c r="BM18" i="97"/>
  <c r="BL18" i="97"/>
  <c r="BK18" i="97"/>
  <c r="BJ18" i="97"/>
  <c r="BI18" i="97"/>
  <c r="BH18" i="97"/>
  <c r="BG18" i="97"/>
  <c r="BF18" i="97"/>
  <c r="BE18" i="97"/>
  <c r="BD18" i="97"/>
  <c r="BC18" i="97"/>
  <c r="BB18" i="97"/>
  <c r="BA18" i="97"/>
  <c r="AY18" i="97"/>
  <c r="AX18" i="97"/>
  <c r="AW18" i="97"/>
  <c r="AV18" i="97"/>
  <c r="AU18" i="97"/>
  <c r="AT18" i="97"/>
  <c r="AR18" i="97"/>
  <c r="AQ18" i="97"/>
  <c r="AP18" i="97"/>
  <c r="CJ17" i="97"/>
  <c r="CI17" i="97"/>
  <c r="CH17" i="97"/>
  <c r="CG17" i="97"/>
  <c r="CF17" i="97"/>
  <c r="CE17" i="97"/>
  <c r="CD17" i="97"/>
  <c r="CC17" i="97"/>
  <c r="CB17" i="97"/>
  <c r="CA17" i="97"/>
  <c r="BZ17" i="97"/>
  <c r="BY17" i="97"/>
  <c r="BX17" i="97"/>
  <c r="BW17" i="97"/>
  <c r="BV17" i="97"/>
  <c r="BU17" i="97"/>
  <c r="BT17" i="97"/>
  <c r="BS17" i="97"/>
  <c r="BR17" i="97"/>
  <c r="BQ17" i="97"/>
  <c r="BP17" i="97"/>
  <c r="BO17" i="97"/>
  <c r="BN17" i="97"/>
  <c r="BM17" i="97"/>
  <c r="BL17" i="97"/>
  <c r="BK17" i="97"/>
  <c r="BJ17" i="97"/>
  <c r="BI17" i="97"/>
  <c r="BH17" i="97"/>
  <c r="BG17" i="97"/>
  <c r="BF17" i="97"/>
  <c r="BE17" i="97"/>
  <c r="BD17" i="97"/>
  <c r="BC17" i="97"/>
  <c r="BB17" i="97"/>
  <c r="BA17" i="97"/>
  <c r="AY17" i="97"/>
  <c r="AX17" i="97"/>
  <c r="AW17" i="97"/>
  <c r="AV17" i="97"/>
  <c r="AU17" i="97"/>
  <c r="AT17" i="97"/>
  <c r="AR17" i="97"/>
  <c r="AQ17" i="97"/>
  <c r="AP17" i="97"/>
  <c r="CJ16" i="97"/>
  <c r="CI16" i="97"/>
  <c r="CH16" i="97"/>
  <c r="CG16" i="97"/>
  <c r="CF16" i="97"/>
  <c r="CE16" i="97"/>
  <c r="CD16" i="97"/>
  <c r="CC16" i="97"/>
  <c r="CB16" i="97"/>
  <c r="CA16" i="97"/>
  <c r="BZ16" i="97"/>
  <c r="BY16" i="97"/>
  <c r="BX16" i="97"/>
  <c r="BW16" i="97"/>
  <c r="BV16" i="97"/>
  <c r="BU16" i="97"/>
  <c r="BT16" i="97"/>
  <c r="BS16" i="97"/>
  <c r="BR16" i="97"/>
  <c r="BQ16" i="97"/>
  <c r="BP16" i="97"/>
  <c r="BO16" i="97"/>
  <c r="BN16" i="97"/>
  <c r="BM16" i="97"/>
  <c r="BL16" i="97"/>
  <c r="BK16" i="97"/>
  <c r="BJ16" i="97"/>
  <c r="BI16" i="97"/>
  <c r="BH16" i="97"/>
  <c r="BG16" i="97"/>
  <c r="BF16" i="97"/>
  <c r="BE16" i="97"/>
  <c r="BD16" i="97"/>
  <c r="BC16" i="97"/>
  <c r="BB16" i="97"/>
  <c r="BA16" i="97"/>
  <c r="AY16" i="97"/>
  <c r="AX16" i="97"/>
  <c r="AW16" i="97"/>
  <c r="AV16" i="97"/>
  <c r="AU16" i="97"/>
  <c r="AT16" i="97"/>
  <c r="AR16" i="97"/>
  <c r="AQ16" i="97"/>
  <c r="AP16" i="97"/>
  <c r="CJ15" i="97"/>
  <c r="CI15" i="97"/>
  <c r="CH15" i="97"/>
  <c r="CG15" i="97"/>
  <c r="CF15" i="97"/>
  <c r="CE15" i="97"/>
  <c r="CD15" i="97"/>
  <c r="CC15" i="97"/>
  <c r="CB15" i="97"/>
  <c r="CA15" i="97"/>
  <c r="BZ15" i="97"/>
  <c r="BY15" i="97"/>
  <c r="BX15" i="97"/>
  <c r="BW15" i="97"/>
  <c r="BV15" i="97"/>
  <c r="BU15" i="97"/>
  <c r="BT15" i="97"/>
  <c r="BS15" i="97"/>
  <c r="BR15" i="97"/>
  <c r="BQ15" i="97"/>
  <c r="BP15" i="97"/>
  <c r="BO15" i="97"/>
  <c r="BN15" i="97"/>
  <c r="BM15" i="97"/>
  <c r="BL15" i="97"/>
  <c r="BK15" i="97"/>
  <c r="BJ15" i="97"/>
  <c r="BI15" i="97"/>
  <c r="BH15" i="97"/>
  <c r="BG15" i="97"/>
  <c r="BF15" i="97"/>
  <c r="BE15" i="97"/>
  <c r="BD15" i="97"/>
  <c r="BC15" i="97"/>
  <c r="BB15" i="97"/>
  <c r="BA15" i="97"/>
  <c r="AY15" i="97"/>
  <c r="AX15" i="97"/>
  <c r="AW15" i="97"/>
  <c r="AV15" i="97"/>
  <c r="AU15" i="97"/>
  <c r="AT15" i="97"/>
  <c r="AR15" i="97"/>
  <c r="AQ15" i="97"/>
  <c r="AP15" i="97"/>
  <c r="CJ14" i="97"/>
  <c r="CI14" i="97"/>
  <c r="CH14" i="97"/>
  <c r="CG14" i="97"/>
  <c r="CF14" i="97"/>
  <c r="CE14" i="97"/>
  <c r="CD14" i="97"/>
  <c r="CC14" i="97"/>
  <c r="CB14" i="97"/>
  <c r="CA14" i="97"/>
  <c r="BZ14" i="97"/>
  <c r="BY14" i="97"/>
  <c r="BX14" i="97"/>
  <c r="BW14" i="97"/>
  <c r="BV14" i="97"/>
  <c r="BU14" i="97"/>
  <c r="BT14" i="97"/>
  <c r="BS14" i="97"/>
  <c r="BR14" i="97"/>
  <c r="BQ14" i="97"/>
  <c r="BP14" i="97"/>
  <c r="BO14" i="97"/>
  <c r="BN14" i="97"/>
  <c r="BM14" i="97"/>
  <c r="BL14" i="97"/>
  <c r="BK14" i="97"/>
  <c r="BJ14" i="97"/>
  <c r="BI14" i="97"/>
  <c r="BH14" i="97"/>
  <c r="BG14" i="97"/>
  <c r="BF14" i="97"/>
  <c r="BE14" i="97"/>
  <c r="BD14" i="97"/>
  <c r="BC14" i="97"/>
  <c r="BB14" i="97"/>
  <c r="BA14" i="97"/>
  <c r="AY14" i="97"/>
  <c r="AX14" i="97"/>
  <c r="AW14" i="97"/>
  <c r="AV14" i="97"/>
  <c r="AU14" i="97"/>
  <c r="AT14" i="97"/>
  <c r="AR14" i="97"/>
  <c r="AQ14" i="97"/>
  <c r="AP14" i="97"/>
  <c r="CJ13" i="97"/>
  <c r="CI13" i="97"/>
  <c r="CH13" i="97"/>
  <c r="CG13" i="97"/>
  <c r="CF13" i="97"/>
  <c r="CE13" i="97"/>
  <c r="CD13" i="97"/>
  <c r="CC13" i="97"/>
  <c r="CB13" i="97"/>
  <c r="CA13" i="97"/>
  <c r="BZ13" i="97"/>
  <c r="BY13" i="97"/>
  <c r="BX13" i="97"/>
  <c r="BW13" i="97"/>
  <c r="BV13" i="97"/>
  <c r="BU13" i="97"/>
  <c r="BT13" i="97"/>
  <c r="BS13" i="97"/>
  <c r="BR13" i="97"/>
  <c r="BQ13" i="97"/>
  <c r="BP13" i="97"/>
  <c r="BO13" i="97"/>
  <c r="BN13" i="97"/>
  <c r="BM13" i="97"/>
  <c r="BL13" i="97"/>
  <c r="BK13" i="97"/>
  <c r="BJ13" i="97"/>
  <c r="BI13" i="97"/>
  <c r="BH13" i="97"/>
  <c r="BG13" i="97"/>
  <c r="BF13" i="97"/>
  <c r="BE13" i="97"/>
  <c r="BD13" i="97"/>
  <c r="BC13" i="97"/>
  <c r="BB13" i="97"/>
  <c r="BA13" i="97"/>
  <c r="AY13" i="97"/>
  <c r="AX13" i="97"/>
  <c r="AW13" i="97"/>
  <c r="AV13" i="97"/>
  <c r="AU13" i="97"/>
  <c r="AT13" i="97"/>
  <c r="AR13" i="97"/>
  <c r="AQ13" i="97"/>
  <c r="AP13" i="97"/>
  <c r="CJ12" i="97"/>
  <c r="CI12" i="97"/>
  <c r="CH12" i="97"/>
  <c r="CG12" i="97"/>
  <c r="CF12" i="97"/>
  <c r="CE12" i="97"/>
  <c r="CD12" i="97"/>
  <c r="CC12" i="97"/>
  <c r="CB12" i="97"/>
  <c r="CA12" i="97"/>
  <c r="BZ12" i="97"/>
  <c r="BY12" i="97"/>
  <c r="BX12" i="97"/>
  <c r="BW12" i="97"/>
  <c r="BV12" i="97"/>
  <c r="BU12" i="97"/>
  <c r="BT12" i="97"/>
  <c r="BS12" i="97"/>
  <c r="BR12" i="97"/>
  <c r="BQ12" i="97"/>
  <c r="BP12" i="97"/>
  <c r="BO12" i="97"/>
  <c r="BN12" i="97"/>
  <c r="BM12" i="97"/>
  <c r="BL12" i="97"/>
  <c r="BK12" i="97"/>
  <c r="BJ12" i="97"/>
  <c r="BI12" i="97"/>
  <c r="BH12" i="97"/>
  <c r="BG12" i="97"/>
  <c r="BF12" i="97"/>
  <c r="BE12" i="97"/>
  <c r="BD12" i="97"/>
  <c r="BC12" i="97"/>
  <c r="BB12" i="97"/>
  <c r="BA12" i="97"/>
  <c r="AY12" i="97"/>
  <c r="AX12" i="97"/>
  <c r="AW12" i="97"/>
  <c r="AV12" i="97"/>
  <c r="AU12" i="97"/>
  <c r="AT12" i="97"/>
  <c r="AR12" i="97"/>
  <c r="AQ12" i="97"/>
  <c r="AP12" i="97"/>
  <c r="CJ11" i="97"/>
  <c r="CI11" i="97"/>
  <c r="CH11" i="97"/>
  <c r="CG11" i="97"/>
  <c r="CF11" i="97"/>
  <c r="CE11" i="97"/>
  <c r="CD11" i="97"/>
  <c r="CC11" i="97"/>
  <c r="CB11" i="97"/>
  <c r="CA11" i="97"/>
  <c r="BZ11" i="97"/>
  <c r="BY11" i="97"/>
  <c r="BX11" i="97"/>
  <c r="BW11" i="97"/>
  <c r="BV11" i="97"/>
  <c r="BU11" i="97"/>
  <c r="BT11" i="97"/>
  <c r="BS11" i="97"/>
  <c r="BR11" i="97"/>
  <c r="BQ11" i="97"/>
  <c r="BP11" i="97"/>
  <c r="BO11" i="97"/>
  <c r="BN11" i="97"/>
  <c r="BM11" i="97"/>
  <c r="BL11" i="97"/>
  <c r="BK11" i="97"/>
  <c r="BJ11" i="97"/>
  <c r="BI11" i="97"/>
  <c r="BH11" i="97"/>
  <c r="BG11" i="97"/>
  <c r="BF11" i="97"/>
  <c r="BE11" i="97"/>
  <c r="BD11" i="97"/>
  <c r="BC11" i="97"/>
  <c r="BB11" i="97"/>
  <c r="BA11" i="97"/>
  <c r="AY11" i="97"/>
  <c r="AX11" i="97"/>
  <c r="AW11" i="97"/>
  <c r="AV11" i="97"/>
  <c r="AU11" i="97"/>
  <c r="AT11" i="97"/>
  <c r="AR11" i="97"/>
  <c r="AQ11" i="97"/>
  <c r="AP11" i="97"/>
  <c r="CJ10" i="97"/>
  <c r="CI10" i="97"/>
  <c r="CH10" i="97"/>
  <c r="CG10" i="97"/>
  <c r="CF10" i="97"/>
  <c r="CE10" i="97"/>
  <c r="CD10" i="97"/>
  <c r="CC10" i="97"/>
  <c r="CB10" i="97"/>
  <c r="CA10" i="97"/>
  <c r="BZ10" i="97"/>
  <c r="BY10" i="97"/>
  <c r="BX10" i="97"/>
  <c r="BW10" i="97"/>
  <c r="BV10" i="97"/>
  <c r="BU10" i="97"/>
  <c r="BT10" i="97"/>
  <c r="BS10" i="97"/>
  <c r="BR10" i="97"/>
  <c r="BQ10" i="97"/>
  <c r="BP10" i="97"/>
  <c r="BO10" i="97"/>
  <c r="BN10" i="97"/>
  <c r="BM10" i="97"/>
  <c r="BL10" i="97"/>
  <c r="BK10" i="97"/>
  <c r="BJ10" i="97"/>
  <c r="BI10" i="97"/>
  <c r="BH10" i="97"/>
  <c r="BG10" i="97"/>
  <c r="BF10" i="97"/>
  <c r="BE10" i="97"/>
  <c r="BD10" i="97"/>
  <c r="BC10" i="97"/>
  <c r="BB10" i="97"/>
  <c r="BA10" i="97"/>
  <c r="AY10" i="97"/>
  <c r="AX10" i="97"/>
  <c r="AW10" i="97"/>
  <c r="AV10" i="97"/>
  <c r="AU10" i="97"/>
  <c r="AT10" i="97"/>
  <c r="AR10" i="97"/>
  <c r="AQ10" i="97"/>
  <c r="AP10" i="97"/>
  <c r="CJ9" i="97"/>
  <c r="CI9" i="97"/>
  <c r="CH9" i="97"/>
  <c r="CG9" i="97"/>
  <c r="CF9" i="97"/>
  <c r="CE9" i="97"/>
  <c r="CD9" i="97"/>
  <c r="CC9" i="97"/>
  <c r="CB9" i="97"/>
  <c r="CA9" i="97"/>
  <c r="BZ9" i="97"/>
  <c r="BY9" i="97"/>
  <c r="BX9" i="97"/>
  <c r="BW9" i="97"/>
  <c r="BV9" i="97"/>
  <c r="BU9" i="97"/>
  <c r="BT9" i="97"/>
  <c r="BS9" i="97"/>
  <c r="BR9" i="97"/>
  <c r="BQ9" i="97"/>
  <c r="BP9" i="97"/>
  <c r="BO9" i="97"/>
  <c r="BN9" i="97"/>
  <c r="BM9" i="97"/>
  <c r="BL9" i="97"/>
  <c r="BK9" i="97"/>
  <c r="BJ9" i="97"/>
  <c r="BI9" i="97"/>
  <c r="BH9" i="97"/>
  <c r="BG9" i="97"/>
  <c r="BF9" i="97"/>
  <c r="BE9" i="97"/>
  <c r="BD9" i="97"/>
  <c r="BC9" i="97"/>
  <c r="BB9" i="97"/>
  <c r="BA9" i="97"/>
  <c r="AY9" i="97"/>
  <c r="AX9" i="97"/>
  <c r="AW9" i="97"/>
  <c r="AV9" i="97"/>
  <c r="AU9" i="97"/>
  <c r="AT9" i="97"/>
  <c r="AR9" i="97"/>
  <c r="AQ9" i="97"/>
  <c r="AP9" i="97"/>
  <c r="CJ8" i="97"/>
  <c r="CI8" i="97"/>
  <c r="CH8" i="97"/>
  <c r="CG8" i="97"/>
  <c r="CF8" i="97"/>
  <c r="CE8" i="97"/>
  <c r="CD8" i="97"/>
  <c r="CC8" i="97"/>
  <c r="CB8" i="97"/>
  <c r="CA8" i="97"/>
  <c r="BZ8" i="97"/>
  <c r="BY8" i="97"/>
  <c r="BX8" i="97"/>
  <c r="BW8" i="97"/>
  <c r="BV8" i="97"/>
  <c r="BU8" i="97"/>
  <c r="BT8" i="97"/>
  <c r="BS8" i="97"/>
  <c r="BR8" i="97"/>
  <c r="BQ8" i="97"/>
  <c r="BP8" i="97"/>
  <c r="BO8" i="97"/>
  <c r="BN8" i="97"/>
  <c r="BM8" i="97"/>
  <c r="BL8" i="97"/>
  <c r="BK8" i="97"/>
  <c r="BJ8" i="97"/>
  <c r="BI8" i="97"/>
  <c r="BH8" i="97"/>
  <c r="BG8" i="97"/>
  <c r="BF8" i="97"/>
  <c r="BE8" i="97"/>
  <c r="BD8" i="97"/>
  <c r="BC8" i="97"/>
  <c r="BB8" i="97"/>
  <c r="BA8" i="97"/>
  <c r="AY8" i="97"/>
  <c r="AX8" i="97"/>
  <c r="AW8" i="97"/>
  <c r="AV8" i="97"/>
  <c r="AU8" i="97"/>
  <c r="AT8" i="97"/>
  <c r="AR8" i="97"/>
  <c r="AQ8" i="97"/>
  <c r="AP8" i="97"/>
  <c r="CJ7" i="97"/>
  <c r="CI7" i="97"/>
  <c r="CH7" i="97"/>
  <c r="CG7" i="97"/>
  <c r="CF7" i="97"/>
  <c r="CE7" i="97"/>
  <c r="CD7" i="97"/>
  <c r="CC7" i="97"/>
  <c r="CB7" i="97"/>
  <c r="CA7" i="97"/>
  <c r="BZ7" i="97"/>
  <c r="BY7" i="97"/>
  <c r="BX7" i="97"/>
  <c r="BW7" i="97"/>
  <c r="BV7" i="97"/>
  <c r="BU7" i="97"/>
  <c r="BT7" i="97"/>
  <c r="BS7" i="97"/>
  <c r="BR7" i="97"/>
  <c r="BQ7" i="97"/>
  <c r="BP7" i="97"/>
  <c r="BO7" i="97"/>
  <c r="BN7" i="97"/>
  <c r="BM7" i="97"/>
  <c r="BL7" i="97"/>
  <c r="BK7" i="97"/>
  <c r="BJ7" i="97"/>
  <c r="BI7" i="97"/>
  <c r="BH7" i="97"/>
  <c r="BG7" i="97"/>
  <c r="BF7" i="97"/>
  <c r="BE7" i="97"/>
  <c r="BD7" i="97"/>
  <c r="BC7" i="97"/>
  <c r="BB7" i="97"/>
  <c r="BA7" i="97"/>
  <c r="AY7" i="97"/>
  <c r="AX7" i="97"/>
  <c r="AW7" i="97"/>
  <c r="AV7" i="97"/>
  <c r="AU7" i="97"/>
  <c r="AT7" i="97"/>
  <c r="AR7" i="97"/>
  <c r="AQ7" i="97"/>
  <c r="AP7" i="97"/>
  <c r="CJ6" i="97"/>
  <c r="CI6" i="97"/>
  <c r="CH6" i="97"/>
  <c r="CG6" i="97"/>
  <c r="CF6" i="97"/>
  <c r="CE6" i="97"/>
  <c r="CD6" i="97"/>
  <c r="CC6" i="97"/>
  <c r="CB6" i="97"/>
  <c r="CA6" i="97"/>
  <c r="BZ6" i="97"/>
  <c r="BY6" i="97"/>
  <c r="BX6" i="97"/>
  <c r="BW6" i="97"/>
  <c r="BV6" i="97"/>
  <c r="BU6" i="97"/>
  <c r="BT6" i="97"/>
  <c r="BS6" i="97"/>
  <c r="BR6" i="97"/>
  <c r="BQ6" i="97"/>
  <c r="BP6" i="97"/>
  <c r="BO6" i="97"/>
  <c r="BN6" i="97"/>
  <c r="BM6" i="97"/>
  <c r="BL6" i="97"/>
  <c r="BK6" i="97"/>
  <c r="BJ6" i="97"/>
  <c r="BI6" i="97"/>
  <c r="BH6" i="97"/>
  <c r="BG6" i="97"/>
  <c r="BF6" i="97"/>
  <c r="BE6" i="97"/>
  <c r="BD6" i="97"/>
  <c r="BC6" i="97"/>
  <c r="BB6" i="97"/>
  <c r="BA6" i="97"/>
  <c r="AY6" i="97"/>
  <c r="AX6" i="97"/>
  <c r="AW6" i="97"/>
  <c r="AV6" i="97"/>
  <c r="AU6" i="97"/>
  <c r="AT6" i="97"/>
  <c r="AR6" i="97"/>
  <c r="AQ6" i="97"/>
  <c r="B3" i="97"/>
  <c r="K5" i="97" s="1"/>
  <c r="V6" i="94"/>
  <c r="AF2" i="94"/>
  <c r="K136" i="97" l="1"/>
  <c r="P72" i="97"/>
  <c r="X72" i="97"/>
  <c r="Z136" i="97"/>
  <c r="AH136" i="97"/>
  <c r="Y68" i="97"/>
  <c r="G68" i="97"/>
  <c r="Q68" i="97"/>
  <c r="W72" i="97"/>
  <c r="AE72" i="97"/>
  <c r="K72" i="97"/>
  <c r="S72" i="97"/>
  <c r="AZ22" i="97"/>
  <c r="F65" i="97"/>
  <c r="P65" i="97"/>
  <c r="X65" i="97"/>
  <c r="AF65" i="97"/>
  <c r="F68" i="97"/>
  <c r="P68" i="97"/>
  <c r="X68" i="97"/>
  <c r="AF68" i="97"/>
  <c r="AV119" i="97"/>
  <c r="AZ11" i="97"/>
  <c r="AZ19" i="97"/>
  <c r="N72" i="97"/>
  <c r="V72" i="97"/>
  <c r="AD72" i="97"/>
  <c r="AV120" i="97"/>
  <c r="AV121" i="97"/>
  <c r="Z72" i="97"/>
  <c r="AH72" i="97"/>
  <c r="AZ36" i="97"/>
  <c r="AZ27" i="97"/>
  <c r="AZ34" i="97"/>
  <c r="AZ42" i="97"/>
  <c r="L62" i="97"/>
  <c r="T62" i="97"/>
  <c r="AB62" i="97"/>
  <c r="L65" i="97"/>
  <c r="T65" i="97"/>
  <c r="AB65" i="97"/>
  <c r="L68" i="97"/>
  <c r="T68" i="97"/>
  <c r="AB68" i="97"/>
  <c r="M72" i="97"/>
  <c r="U72" i="97"/>
  <c r="AC72" i="97"/>
  <c r="AK72" i="97"/>
  <c r="M62" i="97"/>
  <c r="U62" i="97"/>
  <c r="AC62" i="97"/>
  <c r="AK62" i="97"/>
  <c r="M65" i="97"/>
  <c r="U65" i="97"/>
  <c r="AC65" i="97"/>
  <c r="AK65" i="97"/>
  <c r="M68" i="97"/>
  <c r="U68" i="97"/>
  <c r="AC68" i="97"/>
  <c r="AK68" i="97"/>
  <c r="AV123" i="97"/>
  <c r="AZ37" i="97"/>
  <c r="N62" i="97"/>
  <c r="V62" i="97"/>
  <c r="AD62" i="97"/>
  <c r="D65" i="97"/>
  <c r="N65" i="97"/>
  <c r="W62" i="97"/>
  <c r="AE62" i="97"/>
  <c r="E65" i="97"/>
  <c r="W65" i="97"/>
  <c r="AE65" i="97"/>
  <c r="E68" i="97"/>
  <c r="W68" i="97"/>
  <c r="AE68" i="97"/>
  <c r="AZ44" i="97"/>
  <c r="L72" i="97"/>
  <c r="T72" i="97"/>
  <c r="AB72" i="97"/>
  <c r="S136" i="97"/>
  <c r="AA136" i="97"/>
  <c r="AI136" i="97"/>
  <c r="AZ7" i="97"/>
  <c r="L136" i="97"/>
  <c r="T136" i="97"/>
  <c r="AB136" i="97"/>
  <c r="AJ136" i="97"/>
  <c r="AZ13" i="97"/>
  <c r="AZ26" i="97"/>
  <c r="AV122" i="97"/>
  <c r="M136" i="97"/>
  <c r="U136" i="97"/>
  <c r="AC136" i="97"/>
  <c r="AK136" i="97"/>
  <c r="R136" i="97"/>
  <c r="V65" i="97"/>
  <c r="AD65" i="97"/>
  <c r="D68" i="97"/>
  <c r="N68" i="97"/>
  <c r="V68" i="97"/>
  <c r="AD68" i="97"/>
  <c r="AV117" i="97"/>
  <c r="K4" i="97"/>
  <c r="K116" i="97"/>
  <c r="H116" i="97" s="1"/>
  <c r="AF72" i="97"/>
  <c r="AZ31" i="97"/>
  <c r="AZ41" i="97"/>
  <c r="Q72" i="97"/>
  <c r="Y72" i="97"/>
  <c r="AS127" i="97" a="1"/>
  <c r="AS127" i="97" s="1"/>
  <c r="N136" i="97"/>
  <c r="V136" i="97"/>
  <c r="AL136" i="97"/>
  <c r="AZ21" i="97"/>
  <c r="AS31" i="97"/>
  <c r="AS38" i="97"/>
  <c r="AZ39" i="97"/>
  <c r="AS41" i="97"/>
  <c r="AS45" i="97"/>
  <c r="Q62" i="97"/>
  <c r="Y62" i="97"/>
  <c r="G65" i="97"/>
  <c r="Q65" i="97"/>
  <c r="Y65" i="97"/>
  <c r="AO68" i="97"/>
  <c r="AS121" i="97" a="1"/>
  <c r="AS121" i="97" s="1"/>
  <c r="O136" i="97"/>
  <c r="W136" i="97"/>
  <c r="AE136" i="97"/>
  <c r="AM136" i="97"/>
  <c r="AS36" i="97"/>
  <c r="Z62" i="97"/>
  <c r="AH62" i="97"/>
  <c r="H65" i="97"/>
  <c r="Z65" i="97"/>
  <c r="AH65" i="97"/>
  <c r="H68" i="97"/>
  <c r="Z68" i="97"/>
  <c r="AH68" i="97"/>
  <c r="AS126" i="97" a="1"/>
  <c r="AS126" i="97" s="1"/>
  <c r="P136" i="97"/>
  <c r="X136" i="97"/>
  <c r="AF136" i="97"/>
  <c r="AN136" i="97"/>
  <c r="B4" i="97"/>
  <c r="L5" i="97" s="1"/>
  <c r="AS22" i="97"/>
  <c r="AZ23" i="97"/>
  <c r="AZ28" i="97"/>
  <c r="AS34" i="97"/>
  <c r="AS39" i="97"/>
  <c r="K62" i="97"/>
  <c r="S62" i="97"/>
  <c r="AA62" i="97"/>
  <c r="K65" i="97"/>
  <c r="S65" i="97"/>
  <c r="AA65" i="97"/>
  <c r="K68" i="97"/>
  <c r="S68" i="97"/>
  <c r="AA68" i="97"/>
  <c r="AS117" i="97" a="1"/>
  <c r="AS117" i="97" s="1"/>
  <c r="AS120" i="97" a="1"/>
  <c r="AS120" i="97" s="1"/>
  <c r="Q136" i="97"/>
  <c r="Y136" i="97"/>
  <c r="AG136" i="97"/>
  <c r="AO136" i="97"/>
  <c r="AZ6" i="97"/>
  <c r="AS21" i="97"/>
  <c r="AZ30" i="97"/>
  <c r="AZ35" i="97"/>
  <c r="AZ40" i="97"/>
  <c r="AS43" i="97"/>
  <c r="AS123" i="97" a="1"/>
  <c r="AS123" i="97" s="1"/>
  <c r="AS128" i="97" a="1"/>
  <c r="AS128" i="97" s="1"/>
  <c r="AS23" i="97"/>
  <c r="AZ38" i="97"/>
  <c r="AS42" i="97"/>
  <c r="AZ43" i="97"/>
  <c r="AZ45" i="97"/>
  <c r="AS119" i="97" a="1"/>
  <c r="AS119" i="97" s="1"/>
  <c r="O72" i="97"/>
  <c r="O62" i="97"/>
  <c r="O65" i="97"/>
  <c r="O68" i="97"/>
  <c r="AS15" i="97"/>
  <c r="AZ15" i="97"/>
  <c r="R72" i="97"/>
  <c r="R62" i="97"/>
  <c r="R65" i="97"/>
  <c r="R68" i="97"/>
  <c r="AZ32" i="97"/>
  <c r="AI65" i="97"/>
  <c r="AI62" i="97"/>
  <c r="AI68" i="97"/>
  <c r="AZ8" i="97"/>
  <c r="AZ10" i="97"/>
  <c r="AS122" i="97" a="1"/>
  <c r="AS122" i="97" s="1"/>
  <c r="AD136" i="97"/>
  <c r="AV118" i="97"/>
  <c r="AS118" i="97" a="1"/>
  <c r="AS118" i="97" s="1"/>
  <c r="AS24" i="97"/>
  <c r="AZ17" i="97"/>
  <c r="AS14" i="97"/>
  <c r="X62" i="97"/>
  <c r="AF62" i="97"/>
  <c r="AI72" i="97"/>
  <c r="AA72" i="97"/>
  <c r="P62" i="97"/>
  <c r="AO72" i="97"/>
  <c r="AO65" i="97"/>
  <c r="AS37" i="97"/>
  <c r="AZ14" i="97"/>
  <c r="AS18" i="97"/>
  <c r="AS10" i="97"/>
  <c r="AZ9" i="97"/>
  <c r="AZ16" i="97"/>
  <c r="AZ25" i="97"/>
  <c r="AZ18" i="97"/>
  <c r="AZ24" i="97"/>
  <c r="AS8" i="97"/>
  <c r="AS16" i="97"/>
  <c r="G116" i="97"/>
  <c r="H115" i="97"/>
  <c r="AS11" i="97"/>
  <c r="AS7" i="97"/>
  <c r="AS9" i="97"/>
  <c r="AS6" i="97" a="1"/>
  <c r="AS6" i="97" s="1"/>
  <c r="AS17" i="97"/>
  <c r="AZ29" i="97"/>
  <c r="AS32" i="97"/>
  <c r="AZ33" i="97"/>
  <c r="AS44" i="97"/>
  <c r="AS35" i="97"/>
  <c r="AZ12" i="97"/>
  <c r="AS26" i="97"/>
  <c r="AS13" i="97"/>
  <c r="AS19" i="97"/>
  <c r="AS20" i="97"/>
  <c r="AS30" i="97"/>
  <c r="AS33" i="97"/>
  <c r="AS40" i="97"/>
  <c r="AS12" i="97"/>
  <c r="AS25" i="97"/>
  <c r="AZ20" i="97"/>
  <c r="K2" i="97"/>
  <c r="K115" i="97"/>
  <c r="AL62" i="96"/>
  <c r="K62" i="96"/>
  <c r="K61" i="96"/>
  <c r="AL58" i="96"/>
  <c r="K58" i="96"/>
  <c r="K57" i="96"/>
  <c r="K55" i="96"/>
  <c r="K54" i="96"/>
  <c r="AL52" i="96"/>
  <c r="AK52" i="96"/>
  <c r="AJ52" i="96"/>
  <c r="AI52" i="96"/>
  <c r="AH52" i="96"/>
  <c r="AG52" i="96"/>
  <c r="AF52" i="96"/>
  <c r="AE52" i="96"/>
  <c r="AD52" i="96"/>
  <c r="AC52" i="96"/>
  <c r="AB52" i="96"/>
  <c r="AA52" i="96"/>
  <c r="Z52" i="96"/>
  <c r="Y52" i="96"/>
  <c r="X52" i="96"/>
  <c r="W52" i="96"/>
  <c r="V52" i="96"/>
  <c r="U52" i="96"/>
  <c r="T52" i="96"/>
  <c r="S52" i="96"/>
  <c r="R52" i="96"/>
  <c r="Q52" i="96"/>
  <c r="P52" i="96"/>
  <c r="O52" i="96"/>
  <c r="N52" i="96"/>
  <c r="M52" i="96"/>
  <c r="L52" i="96"/>
  <c r="K52" i="96"/>
  <c r="AL51" i="96"/>
  <c r="AK51" i="96"/>
  <c r="AJ51" i="96"/>
  <c r="AI51" i="96"/>
  <c r="AH51" i="96"/>
  <c r="AG51" i="96"/>
  <c r="AF51" i="96"/>
  <c r="AE51" i="96"/>
  <c r="AD51" i="96"/>
  <c r="AC51" i="96"/>
  <c r="AB51" i="96"/>
  <c r="AA51" i="96"/>
  <c r="Z51" i="96"/>
  <c r="Y51" i="96"/>
  <c r="X51" i="96"/>
  <c r="W51" i="96"/>
  <c r="V51" i="96"/>
  <c r="U51" i="96"/>
  <c r="T51" i="96"/>
  <c r="S51" i="96"/>
  <c r="R51" i="96"/>
  <c r="Q51" i="96"/>
  <c r="P51" i="96"/>
  <c r="O51" i="96"/>
  <c r="N51" i="96"/>
  <c r="M51" i="96"/>
  <c r="L51" i="96"/>
  <c r="K51" i="96"/>
  <c r="AV112" i="96"/>
  <c r="L121" i="96"/>
  <c r="M121" i="96"/>
  <c r="N121" i="96"/>
  <c r="O121" i="96"/>
  <c r="P121" i="96"/>
  <c r="Q121" i="96"/>
  <c r="R121" i="96"/>
  <c r="S121" i="96"/>
  <c r="T121" i="96"/>
  <c r="U121" i="96"/>
  <c r="V121" i="96"/>
  <c r="W121" i="96"/>
  <c r="X121" i="96"/>
  <c r="Y121" i="96"/>
  <c r="Z121" i="96"/>
  <c r="AA121" i="96"/>
  <c r="AB121" i="96"/>
  <c r="AC121" i="96"/>
  <c r="AD121" i="96"/>
  <c r="AE121" i="96"/>
  <c r="AF121" i="96"/>
  <c r="AG121" i="96"/>
  <c r="AH121" i="96"/>
  <c r="AI121" i="96"/>
  <c r="AJ121" i="96"/>
  <c r="AK121" i="96"/>
  <c r="AL121" i="96"/>
  <c r="AM121" i="96"/>
  <c r="AN121" i="96"/>
  <c r="AO121" i="96"/>
  <c r="K121" i="96"/>
  <c r="L120" i="96"/>
  <c r="M120" i="96"/>
  <c r="N120" i="96"/>
  <c r="O120" i="96"/>
  <c r="P120" i="96"/>
  <c r="Q120" i="96"/>
  <c r="R120" i="96"/>
  <c r="S120" i="96"/>
  <c r="T120" i="96"/>
  <c r="U120" i="96"/>
  <c r="V120" i="96"/>
  <c r="W120" i="96"/>
  <c r="X120" i="96"/>
  <c r="Y120" i="96"/>
  <c r="Z120" i="96"/>
  <c r="AA120" i="96"/>
  <c r="AB120" i="96"/>
  <c r="AC120" i="96"/>
  <c r="AD120" i="96"/>
  <c r="AE120" i="96"/>
  <c r="AF120" i="96"/>
  <c r="AG120" i="96"/>
  <c r="AH120" i="96"/>
  <c r="AI120" i="96"/>
  <c r="AJ120" i="96"/>
  <c r="AK120" i="96"/>
  <c r="AL120" i="96"/>
  <c r="AM120" i="96"/>
  <c r="AN120" i="96"/>
  <c r="AO120" i="96"/>
  <c r="K120" i="96"/>
  <c r="L119" i="96"/>
  <c r="M119" i="96"/>
  <c r="N119" i="96"/>
  <c r="O119" i="96"/>
  <c r="P119" i="96"/>
  <c r="Q119" i="96"/>
  <c r="R119" i="96"/>
  <c r="S119" i="96"/>
  <c r="T119" i="96"/>
  <c r="U119" i="96"/>
  <c r="V119" i="96"/>
  <c r="W119" i="96"/>
  <c r="X119" i="96"/>
  <c r="Y119" i="96"/>
  <c r="Z119" i="96"/>
  <c r="AA119" i="96"/>
  <c r="AB119" i="96"/>
  <c r="AC119" i="96"/>
  <c r="AD119" i="96"/>
  <c r="AE119" i="96"/>
  <c r="AF119" i="96"/>
  <c r="AG119" i="96"/>
  <c r="AH119" i="96"/>
  <c r="AI119" i="96"/>
  <c r="AJ119" i="96"/>
  <c r="AK119" i="96"/>
  <c r="AL119" i="96"/>
  <c r="AM119" i="96"/>
  <c r="AN119" i="96"/>
  <c r="AO119" i="96"/>
  <c r="K119" i="96"/>
  <c r="L118" i="96"/>
  <c r="M118" i="96"/>
  <c r="N118" i="96"/>
  <c r="O118" i="96"/>
  <c r="P118" i="96"/>
  <c r="Q118" i="96"/>
  <c r="R118" i="96"/>
  <c r="S118" i="96"/>
  <c r="T118" i="96"/>
  <c r="U118" i="96"/>
  <c r="V118" i="96"/>
  <c r="W118" i="96"/>
  <c r="X118" i="96"/>
  <c r="Y118" i="96"/>
  <c r="Z118" i="96"/>
  <c r="AA118" i="96"/>
  <c r="AB118" i="96"/>
  <c r="AC118" i="96"/>
  <c r="AD118" i="96"/>
  <c r="AE118" i="96"/>
  <c r="AF118" i="96"/>
  <c r="AG118" i="96"/>
  <c r="AH118" i="96"/>
  <c r="AI118" i="96"/>
  <c r="AJ118" i="96"/>
  <c r="AK118" i="96"/>
  <c r="AL118" i="96"/>
  <c r="AM118" i="96"/>
  <c r="AN118" i="96"/>
  <c r="AO118" i="96"/>
  <c r="K118" i="96"/>
  <c r="L117" i="96"/>
  <c r="M117" i="96"/>
  <c r="N117" i="96"/>
  <c r="O117" i="96"/>
  <c r="P117" i="96"/>
  <c r="Q117" i="96"/>
  <c r="R117" i="96"/>
  <c r="S117" i="96"/>
  <c r="T117" i="96"/>
  <c r="U117" i="96"/>
  <c r="V117" i="96"/>
  <c r="W117" i="96"/>
  <c r="X117" i="96"/>
  <c r="Y117" i="96"/>
  <c r="Z117" i="96"/>
  <c r="AA117" i="96"/>
  <c r="AB117" i="96"/>
  <c r="AC117" i="96"/>
  <c r="AD117" i="96"/>
  <c r="AE117" i="96"/>
  <c r="AF117" i="96"/>
  <c r="AG117" i="96"/>
  <c r="AH117" i="96"/>
  <c r="AI117" i="96"/>
  <c r="AJ117" i="96"/>
  <c r="AK117" i="96"/>
  <c r="AL117" i="96"/>
  <c r="AM117" i="96"/>
  <c r="AN117" i="96"/>
  <c r="AO117" i="96"/>
  <c r="K117" i="96"/>
  <c r="L116" i="96"/>
  <c r="M116" i="96"/>
  <c r="N116" i="96"/>
  <c r="O116" i="96"/>
  <c r="P116" i="96"/>
  <c r="Q116" i="96"/>
  <c r="R116" i="96"/>
  <c r="S116" i="96"/>
  <c r="T116" i="96"/>
  <c r="U116" i="96"/>
  <c r="V116" i="96"/>
  <c r="W116" i="96"/>
  <c r="X116" i="96"/>
  <c r="Y116" i="96"/>
  <c r="Z116" i="96"/>
  <c r="AA116" i="96"/>
  <c r="AB116" i="96"/>
  <c r="AC116" i="96"/>
  <c r="AD116" i="96"/>
  <c r="AE116" i="96"/>
  <c r="AF116" i="96"/>
  <c r="AG116" i="96"/>
  <c r="AH116" i="96"/>
  <c r="AI116" i="96"/>
  <c r="AJ116" i="96"/>
  <c r="AK116" i="96"/>
  <c r="AL116" i="96"/>
  <c r="AM116" i="96"/>
  <c r="AN116" i="96"/>
  <c r="AO116" i="96"/>
  <c r="K116" i="96"/>
  <c r="AI91" i="96"/>
  <c r="L91" i="96"/>
  <c r="M91" i="96"/>
  <c r="N91" i="96"/>
  <c r="O91" i="96"/>
  <c r="P91" i="96"/>
  <c r="Q91" i="96"/>
  <c r="R91" i="96"/>
  <c r="S91" i="96"/>
  <c r="T91" i="96"/>
  <c r="U91" i="96"/>
  <c r="V91" i="96"/>
  <c r="W91" i="96"/>
  <c r="X91" i="96"/>
  <c r="Y91" i="96"/>
  <c r="Z91" i="96"/>
  <c r="AA91" i="96"/>
  <c r="AB91" i="96"/>
  <c r="AC91" i="96"/>
  <c r="AD91" i="96"/>
  <c r="AE91" i="96"/>
  <c r="AF91" i="96"/>
  <c r="AG91" i="96"/>
  <c r="AH91" i="96"/>
  <c r="AJ91" i="96"/>
  <c r="AK91" i="96"/>
  <c r="AL91" i="96"/>
  <c r="AM91" i="96"/>
  <c r="AN91" i="96"/>
  <c r="AO91" i="96"/>
  <c r="K91" i="96"/>
  <c r="AO86" i="96"/>
  <c r="AM86" i="96"/>
  <c r="AN86" i="96"/>
  <c r="AM87" i="96"/>
  <c r="AN87" i="96"/>
  <c r="AO87" i="96"/>
  <c r="AM88" i="96"/>
  <c r="AN88" i="96"/>
  <c r="AO88" i="96"/>
  <c r="AM89" i="96"/>
  <c r="AN89" i="96"/>
  <c r="AO89" i="96"/>
  <c r="AO62" i="96"/>
  <c r="AN62" i="96"/>
  <c r="AM62" i="96"/>
  <c r="AK62" i="96"/>
  <c r="AJ62" i="96"/>
  <c r="AI62" i="96"/>
  <c r="AH62" i="96"/>
  <c r="AG62" i="96"/>
  <c r="AF62" i="96"/>
  <c r="AE62" i="96"/>
  <c r="AD62" i="96"/>
  <c r="AC62" i="96"/>
  <c r="AB62" i="96"/>
  <c r="AA62" i="96"/>
  <c r="Z62" i="96"/>
  <c r="Y62" i="96"/>
  <c r="X62" i="96"/>
  <c r="W62" i="96"/>
  <c r="V62" i="96"/>
  <c r="U62" i="96"/>
  <c r="T62" i="96"/>
  <c r="S62" i="96"/>
  <c r="R62" i="96"/>
  <c r="Q62" i="96"/>
  <c r="P62" i="96"/>
  <c r="O62" i="96"/>
  <c r="N62" i="96"/>
  <c r="M62" i="96"/>
  <c r="L62" i="96"/>
  <c r="AO61" i="96"/>
  <c r="AN61" i="96"/>
  <c r="AM61" i="96"/>
  <c r="AL61" i="96"/>
  <c r="AK61" i="96"/>
  <c r="AJ61" i="96"/>
  <c r="AI61" i="96"/>
  <c r="AH61" i="96"/>
  <c r="AG61" i="96"/>
  <c r="AF61" i="96"/>
  <c r="AE61" i="96"/>
  <c r="AD61" i="96"/>
  <c r="AC61" i="96"/>
  <c r="AB61" i="96"/>
  <c r="AA61" i="96"/>
  <c r="Z61" i="96"/>
  <c r="Y61" i="96"/>
  <c r="X61" i="96"/>
  <c r="W61" i="96"/>
  <c r="V61" i="96"/>
  <c r="U61" i="96"/>
  <c r="T61" i="96"/>
  <c r="S61" i="96"/>
  <c r="R61" i="96"/>
  <c r="Q61" i="96"/>
  <c r="P61" i="96"/>
  <c r="O61" i="96"/>
  <c r="N61" i="96"/>
  <c r="M61" i="96"/>
  <c r="L61" i="96"/>
  <c r="AO52" i="96"/>
  <c r="AN52" i="96"/>
  <c r="AM52" i="96"/>
  <c r="G73" i="97" l="1"/>
  <c r="AL73" i="97"/>
  <c r="U73" i="97"/>
  <c r="W73" i="97"/>
  <c r="E73" i="97"/>
  <c r="P73" i="97"/>
  <c r="X73" i="97"/>
  <c r="AH73" i="97"/>
  <c r="AG73" i="97"/>
  <c r="AE73" i="97"/>
  <c r="AF73" i="97"/>
  <c r="S73" i="97"/>
  <c r="N73" i="97"/>
  <c r="AD73" i="97"/>
  <c r="F73" i="97"/>
  <c r="AK73" i="97"/>
  <c r="Y73" i="97"/>
  <c r="L73" i="97"/>
  <c r="AB73" i="97"/>
  <c r="M73" i="97"/>
  <c r="O73" i="97"/>
  <c r="Q73" i="97"/>
  <c r="AJ73" i="97"/>
  <c r="D73" i="97"/>
  <c r="AC73" i="97"/>
  <c r="T73" i="97"/>
  <c r="AA73" i="97"/>
  <c r="K73" i="97"/>
  <c r="Z73" i="97"/>
  <c r="V73" i="97"/>
  <c r="R73" i="97"/>
  <c r="L2" i="97"/>
  <c r="L4" i="97"/>
  <c r="M5" i="97"/>
  <c r="N5" i="97" s="1"/>
  <c r="L116" i="97"/>
  <c r="L115" i="97" s="1"/>
  <c r="AI73" i="97"/>
  <c r="H73" i="97"/>
  <c r="H5" i="97"/>
  <c r="F116" i="97"/>
  <c r="G115" i="97"/>
  <c r="AI63" i="96"/>
  <c r="AG63" i="96"/>
  <c r="AE63" i="96"/>
  <c r="AA63" i="96"/>
  <c r="Y63" i="96"/>
  <c r="U63" i="96"/>
  <c r="T63" i="96"/>
  <c r="S63" i="96"/>
  <c r="M63" i="96"/>
  <c r="L63" i="96"/>
  <c r="K59" i="96"/>
  <c r="Q63" i="96"/>
  <c r="AK63" i="96"/>
  <c r="AB63" i="96"/>
  <c r="AJ63" i="96"/>
  <c r="V63" i="96"/>
  <c r="AD63" i="96"/>
  <c r="AF63" i="96"/>
  <c r="AM63" i="96"/>
  <c r="AC63" i="96"/>
  <c r="W63" i="96"/>
  <c r="O63" i="96"/>
  <c r="N63" i="96"/>
  <c r="AO63" i="96"/>
  <c r="AN63" i="96"/>
  <c r="AL63" i="96"/>
  <c r="K63" i="96"/>
  <c r="R63" i="96"/>
  <c r="Z63" i="96"/>
  <c r="AH63" i="96"/>
  <c r="P63" i="96"/>
  <c r="X63" i="96"/>
  <c r="AL122" i="96"/>
  <c r="AD122" i="96"/>
  <c r="V122" i="96"/>
  <c r="N122" i="96"/>
  <c r="W122" i="96"/>
  <c r="AK122" i="96"/>
  <c r="AC122" i="96"/>
  <c r="U122" i="96"/>
  <c r="M122" i="96"/>
  <c r="AM122" i="96"/>
  <c r="O122" i="96"/>
  <c r="AI122" i="96"/>
  <c r="AA122" i="96"/>
  <c r="S122" i="96"/>
  <c r="AE122" i="96"/>
  <c r="AB122" i="96"/>
  <c r="T122" i="96"/>
  <c r="L122" i="96"/>
  <c r="AH122" i="96"/>
  <c r="Z122" i="96"/>
  <c r="R122" i="96"/>
  <c r="AO122" i="96"/>
  <c r="AG122" i="96"/>
  <c r="Y122" i="96"/>
  <c r="Q122" i="96"/>
  <c r="K122" i="96"/>
  <c r="AN122" i="96"/>
  <c r="AF122" i="96"/>
  <c r="X122" i="96"/>
  <c r="P122" i="96"/>
  <c r="AJ122" i="96"/>
  <c r="M2" i="97" l="1"/>
  <c r="G5" i="97"/>
  <c r="H4" i="97"/>
  <c r="H2" i="97"/>
  <c r="M116" i="97"/>
  <c r="M115" i="97" s="1"/>
  <c r="M4" i="97"/>
  <c r="E116" i="97"/>
  <c r="F115" i="97"/>
  <c r="N2" i="97"/>
  <c r="N4" i="97"/>
  <c r="N116" i="97"/>
  <c r="N115" i="97" s="1"/>
  <c r="O5" i="97"/>
  <c r="CJ114" i="96"/>
  <c r="CI114" i="96"/>
  <c r="CH114" i="96"/>
  <c r="CG114" i="96"/>
  <c r="CF114" i="96"/>
  <c r="CE114" i="96"/>
  <c r="CD114" i="96"/>
  <c r="CC114" i="96"/>
  <c r="CB114" i="96"/>
  <c r="CA114" i="96"/>
  <c r="BZ114" i="96"/>
  <c r="BY114" i="96"/>
  <c r="BX114" i="96"/>
  <c r="BW114" i="96"/>
  <c r="BV114" i="96"/>
  <c r="BU114" i="96"/>
  <c r="BT114" i="96"/>
  <c r="BS114" i="96"/>
  <c r="BR114" i="96"/>
  <c r="BQ114" i="96"/>
  <c r="BP114" i="96"/>
  <c r="BO114" i="96"/>
  <c r="BN114" i="96"/>
  <c r="BM114" i="96"/>
  <c r="BL114" i="96"/>
  <c r="BK114" i="96"/>
  <c r="BJ114" i="96"/>
  <c r="BI114" i="96"/>
  <c r="BH114" i="96"/>
  <c r="BG114" i="96"/>
  <c r="BF114" i="96"/>
  <c r="BE114" i="96"/>
  <c r="BD114" i="96"/>
  <c r="BC114" i="96"/>
  <c r="BB114" i="96"/>
  <c r="BA114" i="96"/>
  <c r="AR114" i="96"/>
  <c r="AQ114" i="96"/>
  <c r="AP114" i="96"/>
  <c r="CJ113" i="96"/>
  <c r="CI113" i="96"/>
  <c r="CH113" i="96"/>
  <c r="CG113" i="96"/>
  <c r="CF113" i="96"/>
  <c r="CE113" i="96"/>
  <c r="CD113" i="96"/>
  <c r="CC113" i="96"/>
  <c r="CB113" i="96"/>
  <c r="CA113" i="96"/>
  <c r="BZ113" i="96"/>
  <c r="BY113" i="96"/>
  <c r="BX113" i="96"/>
  <c r="BW113" i="96"/>
  <c r="BV113" i="96"/>
  <c r="BU113" i="96"/>
  <c r="BT113" i="96"/>
  <c r="BS113" i="96"/>
  <c r="BR113" i="96"/>
  <c r="BQ113" i="96"/>
  <c r="BP113" i="96"/>
  <c r="BO113" i="96"/>
  <c r="BN113" i="96"/>
  <c r="BM113" i="96"/>
  <c r="BL113" i="96"/>
  <c r="BK113" i="96"/>
  <c r="BJ113" i="96"/>
  <c r="BI113" i="96"/>
  <c r="BH113" i="96"/>
  <c r="BG113" i="96"/>
  <c r="BF113" i="96"/>
  <c r="BE113" i="96"/>
  <c r="BD113" i="96"/>
  <c r="BC113" i="96"/>
  <c r="BB113" i="96"/>
  <c r="BA113" i="96"/>
  <c r="AR113" i="96"/>
  <c r="AQ113" i="96"/>
  <c r="AP113" i="96"/>
  <c r="CJ112" i="96"/>
  <c r="CI112" i="96"/>
  <c r="CH112" i="96"/>
  <c r="CG112" i="96"/>
  <c r="CF112" i="96"/>
  <c r="CE112" i="96"/>
  <c r="CD112" i="96"/>
  <c r="CC112" i="96"/>
  <c r="CB112" i="96"/>
  <c r="CA112" i="96"/>
  <c r="BZ112" i="96"/>
  <c r="BY112" i="96"/>
  <c r="BX112" i="96"/>
  <c r="BW112" i="96"/>
  <c r="BV112" i="96"/>
  <c r="BU112" i="96"/>
  <c r="BT112" i="96"/>
  <c r="BS112" i="96"/>
  <c r="BR112" i="96"/>
  <c r="BQ112" i="96"/>
  <c r="BP112" i="96"/>
  <c r="BO112" i="96"/>
  <c r="BN112" i="96"/>
  <c r="BM112" i="96"/>
  <c r="BL112" i="96"/>
  <c r="BK112" i="96"/>
  <c r="BJ112" i="96"/>
  <c r="BI112" i="96"/>
  <c r="BH112" i="96"/>
  <c r="BG112" i="96"/>
  <c r="BF112" i="96"/>
  <c r="BE112" i="96"/>
  <c r="BD112" i="96"/>
  <c r="BC112" i="96"/>
  <c r="BB112" i="96"/>
  <c r="BA112" i="96"/>
  <c r="AR112" i="96"/>
  <c r="AQ112" i="96"/>
  <c r="AP112" i="96"/>
  <c r="CJ111" i="96"/>
  <c r="CI111" i="96"/>
  <c r="CH111" i="96"/>
  <c r="CG111" i="96"/>
  <c r="CF111" i="96"/>
  <c r="CE111" i="96"/>
  <c r="CD111" i="96"/>
  <c r="CC111" i="96"/>
  <c r="CB111" i="96"/>
  <c r="CA111" i="96"/>
  <c r="BZ111" i="96"/>
  <c r="BY111" i="96"/>
  <c r="BX111" i="96"/>
  <c r="BW111" i="96"/>
  <c r="BV111" i="96"/>
  <c r="BU111" i="96"/>
  <c r="BT111" i="96"/>
  <c r="BS111" i="96"/>
  <c r="BR111" i="96"/>
  <c r="BQ111" i="96"/>
  <c r="BP111" i="96"/>
  <c r="BO111" i="96"/>
  <c r="BN111" i="96"/>
  <c r="BM111" i="96"/>
  <c r="BL111" i="96"/>
  <c r="BK111" i="96"/>
  <c r="BJ111" i="96"/>
  <c r="BI111" i="96"/>
  <c r="BH111" i="96"/>
  <c r="BG111" i="96"/>
  <c r="BF111" i="96"/>
  <c r="BE111" i="96"/>
  <c r="BD111" i="96"/>
  <c r="BC111" i="96"/>
  <c r="BB111" i="96"/>
  <c r="BA111" i="96"/>
  <c r="AU111" i="96"/>
  <c r="AT111" i="96"/>
  <c r="AR111" i="96"/>
  <c r="AQ111" i="96"/>
  <c r="AP111" i="96"/>
  <c r="CJ110" i="96"/>
  <c r="CI110" i="96"/>
  <c r="CH110" i="96"/>
  <c r="CG110" i="96"/>
  <c r="CF110" i="96"/>
  <c r="CE110" i="96"/>
  <c r="CD110" i="96"/>
  <c r="CC110" i="96"/>
  <c r="CB110" i="96"/>
  <c r="CA110" i="96"/>
  <c r="BZ110" i="96"/>
  <c r="BY110" i="96"/>
  <c r="BX110" i="96"/>
  <c r="BW110" i="96"/>
  <c r="BV110" i="96"/>
  <c r="BU110" i="96"/>
  <c r="BT110" i="96"/>
  <c r="BS110" i="96"/>
  <c r="BR110" i="96"/>
  <c r="BQ110" i="96"/>
  <c r="BP110" i="96"/>
  <c r="BO110" i="96"/>
  <c r="BN110" i="96"/>
  <c r="BM110" i="96"/>
  <c r="BL110" i="96"/>
  <c r="BK110" i="96"/>
  <c r="BJ110" i="96"/>
  <c r="BI110" i="96"/>
  <c r="BH110" i="96"/>
  <c r="BG110" i="96"/>
  <c r="BF110" i="96"/>
  <c r="BE110" i="96"/>
  <c r="BD110" i="96"/>
  <c r="BC110" i="96"/>
  <c r="BB110" i="96"/>
  <c r="BA110" i="96"/>
  <c r="AU110" i="96"/>
  <c r="AT110" i="96"/>
  <c r="AR110" i="96"/>
  <c r="AQ110" i="96"/>
  <c r="AP110" i="96"/>
  <c r="CJ109" i="96"/>
  <c r="CI109" i="96"/>
  <c r="CH109" i="96"/>
  <c r="CG109" i="96"/>
  <c r="CF109" i="96"/>
  <c r="CE109" i="96"/>
  <c r="CD109" i="96"/>
  <c r="CC109" i="96"/>
  <c r="CB109" i="96"/>
  <c r="CA109" i="96"/>
  <c r="BZ109" i="96"/>
  <c r="BY109" i="96"/>
  <c r="BX109" i="96"/>
  <c r="BW109" i="96"/>
  <c r="BV109" i="96"/>
  <c r="BU109" i="96"/>
  <c r="BT109" i="96"/>
  <c r="BS109" i="96"/>
  <c r="BR109" i="96"/>
  <c r="BQ109" i="96"/>
  <c r="BP109" i="96"/>
  <c r="BO109" i="96"/>
  <c r="BN109" i="96"/>
  <c r="BM109" i="96"/>
  <c r="BL109" i="96"/>
  <c r="BK109" i="96"/>
  <c r="BJ109" i="96"/>
  <c r="BI109" i="96"/>
  <c r="BH109" i="96"/>
  <c r="BG109" i="96"/>
  <c r="BF109" i="96"/>
  <c r="BE109" i="96"/>
  <c r="BD109" i="96"/>
  <c r="BC109" i="96"/>
  <c r="BB109" i="96"/>
  <c r="BA109" i="96"/>
  <c r="AU109" i="96"/>
  <c r="AT109" i="96"/>
  <c r="AR109" i="96"/>
  <c r="AQ109" i="96"/>
  <c r="AP109" i="96"/>
  <c r="CJ108" i="96"/>
  <c r="CI108" i="96"/>
  <c r="CH108" i="96"/>
  <c r="CG108" i="96"/>
  <c r="CF108" i="96"/>
  <c r="CE108" i="96"/>
  <c r="CD108" i="96"/>
  <c r="CC108" i="96"/>
  <c r="CB108" i="96"/>
  <c r="CA108" i="96"/>
  <c r="BZ108" i="96"/>
  <c r="BY108" i="96"/>
  <c r="BX108" i="96"/>
  <c r="BW108" i="96"/>
  <c r="BV108" i="96"/>
  <c r="BU108" i="96"/>
  <c r="BT108" i="96"/>
  <c r="BS108" i="96"/>
  <c r="BR108" i="96"/>
  <c r="BQ108" i="96"/>
  <c r="BP108" i="96"/>
  <c r="BO108" i="96"/>
  <c r="BN108" i="96"/>
  <c r="BM108" i="96"/>
  <c r="BL108" i="96"/>
  <c r="BK108" i="96"/>
  <c r="BJ108" i="96"/>
  <c r="BI108" i="96"/>
  <c r="BH108" i="96"/>
  <c r="BG108" i="96"/>
  <c r="BF108" i="96"/>
  <c r="BE108" i="96"/>
  <c r="BD108" i="96"/>
  <c r="BC108" i="96"/>
  <c r="BB108" i="96"/>
  <c r="BA108" i="96"/>
  <c r="AU108" i="96"/>
  <c r="AT108" i="96"/>
  <c r="AR108" i="96"/>
  <c r="AQ108" i="96"/>
  <c r="AP108" i="96"/>
  <c r="CJ107" i="96"/>
  <c r="CI107" i="96"/>
  <c r="CH107" i="96"/>
  <c r="CG107" i="96"/>
  <c r="CF107" i="96"/>
  <c r="CE107" i="96"/>
  <c r="CD107" i="96"/>
  <c r="CC107" i="96"/>
  <c r="CB107" i="96"/>
  <c r="CA107" i="96"/>
  <c r="BZ107" i="96"/>
  <c r="BY107" i="96"/>
  <c r="BX107" i="96"/>
  <c r="BW107" i="96"/>
  <c r="BV107" i="96"/>
  <c r="BU107" i="96"/>
  <c r="BT107" i="96"/>
  <c r="BS107" i="96"/>
  <c r="BR107" i="96"/>
  <c r="BQ107" i="96"/>
  <c r="BP107" i="96"/>
  <c r="BO107" i="96"/>
  <c r="BN107" i="96"/>
  <c r="BM107" i="96"/>
  <c r="BL107" i="96"/>
  <c r="BK107" i="96"/>
  <c r="BJ107" i="96"/>
  <c r="BI107" i="96"/>
  <c r="BH107" i="96"/>
  <c r="BG107" i="96"/>
  <c r="BF107" i="96"/>
  <c r="BE107" i="96"/>
  <c r="BD107" i="96"/>
  <c r="BC107" i="96"/>
  <c r="BB107" i="96"/>
  <c r="BA107" i="96"/>
  <c r="AU107" i="96"/>
  <c r="AT107" i="96"/>
  <c r="AR107" i="96"/>
  <c r="AQ107" i="96"/>
  <c r="AP107" i="96"/>
  <c r="CJ106" i="96"/>
  <c r="CI106" i="96"/>
  <c r="CH106" i="96"/>
  <c r="CG106" i="96"/>
  <c r="CF106" i="96"/>
  <c r="CE106" i="96"/>
  <c r="CD106" i="96"/>
  <c r="CC106" i="96"/>
  <c r="CB106" i="96"/>
  <c r="CA106" i="96"/>
  <c r="BZ106" i="96"/>
  <c r="BY106" i="96"/>
  <c r="BX106" i="96"/>
  <c r="BW106" i="96"/>
  <c r="BV106" i="96"/>
  <c r="BU106" i="96"/>
  <c r="BT106" i="96"/>
  <c r="BS106" i="96"/>
  <c r="BR106" i="96"/>
  <c r="BQ106" i="96"/>
  <c r="BP106" i="96"/>
  <c r="BO106" i="96"/>
  <c r="BN106" i="96"/>
  <c r="BM106" i="96"/>
  <c r="BL106" i="96"/>
  <c r="BK106" i="96"/>
  <c r="BJ106" i="96"/>
  <c r="BI106" i="96"/>
  <c r="BH106" i="96"/>
  <c r="BG106" i="96"/>
  <c r="BF106" i="96"/>
  <c r="BE106" i="96"/>
  <c r="BD106" i="96"/>
  <c r="BC106" i="96"/>
  <c r="BB106" i="96"/>
  <c r="BA106" i="96"/>
  <c r="AU106" i="96"/>
  <c r="AT106" i="96"/>
  <c r="AR106" i="96"/>
  <c r="AQ106" i="96"/>
  <c r="AP106" i="96"/>
  <c r="CJ105" i="96"/>
  <c r="CI105" i="96"/>
  <c r="CH105" i="96"/>
  <c r="CG105" i="96"/>
  <c r="CF105" i="96"/>
  <c r="CE105" i="96"/>
  <c r="CD105" i="96"/>
  <c r="CC105" i="96"/>
  <c r="CB105" i="96"/>
  <c r="CA105" i="96"/>
  <c r="BZ105" i="96"/>
  <c r="BY105" i="96"/>
  <c r="BX105" i="96"/>
  <c r="BW105" i="96"/>
  <c r="BV105" i="96"/>
  <c r="BU105" i="96"/>
  <c r="BT105" i="96"/>
  <c r="BS105" i="96"/>
  <c r="BR105" i="96"/>
  <c r="BQ105" i="96"/>
  <c r="BP105" i="96"/>
  <c r="BO105" i="96"/>
  <c r="BN105" i="96"/>
  <c r="BM105" i="96"/>
  <c r="BL105" i="96"/>
  <c r="BK105" i="96"/>
  <c r="BJ105" i="96"/>
  <c r="BI105" i="96"/>
  <c r="BH105" i="96"/>
  <c r="BG105" i="96"/>
  <c r="BF105" i="96"/>
  <c r="BE105" i="96"/>
  <c r="BD105" i="96"/>
  <c r="BC105" i="96"/>
  <c r="BB105" i="96"/>
  <c r="BA105" i="96"/>
  <c r="AU105" i="96"/>
  <c r="AT105" i="96"/>
  <c r="AR105" i="96"/>
  <c r="AQ105" i="96"/>
  <c r="AP105" i="96"/>
  <c r="AO101" i="96"/>
  <c r="AN101" i="96"/>
  <c r="AM101" i="96"/>
  <c r="AL101" i="96"/>
  <c r="AK101" i="96"/>
  <c r="AJ101" i="96"/>
  <c r="AI101" i="96"/>
  <c r="AH101" i="96"/>
  <c r="AG101" i="96"/>
  <c r="AF101" i="96"/>
  <c r="AE101" i="96"/>
  <c r="AD101" i="96"/>
  <c r="AC101" i="96"/>
  <c r="AB101" i="96"/>
  <c r="AA101" i="96"/>
  <c r="Z101" i="96"/>
  <c r="Y101" i="96"/>
  <c r="X101" i="96"/>
  <c r="W101" i="96"/>
  <c r="V101" i="96"/>
  <c r="U101" i="96"/>
  <c r="T101" i="96"/>
  <c r="S101" i="96"/>
  <c r="R101" i="96"/>
  <c r="Q101" i="96"/>
  <c r="P101" i="96"/>
  <c r="O101" i="96"/>
  <c r="N101" i="96"/>
  <c r="M101" i="96"/>
  <c r="L101" i="96"/>
  <c r="K101" i="96"/>
  <c r="AO100" i="96"/>
  <c r="AN100" i="96"/>
  <c r="AM100" i="96"/>
  <c r="AL100" i="96"/>
  <c r="AK100" i="96"/>
  <c r="AJ100" i="96"/>
  <c r="AI100" i="96"/>
  <c r="AH100" i="96"/>
  <c r="AG100" i="96"/>
  <c r="AF100" i="96"/>
  <c r="AE100" i="96"/>
  <c r="AD100" i="96"/>
  <c r="AC100" i="96"/>
  <c r="AB100" i="96"/>
  <c r="AA100" i="96"/>
  <c r="Z100" i="96"/>
  <c r="Y100" i="96"/>
  <c r="X100" i="96"/>
  <c r="W100" i="96"/>
  <c r="V100" i="96"/>
  <c r="U100" i="96"/>
  <c r="T100" i="96"/>
  <c r="S100" i="96"/>
  <c r="R100" i="96"/>
  <c r="Q100" i="96"/>
  <c r="P100" i="96"/>
  <c r="O100" i="96"/>
  <c r="N100" i="96"/>
  <c r="M100" i="96"/>
  <c r="L100" i="96"/>
  <c r="K100" i="96"/>
  <c r="AO99" i="96"/>
  <c r="AN99" i="96"/>
  <c r="AM99" i="96"/>
  <c r="AL99" i="96"/>
  <c r="AK99" i="96"/>
  <c r="AJ99" i="96"/>
  <c r="AI99" i="96"/>
  <c r="AH99" i="96"/>
  <c r="AG99" i="96"/>
  <c r="AF99" i="96"/>
  <c r="AE99" i="96"/>
  <c r="AD99" i="96"/>
  <c r="AC99" i="96"/>
  <c r="AB99" i="96"/>
  <c r="AA99" i="96"/>
  <c r="Z99" i="96"/>
  <c r="Y99" i="96"/>
  <c r="X99" i="96"/>
  <c r="W99" i="96"/>
  <c r="V99" i="96"/>
  <c r="U99" i="96"/>
  <c r="T99" i="96"/>
  <c r="S99" i="96"/>
  <c r="R99" i="96"/>
  <c r="Q99" i="96"/>
  <c r="P99" i="96"/>
  <c r="O99" i="96"/>
  <c r="N99" i="96"/>
  <c r="M99" i="96"/>
  <c r="L99" i="96"/>
  <c r="K99" i="96"/>
  <c r="AO98" i="96"/>
  <c r="AN98" i="96"/>
  <c r="AM98" i="96"/>
  <c r="AL98" i="96"/>
  <c r="AK98" i="96"/>
  <c r="AJ98" i="96"/>
  <c r="AI98" i="96"/>
  <c r="AH98" i="96"/>
  <c r="AG98" i="96"/>
  <c r="AF98" i="96"/>
  <c r="AE98" i="96"/>
  <c r="AD98" i="96"/>
  <c r="AC98" i="96"/>
  <c r="AB98" i="96"/>
  <c r="AA98" i="96"/>
  <c r="Z98" i="96"/>
  <c r="Y98" i="96"/>
  <c r="X98" i="96"/>
  <c r="W98" i="96"/>
  <c r="V98" i="96"/>
  <c r="U98" i="96"/>
  <c r="T98" i="96"/>
  <c r="S98" i="96"/>
  <c r="R98" i="96"/>
  <c r="Q98" i="96"/>
  <c r="P98" i="96"/>
  <c r="O98" i="96"/>
  <c r="N98" i="96"/>
  <c r="M98" i="96"/>
  <c r="L98" i="96"/>
  <c r="K98" i="96"/>
  <c r="AO97" i="96"/>
  <c r="AN97" i="96"/>
  <c r="AM97" i="96"/>
  <c r="AL97" i="96"/>
  <c r="AK97" i="96"/>
  <c r="AJ97" i="96"/>
  <c r="AI97" i="96"/>
  <c r="AH97" i="96"/>
  <c r="AG97" i="96"/>
  <c r="AF97" i="96"/>
  <c r="AE97" i="96"/>
  <c r="AD97" i="96"/>
  <c r="AC97" i="96"/>
  <c r="AB97" i="96"/>
  <c r="AA97" i="96"/>
  <c r="Z97" i="96"/>
  <c r="Y97" i="96"/>
  <c r="X97" i="96"/>
  <c r="W97" i="96"/>
  <c r="V97" i="96"/>
  <c r="U97" i="96"/>
  <c r="T97" i="96"/>
  <c r="S97" i="96"/>
  <c r="R97" i="96"/>
  <c r="Q97" i="96"/>
  <c r="P97" i="96"/>
  <c r="O97" i="96"/>
  <c r="N97" i="96"/>
  <c r="M97" i="96"/>
  <c r="L97" i="96"/>
  <c r="K97" i="96"/>
  <c r="AO96" i="96"/>
  <c r="AN96" i="96"/>
  <c r="AM96" i="96"/>
  <c r="AL96" i="96"/>
  <c r="AK96" i="96"/>
  <c r="AJ96" i="96"/>
  <c r="AI96" i="96"/>
  <c r="AH96" i="96"/>
  <c r="AG96" i="96"/>
  <c r="AF96" i="96"/>
  <c r="AE96" i="96"/>
  <c r="AD96" i="96"/>
  <c r="AC96" i="96"/>
  <c r="AB96" i="96"/>
  <c r="AA96" i="96"/>
  <c r="Z96" i="96"/>
  <c r="Y96" i="96"/>
  <c r="X96" i="96"/>
  <c r="W96" i="96"/>
  <c r="V96" i="96"/>
  <c r="U96" i="96"/>
  <c r="T96" i="96"/>
  <c r="S96" i="96"/>
  <c r="R96" i="96"/>
  <c r="Q96" i="96"/>
  <c r="P96" i="96"/>
  <c r="O96" i="96"/>
  <c r="N96" i="96"/>
  <c r="M96" i="96"/>
  <c r="L96" i="96"/>
  <c r="K96" i="96"/>
  <c r="AO95" i="96"/>
  <c r="AN95" i="96"/>
  <c r="AM95" i="96"/>
  <c r="AL95" i="96"/>
  <c r="AK95" i="96"/>
  <c r="AJ95" i="96"/>
  <c r="AI95" i="96"/>
  <c r="AH95" i="96"/>
  <c r="AG95" i="96"/>
  <c r="AF95" i="96"/>
  <c r="AE95" i="96"/>
  <c r="AD95" i="96"/>
  <c r="AC95" i="96"/>
  <c r="AB95" i="96"/>
  <c r="AA95" i="96"/>
  <c r="Z95" i="96"/>
  <c r="Y95" i="96"/>
  <c r="X95" i="96"/>
  <c r="W95" i="96"/>
  <c r="V95" i="96"/>
  <c r="U95" i="96"/>
  <c r="T95" i="96"/>
  <c r="S95" i="96"/>
  <c r="R95" i="96"/>
  <c r="Q95" i="96"/>
  <c r="P95" i="96"/>
  <c r="O95" i="96"/>
  <c r="N95" i="96"/>
  <c r="M95" i="96"/>
  <c r="L95" i="96"/>
  <c r="K95" i="96"/>
  <c r="AO94" i="96"/>
  <c r="AN94" i="96"/>
  <c r="AM94" i="96"/>
  <c r="AL94" i="96"/>
  <c r="AK94" i="96"/>
  <c r="AJ94" i="96"/>
  <c r="AI94" i="96"/>
  <c r="AH94" i="96"/>
  <c r="AG94" i="96"/>
  <c r="AF94" i="96"/>
  <c r="AE94" i="96"/>
  <c r="AD94" i="96"/>
  <c r="AC94" i="96"/>
  <c r="AB94" i="96"/>
  <c r="AA94" i="96"/>
  <c r="Z94" i="96"/>
  <c r="Y94" i="96"/>
  <c r="X94" i="96"/>
  <c r="W94" i="96"/>
  <c r="V94" i="96"/>
  <c r="U94" i="96"/>
  <c r="T94" i="96"/>
  <c r="S94" i="96"/>
  <c r="R94" i="96"/>
  <c r="Q94" i="96"/>
  <c r="P94" i="96"/>
  <c r="O94" i="96"/>
  <c r="N94" i="96"/>
  <c r="M94" i="96"/>
  <c r="L94" i="96"/>
  <c r="K94" i="96"/>
  <c r="AO93" i="96"/>
  <c r="AN93" i="96"/>
  <c r="AM93" i="96"/>
  <c r="AL93" i="96"/>
  <c r="AK93" i="96"/>
  <c r="AJ93" i="96"/>
  <c r="AI93" i="96"/>
  <c r="AH93" i="96"/>
  <c r="AG93" i="96"/>
  <c r="AF93" i="96"/>
  <c r="AE93" i="96"/>
  <c r="AD93" i="96"/>
  <c r="AC93" i="96"/>
  <c r="AB93" i="96"/>
  <c r="AA93" i="96"/>
  <c r="Z93" i="96"/>
  <c r="Y93" i="96"/>
  <c r="X93" i="96"/>
  <c r="W93" i="96"/>
  <c r="V93" i="96"/>
  <c r="U93" i="96"/>
  <c r="T93" i="96"/>
  <c r="S93" i="96"/>
  <c r="R93" i="96"/>
  <c r="Q93" i="96"/>
  <c r="P93" i="96"/>
  <c r="O93" i="96"/>
  <c r="N93" i="96"/>
  <c r="M93" i="96"/>
  <c r="L93" i="96"/>
  <c r="K93" i="96"/>
  <c r="AO92" i="96"/>
  <c r="AN92" i="96"/>
  <c r="AM92" i="96"/>
  <c r="AL92" i="96"/>
  <c r="AK92" i="96"/>
  <c r="AJ92" i="96"/>
  <c r="AI92" i="96"/>
  <c r="AH92" i="96"/>
  <c r="AG92" i="96"/>
  <c r="AF92" i="96"/>
  <c r="AE92" i="96"/>
  <c r="AD92" i="96"/>
  <c r="AC92" i="96"/>
  <c r="AB92" i="96"/>
  <c r="AA92" i="96"/>
  <c r="Z92" i="96"/>
  <c r="Y92" i="96"/>
  <c r="X92" i="96"/>
  <c r="W92" i="96"/>
  <c r="V92" i="96"/>
  <c r="U92" i="96"/>
  <c r="T92" i="96"/>
  <c r="S92" i="96"/>
  <c r="R92" i="96"/>
  <c r="Q92" i="96"/>
  <c r="P92" i="96"/>
  <c r="O92" i="96"/>
  <c r="N92" i="96"/>
  <c r="M92" i="96"/>
  <c r="L92" i="96"/>
  <c r="K92" i="96"/>
  <c r="H91" i="96"/>
  <c r="G91" i="96"/>
  <c r="F91" i="96"/>
  <c r="E91" i="96"/>
  <c r="D91" i="96"/>
  <c r="AL89" i="96"/>
  <c r="AK89" i="96"/>
  <c r="AJ89" i="96"/>
  <c r="AI89" i="96"/>
  <c r="AH89" i="96"/>
  <c r="AG89" i="96"/>
  <c r="AF89" i="96"/>
  <c r="AE89" i="96"/>
  <c r="AD89" i="96"/>
  <c r="AC89" i="96"/>
  <c r="AB89" i="96"/>
  <c r="AA89" i="96"/>
  <c r="Z89" i="96"/>
  <c r="Y89" i="96"/>
  <c r="X89" i="96"/>
  <c r="W89" i="96"/>
  <c r="V89" i="96"/>
  <c r="U89" i="96"/>
  <c r="T89" i="96"/>
  <c r="S89" i="96"/>
  <c r="R89" i="96"/>
  <c r="Q89" i="96"/>
  <c r="P89" i="96"/>
  <c r="O89" i="96"/>
  <c r="N89" i="96"/>
  <c r="M89" i="96"/>
  <c r="L89" i="96"/>
  <c r="K89" i="96"/>
  <c r="AL88" i="96"/>
  <c r="AK88" i="96"/>
  <c r="AJ88" i="96"/>
  <c r="AI88" i="96"/>
  <c r="AH88" i="96"/>
  <c r="AG88" i="96"/>
  <c r="AF88" i="96"/>
  <c r="AE88" i="96"/>
  <c r="AD88" i="96"/>
  <c r="AC88" i="96"/>
  <c r="AB88" i="96"/>
  <c r="AA88" i="96"/>
  <c r="Z88" i="96"/>
  <c r="Y88" i="96"/>
  <c r="X88" i="96"/>
  <c r="W88" i="96"/>
  <c r="V88" i="96"/>
  <c r="U88" i="96"/>
  <c r="T88" i="96"/>
  <c r="S88" i="96"/>
  <c r="R88" i="96"/>
  <c r="Q88" i="96"/>
  <c r="P88" i="96"/>
  <c r="O88" i="96"/>
  <c r="N88" i="96"/>
  <c r="M88" i="96"/>
  <c r="L88" i="96"/>
  <c r="K88" i="96"/>
  <c r="AL87" i="96"/>
  <c r="AK87" i="96"/>
  <c r="AJ87" i="96"/>
  <c r="AI87" i="96"/>
  <c r="AH87" i="96"/>
  <c r="AG87" i="96"/>
  <c r="AF87" i="96"/>
  <c r="AE87" i="96"/>
  <c r="AD87" i="96"/>
  <c r="AC87" i="96"/>
  <c r="AB87" i="96"/>
  <c r="AA87" i="96"/>
  <c r="Z87" i="96"/>
  <c r="Y87" i="96"/>
  <c r="X87" i="96"/>
  <c r="W87" i="96"/>
  <c r="V87" i="96"/>
  <c r="U87" i="96"/>
  <c r="T87" i="96"/>
  <c r="S87" i="96"/>
  <c r="R87" i="96"/>
  <c r="Q87" i="96"/>
  <c r="P87" i="96"/>
  <c r="O87" i="96"/>
  <c r="N87" i="96"/>
  <c r="M87" i="96"/>
  <c r="L87" i="96"/>
  <c r="K87" i="96"/>
  <c r="AL86" i="96"/>
  <c r="AK86" i="96"/>
  <c r="AJ86" i="96"/>
  <c r="AI86" i="96"/>
  <c r="AH86" i="96"/>
  <c r="AG86" i="96"/>
  <c r="AF86" i="96"/>
  <c r="AE86" i="96"/>
  <c r="AD86" i="96"/>
  <c r="AC86" i="96"/>
  <c r="AB86" i="96"/>
  <c r="AA86" i="96"/>
  <c r="Z86" i="96"/>
  <c r="Y86" i="96"/>
  <c r="X86" i="96"/>
  <c r="W86" i="96"/>
  <c r="V86" i="96"/>
  <c r="U86" i="96"/>
  <c r="T86" i="96"/>
  <c r="S86" i="96"/>
  <c r="R86" i="96"/>
  <c r="Q86" i="96"/>
  <c r="P86" i="96"/>
  <c r="O86" i="96"/>
  <c r="N86" i="96"/>
  <c r="M86" i="96"/>
  <c r="L86" i="96"/>
  <c r="K86" i="96"/>
  <c r="AO84" i="96"/>
  <c r="AN84" i="96"/>
  <c r="AM84" i="96"/>
  <c r="AL84" i="96"/>
  <c r="AK84" i="96"/>
  <c r="AJ84" i="96"/>
  <c r="AI84" i="96"/>
  <c r="AH84" i="96"/>
  <c r="AG84" i="96"/>
  <c r="AF84" i="96"/>
  <c r="AE84" i="96"/>
  <c r="AD84" i="96"/>
  <c r="AC84" i="96"/>
  <c r="AB84" i="96"/>
  <c r="AA84" i="96"/>
  <c r="Z84" i="96"/>
  <c r="Y84" i="96"/>
  <c r="X84" i="96"/>
  <c r="W84" i="96"/>
  <c r="V84" i="96"/>
  <c r="U84" i="96"/>
  <c r="T84" i="96"/>
  <c r="S84" i="96"/>
  <c r="R84" i="96"/>
  <c r="Q84" i="96"/>
  <c r="P84" i="96"/>
  <c r="O84" i="96"/>
  <c r="N84" i="96"/>
  <c r="M84" i="96"/>
  <c r="L84" i="96"/>
  <c r="K84" i="96"/>
  <c r="AO83" i="96"/>
  <c r="AN83" i="96"/>
  <c r="AM83" i="96"/>
  <c r="AL83" i="96"/>
  <c r="AK83" i="96"/>
  <c r="AJ83" i="96"/>
  <c r="AI83" i="96"/>
  <c r="AH83" i="96"/>
  <c r="AG83" i="96"/>
  <c r="AF83" i="96"/>
  <c r="AE83" i="96"/>
  <c r="AD83" i="96"/>
  <c r="AC83" i="96"/>
  <c r="AB83" i="96"/>
  <c r="AA83" i="96"/>
  <c r="Z83" i="96"/>
  <c r="Y83" i="96"/>
  <c r="X83" i="96"/>
  <c r="W83" i="96"/>
  <c r="V83" i="96"/>
  <c r="U83" i="96"/>
  <c r="T83" i="96"/>
  <c r="S83" i="96"/>
  <c r="R83" i="96"/>
  <c r="Q83" i="96"/>
  <c r="P83" i="96"/>
  <c r="O83" i="96"/>
  <c r="N83" i="96"/>
  <c r="M83" i="96"/>
  <c r="L83" i="96"/>
  <c r="K83" i="96"/>
  <c r="AO82" i="96"/>
  <c r="AN82" i="96"/>
  <c r="AM82" i="96"/>
  <c r="AL82" i="96"/>
  <c r="AK82" i="96"/>
  <c r="AJ82" i="96"/>
  <c r="AI82" i="96"/>
  <c r="AH82" i="96"/>
  <c r="AG82" i="96"/>
  <c r="AF82" i="96"/>
  <c r="AE82" i="96"/>
  <c r="AD82" i="96"/>
  <c r="AC82" i="96"/>
  <c r="AB82" i="96"/>
  <c r="AA82" i="96"/>
  <c r="Z82" i="96"/>
  <c r="Y82" i="96"/>
  <c r="X82" i="96"/>
  <c r="W82" i="96"/>
  <c r="V82" i="96"/>
  <c r="U82" i="96"/>
  <c r="T82" i="96"/>
  <c r="S82" i="96"/>
  <c r="R82" i="96"/>
  <c r="Q82" i="96"/>
  <c r="P82" i="96"/>
  <c r="O82" i="96"/>
  <c r="N82" i="96"/>
  <c r="M82" i="96"/>
  <c r="L82" i="96"/>
  <c r="K82" i="96"/>
  <c r="AO81" i="96"/>
  <c r="AN81" i="96"/>
  <c r="AM81" i="96"/>
  <c r="AL81" i="96"/>
  <c r="AK81" i="96"/>
  <c r="AJ81" i="96"/>
  <c r="AI81" i="96"/>
  <c r="AH81" i="96"/>
  <c r="AG81" i="96"/>
  <c r="AF81" i="96"/>
  <c r="AE81" i="96"/>
  <c r="AD81" i="96"/>
  <c r="AC81" i="96"/>
  <c r="AB81" i="96"/>
  <c r="AA81" i="96"/>
  <c r="Z81" i="96"/>
  <c r="Y81" i="96"/>
  <c r="X81" i="96"/>
  <c r="W81" i="96"/>
  <c r="V81" i="96"/>
  <c r="U81" i="96"/>
  <c r="T81" i="96"/>
  <c r="S81" i="96"/>
  <c r="R81" i="96"/>
  <c r="Q81" i="96"/>
  <c r="P81" i="96"/>
  <c r="O81" i="96"/>
  <c r="N81" i="96"/>
  <c r="M81" i="96"/>
  <c r="L81" i="96"/>
  <c r="K81" i="96"/>
  <c r="AO80" i="96"/>
  <c r="AN80" i="96"/>
  <c r="AM80" i="96"/>
  <c r="AL80" i="96"/>
  <c r="AK80" i="96"/>
  <c r="AJ80" i="96"/>
  <c r="AI80" i="96"/>
  <c r="AH80" i="96"/>
  <c r="AG80" i="96"/>
  <c r="AF80" i="96"/>
  <c r="AE80" i="96"/>
  <c r="AD80" i="96"/>
  <c r="AC80" i="96"/>
  <c r="AB80" i="96"/>
  <c r="AA80" i="96"/>
  <c r="Z80" i="96"/>
  <c r="Y80" i="96"/>
  <c r="X80" i="96"/>
  <c r="W80" i="96"/>
  <c r="V80" i="96"/>
  <c r="U80" i="96"/>
  <c r="T80" i="96"/>
  <c r="S80" i="96"/>
  <c r="R80" i="96"/>
  <c r="Q80" i="96"/>
  <c r="P80" i="96"/>
  <c r="O80" i="96"/>
  <c r="N80" i="96"/>
  <c r="M80" i="96"/>
  <c r="L80" i="96"/>
  <c r="K80" i="96"/>
  <c r="AO79" i="96"/>
  <c r="AN79" i="96"/>
  <c r="AM79" i="96"/>
  <c r="AL79" i="96"/>
  <c r="AK79" i="96"/>
  <c r="AJ79" i="96"/>
  <c r="AI79" i="96"/>
  <c r="AH79" i="96"/>
  <c r="AG79" i="96"/>
  <c r="AF79" i="96"/>
  <c r="AE79" i="96"/>
  <c r="AD79" i="96"/>
  <c r="AC79" i="96"/>
  <c r="AB79" i="96"/>
  <c r="AA79" i="96"/>
  <c r="Z79" i="96"/>
  <c r="Y79" i="96"/>
  <c r="X79" i="96"/>
  <c r="W79" i="96"/>
  <c r="V79" i="96"/>
  <c r="U79" i="96"/>
  <c r="T79" i="96"/>
  <c r="S79" i="96"/>
  <c r="R79" i="96"/>
  <c r="Q79" i="96"/>
  <c r="P79" i="96"/>
  <c r="O79" i="96"/>
  <c r="N79" i="96"/>
  <c r="M79" i="96"/>
  <c r="L79" i="96"/>
  <c r="K79" i="96"/>
  <c r="AO78" i="96"/>
  <c r="AN78" i="96"/>
  <c r="AM78" i="96"/>
  <c r="AL78" i="96"/>
  <c r="AK78" i="96"/>
  <c r="AJ78" i="96"/>
  <c r="AI78" i="96"/>
  <c r="AH78" i="96"/>
  <c r="AG78" i="96"/>
  <c r="AF78" i="96"/>
  <c r="AE78" i="96"/>
  <c r="AD78" i="96"/>
  <c r="AC78" i="96"/>
  <c r="AB78" i="96"/>
  <c r="AA78" i="96"/>
  <c r="Z78" i="96"/>
  <c r="Y78" i="96"/>
  <c r="X78" i="96"/>
  <c r="W78" i="96"/>
  <c r="V78" i="96"/>
  <c r="U78" i="96"/>
  <c r="T78" i="96"/>
  <c r="S78" i="96"/>
  <c r="R78" i="96"/>
  <c r="Q78" i="96"/>
  <c r="P78" i="96"/>
  <c r="O78" i="96"/>
  <c r="N78" i="96"/>
  <c r="M78" i="96"/>
  <c r="L78" i="96"/>
  <c r="K78" i="96"/>
  <c r="AO77" i="96"/>
  <c r="AN77" i="96"/>
  <c r="AM77" i="96"/>
  <c r="AL77" i="96"/>
  <c r="AK77" i="96"/>
  <c r="AJ77" i="96"/>
  <c r="AI77" i="96"/>
  <c r="AH77" i="96"/>
  <c r="AG77" i="96"/>
  <c r="AF77" i="96"/>
  <c r="AE77" i="96"/>
  <c r="AD77" i="96"/>
  <c r="AC77" i="96"/>
  <c r="AB77" i="96"/>
  <c r="AA77" i="96"/>
  <c r="Z77" i="96"/>
  <c r="Y77" i="96"/>
  <c r="X77" i="96"/>
  <c r="W77" i="96"/>
  <c r="V77" i="96"/>
  <c r="U77" i="96"/>
  <c r="T77" i="96"/>
  <c r="S77" i="96"/>
  <c r="R77" i="96"/>
  <c r="Q77" i="96"/>
  <c r="P77" i="96"/>
  <c r="O77" i="96"/>
  <c r="N77" i="96"/>
  <c r="M77" i="96"/>
  <c r="L77" i="96"/>
  <c r="K77" i="96"/>
  <c r="AO76" i="96"/>
  <c r="AN76" i="96"/>
  <c r="AM76" i="96"/>
  <c r="AL76" i="96"/>
  <c r="AK76" i="96"/>
  <c r="AJ76" i="96"/>
  <c r="AI76" i="96"/>
  <c r="AH76" i="96"/>
  <c r="AG76" i="96"/>
  <c r="AF76" i="96"/>
  <c r="AE76" i="96"/>
  <c r="AD76" i="96"/>
  <c r="AC76" i="96"/>
  <c r="AB76" i="96"/>
  <c r="AA76" i="96"/>
  <c r="Z76" i="96"/>
  <c r="Y76" i="96"/>
  <c r="X76" i="96"/>
  <c r="W76" i="96"/>
  <c r="V76" i="96"/>
  <c r="U76" i="96"/>
  <c r="T76" i="96"/>
  <c r="S76" i="96"/>
  <c r="R76" i="96"/>
  <c r="Q76" i="96"/>
  <c r="P76" i="96"/>
  <c r="O76" i="96"/>
  <c r="N76" i="96"/>
  <c r="M76" i="96"/>
  <c r="L76" i="96"/>
  <c r="K76" i="96"/>
  <c r="AO75" i="96"/>
  <c r="AN75" i="96"/>
  <c r="AM75" i="96"/>
  <c r="AL75" i="96"/>
  <c r="AK75" i="96"/>
  <c r="AJ75" i="96"/>
  <c r="AI75" i="96"/>
  <c r="AH75" i="96"/>
  <c r="AG75" i="96"/>
  <c r="AF75" i="96"/>
  <c r="AE75" i="96"/>
  <c r="AD75" i="96"/>
  <c r="AC75" i="96"/>
  <c r="AB75" i="96"/>
  <c r="AA75" i="96"/>
  <c r="Z75" i="96"/>
  <c r="Y75" i="96"/>
  <c r="X75" i="96"/>
  <c r="W75" i="96"/>
  <c r="V75" i="96"/>
  <c r="U75" i="96"/>
  <c r="T75" i="96"/>
  <c r="S75" i="96"/>
  <c r="R75" i="96"/>
  <c r="Q75" i="96"/>
  <c r="P75" i="96"/>
  <c r="O75" i="96"/>
  <c r="N75" i="96"/>
  <c r="M75" i="96"/>
  <c r="L75" i="96"/>
  <c r="K75" i="96"/>
  <c r="AO74" i="96"/>
  <c r="AN74" i="96"/>
  <c r="AM74" i="96"/>
  <c r="AL74" i="96"/>
  <c r="AK74" i="96"/>
  <c r="AJ74" i="96"/>
  <c r="AI74" i="96"/>
  <c r="AH74" i="96"/>
  <c r="AG74" i="96"/>
  <c r="AF74" i="96"/>
  <c r="AE74" i="96"/>
  <c r="AD74" i="96"/>
  <c r="AC74" i="96"/>
  <c r="AB74" i="96"/>
  <c r="AA74" i="96"/>
  <c r="Z74" i="96"/>
  <c r="Y74" i="96"/>
  <c r="X74" i="96"/>
  <c r="W74" i="96"/>
  <c r="V74" i="96"/>
  <c r="U74" i="96"/>
  <c r="T74" i="96"/>
  <c r="S74" i="96"/>
  <c r="R74" i="96"/>
  <c r="Q74" i="96"/>
  <c r="P74" i="96"/>
  <c r="O74" i="96"/>
  <c r="N74" i="96"/>
  <c r="M74" i="96"/>
  <c r="L74" i="96"/>
  <c r="K74" i="96"/>
  <c r="AO73" i="96"/>
  <c r="AN73" i="96"/>
  <c r="AM73" i="96"/>
  <c r="AL73" i="96"/>
  <c r="AK73" i="96"/>
  <c r="AJ73" i="96"/>
  <c r="AI73" i="96"/>
  <c r="AH73" i="96"/>
  <c r="AG73" i="96"/>
  <c r="AF73" i="96"/>
  <c r="AE73" i="96"/>
  <c r="AD73" i="96"/>
  <c r="AC73" i="96"/>
  <c r="AB73" i="96"/>
  <c r="AA73" i="96"/>
  <c r="Z73" i="96"/>
  <c r="Y73" i="96"/>
  <c r="X73" i="96"/>
  <c r="W73" i="96"/>
  <c r="V73" i="96"/>
  <c r="U73" i="96"/>
  <c r="T73" i="96"/>
  <c r="S73" i="96"/>
  <c r="R73" i="96"/>
  <c r="Q73" i="96"/>
  <c r="P73" i="96"/>
  <c r="O73" i="96"/>
  <c r="N73" i="96"/>
  <c r="M73" i="96"/>
  <c r="L73" i="96"/>
  <c r="K73" i="96"/>
  <c r="AO72" i="96"/>
  <c r="AN72" i="96"/>
  <c r="AM72" i="96"/>
  <c r="AL72" i="96"/>
  <c r="AK72" i="96"/>
  <c r="AJ72" i="96"/>
  <c r="AI72" i="96"/>
  <c r="AH72" i="96"/>
  <c r="AG72" i="96"/>
  <c r="AF72" i="96"/>
  <c r="AE72" i="96"/>
  <c r="AD72" i="96"/>
  <c r="AC72" i="96"/>
  <c r="AB72" i="96"/>
  <c r="AA72" i="96"/>
  <c r="Z72" i="96"/>
  <c r="Y72" i="96"/>
  <c r="X72" i="96"/>
  <c r="W72" i="96"/>
  <c r="V72" i="96"/>
  <c r="U72" i="96"/>
  <c r="T72" i="96"/>
  <c r="S72" i="96"/>
  <c r="R72" i="96"/>
  <c r="Q72" i="96"/>
  <c r="P72" i="96"/>
  <c r="O72" i="96"/>
  <c r="N72" i="96"/>
  <c r="M72" i="96"/>
  <c r="L72" i="96"/>
  <c r="K72" i="96"/>
  <c r="AO70" i="96"/>
  <c r="AN70" i="96"/>
  <c r="AM70" i="96"/>
  <c r="AL70" i="96"/>
  <c r="AK70" i="96"/>
  <c r="AJ70" i="96"/>
  <c r="AI70" i="96"/>
  <c r="AH70" i="96"/>
  <c r="AG70" i="96"/>
  <c r="AF70" i="96"/>
  <c r="AE70" i="96"/>
  <c r="AD70" i="96"/>
  <c r="AC70" i="96"/>
  <c r="AB70" i="96"/>
  <c r="AA70" i="96"/>
  <c r="Z70" i="96"/>
  <c r="Y70" i="96"/>
  <c r="X70" i="96"/>
  <c r="W70" i="96"/>
  <c r="V70" i="96"/>
  <c r="U70" i="96"/>
  <c r="T70" i="96"/>
  <c r="S70" i="96"/>
  <c r="R70" i="96"/>
  <c r="Q70" i="96"/>
  <c r="P70" i="96"/>
  <c r="O70" i="96"/>
  <c r="N70" i="96"/>
  <c r="M70" i="96"/>
  <c r="L70" i="96"/>
  <c r="K70" i="96"/>
  <c r="AO69" i="96"/>
  <c r="AN69" i="96"/>
  <c r="AM69" i="96"/>
  <c r="AL69" i="96"/>
  <c r="AK69" i="96"/>
  <c r="AJ69" i="96"/>
  <c r="AI69" i="96"/>
  <c r="AH69" i="96"/>
  <c r="AG69" i="96"/>
  <c r="AF69" i="96"/>
  <c r="AE69" i="96"/>
  <c r="AD69" i="96"/>
  <c r="AC69" i="96"/>
  <c r="AB69" i="96"/>
  <c r="AA69" i="96"/>
  <c r="Z69" i="96"/>
  <c r="Y69" i="96"/>
  <c r="X69" i="96"/>
  <c r="W69" i="96"/>
  <c r="V69" i="96"/>
  <c r="U69" i="96"/>
  <c r="T69" i="96"/>
  <c r="S69" i="96"/>
  <c r="R69" i="96"/>
  <c r="Q69" i="96"/>
  <c r="P69" i="96"/>
  <c r="O69" i="96"/>
  <c r="N69" i="96"/>
  <c r="M69" i="96"/>
  <c r="L69" i="96"/>
  <c r="K69" i="96"/>
  <c r="AO68" i="96"/>
  <c r="AN68" i="96"/>
  <c r="AM68" i="96"/>
  <c r="AL68" i="96"/>
  <c r="AK68" i="96"/>
  <c r="AJ68" i="96"/>
  <c r="AI68" i="96"/>
  <c r="AH68" i="96"/>
  <c r="AG68" i="96"/>
  <c r="AF68" i="96"/>
  <c r="AE68" i="96"/>
  <c r="AD68" i="96"/>
  <c r="AC68" i="96"/>
  <c r="AB68" i="96"/>
  <c r="AA68" i="96"/>
  <c r="Z68" i="96"/>
  <c r="Y68" i="96"/>
  <c r="X68" i="96"/>
  <c r="W68" i="96"/>
  <c r="V68" i="96"/>
  <c r="U68" i="96"/>
  <c r="T68" i="96"/>
  <c r="S68" i="96"/>
  <c r="R68" i="96"/>
  <c r="Q68" i="96"/>
  <c r="P68" i="96"/>
  <c r="O68" i="96"/>
  <c r="N68" i="96"/>
  <c r="M68" i="96"/>
  <c r="L68" i="96"/>
  <c r="K68" i="96"/>
  <c r="AO67" i="96"/>
  <c r="AN67" i="96"/>
  <c r="AM67" i="96"/>
  <c r="AL67" i="96"/>
  <c r="AK67" i="96"/>
  <c r="AJ67" i="96"/>
  <c r="AI67" i="96"/>
  <c r="AH67" i="96"/>
  <c r="AG67" i="96"/>
  <c r="AF67" i="96"/>
  <c r="AE67" i="96"/>
  <c r="AD67" i="96"/>
  <c r="AC67" i="96"/>
  <c r="AB67" i="96"/>
  <c r="AA67" i="96"/>
  <c r="Z67" i="96"/>
  <c r="Y67" i="96"/>
  <c r="X67" i="96"/>
  <c r="W67" i="96"/>
  <c r="V67" i="96"/>
  <c r="U67" i="96"/>
  <c r="T67" i="96"/>
  <c r="S67" i="96"/>
  <c r="R67" i="96"/>
  <c r="Q67" i="96"/>
  <c r="P67" i="96"/>
  <c r="O67" i="96"/>
  <c r="N67" i="96"/>
  <c r="M67" i="96"/>
  <c r="L67" i="96"/>
  <c r="K67" i="96"/>
  <c r="AO60" i="96"/>
  <c r="AN60" i="96"/>
  <c r="AM60" i="96"/>
  <c r="AL60" i="96"/>
  <c r="AK60" i="96"/>
  <c r="AJ60" i="96"/>
  <c r="AI60" i="96"/>
  <c r="AH60" i="96"/>
  <c r="AG60" i="96"/>
  <c r="AF60" i="96"/>
  <c r="AE60" i="96"/>
  <c r="AD60" i="96"/>
  <c r="AC60" i="96"/>
  <c r="AB60" i="96"/>
  <c r="AA60" i="96"/>
  <c r="Z60" i="96"/>
  <c r="Y60" i="96"/>
  <c r="X60" i="96"/>
  <c r="W60" i="96"/>
  <c r="V60" i="96"/>
  <c r="U60" i="96"/>
  <c r="T60" i="96"/>
  <c r="S60" i="96"/>
  <c r="R60" i="96"/>
  <c r="Q60" i="96"/>
  <c r="P60" i="96"/>
  <c r="O60" i="96"/>
  <c r="N60" i="96"/>
  <c r="M60" i="96"/>
  <c r="L60" i="96"/>
  <c r="K60" i="96"/>
  <c r="H60" i="96"/>
  <c r="G60" i="96"/>
  <c r="F60" i="96"/>
  <c r="E60" i="96"/>
  <c r="D60" i="96"/>
  <c r="AO58" i="96"/>
  <c r="AN58" i="96"/>
  <c r="AM58" i="96"/>
  <c r="AK58" i="96"/>
  <c r="AJ58" i="96"/>
  <c r="AI58" i="96"/>
  <c r="AH58" i="96"/>
  <c r="AG58" i="96"/>
  <c r="AF58" i="96"/>
  <c r="AE58" i="96"/>
  <c r="AD58" i="96"/>
  <c r="AC58" i="96"/>
  <c r="AB58" i="96"/>
  <c r="AA58" i="96"/>
  <c r="Z58" i="96"/>
  <c r="Y58" i="96"/>
  <c r="X58" i="96"/>
  <c r="W58" i="96"/>
  <c r="V58" i="96"/>
  <c r="U58" i="96"/>
  <c r="T58" i="96"/>
  <c r="S58" i="96"/>
  <c r="R58" i="96"/>
  <c r="Q58" i="96"/>
  <c r="P58" i="96"/>
  <c r="O58" i="96"/>
  <c r="N58" i="96"/>
  <c r="M58" i="96"/>
  <c r="L58" i="96"/>
  <c r="H58" i="96"/>
  <c r="G58" i="96"/>
  <c r="F58" i="96"/>
  <c r="E58" i="96"/>
  <c r="D58" i="96"/>
  <c r="AO57" i="96"/>
  <c r="AN57" i="96"/>
  <c r="AM57" i="96"/>
  <c r="AL57" i="96"/>
  <c r="AK57" i="96"/>
  <c r="AJ57" i="96"/>
  <c r="AI57" i="96"/>
  <c r="AH57" i="96"/>
  <c r="AG57" i="96"/>
  <c r="AF57" i="96"/>
  <c r="AE57" i="96"/>
  <c r="AD57" i="96"/>
  <c r="AC57" i="96"/>
  <c r="AB57" i="96"/>
  <c r="AA57" i="96"/>
  <c r="Z57" i="96"/>
  <c r="Y57" i="96"/>
  <c r="X57" i="96"/>
  <c r="W57" i="96"/>
  <c r="V57" i="96"/>
  <c r="U57" i="96"/>
  <c r="T57" i="96"/>
  <c r="S57" i="96"/>
  <c r="R57" i="96"/>
  <c r="Q57" i="96"/>
  <c r="P57" i="96"/>
  <c r="O57" i="96"/>
  <c r="N57" i="96"/>
  <c r="M57" i="96"/>
  <c r="L57" i="96"/>
  <c r="H57" i="96"/>
  <c r="G57" i="96"/>
  <c r="F57" i="96"/>
  <c r="E57" i="96"/>
  <c r="D57" i="96"/>
  <c r="AO55" i="96"/>
  <c r="AN55" i="96"/>
  <c r="AM55" i="96"/>
  <c r="AL55" i="96"/>
  <c r="AK55" i="96"/>
  <c r="AJ55" i="96"/>
  <c r="AI55" i="96"/>
  <c r="AH55" i="96"/>
  <c r="AG55" i="96"/>
  <c r="AF55" i="96"/>
  <c r="AE55" i="96"/>
  <c r="AD55" i="96"/>
  <c r="AC55" i="96"/>
  <c r="AB55" i="96"/>
  <c r="AA55" i="96"/>
  <c r="Z55" i="96"/>
  <c r="Y55" i="96"/>
  <c r="X55" i="96"/>
  <c r="W55" i="96"/>
  <c r="V55" i="96"/>
  <c r="U55" i="96"/>
  <c r="T55" i="96"/>
  <c r="S55" i="96"/>
  <c r="R55" i="96"/>
  <c r="Q55" i="96"/>
  <c r="P55" i="96"/>
  <c r="O55" i="96"/>
  <c r="N55" i="96"/>
  <c r="M55" i="96"/>
  <c r="L55" i="96"/>
  <c r="H55" i="96"/>
  <c r="G55" i="96"/>
  <c r="F55" i="96"/>
  <c r="E55" i="96"/>
  <c r="D55" i="96"/>
  <c r="AO54" i="96"/>
  <c r="AN54" i="96"/>
  <c r="AM54" i="96"/>
  <c r="AL54" i="96"/>
  <c r="AK54" i="96"/>
  <c r="AJ54" i="96"/>
  <c r="AI54" i="96"/>
  <c r="AH54" i="96"/>
  <c r="AG54" i="96"/>
  <c r="AF54" i="96"/>
  <c r="AE54" i="96"/>
  <c r="AD54" i="96"/>
  <c r="AC54" i="96"/>
  <c r="AB54" i="96"/>
  <c r="AA54" i="96"/>
  <c r="Z54" i="96"/>
  <c r="Y54" i="96"/>
  <c r="X54" i="96"/>
  <c r="W54" i="96"/>
  <c r="V54" i="96"/>
  <c r="U54" i="96"/>
  <c r="T54" i="96"/>
  <c r="S54" i="96"/>
  <c r="R54" i="96"/>
  <c r="Q54" i="96"/>
  <c r="P54" i="96"/>
  <c r="O54" i="96"/>
  <c r="N54" i="96"/>
  <c r="M54" i="96"/>
  <c r="L54" i="96"/>
  <c r="H54" i="96"/>
  <c r="G54" i="96"/>
  <c r="F54" i="96"/>
  <c r="E54" i="96"/>
  <c r="D54" i="96"/>
  <c r="CJ47" i="96"/>
  <c r="CI47" i="96"/>
  <c r="CH47" i="96"/>
  <c r="CG47" i="96"/>
  <c r="CF47" i="96"/>
  <c r="CE47" i="96"/>
  <c r="CD47" i="96"/>
  <c r="CC47" i="96"/>
  <c r="CB47" i="96"/>
  <c r="CA47" i="96"/>
  <c r="BZ47" i="96"/>
  <c r="BY47" i="96"/>
  <c r="BX47" i="96"/>
  <c r="BW47" i="96"/>
  <c r="BV47" i="96"/>
  <c r="BU47" i="96"/>
  <c r="BT47" i="96"/>
  <c r="BS47" i="96"/>
  <c r="BR47" i="96"/>
  <c r="BQ47" i="96"/>
  <c r="BP47" i="96"/>
  <c r="BO47" i="96"/>
  <c r="BN47" i="96"/>
  <c r="BM47" i="96"/>
  <c r="BL47" i="96"/>
  <c r="BK47" i="96"/>
  <c r="BJ47" i="96"/>
  <c r="BI47" i="96"/>
  <c r="BH47" i="96"/>
  <c r="BG47" i="96"/>
  <c r="BF47" i="96"/>
  <c r="BE47" i="96"/>
  <c r="BD47" i="96"/>
  <c r="BC47" i="96"/>
  <c r="BB47" i="96"/>
  <c r="BA47" i="96"/>
  <c r="AU47" i="96"/>
  <c r="AT47" i="96"/>
  <c r="AR47" i="96"/>
  <c r="AQ47" i="96"/>
  <c r="AP47" i="96"/>
  <c r="CJ46" i="96"/>
  <c r="CI46" i="96"/>
  <c r="CH46" i="96"/>
  <c r="CG46" i="96"/>
  <c r="CF46" i="96"/>
  <c r="CE46" i="96"/>
  <c r="CD46" i="96"/>
  <c r="CC46" i="96"/>
  <c r="CB46" i="96"/>
  <c r="CA46" i="96"/>
  <c r="BZ46" i="96"/>
  <c r="BY46" i="96"/>
  <c r="BX46" i="96"/>
  <c r="BW46" i="96"/>
  <c r="BV46" i="96"/>
  <c r="BU46" i="96"/>
  <c r="BT46" i="96"/>
  <c r="BS46" i="96"/>
  <c r="BR46" i="96"/>
  <c r="BQ46" i="96"/>
  <c r="BP46" i="96"/>
  <c r="BO46" i="96"/>
  <c r="BN46" i="96"/>
  <c r="BM46" i="96"/>
  <c r="BL46" i="96"/>
  <c r="BK46" i="96"/>
  <c r="BJ46" i="96"/>
  <c r="BI46" i="96"/>
  <c r="BH46" i="96"/>
  <c r="BG46" i="96"/>
  <c r="BF46" i="96"/>
  <c r="BE46" i="96"/>
  <c r="BD46" i="96"/>
  <c r="BC46" i="96"/>
  <c r="BB46" i="96"/>
  <c r="BA46" i="96"/>
  <c r="AU46" i="96"/>
  <c r="AT46" i="96"/>
  <c r="AR46" i="96"/>
  <c r="AQ46" i="96"/>
  <c r="AP46" i="96"/>
  <c r="CJ45" i="96"/>
  <c r="CI45" i="96"/>
  <c r="CH45" i="96"/>
  <c r="CG45" i="96"/>
  <c r="CF45" i="96"/>
  <c r="CE45" i="96"/>
  <c r="CD45" i="96"/>
  <c r="CC45" i="96"/>
  <c r="CB45" i="96"/>
  <c r="CA45" i="96"/>
  <c r="BZ45" i="96"/>
  <c r="BY45" i="96"/>
  <c r="BX45" i="96"/>
  <c r="BW45" i="96"/>
  <c r="BV45" i="96"/>
  <c r="BU45" i="96"/>
  <c r="BT45" i="96"/>
  <c r="BS45" i="96"/>
  <c r="BR45" i="96"/>
  <c r="BQ45" i="96"/>
  <c r="BP45" i="96"/>
  <c r="BO45" i="96"/>
  <c r="BN45" i="96"/>
  <c r="BM45" i="96"/>
  <c r="BL45" i="96"/>
  <c r="BK45" i="96"/>
  <c r="BJ45" i="96"/>
  <c r="BI45" i="96"/>
  <c r="BH45" i="96"/>
  <c r="BG45" i="96"/>
  <c r="BF45" i="96"/>
  <c r="BE45" i="96"/>
  <c r="BD45" i="96"/>
  <c r="BC45" i="96"/>
  <c r="BB45" i="96"/>
  <c r="BA45" i="96"/>
  <c r="AU45" i="96"/>
  <c r="AT45" i="96"/>
  <c r="AR45" i="96"/>
  <c r="AQ45" i="96"/>
  <c r="AP45" i="96"/>
  <c r="CJ44" i="96"/>
  <c r="CI44" i="96"/>
  <c r="CH44" i="96"/>
  <c r="CG44" i="96"/>
  <c r="CF44" i="96"/>
  <c r="CE44" i="96"/>
  <c r="CD44" i="96"/>
  <c r="CC44" i="96"/>
  <c r="CB44" i="96"/>
  <c r="CA44" i="96"/>
  <c r="BZ44" i="96"/>
  <c r="BY44" i="96"/>
  <c r="BX44" i="96"/>
  <c r="BW44" i="96"/>
  <c r="BV44" i="96"/>
  <c r="BU44" i="96"/>
  <c r="BT44" i="96"/>
  <c r="BS44" i="96"/>
  <c r="BR44" i="96"/>
  <c r="BQ44" i="96"/>
  <c r="BP44" i="96"/>
  <c r="BO44" i="96"/>
  <c r="BN44" i="96"/>
  <c r="BM44" i="96"/>
  <c r="BL44" i="96"/>
  <c r="BK44" i="96"/>
  <c r="BJ44" i="96"/>
  <c r="BI44" i="96"/>
  <c r="BH44" i="96"/>
  <c r="BG44" i="96"/>
  <c r="BF44" i="96"/>
  <c r="BE44" i="96"/>
  <c r="BD44" i="96"/>
  <c r="BC44" i="96"/>
  <c r="BB44" i="96"/>
  <c r="BA44" i="96"/>
  <c r="AU44" i="96"/>
  <c r="AT44" i="96"/>
  <c r="AR44" i="96"/>
  <c r="AQ44" i="96"/>
  <c r="AP44" i="96"/>
  <c r="CJ43" i="96"/>
  <c r="CI43" i="96"/>
  <c r="CH43" i="96"/>
  <c r="CG43" i="96"/>
  <c r="CF43" i="96"/>
  <c r="CE43" i="96"/>
  <c r="CD43" i="96"/>
  <c r="CC43" i="96"/>
  <c r="CB43" i="96"/>
  <c r="CA43" i="96"/>
  <c r="BZ43" i="96"/>
  <c r="BY43" i="96"/>
  <c r="BX43" i="96"/>
  <c r="BW43" i="96"/>
  <c r="BV43" i="96"/>
  <c r="BU43" i="96"/>
  <c r="BT43" i="96"/>
  <c r="BS43" i="96"/>
  <c r="BR43" i="96"/>
  <c r="BQ43" i="96"/>
  <c r="BP43" i="96"/>
  <c r="BO43" i="96"/>
  <c r="BN43" i="96"/>
  <c r="BM43" i="96"/>
  <c r="BL43" i="96"/>
  <c r="BK43" i="96"/>
  <c r="BJ43" i="96"/>
  <c r="BI43" i="96"/>
  <c r="BH43" i="96"/>
  <c r="BG43" i="96"/>
  <c r="BF43" i="96"/>
  <c r="BE43" i="96"/>
  <c r="BD43" i="96"/>
  <c r="BC43" i="96"/>
  <c r="BB43" i="96"/>
  <c r="BA43" i="96"/>
  <c r="AU43" i="96"/>
  <c r="AT43" i="96"/>
  <c r="AR43" i="96"/>
  <c r="AQ43" i="96"/>
  <c r="AP43" i="96"/>
  <c r="CJ42" i="96"/>
  <c r="CI42" i="96"/>
  <c r="CH42" i="96"/>
  <c r="CG42" i="96"/>
  <c r="CF42" i="96"/>
  <c r="CE42" i="96"/>
  <c r="CD42" i="96"/>
  <c r="CC42" i="96"/>
  <c r="CB42" i="96"/>
  <c r="CA42" i="96"/>
  <c r="BZ42" i="96"/>
  <c r="BY42" i="96"/>
  <c r="BX42" i="96"/>
  <c r="BW42" i="96"/>
  <c r="BV42" i="96"/>
  <c r="BU42" i="96"/>
  <c r="BT42" i="96"/>
  <c r="BS42" i="96"/>
  <c r="BR42" i="96"/>
  <c r="BQ42" i="96"/>
  <c r="BP42" i="96"/>
  <c r="BO42" i="96"/>
  <c r="BN42" i="96"/>
  <c r="BM42" i="96"/>
  <c r="BL42" i="96"/>
  <c r="BK42" i="96"/>
  <c r="BJ42" i="96"/>
  <c r="BI42" i="96"/>
  <c r="BH42" i="96"/>
  <c r="BG42" i="96"/>
  <c r="BF42" i="96"/>
  <c r="BE42" i="96"/>
  <c r="BD42" i="96"/>
  <c r="BC42" i="96"/>
  <c r="BB42" i="96"/>
  <c r="BA42" i="96"/>
  <c r="AU42" i="96"/>
  <c r="AT42" i="96"/>
  <c r="AR42" i="96"/>
  <c r="AQ42" i="96"/>
  <c r="AP42" i="96"/>
  <c r="CJ41" i="96"/>
  <c r="CI41" i="96"/>
  <c r="CH41" i="96"/>
  <c r="CG41" i="96"/>
  <c r="CF41" i="96"/>
  <c r="CE41" i="96"/>
  <c r="CD41" i="96"/>
  <c r="CC41" i="96"/>
  <c r="CB41" i="96"/>
  <c r="CA41" i="96"/>
  <c r="BZ41" i="96"/>
  <c r="BY41" i="96"/>
  <c r="BX41" i="96"/>
  <c r="BW41" i="96"/>
  <c r="BV41" i="96"/>
  <c r="BU41" i="96"/>
  <c r="BT41" i="96"/>
  <c r="BS41" i="96"/>
  <c r="BR41" i="96"/>
  <c r="BQ41" i="96"/>
  <c r="BP41" i="96"/>
  <c r="BO41" i="96"/>
  <c r="BN41" i="96"/>
  <c r="BM41" i="96"/>
  <c r="BL41" i="96"/>
  <c r="BK41" i="96"/>
  <c r="BJ41" i="96"/>
  <c r="BI41" i="96"/>
  <c r="BH41" i="96"/>
  <c r="BG41" i="96"/>
  <c r="BF41" i="96"/>
  <c r="BE41" i="96"/>
  <c r="BD41" i="96"/>
  <c r="BC41" i="96"/>
  <c r="BB41" i="96"/>
  <c r="BA41" i="96"/>
  <c r="AU41" i="96"/>
  <c r="AT41" i="96"/>
  <c r="AR41" i="96"/>
  <c r="AQ41" i="96"/>
  <c r="AP41" i="96"/>
  <c r="CJ40" i="96"/>
  <c r="CI40" i="96"/>
  <c r="CH40" i="96"/>
  <c r="CG40" i="96"/>
  <c r="CF40" i="96"/>
  <c r="CE40" i="96"/>
  <c r="CD40" i="96"/>
  <c r="CC40" i="96"/>
  <c r="CB40" i="96"/>
  <c r="CA40" i="96"/>
  <c r="BZ40" i="96"/>
  <c r="BY40" i="96"/>
  <c r="BX40" i="96"/>
  <c r="BW40" i="96"/>
  <c r="BV40" i="96"/>
  <c r="BU40" i="96"/>
  <c r="BT40" i="96"/>
  <c r="BS40" i="96"/>
  <c r="BR40" i="96"/>
  <c r="BQ40" i="96"/>
  <c r="BP40" i="96"/>
  <c r="BO40" i="96"/>
  <c r="BN40" i="96"/>
  <c r="BM40" i="96"/>
  <c r="BL40" i="96"/>
  <c r="BK40" i="96"/>
  <c r="BJ40" i="96"/>
  <c r="BI40" i="96"/>
  <c r="BH40" i="96"/>
  <c r="BG40" i="96"/>
  <c r="BF40" i="96"/>
  <c r="BE40" i="96"/>
  <c r="BD40" i="96"/>
  <c r="BC40" i="96"/>
  <c r="BB40" i="96"/>
  <c r="BA40" i="96"/>
  <c r="AU40" i="96"/>
  <c r="AT40" i="96"/>
  <c r="AR40" i="96"/>
  <c r="AQ40" i="96"/>
  <c r="AP40" i="96"/>
  <c r="CJ39" i="96"/>
  <c r="CI39" i="96"/>
  <c r="CH39" i="96"/>
  <c r="CG39" i="96"/>
  <c r="CF39" i="96"/>
  <c r="CE39" i="96"/>
  <c r="CD39" i="96"/>
  <c r="CC39" i="96"/>
  <c r="CB39" i="96"/>
  <c r="CA39" i="96"/>
  <c r="BZ39" i="96"/>
  <c r="BY39" i="96"/>
  <c r="BX39" i="96"/>
  <c r="BW39" i="96"/>
  <c r="BV39" i="96"/>
  <c r="BU39" i="96"/>
  <c r="BT39" i="96"/>
  <c r="BS39" i="96"/>
  <c r="BR39" i="96"/>
  <c r="BQ39" i="96"/>
  <c r="BP39" i="96"/>
  <c r="BO39" i="96"/>
  <c r="BN39" i="96"/>
  <c r="BM39" i="96"/>
  <c r="BL39" i="96"/>
  <c r="BK39" i="96"/>
  <c r="BJ39" i="96"/>
  <c r="BI39" i="96"/>
  <c r="BH39" i="96"/>
  <c r="BG39" i="96"/>
  <c r="BF39" i="96"/>
  <c r="BE39" i="96"/>
  <c r="BD39" i="96"/>
  <c r="BC39" i="96"/>
  <c r="BB39" i="96"/>
  <c r="BA39" i="96"/>
  <c r="AU39" i="96"/>
  <c r="AT39" i="96"/>
  <c r="AR39" i="96"/>
  <c r="AQ39" i="96"/>
  <c r="AP39" i="96"/>
  <c r="CJ38" i="96"/>
  <c r="CI38" i="96"/>
  <c r="CH38" i="96"/>
  <c r="CG38" i="96"/>
  <c r="CF38" i="96"/>
  <c r="CE38" i="96"/>
  <c r="CD38" i="96"/>
  <c r="CC38" i="96"/>
  <c r="CB38" i="96"/>
  <c r="CA38" i="96"/>
  <c r="BZ38" i="96"/>
  <c r="BY38" i="96"/>
  <c r="BX38" i="96"/>
  <c r="BW38" i="96"/>
  <c r="BV38" i="96"/>
  <c r="BU38" i="96"/>
  <c r="BT38" i="96"/>
  <c r="BS38" i="96"/>
  <c r="BR38" i="96"/>
  <c r="BQ38" i="96"/>
  <c r="BP38" i="96"/>
  <c r="BO38" i="96"/>
  <c r="BN38" i="96"/>
  <c r="BM38" i="96"/>
  <c r="BL38" i="96"/>
  <c r="BK38" i="96"/>
  <c r="BJ38" i="96"/>
  <c r="BI38" i="96"/>
  <c r="BH38" i="96"/>
  <c r="BG38" i="96"/>
  <c r="BF38" i="96"/>
  <c r="BE38" i="96"/>
  <c r="BD38" i="96"/>
  <c r="BC38" i="96"/>
  <c r="BB38" i="96"/>
  <c r="BA38" i="96"/>
  <c r="AU38" i="96"/>
  <c r="AT38" i="96"/>
  <c r="AR38" i="96"/>
  <c r="AQ38" i="96"/>
  <c r="AP38" i="96"/>
  <c r="CJ37" i="96"/>
  <c r="CI37" i="96"/>
  <c r="CH37" i="96"/>
  <c r="CG37" i="96"/>
  <c r="CF37" i="96"/>
  <c r="CE37" i="96"/>
  <c r="CD37" i="96"/>
  <c r="CC37" i="96"/>
  <c r="CB37" i="96"/>
  <c r="CA37" i="96"/>
  <c r="BZ37" i="96"/>
  <c r="BY37" i="96"/>
  <c r="BX37" i="96"/>
  <c r="BW37" i="96"/>
  <c r="BV37" i="96"/>
  <c r="BU37" i="96"/>
  <c r="BT37" i="96"/>
  <c r="BS37" i="96"/>
  <c r="BR37" i="96"/>
  <c r="BQ37" i="96"/>
  <c r="BP37" i="96"/>
  <c r="BO37" i="96"/>
  <c r="BN37" i="96"/>
  <c r="BM37" i="96"/>
  <c r="BL37" i="96"/>
  <c r="BK37" i="96"/>
  <c r="BJ37" i="96"/>
  <c r="BI37" i="96"/>
  <c r="BH37" i="96"/>
  <c r="BG37" i="96"/>
  <c r="BF37" i="96"/>
  <c r="BE37" i="96"/>
  <c r="BD37" i="96"/>
  <c r="BC37" i="96"/>
  <c r="BB37" i="96"/>
  <c r="BA37" i="96"/>
  <c r="AU37" i="96"/>
  <c r="AT37" i="96"/>
  <c r="AR37" i="96"/>
  <c r="AQ37" i="96"/>
  <c r="AP37" i="96"/>
  <c r="CJ36" i="96"/>
  <c r="CI36" i="96"/>
  <c r="CH36" i="96"/>
  <c r="CG36" i="96"/>
  <c r="CF36" i="96"/>
  <c r="CE36" i="96"/>
  <c r="CD36" i="96"/>
  <c r="CC36" i="96"/>
  <c r="CB36" i="96"/>
  <c r="CA36" i="96"/>
  <c r="BZ36" i="96"/>
  <c r="BY36" i="96"/>
  <c r="BX36" i="96"/>
  <c r="BW36" i="96"/>
  <c r="BV36" i="96"/>
  <c r="BU36" i="96"/>
  <c r="BT36" i="96"/>
  <c r="BS36" i="96"/>
  <c r="BR36" i="96"/>
  <c r="BQ36" i="96"/>
  <c r="BP36" i="96"/>
  <c r="BO36" i="96"/>
  <c r="BN36" i="96"/>
  <c r="BM36" i="96"/>
  <c r="BL36" i="96"/>
  <c r="BK36" i="96"/>
  <c r="BJ36" i="96"/>
  <c r="BI36" i="96"/>
  <c r="BH36" i="96"/>
  <c r="BG36" i="96"/>
  <c r="BF36" i="96"/>
  <c r="BE36" i="96"/>
  <c r="BD36" i="96"/>
  <c r="BC36" i="96"/>
  <c r="BB36" i="96"/>
  <c r="BA36" i="96"/>
  <c r="AU36" i="96"/>
  <c r="AT36" i="96"/>
  <c r="AR36" i="96"/>
  <c r="AQ36" i="96"/>
  <c r="AP36" i="96"/>
  <c r="CJ35" i="96"/>
  <c r="CI35" i="96"/>
  <c r="CH35" i="96"/>
  <c r="CG35" i="96"/>
  <c r="CF35" i="96"/>
  <c r="CE35" i="96"/>
  <c r="CD35" i="96"/>
  <c r="CC35" i="96"/>
  <c r="CB35" i="96"/>
  <c r="CA35" i="96"/>
  <c r="BZ35" i="96"/>
  <c r="BY35" i="96"/>
  <c r="BX35" i="96"/>
  <c r="BW35" i="96"/>
  <c r="BV35" i="96"/>
  <c r="BU35" i="96"/>
  <c r="BT35" i="96"/>
  <c r="BS35" i="96"/>
  <c r="BR35" i="96"/>
  <c r="BQ35" i="96"/>
  <c r="BP35" i="96"/>
  <c r="BO35" i="96"/>
  <c r="BN35" i="96"/>
  <c r="BM35" i="96"/>
  <c r="BL35" i="96"/>
  <c r="BK35" i="96"/>
  <c r="BJ35" i="96"/>
  <c r="BI35" i="96"/>
  <c r="BH35" i="96"/>
  <c r="BG35" i="96"/>
  <c r="BF35" i="96"/>
  <c r="BE35" i="96"/>
  <c r="BD35" i="96"/>
  <c r="BC35" i="96"/>
  <c r="BB35" i="96"/>
  <c r="BA35" i="96"/>
  <c r="AU35" i="96"/>
  <c r="AT35" i="96"/>
  <c r="AR35" i="96"/>
  <c r="AQ35" i="96"/>
  <c r="AP35" i="96"/>
  <c r="CJ34" i="96"/>
  <c r="CI34" i="96"/>
  <c r="CH34" i="96"/>
  <c r="CG34" i="96"/>
  <c r="CF34" i="96"/>
  <c r="CE34" i="96"/>
  <c r="CD34" i="96"/>
  <c r="CC34" i="96"/>
  <c r="CB34" i="96"/>
  <c r="CA34" i="96"/>
  <c r="BZ34" i="96"/>
  <c r="BY34" i="96"/>
  <c r="BX34" i="96"/>
  <c r="BW34" i="96"/>
  <c r="BV34" i="96"/>
  <c r="BU34" i="96"/>
  <c r="BT34" i="96"/>
  <c r="BS34" i="96"/>
  <c r="BR34" i="96"/>
  <c r="BQ34" i="96"/>
  <c r="BP34" i="96"/>
  <c r="BO34" i="96"/>
  <c r="BN34" i="96"/>
  <c r="BM34" i="96"/>
  <c r="BL34" i="96"/>
  <c r="BK34" i="96"/>
  <c r="BJ34" i="96"/>
  <c r="BI34" i="96"/>
  <c r="BH34" i="96"/>
  <c r="BG34" i="96"/>
  <c r="BF34" i="96"/>
  <c r="BE34" i="96"/>
  <c r="BD34" i="96"/>
  <c r="BC34" i="96"/>
  <c r="BB34" i="96"/>
  <c r="BA34" i="96"/>
  <c r="AU34" i="96"/>
  <c r="AT34" i="96"/>
  <c r="AR34" i="96"/>
  <c r="AQ34" i="96"/>
  <c r="AP34" i="96"/>
  <c r="CJ33" i="96"/>
  <c r="CI33" i="96"/>
  <c r="CH33" i="96"/>
  <c r="CG33" i="96"/>
  <c r="CF33" i="96"/>
  <c r="CE33" i="96"/>
  <c r="CD33" i="96"/>
  <c r="CC33" i="96"/>
  <c r="CB33" i="96"/>
  <c r="CA33" i="96"/>
  <c r="BZ33" i="96"/>
  <c r="BY33" i="96"/>
  <c r="BX33" i="96"/>
  <c r="BW33" i="96"/>
  <c r="BV33" i="96"/>
  <c r="BU33" i="96"/>
  <c r="BT33" i="96"/>
  <c r="BS33" i="96"/>
  <c r="BR33" i="96"/>
  <c r="BQ33" i="96"/>
  <c r="BP33" i="96"/>
  <c r="BO33" i="96"/>
  <c r="BN33" i="96"/>
  <c r="BM33" i="96"/>
  <c r="BL33" i="96"/>
  <c r="BK33" i="96"/>
  <c r="BJ33" i="96"/>
  <c r="BI33" i="96"/>
  <c r="BH33" i="96"/>
  <c r="BG33" i="96"/>
  <c r="BF33" i="96"/>
  <c r="BE33" i="96"/>
  <c r="BD33" i="96"/>
  <c r="BC33" i="96"/>
  <c r="BB33" i="96"/>
  <c r="BA33" i="96"/>
  <c r="AU33" i="96"/>
  <c r="AT33" i="96"/>
  <c r="AR33" i="96"/>
  <c r="AQ33" i="96"/>
  <c r="AP33" i="96"/>
  <c r="CJ32" i="96"/>
  <c r="CI32" i="96"/>
  <c r="CH32" i="96"/>
  <c r="CG32" i="96"/>
  <c r="CF32" i="96"/>
  <c r="CE32" i="96"/>
  <c r="CD32" i="96"/>
  <c r="CC32" i="96"/>
  <c r="CB32" i="96"/>
  <c r="CA32" i="96"/>
  <c r="BZ32" i="96"/>
  <c r="BY32" i="96"/>
  <c r="BX32" i="96"/>
  <c r="BW32" i="96"/>
  <c r="BV32" i="96"/>
  <c r="BU32" i="96"/>
  <c r="BT32" i="96"/>
  <c r="BS32" i="96"/>
  <c r="BR32" i="96"/>
  <c r="BQ32" i="96"/>
  <c r="BP32" i="96"/>
  <c r="BO32" i="96"/>
  <c r="BN32" i="96"/>
  <c r="BM32" i="96"/>
  <c r="BL32" i="96"/>
  <c r="BK32" i="96"/>
  <c r="BJ32" i="96"/>
  <c r="BI32" i="96"/>
  <c r="BH32" i="96"/>
  <c r="BG32" i="96"/>
  <c r="BF32" i="96"/>
  <c r="BE32" i="96"/>
  <c r="BD32" i="96"/>
  <c r="BC32" i="96"/>
  <c r="BB32" i="96"/>
  <c r="BA32" i="96"/>
  <c r="AU32" i="96"/>
  <c r="AT32" i="96"/>
  <c r="AR32" i="96"/>
  <c r="AQ32" i="96"/>
  <c r="AP32" i="96"/>
  <c r="CJ28" i="96"/>
  <c r="CI28" i="96"/>
  <c r="CH28" i="96"/>
  <c r="CG28" i="96"/>
  <c r="CF28" i="96"/>
  <c r="CE28" i="96"/>
  <c r="CD28" i="96"/>
  <c r="CC28" i="96"/>
  <c r="CB28" i="96"/>
  <c r="CA28" i="96"/>
  <c r="BZ28" i="96"/>
  <c r="BY28" i="96"/>
  <c r="BX28" i="96"/>
  <c r="BW28" i="96"/>
  <c r="BV28" i="96"/>
  <c r="BU28" i="96"/>
  <c r="BT28" i="96"/>
  <c r="BS28" i="96"/>
  <c r="BR28" i="96"/>
  <c r="BQ28" i="96"/>
  <c r="BP28" i="96"/>
  <c r="BO28" i="96"/>
  <c r="BN28" i="96"/>
  <c r="BM28" i="96"/>
  <c r="BL28" i="96"/>
  <c r="BK28" i="96"/>
  <c r="BJ28" i="96"/>
  <c r="BI28" i="96"/>
  <c r="BH28" i="96"/>
  <c r="BG28" i="96"/>
  <c r="BF28" i="96"/>
  <c r="BE28" i="96"/>
  <c r="BD28" i="96"/>
  <c r="BC28" i="96"/>
  <c r="BB28" i="96"/>
  <c r="BA28" i="96"/>
  <c r="AY28" i="96"/>
  <c r="AX28" i="96"/>
  <c r="AW28" i="96"/>
  <c r="AV28" i="96"/>
  <c r="AU28" i="96"/>
  <c r="AT28" i="96"/>
  <c r="AR28" i="96"/>
  <c r="AQ28" i="96"/>
  <c r="AP28" i="96"/>
  <c r="CJ27" i="96"/>
  <c r="CI27" i="96"/>
  <c r="CH27" i="96"/>
  <c r="CG27" i="96"/>
  <c r="CF27" i="96"/>
  <c r="CE27" i="96"/>
  <c r="CD27" i="96"/>
  <c r="CC27" i="96"/>
  <c r="CB27" i="96"/>
  <c r="CA27" i="96"/>
  <c r="BZ27" i="96"/>
  <c r="BY27" i="96"/>
  <c r="BX27" i="96"/>
  <c r="BW27" i="96"/>
  <c r="BV27" i="96"/>
  <c r="BU27" i="96"/>
  <c r="BT27" i="96"/>
  <c r="BS27" i="96"/>
  <c r="BR27" i="96"/>
  <c r="BQ27" i="96"/>
  <c r="BP27" i="96"/>
  <c r="BO27" i="96"/>
  <c r="BN27" i="96"/>
  <c r="BM27" i="96"/>
  <c r="BL27" i="96"/>
  <c r="BK27" i="96"/>
  <c r="BJ27" i="96"/>
  <c r="BI27" i="96"/>
  <c r="BH27" i="96"/>
  <c r="BG27" i="96"/>
  <c r="BF27" i="96"/>
  <c r="BE27" i="96"/>
  <c r="BD27" i="96"/>
  <c r="BC27" i="96"/>
  <c r="BB27" i="96"/>
  <c r="BA27" i="96"/>
  <c r="AY27" i="96"/>
  <c r="AX27" i="96"/>
  <c r="AW27" i="96"/>
  <c r="AV27" i="96"/>
  <c r="AU27" i="96"/>
  <c r="AT27" i="96"/>
  <c r="AR27" i="96"/>
  <c r="AQ27" i="96"/>
  <c r="AP27" i="96"/>
  <c r="CJ26" i="96"/>
  <c r="CI26" i="96"/>
  <c r="CH26" i="96"/>
  <c r="CG26" i="96"/>
  <c r="CF26" i="96"/>
  <c r="CE26" i="96"/>
  <c r="CD26" i="96"/>
  <c r="CC26" i="96"/>
  <c r="CB26" i="96"/>
  <c r="CA26" i="96"/>
  <c r="BZ26" i="96"/>
  <c r="BY26" i="96"/>
  <c r="BX26" i="96"/>
  <c r="BW26" i="96"/>
  <c r="BV26" i="96"/>
  <c r="BU26" i="96"/>
  <c r="BT26" i="96"/>
  <c r="BS26" i="96"/>
  <c r="BR26" i="96"/>
  <c r="BQ26" i="96"/>
  <c r="BP26" i="96"/>
  <c r="BO26" i="96"/>
  <c r="BN26" i="96"/>
  <c r="BM26" i="96"/>
  <c r="BL26" i="96"/>
  <c r="BK26" i="96"/>
  <c r="BJ26" i="96"/>
  <c r="BI26" i="96"/>
  <c r="BH26" i="96"/>
  <c r="BG26" i="96"/>
  <c r="BF26" i="96"/>
  <c r="BE26" i="96"/>
  <c r="BD26" i="96"/>
  <c r="BC26" i="96"/>
  <c r="BB26" i="96"/>
  <c r="BA26" i="96"/>
  <c r="AY26" i="96"/>
  <c r="AX26" i="96"/>
  <c r="AW26" i="96"/>
  <c r="AV26" i="96"/>
  <c r="AU26" i="96"/>
  <c r="AT26" i="96"/>
  <c r="AR26" i="96"/>
  <c r="AQ26" i="96"/>
  <c r="AP26" i="96"/>
  <c r="CJ25" i="96"/>
  <c r="CI25" i="96"/>
  <c r="CH25" i="96"/>
  <c r="CG25" i="96"/>
  <c r="CF25" i="96"/>
  <c r="CE25" i="96"/>
  <c r="CD25" i="96"/>
  <c r="CC25" i="96"/>
  <c r="CB25" i="96"/>
  <c r="CA25" i="96"/>
  <c r="BZ25" i="96"/>
  <c r="BY25" i="96"/>
  <c r="BX25" i="96"/>
  <c r="BW25" i="96"/>
  <c r="BV25" i="96"/>
  <c r="BU25" i="96"/>
  <c r="BT25" i="96"/>
  <c r="BS25" i="96"/>
  <c r="BR25" i="96"/>
  <c r="BQ25" i="96"/>
  <c r="BP25" i="96"/>
  <c r="BO25" i="96"/>
  <c r="BN25" i="96"/>
  <c r="BM25" i="96"/>
  <c r="BL25" i="96"/>
  <c r="BK25" i="96"/>
  <c r="BJ25" i="96"/>
  <c r="BI25" i="96"/>
  <c r="BH25" i="96"/>
  <c r="BG25" i="96"/>
  <c r="BF25" i="96"/>
  <c r="BE25" i="96"/>
  <c r="BD25" i="96"/>
  <c r="BC25" i="96"/>
  <c r="BB25" i="96"/>
  <c r="BA25" i="96"/>
  <c r="AY25" i="96"/>
  <c r="AX25" i="96"/>
  <c r="AW25" i="96"/>
  <c r="AV25" i="96"/>
  <c r="AU25" i="96"/>
  <c r="AT25" i="96"/>
  <c r="AR25" i="96"/>
  <c r="AQ25" i="96"/>
  <c r="AP25" i="96"/>
  <c r="CJ24" i="96"/>
  <c r="CI24" i="96"/>
  <c r="CH24" i="96"/>
  <c r="CG24" i="96"/>
  <c r="CF24" i="96"/>
  <c r="CE24" i="96"/>
  <c r="CD24" i="96"/>
  <c r="CC24" i="96"/>
  <c r="CB24" i="96"/>
  <c r="CA24" i="96"/>
  <c r="BZ24" i="96"/>
  <c r="BY24" i="96"/>
  <c r="BX24" i="96"/>
  <c r="BW24" i="96"/>
  <c r="BV24" i="96"/>
  <c r="BU24" i="96"/>
  <c r="BT24" i="96"/>
  <c r="BS24" i="96"/>
  <c r="BR24" i="96"/>
  <c r="BQ24" i="96"/>
  <c r="BP24" i="96"/>
  <c r="BO24" i="96"/>
  <c r="BN24" i="96"/>
  <c r="BM24" i="96"/>
  <c r="BL24" i="96"/>
  <c r="BK24" i="96"/>
  <c r="BJ24" i="96"/>
  <c r="BI24" i="96"/>
  <c r="BH24" i="96"/>
  <c r="BG24" i="96"/>
  <c r="BF24" i="96"/>
  <c r="BE24" i="96"/>
  <c r="BD24" i="96"/>
  <c r="BC24" i="96"/>
  <c r="BB24" i="96"/>
  <c r="BA24" i="96"/>
  <c r="AY24" i="96"/>
  <c r="AX24" i="96"/>
  <c r="AW24" i="96"/>
  <c r="AV24" i="96"/>
  <c r="AU24" i="96"/>
  <c r="AT24" i="96"/>
  <c r="AR24" i="96"/>
  <c r="AQ24" i="96"/>
  <c r="AP24" i="96"/>
  <c r="CJ23" i="96"/>
  <c r="CI23" i="96"/>
  <c r="CH23" i="96"/>
  <c r="CG23" i="96"/>
  <c r="CF23" i="96"/>
  <c r="CE23" i="96"/>
  <c r="CD23" i="96"/>
  <c r="CC23" i="96"/>
  <c r="CB23" i="96"/>
  <c r="CA23" i="96"/>
  <c r="BZ23" i="96"/>
  <c r="BY23" i="96"/>
  <c r="BX23" i="96"/>
  <c r="BW23" i="96"/>
  <c r="BV23" i="96"/>
  <c r="BU23" i="96"/>
  <c r="BT23" i="96"/>
  <c r="BS23" i="96"/>
  <c r="BR23" i="96"/>
  <c r="BQ23" i="96"/>
  <c r="BP23" i="96"/>
  <c r="BO23" i="96"/>
  <c r="BN23" i="96"/>
  <c r="BM23" i="96"/>
  <c r="BL23" i="96"/>
  <c r="BK23" i="96"/>
  <c r="BJ23" i="96"/>
  <c r="BI23" i="96"/>
  <c r="BH23" i="96"/>
  <c r="BG23" i="96"/>
  <c r="BF23" i="96"/>
  <c r="BE23" i="96"/>
  <c r="BD23" i="96"/>
  <c r="BC23" i="96"/>
  <c r="BB23" i="96"/>
  <c r="BA23" i="96"/>
  <c r="AY23" i="96"/>
  <c r="AX23" i="96"/>
  <c r="AW23" i="96"/>
  <c r="AV23" i="96"/>
  <c r="AU23" i="96"/>
  <c r="AT23" i="96"/>
  <c r="AR23" i="96"/>
  <c r="AQ23" i="96"/>
  <c r="AP23" i="96"/>
  <c r="CJ22" i="96"/>
  <c r="CI22" i="96"/>
  <c r="CH22" i="96"/>
  <c r="CG22" i="96"/>
  <c r="CF22" i="96"/>
  <c r="CE22" i="96"/>
  <c r="CD22" i="96"/>
  <c r="CC22" i="96"/>
  <c r="CB22" i="96"/>
  <c r="CA22" i="96"/>
  <c r="BZ22" i="96"/>
  <c r="BY22" i="96"/>
  <c r="BX22" i="96"/>
  <c r="BW22" i="96"/>
  <c r="BV22" i="96"/>
  <c r="BU22" i="96"/>
  <c r="BT22" i="96"/>
  <c r="BS22" i="96"/>
  <c r="BR22" i="96"/>
  <c r="BQ22" i="96"/>
  <c r="BP22" i="96"/>
  <c r="BO22" i="96"/>
  <c r="BN22" i="96"/>
  <c r="BM22" i="96"/>
  <c r="BL22" i="96"/>
  <c r="BK22" i="96"/>
  <c r="BJ22" i="96"/>
  <c r="BI22" i="96"/>
  <c r="BH22" i="96"/>
  <c r="BG22" i="96"/>
  <c r="BF22" i="96"/>
  <c r="BE22" i="96"/>
  <c r="BD22" i="96"/>
  <c r="BC22" i="96"/>
  <c r="BB22" i="96"/>
  <c r="BA22" i="96"/>
  <c r="AY22" i="96"/>
  <c r="AX22" i="96"/>
  <c r="AW22" i="96"/>
  <c r="AV22" i="96"/>
  <c r="AU22" i="96"/>
  <c r="AT22" i="96"/>
  <c r="AR22" i="96"/>
  <c r="AQ22" i="96"/>
  <c r="AP22" i="96"/>
  <c r="CJ21" i="96"/>
  <c r="CI21" i="96"/>
  <c r="CH21" i="96"/>
  <c r="CG21" i="96"/>
  <c r="CF21" i="96"/>
  <c r="CE21" i="96"/>
  <c r="CD21" i="96"/>
  <c r="CC21" i="96"/>
  <c r="CB21" i="96"/>
  <c r="CA21" i="96"/>
  <c r="BZ21" i="96"/>
  <c r="BY21" i="96"/>
  <c r="BX21" i="96"/>
  <c r="BW21" i="96"/>
  <c r="BV21" i="96"/>
  <c r="BU21" i="96"/>
  <c r="BT21" i="96"/>
  <c r="BS21" i="96"/>
  <c r="BR21" i="96"/>
  <c r="BQ21" i="96"/>
  <c r="BP21" i="96"/>
  <c r="BO21" i="96"/>
  <c r="BN21" i="96"/>
  <c r="BM21" i="96"/>
  <c r="BL21" i="96"/>
  <c r="BK21" i="96"/>
  <c r="BJ21" i="96"/>
  <c r="BI21" i="96"/>
  <c r="BH21" i="96"/>
  <c r="BG21" i="96"/>
  <c r="BF21" i="96"/>
  <c r="BE21" i="96"/>
  <c r="BD21" i="96"/>
  <c r="BC21" i="96"/>
  <c r="BB21" i="96"/>
  <c r="BA21" i="96"/>
  <c r="AY21" i="96"/>
  <c r="AX21" i="96"/>
  <c r="AW21" i="96"/>
  <c r="AV21" i="96"/>
  <c r="AU21" i="96"/>
  <c r="AT21" i="96"/>
  <c r="AR21" i="96"/>
  <c r="AQ21" i="96"/>
  <c r="AP21" i="96"/>
  <c r="CJ20" i="96"/>
  <c r="CI20" i="96"/>
  <c r="CH20" i="96"/>
  <c r="CG20" i="96"/>
  <c r="CF20" i="96"/>
  <c r="CE20" i="96"/>
  <c r="CD20" i="96"/>
  <c r="CC20" i="96"/>
  <c r="CB20" i="96"/>
  <c r="CA20" i="96"/>
  <c r="BZ20" i="96"/>
  <c r="BY20" i="96"/>
  <c r="BX20" i="96"/>
  <c r="BW20" i="96"/>
  <c r="BV20" i="96"/>
  <c r="BU20" i="96"/>
  <c r="BT20" i="96"/>
  <c r="BS20" i="96"/>
  <c r="BR20" i="96"/>
  <c r="BQ20" i="96"/>
  <c r="BP20" i="96"/>
  <c r="BO20" i="96"/>
  <c r="BN20" i="96"/>
  <c r="BM20" i="96"/>
  <c r="BL20" i="96"/>
  <c r="BK20" i="96"/>
  <c r="BJ20" i="96"/>
  <c r="BI20" i="96"/>
  <c r="BH20" i="96"/>
  <c r="BG20" i="96"/>
  <c r="BF20" i="96"/>
  <c r="BE20" i="96"/>
  <c r="BD20" i="96"/>
  <c r="BC20" i="96"/>
  <c r="BB20" i="96"/>
  <c r="BA20" i="96"/>
  <c r="AY20" i="96"/>
  <c r="AX20" i="96"/>
  <c r="AW20" i="96"/>
  <c r="AV20" i="96"/>
  <c r="AU20" i="96"/>
  <c r="AT20" i="96"/>
  <c r="AR20" i="96"/>
  <c r="AQ20" i="96"/>
  <c r="AP20" i="96"/>
  <c r="CJ19" i="96"/>
  <c r="CI19" i="96"/>
  <c r="CH19" i="96"/>
  <c r="CG19" i="96"/>
  <c r="CF19" i="96"/>
  <c r="CE19" i="96"/>
  <c r="CD19" i="96"/>
  <c r="CC19" i="96"/>
  <c r="CB19" i="96"/>
  <c r="CA19" i="96"/>
  <c r="BZ19" i="96"/>
  <c r="BY19" i="96"/>
  <c r="BX19" i="96"/>
  <c r="BW19" i="96"/>
  <c r="BV19" i="96"/>
  <c r="BU19" i="96"/>
  <c r="BT19" i="96"/>
  <c r="BS19" i="96"/>
  <c r="BR19" i="96"/>
  <c r="BQ19" i="96"/>
  <c r="BP19" i="96"/>
  <c r="BO19" i="96"/>
  <c r="BN19" i="96"/>
  <c r="BM19" i="96"/>
  <c r="BL19" i="96"/>
  <c r="BK19" i="96"/>
  <c r="BJ19" i="96"/>
  <c r="BI19" i="96"/>
  <c r="BH19" i="96"/>
  <c r="BG19" i="96"/>
  <c r="BF19" i="96"/>
  <c r="BE19" i="96"/>
  <c r="BD19" i="96"/>
  <c r="BC19" i="96"/>
  <c r="BB19" i="96"/>
  <c r="BA19" i="96"/>
  <c r="AY19" i="96"/>
  <c r="AX19" i="96"/>
  <c r="AW19" i="96"/>
  <c r="AV19" i="96"/>
  <c r="AU19" i="96"/>
  <c r="AT19" i="96"/>
  <c r="AR19" i="96"/>
  <c r="AQ19" i="96"/>
  <c r="AP19" i="96"/>
  <c r="CJ18" i="96"/>
  <c r="CI18" i="96"/>
  <c r="CH18" i="96"/>
  <c r="CG18" i="96"/>
  <c r="CF18" i="96"/>
  <c r="CE18" i="96"/>
  <c r="CD18" i="96"/>
  <c r="CC18" i="96"/>
  <c r="CB18" i="96"/>
  <c r="CA18" i="96"/>
  <c r="BZ18" i="96"/>
  <c r="BY18" i="96"/>
  <c r="BX18" i="96"/>
  <c r="BW18" i="96"/>
  <c r="BV18" i="96"/>
  <c r="BU18" i="96"/>
  <c r="BT18" i="96"/>
  <c r="BS18" i="96"/>
  <c r="BR18" i="96"/>
  <c r="BQ18" i="96"/>
  <c r="BP18" i="96"/>
  <c r="BO18" i="96"/>
  <c r="BN18" i="96"/>
  <c r="BM18" i="96"/>
  <c r="BL18" i="96"/>
  <c r="BK18" i="96"/>
  <c r="BJ18" i="96"/>
  <c r="BI18" i="96"/>
  <c r="BH18" i="96"/>
  <c r="BG18" i="96"/>
  <c r="BF18" i="96"/>
  <c r="BE18" i="96"/>
  <c r="BD18" i="96"/>
  <c r="BC18" i="96"/>
  <c r="BB18" i="96"/>
  <c r="BA18" i="96"/>
  <c r="AY18" i="96"/>
  <c r="AX18" i="96"/>
  <c r="AW18" i="96"/>
  <c r="AV18" i="96"/>
  <c r="AU18" i="96"/>
  <c r="AT18" i="96"/>
  <c r="AR18" i="96"/>
  <c r="AQ18" i="96"/>
  <c r="AP18" i="96"/>
  <c r="CJ17" i="96"/>
  <c r="CI17" i="96"/>
  <c r="CH17" i="96"/>
  <c r="CG17" i="96"/>
  <c r="CF17" i="96"/>
  <c r="CE17" i="96"/>
  <c r="CD17" i="96"/>
  <c r="CC17" i="96"/>
  <c r="CB17" i="96"/>
  <c r="CA17" i="96"/>
  <c r="BZ17" i="96"/>
  <c r="BY17" i="96"/>
  <c r="BX17" i="96"/>
  <c r="BW17" i="96"/>
  <c r="BV17" i="96"/>
  <c r="BU17" i="96"/>
  <c r="BT17" i="96"/>
  <c r="BS17" i="96"/>
  <c r="BR17" i="96"/>
  <c r="BQ17" i="96"/>
  <c r="BP17" i="96"/>
  <c r="BO17" i="96"/>
  <c r="BN17" i="96"/>
  <c r="BM17" i="96"/>
  <c r="BL17" i="96"/>
  <c r="BK17" i="96"/>
  <c r="BJ17" i="96"/>
  <c r="BI17" i="96"/>
  <c r="BH17" i="96"/>
  <c r="BG17" i="96"/>
  <c r="BF17" i="96"/>
  <c r="BE17" i="96"/>
  <c r="BD17" i="96"/>
  <c r="BC17" i="96"/>
  <c r="BB17" i="96"/>
  <c r="BA17" i="96"/>
  <c r="AY17" i="96"/>
  <c r="AX17" i="96"/>
  <c r="AW17" i="96"/>
  <c r="AV17" i="96"/>
  <c r="AU17" i="96"/>
  <c r="AT17" i="96"/>
  <c r="AR17" i="96"/>
  <c r="AQ17" i="96"/>
  <c r="AP17" i="96"/>
  <c r="CJ16" i="96"/>
  <c r="CI16" i="96"/>
  <c r="CH16" i="96"/>
  <c r="CG16" i="96"/>
  <c r="CF16" i="96"/>
  <c r="CE16" i="96"/>
  <c r="CD16" i="96"/>
  <c r="CC16" i="96"/>
  <c r="CB16" i="96"/>
  <c r="CA16" i="96"/>
  <c r="BZ16" i="96"/>
  <c r="BY16" i="96"/>
  <c r="BX16" i="96"/>
  <c r="BW16" i="96"/>
  <c r="BV16" i="96"/>
  <c r="BU16" i="96"/>
  <c r="BT16" i="96"/>
  <c r="BS16" i="96"/>
  <c r="BR16" i="96"/>
  <c r="BQ16" i="96"/>
  <c r="BP16" i="96"/>
  <c r="BO16" i="96"/>
  <c r="BN16" i="96"/>
  <c r="BM16" i="96"/>
  <c r="BL16" i="96"/>
  <c r="BK16" i="96"/>
  <c r="BJ16" i="96"/>
  <c r="BI16" i="96"/>
  <c r="BH16" i="96"/>
  <c r="BG16" i="96"/>
  <c r="BF16" i="96"/>
  <c r="BE16" i="96"/>
  <c r="BD16" i="96"/>
  <c r="BC16" i="96"/>
  <c r="BB16" i="96"/>
  <c r="BA16" i="96"/>
  <c r="AY16" i="96"/>
  <c r="AX16" i="96"/>
  <c r="AW16" i="96"/>
  <c r="AV16" i="96"/>
  <c r="AU16" i="96"/>
  <c r="AT16" i="96"/>
  <c r="AR16" i="96"/>
  <c r="AQ16" i="96"/>
  <c r="AP16" i="96"/>
  <c r="CJ15" i="96"/>
  <c r="CI15" i="96"/>
  <c r="CH15" i="96"/>
  <c r="CG15" i="96"/>
  <c r="CF15" i="96"/>
  <c r="CE15" i="96"/>
  <c r="CD15" i="96"/>
  <c r="CC15" i="96"/>
  <c r="CB15" i="96"/>
  <c r="CA15" i="96"/>
  <c r="BZ15" i="96"/>
  <c r="BY15" i="96"/>
  <c r="BX15" i="96"/>
  <c r="BW15" i="96"/>
  <c r="BV15" i="96"/>
  <c r="BU15" i="96"/>
  <c r="BT15" i="96"/>
  <c r="BS15" i="96"/>
  <c r="BR15" i="96"/>
  <c r="BQ15" i="96"/>
  <c r="BP15" i="96"/>
  <c r="BO15" i="96"/>
  <c r="BN15" i="96"/>
  <c r="BM15" i="96"/>
  <c r="BL15" i="96"/>
  <c r="BK15" i="96"/>
  <c r="BJ15" i="96"/>
  <c r="BI15" i="96"/>
  <c r="BH15" i="96"/>
  <c r="BG15" i="96"/>
  <c r="BF15" i="96"/>
  <c r="BE15" i="96"/>
  <c r="BD15" i="96"/>
  <c r="BC15" i="96"/>
  <c r="BB15" i="96"/>
  <c r="BA15" i="96"/>
  <c r="AY15" i="96"/>
  <c r="AX15" i="96"/>
  <c r="AW15" i="96"/>
  <c r="AV15" i="96"/>
  <c r="AU15" i="96"/>
  <c r="AT15" i="96"/>
  <c r="AR15" i="96"/>
  <c r="AQ15" i="96"/>
  <c r="AP15" i="96"/>
  <c r="CJ14" i="96"/>
  <c r="CI14" i="96"/>
  <c r="CH14" i="96"/>
  <c r="CG14" i="96"/>
  <c r="CF14" i="96"/>
  <c r="CE14" i="96"/>
  <c r="CD14" i="96"/>
  <c r="CC14" i="96"/>
  <c r="CB14" i="96"/>
  <c r="CA14" i="96"/>
  <c r="BZ14" i="96"/>
  <c r="BY14" i="96"/>
  <c r="BX14" i="96"/>
  <c r="BW14" i="96"/>
  <c r="BV14" i="96"/>
  <c r="BU14" i="96"/>
  <c r="BT14" i="96"/>
  <c r="BS14" i="96"/>
  <c r="BR14" i="96"/>
  <c r="BQ14" i="96"/>
  <c r="BP14" i="96"/>
  <c r="BO14" i="96"/>
  <c r="BN14" i="96"/>
  <c r="BM14" i="96"/>
  <c r="BL14" i="96"/>
  <c r="BK14" i="96"/>
  <c r="BJ14" i="96"/>
  <c r="BI14" i="96"/>
  <c r="BH14" i="96"/>
  <c r="BG14" i="96"/>
  <c r="BF14" i="96"/>
  <c r="BE14" i="96"/>
  <c r="BD14" i="96"/>
  <c r="BC14" i="96"/>
  <c r="BB14" i="96"/>
  <c r="BA14" i="96"/>
  <c r="AY14" i="96"/>
  <c r="AX14" i="96"/>
  <c r="AW14" i="96"/>
  <c r="AV14" i="96"/>
  <c r="AU14" i="96"/>
  <c r="AT14" i="96"/>
  <c r="AR14" i="96"/>
  <c r="AQ14" i="96"/>
  <c r="AP14" i="96"/>
  <c r="CJ13" i="96"/>
  <c r="CI13" i="96"/>
  <c r="CH13" i="96"/>
  <c r="CG13" i="96"/>
  <c r="CF13" i="96"/>
  <c r="CE13" i="96"/>
  <c r="CD13" i="96"/>
  <c r="CC13" i="96"/>
  <c r="CB13" i="96"/>
  <c r="CA13" i="96"/>
  <c r="BZ13" i="96"/>
  <c r="BY13" i="96"/>
  <c r="BX13" i="96"/>
  <c r="BW13" i="96"/>
  <c r="BV13" i="96"/>
  <c r="BU13" i="96"/>
  <c r="BT13" i="96"/>
  <c r="BS13" i="96"/>
  <c r="BR13" i="96"/>
  <c r="BQ13" i="96"/>
  <c r="BP13" i="96"/>
  <c r="BO13" i="96"/>
  <c r="BN13" i="96"/>
  <c r="BM13" i="96"/>
  <c r="BL13" i="96"/>
  <c r="BK13" i="96"/>
  <c r="BJ13" i="96"/>
  <c r="BI13" i="96"/>
  <c r="BH13" i="96"/>
  <c r="BG13" i="96"/>
  <c r="BF13" i="96"/>
  <c r="BE13" i="96"/>
  <c r="BD13" i="96"/>
  <c r="BC13" i="96"/>
  <c r="BB13" i="96"/>
  <c r="BA13" i="96"/>
  <c r="AY13" i="96"/>
  <c r="AX13" i="96"/>
  <c r="AW13" i="96"/>
  <c r="AV13" i="96"/>
  <c r="AU13" i="96"/>
  <c r="AT13" i="96"/>
  <c r="AR13" i="96"/>
  <c r="AQ13" i="96"/>
  <c r="AP13" i="96"/>
  <c r="CJ12" i="96"/>
  <c r="CI12" i="96"/>
  <c r="CH12" i="96"/>
  <c r="CG12" i="96"/>
  <c r="CF12" i="96"/>
  <c r="CE12" i="96"/>
  <c r="CD12" i="96"/>
  <c r="CC12" i="96"/>
  <c r="CB12" i="96"/>
  <c r="CA12" i="96"/>
  <c r="BZ12" i="96"/>
  <c r="BY12" i="96"/>
  <c r="BX12" i="96"/>
  <c r="BW12" i="96"/>
  <c r="BV12" i="96"/>
  <c r="BU12" i="96"/>
  <c r="BT12" i="96"/>
  <c r="BS12" i="96"/>
  <c r="BR12" i="96"/>
  <c r="BQ12" i="96"/>
  <c r="BP12" i="96"/>
  <c r="BO12" i="96"/>
  <c r="BN12" i="96"/>
  <c r="BM12" i="96"/>
  <c r="BL12" i="96"/>
  <c r="BK12" i="96"/>
  <c r="BJ12" i="96"/>
  <c r="BI12" i="96"/>
  <c r="BH12" i="96"/>
  <c r="BG12" i="96"/>
  <c r="BF12" i="96"/>
  <c r="BE12" i="96"/>
  <c r="BD12" i="96"/>
  <c r="BC12" i="96"/>
  <c r="BB12" i="96"/>
  <c r="BA12" i="96"/>
  <c r="AY12" i="96"/>
  <c r="AX12" i="96"/>
  <c r="AW12" i="96"/>
  <c r="AV12" i="96"/>
  <c r="AU12" i="96"/>
  <c r="AT12" i="96"/>
  <c r="AR12" i="96"/>
  <c r="AQ12" i="96"/>
  <c r="AP12" i="96"/>
  <c r="CJ11" i="96"/>
  <c r="CI11" i="96"/>
  <c r="CH11" i="96"/>
  <c r="CG11" i="96"/>
  <c r="CF11" i="96"/>
  <c r="CE11" i="96"/>
  <c r="CD11" i="96"/>
  <c r="CC11" i="96"/>
  <c r="CB11" i="96"/>
  <c r="CA11" i="96"/>
  <c r="BZ11" i="96"/>
  <c r="BY11" i="96"/>
  <c r="BX11" i="96"/>
  <c r="BW11" i="96"/>
  <c r="BV11" i="96"/>
  <c r="BU11" i="96"/>
  <c r="BT11" i="96"/>
  <c r="BS11" i="96"/>
  <c r="BR11" i="96"/>
  <c r="BQ11" i="96"/>
  <c r="BP11" i="96"/>
  <c r="BO11" i="96"/>
  <c r="BN11" i="96"/>
  <c r="BM11" i="96"/>
  <c r="BL11" i="96"/>
  <c r="BK11" i="96"/>
  <c r="BJ11" i="96"/>
  <c r="BI11" i="96"/>
  <c r="BH11" i="96"/>
  <c r="BG11" i="96"/>
  <c r="BF11" i="96"/>
  <c r="BE11" i="96"/>
  <c r="BD11" i="96"/>
  <c r="BC11" i="96"/>
  <c r="BB11" i="96"/>
  <c r="BA11" i="96"/>
  <c r="AY11" i="96"/>
  <c r="AX11" i="96"/>
  <c r="AW11" i="96"/>
  <c r="AV11" i="96"/>
  <c r="AU11" i="96"/>
  <c r="AT11" i="96"/>
  <c r="AR11" i="96"/>
  <c r="AQ11" i="96"/>
  <c r="AP11" i="96"/>
  <c r="CJ10" i="96"/>
  <c r="CI10" i="96"/>
  <c r="CH10" i="96"/>
  <c r="CG10" i="96"/>
  <c r="CF10" i="96"/>
  <c r="CE10" i="96"/>
  <c r="CD10" i="96"/>
  <c r="CC10" i="96"/>
  <c r="CB10" i="96"/>
  <c r="CA10" i="96"/>
  <c r="BZ10" i="96"/>
  <c r="BY10" i="96"/>
  <c r="BX10" i="96"/>
  <c r="BW10" i="96"/>
  <c r="BV10" i="96"/>
  <c r="BU10" i="96"/>
  <c r="BT10" i="96"/>
  <c r="BS10" i="96"/>
  <c r="BR10" i="96"/>
  <c r="BQ10" i="96"/>
  <c r="BP10" i="96"/>
  <c r="BO10" i="96"/>
  <c r="BN10" i="96"/>
  <c r="BM10" i="96"/>
  <c r="BL10" i="96"/>
  <c r="BK10" i="96"/>
  <c r="BJ10" i="96"/>
  <c r="BI10" i="96"/>
  <c r="BH10" i="96"/>
  <c r="BG10" i="96"/>
  <c r="BF10" i="96"/>
  <c r="BE10" i="96"/>
  <c r="BD10" i="96"/>
  <c r="BC10" i="96"/>
  <c r="BB10" i="96"/>
  <c r="BA10" i="96"/>
  <c r="AY10" i="96"/>
  <c r="AX10" i="96"/>
  <c r="AW10" i="96"/>
  <c r="AV10" i="96"/>
  <c r="AU10" i="96"/>
  <c r="AT10" i="96"/>
  <c r="AR10" i="96"/>
  <c r="AQ10" i="96"/>
  <c r="AP10" i="96"/>
  <c r="CJ9" i="96"/>
  <c r="CI9" i="96"/>
  <c r="CH9" i="96"/>
  <c r="CG9" i="96"/>
  <c r="CF9" i="96"/>
  <c r="CE9" i="96"/>
  <c r="CD9" i="96"/>
  <c r="CC9" i="96"/>
  <c r="CB9" i="96"/>
  <c r="CA9" i="96"/>
  <c r="BZ9" i="96"/>
  <c r="BY9" i="96"/>
  <c r="BX9" i="96"/>
  <c r="BW9" i="96"/>
  <c r="BV9" i="96"/>
  <c r="BU9" i="96"/>
  <c r="BT9" i="96"/>
  <c r="BS9" i="96"/>
  <c r="BR9" i="96"/>
  <c r="BQ9" i="96"/>
  <c r="BP9" i="96"/>
  <c r="BO9" i="96"/>
  <c r="BN9" i="96"/>
  <c r="BM9" i="96"/>
  <c r="BL9" i="96"/>
  <c r="BK9" i="96"/>
  <c r="BJ9" i="96"/>
  <c r="BI9" i="96"/>
  <c r="BH9" i="96"/>
  <c r="BG9" i="96"/>
  <c r="BF9" i="96"/>
  <c r="BE9" i="96"/>
  <c r="BD9" i="96"/>
  <c r="BC9" i="96"/>
  <c r="BB9" i="96"/>
  <c r="BA9" i="96"/>
  <c r="AY9" i="96"/>
  <c r="AX9" i="96"/>
  <c r="AW9" i="96"/>
  <c r="AV9" i="96"/>
  <c r="AU9" i="96"/>
  <c r="AT9" i="96"/>
  <c r="AR9" i="96"/>
  <c r="AQ9" i="96"/>
  <c r="AP9" i="96"/>
  <c r="CJ8" i="96"/>
  <c r="CI8" i="96"/>
  <c r="CH8" i="96"/>
  <c r="CG8" i="96"/>
  <c r="CF8" i="96"/>
  <c r="CE8" i="96"/>
  <c r="CD8" i="96"/>
  <c r="CC8" i="96"/>
  <c r="CB8" i="96"/>
  <c r="CA8" i="96"/>
  <c r="BZ8" i="96"/>
  <c r="BY8" i="96"/>
  <c r="BX8" i="96"/>
  <c r="BW8" i="96"/>
  <c r="BV8" i="96"/>
  <c r="BU8" i="96"/>
  <c r="BT8" i="96"/>
  <c r="BS8" i="96"/>
  <c r="BR8" i="96"/>
  <c r="BQ8" i="96"/>
  <c r="BP8" i="96"/>
  <c r="BO8" i="96"/>
  <c r="BN8" i="96"/>
  <c r="BM8" i="96"/>
  <c r="BL8" i="96"/>
  <c r="BK8" i="96"/>
  <c r="BJ8" i="96"/>
  <c r="BI8" i="96"/>
  <c r="BH8" i="96"/>
  <c r="BG8" i="96"/>
  <c r="BF8" i="96"/>
  <c r="BE8" i="96"/>
  <c r="BD8" i="96"/>
  <c r="BC8" i="96"/>
  <c r="BB8" i="96"/>
  <c r="BA8" i="96"/>
  <c r="AY8" i="96"/>
  <c r="AX8" i="96"/>
  <c r="AW8" i="96"/>
  <c r="AV8" i="96"/>
  <c r="AU8" i="96"/>
  <c r="AT8" i="96"/>
  <c r="AR8" i="96"/>
  <c r="AQ8" i="96"/>
  <c r="AP8" i="96"/>
  <c r="CJ7" i="96"/>
  <c r="CI7" i="96"/>
  <c r="CH7" i="96"/>
  <c r="CG7" i="96"/>
  <c r="CF7" i="96"/>
  <c r="CE7" i="96"/>
  <c r="CD7" i="96"/>
  <c r="CC7" i="96"/>
  <c r="CB7" i="96"/>
  <c r="CA7" i="96"/>
  <c r="BZ7" i="96"/>
  <c r="BY7" i="96"/>
  <c r="BX7" i="96"/>
  <c r="BW7" i="96"/>
  <c r="BV7" i="96"/>
  <c r="BU7" i="96"/>
  <c r="BT7" i="96"/>
  <c r="BS7" i="96"/>
  <c r="BR7" i="96"/>
  <c r="BQ7" i="96"/>
  <c r="BP7" i="96"/>
  <c r="BO7" i="96"/>
  <c r="BN7" i="96"/>
  <c r="BM7" i="96"/>
  <c r="BL7" i="96"/>
  <c r="BK7" i="96"/>
  <c r="BJ7" i="96"/>
  <c r="BI7" i="96"/>
  <c r="BH7" i="96"/>
  <c r="BG7" i="96"/>
  <c r="BF7" i="96"/>
  <c r="BE7" i="96"/>
  <c r="BD7" i="96"/>
  <c r="BC7" i="96"/>
  <c r="BB7" i="96"/>
  <c r="BA7" i="96"/>
  <c r="AY7" i="96"/>
  <c r="AX7" i="96"/>
  <c r="AW7" i="96"/>
  <c r="AV7" i="96"/>
  <c r="AU7" i="96"/>
  <c r="AT7" i="96"/>
  <c r="AR7" i="96"/>
  <c r="AQ7" i="96"/>
  <c r="AP7" i="96"/>
  <c r="CJ6" i="96"/>
  <c r="CI6" i="96"/>
  <c r="CH6" i="96"/>
  <c r="CG6" i="96"/>
  <c r="CF6" i="96"/>
  <c r="CE6" i="96"/>
  <c r="CD6" i="96"/>
  <c r="CC6" i="96"/>
  <c r="CB6" i="96"/>
  <c r="CA6" i="96"/>
  <c r="BZ6" i="96"/>
  <c r="BY6" i="96"/>
  <c r="BX6" i="96"/>
  <c r="BW6" i="96"/>
  <c r="BV6" i="96"/>
  <c r="BU6" i="96"/>
  <c r="BT6" i="96"/>
  <c r="BS6" i="96"/>
  <c r="BR6" i="96"/>
  <c r="BQ6" i="96"/>
  <c r="BP6" i="96"/>
  <c r="BO6" i="96"/>
  <c r="BN6" i="96"/>
  <c r="BM6" i="96"/>
  <c r="BL6" i="96"/>
  <c r="BK6" i="96"/>
  <c r="BJ6" i="96"/>
  <c r="BI6" i="96"/>
  <c r="BH6" i="96"/>
  <c r="BG6" i="96"/>
  <c r="BF6" i="96"/>
  <c r="BE6" i="96"/>
  <c r="BD6" i="96"/>
  <c r="BC6" i="96"/>
  <c r="BB6" i="96"/>
  <c r="BA6" i="96"/>
  <c r="AY6" i="96"/>
  <c r="AX6" i="96"/>
  <c r="AW6" i="96"/>
  <c r="AV6" i="96"/>
  <c r="AU6" i="96"/>
  <c r="AT6" i="96"/>
  <c r="AR6" i="96"/>
  <c r="AQ6" i="96"/>
  <c r="AP6" i="96"/>
  <c r="B3" i="96"/>
  <c r="B4" i="96" s="1"/>
  <c r="AL17" i="94"/>
  <c r="AU98" i="95"/>
  <c r="AU99" i="95"/>
  <c r="AU100" i="95"/>
  <c r="AU101" i="95"/>
  <c r="AU102" i="95"/>
  <c r="AU103" i="95"/>
  <c r="AU97" i="95"/>
  <c r="AT98" i="95"/>
  <c r="AT99" i="95"/>
  <c r="AT100" i="95"/>
  <c r="AT101" i="95"/>
  <c r="AT102" i="95"/>
  <c r="AT103" i="95"/>
  <c r="AT97" i="95"/>
  <c r="AT28" i="95"/>
  <c r="AZ10" i="95"/>
  <c r="AY7" i="95"/>
  <c r="AY8" i="95"/>
  <c r="AY9" i="95"/>
  <c r="AY10" i="95"/>
  <c r="AY11" i="95"/>
  <c r="AY12" i="95"/>
  <c r="AY13" i="95"/>
  <c r="AY14" i="95"/>
  <c r="AY15" i="95"/>
  <c r="AY16" i="95"/>
  <c r="AY17" i="95"/>
  <c r="AY18" i="95"/>
  <c r="AY19" i="95"/>
  <c r="AY20" i="95"/>
  <c r="AY21" i="95"/>
  <c r="AY22" i="95"/>
  <c r="AY23" i="95"/>
  <c r="AY24" i="95"/>
  <c r="AY25" i="95"/>
  <c r="AY26" i="95"/>
  <c r="AY27" i="95"/>
  <c r="AY28" i="95"/>
  <c r="AY6" i="95"/>
  <c r="AX7" i="95"/>
  <c r="AX8" i="95"/>
  <c r="AX9" i="95"/>
  <c r="AX10" i="95"/>
  <c r="AX11" i="95"/>
  <c r="AX12" i="95"/>
  <c r="AX13" i="95"/>
  <c r="AX14" i="95"/>
  <c r="AX15" i="95"/>
  <c r="AX16" i="95"/>
  <c r="AX17" i="95"/>
  <c r="AX18" i="95"/>
  <c r="AX19" i="95"/>
  <c r="AX20" i="95"/>
  <c r="AX21" i="95"/>
  <c r="AX22" i="95"/>
  <c r="AX23" i="95"/>
  <c r="AX24" i="95"/>
  <c r="AX25" i="95"/>
  <c r="AX26" i="95"/>
  <c r="AX27" i="95"/>
  <c r="AX28" i="95"/>
  <c r="AX6" i="95"/>
  <c r="AU6" i="95"/>
  <c r="AV6" i="95"/>
  <c r="K78" i="95"/>
  <c r="L78" i="95"/>
  <c r="M78" i="95"/>
  <c r="N78" i="95"/>
  <c r="O78" i="95"/>
  <c r="P78" i="95"/>
  <c r="Q78" i="95"/>
  <c r="R78" i="95"/>
  <c r="S78" i="95"/>
  <c r="T78" i="95"/>
  <c r="U78" i="95"/>
  <c r="V78" i="95"/>
  <c r="W78" i="95"/>
  <c r="X78" i="95"/>
  <c r="Y78" i="95"/>
  <c r="Z78" i="95"/>
  <c r="AA78" i="95"/>
  <c r="AB78" i="95"/>
  <c r="AC78" i="95"/>
  <c r="AD78" i="95"/>
  <c r="AE78" i="95"/>
  <c r="AF78" i="95"/>
  <c r="AG78" i="95"/>
  <c r="AH78" i="95"/>
  <c r="AI78" i="95"/>
  <c r="AJ78" i="95"/>
  <c r="AK78" i="95"/>
  <c r="AL78" i="95"/>
  <c r="K79" i="95"/>
  <c r="L79" i="95"/>
  <c r="M79" i="95"/>
  <c r="N79" i="95"/>
  <c r="O79" i="95"/>
  <c r="P79" i="95"/>
  <c r="Q79" i="95"/>
  <c r="R79" i="95"/>
  <c r="S79" i="95"/>
  <c r="T79" i="95"/>
  <c r="U79" i="95"/>
  <c r="V79" i="95"/>
  <c r="W79" i="95"/>
  <c r="X79" i="95"/>
  <c r="Y79" i="95"/>
  <c r="Z79" i="95"/>
  <c r="AA79" i="95"/>
  <c r="AB79" i="95"/>
  <c r="AC79" i="95"/>
  <c r="AD79" i="95"/>
  <c r="AE79" i="95"/>
  <c r="AF79" i="95"/>
  <c r="AG79" i="95"/>
  <c r="AH79" i="95"/>
  <c r="AI79" i="95"/>
  <c r="AJ79" i="95"/>
  <c r="AK79" i="95"/>
  <c r="AL79" i="95"/>
  <c r="K80" i="95"/>
  <c r="L80" i="95"/>
  <c r="M80" i="95"/>
  <c r="N80" i="95"/>
  <c r="O80" i="95"/>
  <c r="P80" i="95"/>
  <c r="Q80" i="95"/>
  <c r="R80" i="95"/>
  <c r="S80" i="95"/>
  <c r="T80" i="95"/>
  <c r="U80" i="95"/>
  <c r="V80" i="95"/>
  <c r="W80" i="95"/>
  <c r="X80" i="95"/>
  <c r="Y80" i="95"/>
  <c r="Z80" i="95"/>
  <c r="AA80" i="95"/>
  <c r="AB80" i="95"/>
  <c r="AC80" i="95"/>
  <c r="AD80" i="95"/>
  <c r="AE80" i="95"/>
  <c r="AF80" i="95"/>
  <c r="AG80" i="95"/>
  <c r="AH80" i="95"/>
  <c r="AI80" i="95"/>
  <c r="AJ80" i="95"/>
  <c r="AK80" i="95"/>
  <c r="AL80" i="95"/>
  <c r="K81" i="95"/>
  <c r="L81" i="95"/>
  <c r="M81" i="95"/>
  <c r="N81" i="95"/>
  <c r="O81" i="95"/>
  <c r="P81" i="95"/>
  <c r="Q81" i="95"/>
  <c r="R81" i="95"/>
  <c r="S81" i="95"/>
  <c r="T81" i="95"/>
  <c r="U81" i="95"/>
  <c r="V81" i="95"/>
  <c r="W81" i="95"/>
  <c r="X81" i="95"/>
  <c r="Y81" i="95"/>
  <c r="Z81" i="95"/>
  <c r="AA81" i="95"/>
  <c r="AB81" i="95"/>
  <c r="AC81" i="95"/>
  <c r="AD81" i="95"/>
  <c r="AE81" i="95"/>
  <c r="AF81" i="95"/>
  <c r="AG81" i="95"/>
  <c r="AH81" i="95"/>
  <c r="AI81" i="95"/>
  <c r="AJ81" i="95"/>
  <c r="AK81" i="95"/>
  <c r="AL81" i="95"/>
  <c r="K76" i="95"/>
  <c r="AN82" i="64"/>
  <c r="AN81" i="64"/>
  <c r="K82" i="64"/>
  <c r="L82" i="64"/>
  <c r="M82" i="64"/>
  <c r="N82" i="64"/>
  <c r="O82" i="64"/>
  <c r="P82" i="64"/>
  <c r="Q82" i="64"/>
  <c r="R82" i="64"/>
  <c r="S82" i="64"/>
  <c r="T82" i="64"/>
  <c r="U82" i="64"/>
  <c r="V82" i="64"/>
  <c r="W82" i="64"/>
  <c r="X82" i="64"/>
  <c r="Y82" i="64"/>
  <c r="Z82" i="64"/>
  <c r="AA82" i="64"/>
  <c r="AB82" i="64"/>
  <c r="AC82" i="64"/>
  <c r="AD82" i="64"/>
  <c r="AE82" i="64"/>
  <c r="AF82" i="64"/>
  <c r="AG82" i="64"/>
  <c r="AH82" i="64"/>
  <c r="AI82" i="64"/>
  <c r="AJ82" i="64"/>
  <c r="AK82" i="64"/>
  <c r="AL82" i="64"/>
  <c r="AM82" i="64"/>
  <c r="AO82" i="64"/>
  <c r="K80" i="64"/>
  <c r="L80" i="64"/>
  <c r="M80" i="64"/>
  <c r="N80" i="64"/>
  <c r="O80" i="64"/>
  <c r="P80" i="64"/>
  <c r="Q80" i="64"/>
  <c r="R80" i="64"/>
  <c r="S80" i="64"/>
  <c r="T80" i="64"/>
  <c r="U80" i="64"/>
  <c r="V80" i="64"/>
  <c r="W80" i="64"/>
  <c r="X80" i="64"/>
  <c r="Y80" i="64"/>
  <c r="Z80" i="64"/>
  <c r="AA80" i="64"/>
  <c r="AB80" i="64"/>
  <c r="AC80" i="64"/>
  <c r="AD80" i="64"/>
  <c r="AE80" i="64"/>
  <c r="AF80" i="64"/>
  <c r="AG80" i="64"/>
  <c r="AH80" i="64"/>
  <c r="AI80" i="64"/>
  <c r="AJ80" i="64"/>
  <c r="AK80" i="64"/>
  <c r="AL80" i="64"/>
  <c r="AM80" i="64"/>
  <c r="AN80" i="64"/>
  <c r="AO80" i="64"/>
  <c r="U79" i="64"/>
  <c r="AO81" i="64"/>
  <c r="AM81" i="64"/>
  <c r="AL81" i="64"/>
  <c r="AK81" i="64"/>
  <c r="AJ81" i="64"/>
  <c r="AI81" i="64"/>
  <c r="AH81" i="64"/>
  <c r="AG81" i="64"/>
  <c r="AF81" i="64"/>
  <c r="AE81" i="64"/>
  <c r="AD81" i="64"/>
  <c r="AC81" i="64"/>
  <c r="AB81" i="64"/>
  <c r="AA81" i="64"/>
  <c r="Z81" i="64"/>
  <c r="Y81" i="64"/>
  <c r="X81" i="64"/>
  <c r="W81" i="64"/>
  <c r="V81" i="64"/>
  <c r="U81" i="64"/>
  <c r="T81" i="64"/>
  <c r="S81" i="64"/>
  <c r="R81" i="64"/>
  <c r="Q81" i="64"/>
  <c r="P81" i="64"/>
  <c r="O81" i="64"/>
  <c r="N81" i="64"/>
  <c r="M81" i="64"/>
  <c r="L81" i="64"/>
  <c r="K81" i="64"/>
  <c r="AO79" i="64"/>
  <c r="AN79" i="64"/>
  <c r="AM79" i="64"/>
  <c r="AL79" i="64"/>
  <c r="AK79" i="64"/>
  <c r="AJ79" i="64"/>
  <c r="AI79" i="64"/>
  <c r="AH79" i="64"/>
  <c r="AG79" i="64"/>
  <c r="AF79" i="64"/>
  <c r="AE79" i="64"/>
  <c r="AD79" i="64"/>
  <c r="AC79" i="64"/>
  <c r="AB79" i="64"/>
  <c r="AA79" i="64"/>
  <c r="Z79" i="64"/>
  <c r="Y79" i="64"/>
  <c r="X79" i="64"/>
  <c r="W79" i="64"/>
  <c r="V79" i="64"/>
  <c r="T79" i="64"/>
  <c r="S79" i="64"/>
  <c r="R79" i="64"/>
  <c r="Q79" i="64"/>
  <c r="P79" i="64"/>
  <c r="O79" i="64"/>
  <c r="N79" i="64"/>
  <c r="M79" i="64"/>
  <c r="L79" i="64"/>
  <c r="K79" i="64"/>
  <c r="AS107" i="96" l="1" a="1"/>
  <c r="AS107" i="96" s="1"/>
  <c r="G2" i="97"/>
  <c r="F5" i="97"/>
  <c r="G4" i="97"/>
  <c r="AS28" i="96" a="1"/>
  <c r="AS28" i="96" s="1"/>
  <c r="O4" i="97"/>
  <c r="O116" i="97"/>
  <c r="O115" i="97" s="1"/>
  <c r="P5" i="97"/>
  <c r="O2" i="97"/>
  <c r="E115" i="97"/>
  <c r="D116" i="97"/>
  <c r="D115" i="97" s="1"/>
  <c r="AV106" i="96"/>
  <c r="AV107" i="96"/>
  <c r="K56" i="96"/>
  <c r="AV111" i="96"/>
  <c r="AS105" i="96" a="1"/>
  <c r="AS105" i="96" s="1"/>
  <c r="AS106" i="96" a="1"/>
  <c r="AS106" i="96" s="1"/>
  <c r="AV108" i="96"/>
  <c r="AV109" i="96"/>
  <c r="AZ11" i="96"/>
  <c r="AV110" i="96"/>
  <c r="AV105" i="96"/>
  <c r="AZ7" i="96"/>
  <c r="O56" i="96"/>
  <c r="W56" i="96"/>
  <c r="AE56" i="96"/>
  <c r="AM56" i="96"/>
  <c r="W59" i="96"/>
  <c r="AE59" i="96"/>
  <c r="AM59" i="96"/>
  <c r="AD56" i="96"/>
  <c r="AL56" i="96"/>
  <c r="V59" i="96"/>
  <c r="AD59" i="96"/>
  <c r="AL59" i="96"/>
  <c r="AZ28" i="96"/>
  <c r="G56" i="96"/>
  <c r="Y56" i="96"/>
  <c r="AG56" i="96"/>
  <c r="AO56" i="96"/>
  <c r="G59" i="96"/>
  <c r="Y59" i="96"/>
  <c r="AG59" i="96"/>
  <c r="AO59" i="96"/>
  <c r="AS110" i="96" a="1"/>
  <c r="AS110" i="96" s="1"/>
  <c r="AZ13" i="96"/>
  <c r="AZ21" i="96"/>
  <c r="AS108" i="96" a="1"/>
  <c r="AS108" i="96" s="1"/>
  <c r="AZ22" i="96"/>
  <c r="AZ19" i="96"/>
  <c r="AZ25" i="96"/>
  <c r="AZ16" i="96"/>
  <c r="AZ27" i="96"/>
  <c r="H56" i="96"/>
  <c r="R56" i="96"/>
  <c r="Z56" i="96"/>
  <c r="AH56" i="96"/>
  <c r="H59" i="96"/>
  <c r="R59" i="96"/>
  <c r="Z59" i="96"/>
  <c r="AH59" i="96"/>
  <c r="AA56" i="96"/>
  <c r="AI56" i="96"/>
  <c r="S59" i="96"/>
  <c r="AA59" i="96"/>
  <c r="AI59" i="96"/>
  <c r="AS114" i="96" a="1"/>
  <c r="AS114" i="96" s="1"/>
  <c r="L56" i="96"/>
  <c r="T56" i="96"/>
  <c r="AB56" i="96"/>
  <c r="AJ56" i="96"/>
  <c r="L59" i="96"/>
  <c r="T59" i="96"/>
  <c r="AB59" i="96"/>
  <c r="AJ59" i="96"/>
  <c r="AS109" i="96" a="1"/>
  <c r="AS109" i="96" s="1"/>
  <c r="AS113" i="96" a="1"/>
  <c r="AS113" i="96" s="1"/>
  <c r="AZ18" i="96"/>
  <c r="M56" i="96"/>
  <c r="U56" i="96"/>
  <c r="AC56" i="96"/>
  <c r="AK56" i="96"/>
  <c r="M59" i="96"/>
  <c r="U59" i="96"/>
  <c r="AC59" i="96"/>
  <c r="AK59" i="96"/>
  <c r="AS112" i="96" a="1"/>
  <c r="AS112" i="96" s="1"/>
  <c r="AS111" i="96" a="1"/>
  <c r="AS111" i="96" s="1"/>
  <c r="O59" i="96"/>
  <c r="S56" i="96"/>
  <c r="V56" i="96"/>
  <c r="N59" i="96"/>
  <c r="P56" i="96"/>
  <c r="X56" i="96"/>
  <c r="AF56" i="96"/>
  <c r="AN56" i="96"/>
  <c r="P59" i="96"/>
  <c r="X59" i="96"/>
  <c r="AF59" i="96"/>
  <c r="AN59" i="96"/>
  <c r="AS44" i="96"/>
  <c r="Q56" i="96"/>
  <c r="Q59" i="96"/>
  <c r="N56" i="96"/>
  <c r="F56" i="96"/>
  <c r="F59" i="96"/>
  <c r="AS46" i="96"/>
  <c r="AS47" i="96"/>
  <c r="AS32" i="96"/>
  <c r="AS36" i="96"/>
  <c r="AS37" i="96"/>
  <c r="AS40" i="96"/>
  <c r="AS34" i="96"/>
  <c r="AS42" i="96"/>
  <c r="AS35" i="96"/>
  <c r="AZ10" i="96"/>
  <c r="AS20" i="96"/>
  <c r="AZ24" i="96"/>
  <c r="AS17" i="96"/>
  <c r="AZ9" i="96"/>
  <c r="AZ12" i="96"/>
  <c r="AZ15" i="96"/>
  <c r="AS7" i="96"/>
  <c r="AS18" i="96"/>
  <c r="AS22" i="96"/>
  <c r="AS26" i="96"/>
  <c r="AS13" i="96"/>
  <c r="AS9" i="96"/>
  <c r="AS12" i="96"/>
  <c r="AZ17" i="96"/>
  <c r="AZ20" i="96"/>
  <c r="AZ23" i="96"/>
  <c r="AZ26" i="96"/>
  <c r="AZ8" i="96"/>
  <c r="AZ14" i="96"/>
  <c r="AS45" i="96"/>
  <c r="AS38" i="96"/>
  <c r="E56" i="96"/>
  <c r="E59" i="96"/>
  <c r="AS39" i="96"/>
  <c r="AS33" i="96"/>
  <c r="AS43" i="96"/>
  <c r="AS41" i="96"/>
  <c r="D56" i="96"/>
  <c r="D59" i="96"/>
  <c r="AS24" i="96"/>
  <c r="AS27" i="96"/>
  <c r="AS15" i="96"/>
  <c r="AS21" i="96"/>
  <c r="AS25" i="96"/>
  <c r="AS11" i="96"/>
  <c r="AS14" i="96"/>
  <c r="AS23" i="96"/>
  <c r="AS8" i="96"/>
  <c r="AS10" i="96"/>
  <c r="AS16" i="96"/>
  <c r="AS19" i="96"/>
  <c r="AZ6" i="96"/>
  <c r="AS6" i="96" a="1"/>
  <c r="AS6" i="96" s="1"/>
  <c r="K5" i="96"/>
  <c r="AZ15" i="95"/>
  <c r="AZ9" i="95"/>
  <c r="AZ12" i="95"/>
  <c r="AZ17" i="95"/>
  <c r="AZ23" i="95"/>
  <c r="AZ20" i="95"/>
  <c r="AZ18" i="95"/>
  <c r="AZ28" i="95"/>
  <c r="AZ7" i="95"/>
  <c r="AZ14" i="95"/>
  <c r="AZ24" i="95"/>
  <c r="AZ26" i="95"/>
  <c r="AZ27" i="95"/>
  <c r="AZ11" i="95"/>
  <c r="AZ8" i="95"/>
  <c r="AZ25" i="95"/>
  <c r="AZ19" i="95"/>
  <c r="AZ21" i="95"/>
  <c r="AZ22" i="95"/>
  <c r="AZ6" i="95"/>
  <c r="AZ13" i="95"/>
  <c r="AZ16" i="95"/>
  <c r="F2" i="97" l="1"/>
  <c r="F4" i="97"/>
  <c r="E5" i="97"/>
  <c r="P4" i="97"/>
  <c r="P116" i="97"/>
  <c r="P115" i="97" s="1"/>
  <c r="Q5" i="97"/>
  <c r="P2" i="97"/>
  <c r="K53" i="96"/>
  <c r="K64" i="96" s="1"/>
  <c r="K2" i="96"/>
  <c r="G64" i="96"/>
  <c r="E64" i="96"/>
  <c r="H64" i="96"/>
  <c r="F64" i="96"/>
  <c r="H5" i="96"/>
  <c r="H4" i="96" s="1"/>
  <c r="L5" i="96"/>
  <c r="L53" i="96" s="1"/>
  <c r="L64" i="96" s="1"/>
  <c r="D64" i="96"/>
  <c r="K104" i="96"/>
  <c r="K4" i="96"/>
  <c r="CJ106" i="95"/>
  <c r="CI106" i="95"/>
  <c r="CH106" i="95"/>
  <c r="CG106" i="95"/>
  <c r="CF106" i="95"/>
  <c r="CE106" i="95"/>
  <c r="CD106" i="95"/>
  <c r="CC106" i="95"/>
  <c r="CB106" i="95"/>
  <c r="CA106" i="95"/>
  <c r="BZ106" i="95"/>
  <c r="BY106" i="95"/>
  <c r="BX106" i="95"/>
  <c r="BW106" i="95"/>
  <c r="BV106" i="95"/>
  <c r="BU106" i="95"/>
  <c r="BT106" i="95"/>
  <c r="BS106" i="95"/>
  <c r="BR106" i="95"/>
  <c r="BQ106" i="95"/>
  <c r="BP106" i="95"/>
  <c r="BO106" i="95"/>
  <c r="BN106" i="95"/>
  <c r="BM106" i="95"/>
  <c r="BL106" i="95"/>
  <c r="BK106" i="95"/>
  <c r="BJ106" i="95"/>
  <c r="BI106" i="95"/>
  <c r="BH106" i="95"/>
  <c r="BG106" i="95"/>
  <c r="BF106" i="95"/>
  <c r="BE106" i="95"/>
  <c r="BD106" i="95"/>
  <c r="BC106" i="95"/>
  <c r="BB106" i="95"/>
  <c r="BA106" i="95"/>
  <c r="AR106" i="95"/>
  <c r="AQ106" i="95"/>
  <c r="AP106" i="95"/>
  <c r="CJ105" i="95"/>
  <c r="CI105" i="95"/>
  <c r="CH105" i="95"/>
  <c r="CG105" i="95"/>
  <c r="CF105" i="95"/>
  <c r="CE105" i="95"/>
  <c r="CD105" i="95"/>
  <c r="CC105" i="95"/>
  <c r="CB105" i="95"/>
  <c r="CA105" i="95"/>
  <c r="BZ105" i="95"/>
  <c r="BY105" i="95"/>
  <c r="BX105" i="95"/>
  <c r="BW105" i="95"/>
  <c r="BV105" i="95"/>
  <c r="BU105" i="95"/>
  <c r="BT105" i="95"/>
  <c r="BS105" i="95"/>
  <c r="BR105" i="95"/>
  <c r="BQ105" i="95"/>
  <c r="BP105" i="95"/>
  <c r="BO105" i="95"/>
  <c r="BN105" i="95"/>
  <c r="BM105" i="95"/>
  <c r="BL105" i="95"/>
  <c r="BK105" i="95"/>
  <c r="BJ105" i="95"/>
  <c r="BI105" i="95"/>
  <c r="BH105" i="95"/>
  <c r="BG105" i="95"/>
  <c r="BF105" i="95"/>
  <c r="BE105" i="95"/>
  <c r="BD105" i="95"/>
  <c r="BC105" i="95"/>
  <c r="BB105" i="95"/>
  <c r="BA105" i="95"/>
  <c r="AR105" i="95"/>
  <c r="AQ105" i="95"/>
  <c r="AP105" i="95"/>
  <c r="CJ104" i="95"/>
  <c r="CI104" i="95"/>
  <c r="CH104" i="95"/>
  <c r="CG104" i="95"/>
  <c r="CF104" i="95"/>
  <c r="CE104" i="95"/>
  <c r="CD104" i="95"/>
  <c r="CC104" i="95"/>
  <c r="CB104" i="95"/>
  <c r="CA104" i="95"/>
  <c r="BZ104" i="95"/>
  <c r="BY104" i="95"/>
  <c r="BX104" i="95"/>
  <c r="BW104" i="95"/>
  <c r="BV104" i="95"/>
  <c r="BU104" i="95"/>
  <c r="BT104" i="95"/>
  <c r="BS104" i="95"/>
  <c r="BR104" i="95"/>
  <c r="BQ104" i="95"/>
  <c r="BP104" i="95"/>
  <c r="BO104" i="95"/>
  <c r="BN104" i="95"/>
  <c r="BM104" i="95"/>
  <c r="BL104" i="95"/>
  <c r="BK104" i="95"/>
  <c r="BJ104" i="95"/>
  <c r="BI104" i="95"/>
  <c r="BH104" i="95"/>
  <c r="BG104" i="95"/>
  <c r="BF104" i="95"/>
  <c r="BE104" i="95"/>
  <c r="BD104" i="95"/>
  <c r="BC104" i="95"/>
  <c r="BB104" i="95"/>
  <c r="BA104" i="95"/>
  <c r="AR104" i="95"/>
  <c r="AQ104" i="95"/>
  <c r="AP104" i="95"/>
  <c r="CJ103" i="95"/>
  <c r="CI103" i="95"/>
  <c r="CH103" i="95"/>
  <c r="CG103" i="95"/>
  <c r="CF103" i="95"/>
  <c r="CE103" i="95"/>
  <c r="CD103" i="95"/>
  <c r="CC103" i="95"/>
  <c r="CB103" i="95"/>
  <c r="CA103" i="95"/>
  <c r="BZ103" i="95"/>
  <c r="BY103" i="95"/>
  <c r="BX103" i="95"/>
  <c r="BW103" i="95"/>
  <c r="BV103" i="95"/>
  <c r="BU103" i="95"/>
  <c r="BT103" i="95"/>
  <c r="BS103" i="95"/>
  <c r="BR103" i="95"/>
  <c r="BQ103" i="95"/>
  <c r="BP103" i="95"/>
  <c r="BO103" i="95"/>
  <c r="BN103" i="95"/>
  <c r="BM103" i="95"/>
  <c r="BL103" i="95"/>
  <c r="BK103" i="95"/>
  <c r="BJ103" i="95"/>
  <c r="BI103" i="95"/>
  <c r="BH103" i="95"/>
  <c r="BG103" i="95"/>
  <c r="BF103" i="95"/>
  <c r="BE103" i="95"/>
  <c r="BD103" i="95"/>
  <c r="BC103" i="95"/>
  <c r="BB103" i="95"/>
  <c r="BA103" i="95"/>
  <c r="AR103" i="95"/>
  <c r="AQ103" i="95"/>
  <c r="AP103" i="95"/>
  <c r="CJ102" i="95"/>
  <c r="CI102" i="95"/>
  <c r="CH102" i="95"/>
  <c r="CG102" i="95"/>
  <c r="CF102" i="95"/>
  <c r="CE102" i="95"/>
  <c r="CD102" i="95"/>
  <c r="CC102" i="95"/>
  <c r="CB102" i="95"/>
  <c r="CA102" i="95"/>
  <c r="BZ102" i="95"/>
  <c r="BY102" i="95"/>
  <c r="BX102" i="95"/>
  <c r="BW102" i="95"/>
  <c r="BV102" i="95"/>
  <c r="BU102" i="95"/>
  <c r="BT102" i="95"/>
  <c r="BS102" i="95"/>
  <c r="BR102" i="95"/>
  <c r="BQ102" i="95"/>
  <c r="BP102" i="95"/>
  <c r="BO102" i="95"/>
  <c r="BN102" i="95"/>
  <c r="BM102" i="95"/>
  <c r="BL102" i="95"/>
  <c r="BK102" i="95"/>
  <c r="BJ102" i="95"/>
  <c r="BI102" i="95"/>
  <c r="BH102" i="95"/>
  <c r="BG102" i="95"/>
  <c r="BF102" i="95"/>
  <c r="BE102" i="95"/>
  <c r="BD102" i="95"/>
  <c r="BC102" i="95"/>
  <c r="BB102" i="95"/>
  <c r="BA102" i="95"/>
  <c r="AR102" i="95"/>
  <c r="AQ102" i="95"/>
  <c r="AP102" i="95"/>
  <c r="CJ101" i="95"/>
  <c r="CI101" i="95"/>
  <c r="CH101" i="95"/>
  <c r="CG101" i="95"/>
  <c r="CF101" i="95"/>
  <c r="CE101" i="95"/>
  <c r="CD101" i="95"/>
  <c r="CC101" i="95"/>
  <c r="CB101" i="95"/>
  <c r="CA101" i="95"/>
  <c r="BZ101" i="95"/>
  <c r="BY101" i="95"/>
  <c r="BX101" i="95"/>
  <c r="BW101" i="95"/>
  <c r="BV101" i="95"/>
  <c r="BU101" i="95"/>
  <c r="BT101" i="95"/>
  <c r="BS101" i="95"/>
  <c r="BR101" i="95"/>
  <c r="BQ101" i="95"/>
  <c r="BP101" i="95"/>
  <c r="BO101" i="95"/>
  <c r="BN101" i="95"/>
  <c r="BM101" i="95"/>
  <c r="BL101" i="95"/>
  <c r="BK101" i="95"/>
  <c r="BJ101" i="95"/>
  <c r="BI101" i="95"/>
  <c r="BH101" i="95"/>
  <c r="BG101" i="95"/>
  <c r="BF101" i="95"/>
  <c r="BE101" i="95"/>
  <c r="BD101" i="95"/>
  <c r="BC101" i="95"/>
  <c r="BB101" i="95"/>
  <c r="BA101" i="95"/>
  <c r="AR101" i="95"/>
  <c r="AQ101" i="95"/>
  <c r="AP101" i="95"/>
  <c r="CJ100" i="95"/>
  <c r="CI100" i="95"/>
  <c r="CH100" i="95"/>
  <c r="CG100" i="95"/>
  <c r="CF100" i="95"/>
  <c r="CE100" i="95"/>
  <c r="CD100" i="95"/>
  <c r="CC100" i="95"/>
  <c r="CB100" i="95"/>
  <c r="CA100" i="95"/>
  <c r="BZ100" i="95"/>
  <c r="BY100" i="95"/>
  <c r="BX100" i="95"/>
  <c r="BW100" i="95"/>
  <c r="BV100" i="95"/>
  <c r="BU100" i="95"/>
  <c r="BT100" i="95"/>
  <c r="BS100" i="95"/>
  <c r="BR100" i="95"/>
  <c r="BQ100" i="95"/>
  <c r="BP100" i="95"/>
  <c r="BO100" i="95"/>
  <c r="BN100" i="95"/>
  <c r="BM100" i="95"/>
  <c r="BL100" i="95"/>
  <c r="BK100" i="95"/>
  <c r="BJ100" i="95"/>
  <c r="BI100" i="95"/>
  <c r="BH100" i="95"/>
  <c r="BG100" i="95"/>
  <c r="BF100" i="95"/>
  <c r="BE100" i="95"/>
  <c r="BD100" i="95"/>
  <c r="BC100" i="95"/>
  <c r="BB100" i="95"/>
  <c r="BA100" i="95"/>
  <c r="AR100" i="95"/>
  <c r="AQ100" i="95"/>
  <c r="AP100" i="95"/>
  <c r="CJ99" i="95"/>
  <c r="CI99" i="95"/>
  <c r="CH99" i="95"/>
  <c r="CG99" i="95"/>
  <c r="CF99" i="95"/>
  <c r="CE99" i="95"/>
  <c r="CD99" i="95"/>
  <c r="CC99" i="95"/>
  <c r="CB99" i="95"/>
  <c r="CA99" i="95"/>
  <c r="BZ99" i="95"/>
  <c r="BY99" i="95"/>
  <c r="BX99" i="95"/>
  <c r="BW99" i="95"/>
  <c r="BV99" i="95"/>
  <c r="BU99" i="95"/>
  <c r="BT99" i="95"/>
  <c r="BS99" i="95"/>
  <c r="BR99" i="95"/>
  <c r="BQ99" i="95"/>
  <c r="BP99" i="95"/>
  <c r="BO99" i="95"/>
  <c r="BN99" i="95"/>
  <c r="BM99" i="95"/>
  <c r="BL99" i="95"/>
  <c r="BK99" i="95"/>
  <c r="BJ99" i="95"/>
  <c r="BI99" i="95"/>
  <c r="BH99" i="95"/>
  <c r="BG99" i="95"/>
  <c r="BF99" i="95"/>
  <c r="BE99" i="95"/>
  <c r="BD99" i="95"/>
  <c r="BC99" i="95"/>
  <c r="BB99" i="95"/>
  <c r="BA99" i="95"/>
  <c r="AR99" i="95"/>
  <c r="AQ99" i="95"/>
  <c r="AP99" i="95"/>
  <c r="CJ98" i="95"/>
  <c r="CI98" i="95"/>
  <c r="CH98" i="95"/>
  <c r="CG98" i="95"/>
  <c r="CF98" i="95"/>
  <c r="CE98" i="95"/>
  <c r="CD98" i="95"/>
  <c r="CC98" i="95"/>
  <c r="CB98" i="95"/>
  <c r="CA98" i="95"/>
  <c r="BZ98" i="95"/>
  <c r="BY98" i="95"/>
  <c r="BX98" i="95"/>
  <c r="BW98" i="95"/>
  <c r="BV98" i="95"/>
  <c r="BU98" i="95"/>
  <c r="BT98" i="95"/>
  <c r="BS98" i="95"/>
  <c r="BR98" i="95"/>
  <c r="BQ98" i="95"/>
  <c r="BP98" i="95"/>
  <c r="BO98" i="95"/>
  <c r="BN98" i="95"/>
  <c r="BM98" i="95"/>
  <c r="BL98" i="95"/>
  <c r="BK98" i="95"/>
  <c r="BJ98" i="95"/>
  <c r="BI98" i="95"/>
  <c r="BH98" i="95"/>
  <c r="BG98" i="95"/>
  <c r="BF98" i="95"/>
  <c r="BE98" i="95"/>
  <c r="BD98" i="95"/>
  <c r="BC98" i="95"/>
  <c r="BB98" i="95"/>
  <c r="BA98" i="95"/>
  <c r="AR98" i="95"/>
  <c r="AQ98" i="95"/>
  <c r="AP98" i="95"/>
  <c r="CJ97" i="95"/>
  <c r="CI97" i="95"/>
  <c r="CH97" i="95"/>
  <c r="CG97" i="95"/>
  <c r="CF97" i="95"/>
  <c r="CE97" i="95"/>
  <c r="CD97" i="95"/>
  <c r="CC97" i="95"/>
  <c r="CB97" i="95"/>
  <c r="CA97" i="95"/>
  <c r="BZ97" i="95"/>
  <c r="BY97" i="95"/>
  <c r="BX97" i="95"/>
  <c r="BW97" i="95"/>
  <c r="BV97" i="95"/>
  <c r="BU97" i="95"/>
  <c r="BT97" i="95"/>
  <c r="BS97" i="95"/>
  <c r="BR97" i="95"/>
  <c r="BQ97" i="95"/>
  <c r="BP97" i="95"/>
  <c r="BO97" i="95"/>
  <c r="BN97" i="95"/>
  <c r="BM97" i="95"/>
  <c r="BL97" i="95"/>
  <c r="BK97" i="95"/>
  <c r="BJ97" i="95"/>
  <c r="BI97" i="95"/>
  <c r="BH97" i="95"/>
  <c r="BG97" i="95"/>
  <c r="BF97" i="95"/>
  <c r="BE97" i="95"/>
  <c r="BD97" i="95"/>
  <c r="BC97" i="95"/>
  <c r="BB97" i="95"/>
  <c r="BA97" i="95"/>
  <c r="AR97" i="95"/>
  <c r="AQ97" i="95"/>
  <c r="AP97" i="95"/>
  <c r="AO93" i="95"/>
  <c r="AN93" i="95"/>
  <c r="AM93" i="95"/>
  <c r="AL93" i="95"/>
  <c r="AK93" i="95"/>
  <c r="AJ93" i="95"/>
  <c r="AI93" i="95"/>
  <c r="AH93" i="95"/>
  <c r="AG93" i="95"/>
  <c r="AF93" i="95"/>
  <c r="AE93" i="95"/>
  <c r="AD93" i="95"/>
  <c r="AC93" i="95"/>
  <c r="AB93" i="95"/>
  <c r="AA93" i="95"/>
  <c r="Z93" i="95"/>
  <c r="Y93" i="95"/>
  <c r="X93" i="95"/>
  <c r="W93" i="95"/>
  <c r="V93" i="95"/>
  <c r="U93" i="95"/>
  <c r="T93" i="95"/>
  <c r="S93" i="95"/>
  <c r="R93" i="95"/>
  <c r="Q93" i="95"/>
  <c r="P93" i="95"/>
  <c r="O93" i="95"/>
  <c r="N93" i="95"/>
  <c r="M93" i="95"/>
  <c r="L93" i="95"/>
  <c r="K93" i="95"/>
  <c r="AO92" i="95"/>
  <c r="AN92" i="95"/>
  <c r="AM92" i="95"/>
  <c r="AL92" i="95"/>
  <c r="AK92" i="95"/>
  <c r="AJ92" i="95"/>
  <c r="AI92" i="95"/>
  <c r="AH92" i="95"/>
  <c r="AG92" i="95"/>
  <c r="AF92" i="95"/>
  <c r="AE92" i="95"/>
  <c r="AD92" i="95"/>
  <c r="AC92" i="95"/>
  <c r="AB92" i="95"/>
  <c r="AA92" i="95"/>
  <c r="Z92" i="95"/>
  <c r="Y92" i="95"/>
  <c r="X92" i="95"/>
  <c r="W92" i="95"/>
  <c r="V92" i="95"/>
  <c r="U92" i="95"/>
  <c r="T92" i="95"/>
  <c r="S92" i="95"/>
  <c r="R92" i="95"/>
  <c r="Q92" i="95"/>
  <c r="P92" i="95"/>
  <c r="O92" i="95"/>
  <c r="N92" i="95"/>
  <c r="M92" i="95"/>
  <c r="L92" i="95"/>
  <c r="K92" i="95"/>
  <c r="AO91" i="95"/>
  <c r="AN91" i="95"/>
  <c r="AM91" i="95"/>
  <c r="AL91" i="95"/>
  <c r="AK91" i="95"/>
  <c r="AJ91" i="95"/>
  <c r="AI91" i="95"/>
  <c r="AH91" i="95"/>
  <c r="AG91" i="95"/>
  <c r="AF91" i="95"/>
  <c r="AE91" i="95"/>
  <c r="AD91" i="95"/>
  <c r="AC91" i="95"/>
  <c r="AB91" i="95"/>
  <c r="AA91" i="95"/>
  <c r="Z91" i="95"/>
  <c r="Y91" i="95"/>
  <c r="X91" i="95"/>
  <c r="W91" i="95"/>
  <c r="V91" i="95"/>
  <c r="U91" i="95"/>
  <c r="T91" i="95"/>
  <c r="S91" i="95"/>
  <c r="R91" i="95"/>
  <c r="Q91" i="95"/>
  <c r="P91" i="95"/>
  <c r="O91" i="95"/>
  <c r="N91" i="95"/>
  <c r="M91" i="95"/>
  <c r="L91" i="95"/>
  <c r="K91" i="95"/>
  <c r="AO90" i="95"/>
  <c r="AN90" i="95"/>
  <c r="AM90" i="95"/>
  <c r="AL90" i="95"/>
  <c r="AK90" i="95"/>
  <c r="AJ90" i="95"/>
  <c r="AI90" i="95"/>
  <c r="AH90" i="95"/>
  <c r="AG90" i="95"/>
  <c r="AF90" i="95"/>
  <c r="AE90" i="95"/>
  <c r="AD90" i="95"/>
  <c r="AC90" i="95"/>
  <c r="AB90" i="95"/>
  <c r="AA90" i="95"/>
  <c r="Z90" i="95"/>
  <c r="Y90" i="95"/>
  <c r="X90" i="95"/>
  <c r="W90" i="95"/>
  <c r="V90" i="95"/>
  <c r="U90" i="95"/>
  <c r="T90" i="95"/>
  <c r="S90" i="95"/>
  <c r="R90" i="95"/>
  <c r="Q90" i="95"/>
  <c r="P90" i="95"/>
  <c r="O90" i="95"/>
  <c r="N90" i="95"/>
  <c r="M90" i="95"/>
  <c r="L90" i="95"/>
  <c r="K90" i="95"/>
  <c r="AO89" i="95"/>
  <c r="AN89" i="95"/>
  <c r="AM89" i="95"/>
  <c r="AL89" i="95"/>
  <c r="AK89" i="95"/>
  <c r="AJ89" i="95"/>
  <c r="AI89" i="95"/>
  <c r="AH89" i="95"/>
  <c r="AG89" i="95"/>
  <c r="AF89" i="95"/>
  <c r="AE89" i="95"/>
  <c r="AD89" i="95"/>
  <c r="AC89" i="95"/>
  <c r="AB89" i="95"/>
  <c r="AA89" i="95"/>
  <c r="Z89" i="95"/>
  <c r="Y89" i="95"/>
  <c r="X89" i="95"/>
  <c r="W89" i="95"/>
  <c r="V89" i="95"/>
  <c r="U89" i="95"/>
  <c r="T89" i="95"/>
  <c r="S89" i="95"/>
  <c r="R89" i="95"/>
  <c r="Q89" i="95"/>
  <c r="P89" i="95"/>
  <c r="O89" i="95"/>
  <c r="N89" i="95"/>
  <c r="M89" i="95"/>
  <c r="L89" i="95"/>
  <c r="K89" i="95"/>
  <c r="AO88" i="95"/>
  <c r="AN88" i="95"/>
  <c r="AM88" i="95"/>
  <c r="AL88" i="95"/>
  <c r="AK88" i="95"/>
  <c r="AJ88" i="95"/>
  <c r="AI88" i="95"/>
  <c r="AH88" i="95"/>
  <c r="AG88" i="95"/>
  <c r="AF88" i="95"/>
  <c r="AE88" i="95"/>
  <c r="AD88" i="95"/>
  <c r="AC88" i="95"/>
  <c r="AB88" i="95"/>
  <c r="AA88" i="95"/>
  <c r="Z88" i="95"/>
  <c r="Y88" i="95"/>
  <c r="X88" i="95"/>
  <c r="W88" i="95"/>
  <c r="V88" i="95"/>
  <c r="U88" i="95"/>
  <c r="T88" i="95"/>
  <c r="S88" i="95"/>
  <c r="R88" i="95"/>
  <c r="Q88" i="95"/>
  <c r="P88" i="95"/>
  <c r="O88" i="95"/>
  <c r="N88" i="95"/>
  <c r="M88" i="95"/>
  <c r="L88" i="95"/>
  <c r="K88" i="95"/>
  <c r="AO87" i="95"/>
  <c r="AN87" i="95"/>
  <c r="AM87" i="95"/>
  <c r="AL87" i="95"/>
  <c r="AK87" i="95"/>
  <c r="AJ87" i="95"/>
  <c r="AI87" i="95"/>
  <c r="AH87" i="95"/>
  <c r="AG87" i="95"/>
  <c r="AF87" i="95"/>
  <c r="AE87" i="95"/>
  <c r="AD87" i="95"/>
  <c r="AC87" i="95"/>
  <c r="AB87" i="95"/>
  <c r="AA87" i="95"/>
  <c r="Z87" i="95"/>
  <c r="Y87" i="95"/>
  <c r="X87" i="95"/>
  <c r="W87" i="95"/>
  <c r="V87" i="95"/>
  <c r="U87" i="95"/>
  <c r="T87" i="95"/>
  <c r="S87" i="95"/>
  <c r="R87" i="95"/>
  <c r="Q87" i="95"/>
  <c r="P87" i="95"/>
  <c r="O87" i="95"/>
  <c r="N87" i="95"/>
  <c r="M87" i="95"/>
  <c r="L87" i="95"/>
  <c r="K87" i="95"/>
  <c r="AO86" i="95"/>
  <c r="AN86" i="95"/>
  <c r="AM86" i="95"/>
  <c r="AL86" i="95"/>
  <c r="AK86" i="95"/>
  <c r="AJ86" i="95"/>
  <c r="AI86" i="95"/>
  <c r="AH86" i="95"/>
  <c r="AG86" i="95"/>
  <c r="AF86" i="95"/>
  <c r="AE86" i="95"/>
  <c r="AD86" i="95"/>
  <c r="AC86" i="95"/>
  <c r="AB86" i="95"/>
  <c r="AA86" i="95"/>
  <c r="Z86" i="95"/>
  <c r="Y86" i="95"/>
  <c r="X86" i="95"/>
  <c r="W86" i="95"/>
  <c r="V86" i="95"/>
  <c r="U86" i="95"/>
  <c r="T86" i="95"/>
  <c r="S86" i="95"/>
  <c r="R86" i="95"/>
  <c r="Q86" i="95"/>
  <c r="P86" i="95"/>
  <c r="O86" i="95"/>
  <c r="N86" i="95"/>
  <c r="M86" i="95"/>
  <c r="L86" i="95"/>
  <c r="K86" i="95"/>
  <c r="AO85" i="95"/>
  <c r="AN85" i="95"/>
  <c r="AM85" i="95"/>
  <c r="AL85" i="95"/>
  <c r="AK85" i="95"/>
  <c r="AJ85" i="95"/>
  <c r="AI85" i="95"/>
  <c r="AH85" i="95"/>
  <c r="AG85" i="95"/>
  <c r="AF85" i="95"/>
  <c r="AE85" i="95"/>
  <c r="AD85" i="95"/>
  <c r="AC85" i="95"/>
  <c r="AB85" i="95"/>
  <c r="AA85" i="95"/>
  <c r="Z85" i="95"/>
  <c r="Y85" i="95"/>
  <c r="X85" i="95"/>
  <c r="W85" i="95"/>
  <c r="V85" i="95"/>
  <c r="U85" i="95"/>
  <c r="T85" i="95"/>
  <c r="S85" i="95"/>
  <c r="R85" i="95"/>
  <c r="Q85" i="95"/>
  <c r="P85" i="95"/>
  <c r="O85" i="95"/>
  <c r="N85" i="95"/>
  <c r="M85" i="95"/>
  <c r="L85" i="95"/>
  <c r="K85" i="95"/>
  <c r="AO84" i="95"/>
  <c r="AN84" i="95"/>
  <c r="AM84" i="95"/>
  <c r="AL84" i="95"/>
  <c r="AK84" i="95"/>
  <c r="AJ84" i="95"/>
  <c r="AI84" i="95"/>
  <c r="AH84" i="95"/>
  <c r="AG84" i="95"/>
  <c r="AF84" i="95"/>
  <c r="AE84" i="95"/>
  <c r="AD84" i="95"/>
  <c r="AC84" i="95"/>
  <c r="AB84" i="95"/>
  <c r="AA84" i="95"/>
  <c r="Z84" i="95"/>
  <c r="Y84" i="95"/>
  <c r="X84" i="95"/>
  <c r="W84" i="95"/>
  <c r="V84" i="95"/>
  <c r="U84" i="95"/>
  <c r="T84" i="95"/>
  <c r="S84" i="95"/>
  <c r="R84" i="95"/>
  <c r="Q84" i="95"/>
  <c r="P84" i="95"/>
  <c r="O84" i="95"/>
  <c r="N84" i="95"/>
  <c r="M84" i="95"/>
  <c r="L84" i="95"/>
  <c r="K84" i="95"/>
  <c r="AO83" i="95"/>
  <c r="AN83" i="95"/>
  <c r="AM83" i="95"/>
  <c r="AL83" i="95"/>
  <c r="AK83" i="95"/>
  <c r="AJ83" i="95"/>
  <c r="AI83" i="95"/>
  <c r="AH83" i="95"/>
  <c r="AG83" i="95"/>
  <c r="AF83" i="95"/>
  <c r="AE83" i="95"/>
  <c r="AD83" i="95"/>
  <c r="AC83" i="95"/>
  <c r="AB83" i="95"/>
  <c r="AA83" i="95"/>
  <c r="Z83" i="95"/>
  <c r="Y83" i="95"/>
  <c r="X83" i="95"/>
  <c r="W83" i="95"/>
  <c r="V83" i="95"/>
  <c r="U83" i="95"/>
  <c r="T83" i="95"/>
  <c r="S83" i="95"/>
  <c r="R83" i="95"/>
  <c r="Q83" i="95"/>
  <c r="P83" i="95"/>
  <c r="O83" i="95"/>
  <c r="N83" i="95"/>
  <c r="M83" i="95"/>
  <c r="L83" i="95"/>
  <c r="K83" i="95"/>
  <c r="H83" i="95"/>
  <c r="G83" i="95"/>
  <c r="F83" i="95"/>
  <c r="E83" i="95"/>
  <c r="D83" i="95"/>
  <c r="AO77" i="95"/>
  <c r="AN77" i="95"/>
  <c r="AM77" i="95"/>
  <c r="AL77" i="95"/>
  <c r="AK77" i="95"/>
  <c r="AJ77" i="95"/>
  <c r="AI77" i="95"/>
  <c r="AH77" i="95"/>
  <c r="AG77" i="95"/>
  <c r="AF77" i="95"/>
  <c r="AE77" i="95"/>
  <c r="AD77" i="95"/>
  <c r="AC77" i="95"/>
  <c r="AB77" i="95"/>
  <c r="AA77" i="95"/>
  <c r="Z77" i="95"/>
  <c r="Y77" i="95"/>
  <c r="X77" i="95"/>
  <c r="W77" i="95"/>
  <c r="V77" i="95"/>
  <c r="U77" i="95"/>
  <c r="T77" i="95"/>
  <c r="S77" i="95"/>
  <c r="R77" i="95"/>
  <c r="Q77" i="95"/>
  <c r="P77" i="95"/>
  <c r="O77" i="95"/>
  <c r="N77" i="95"/>
  <c r="M77" i="95"/>
  <c r="L77" i="95"/>
  <c r="K77" i="95"/>
  <c r="AO76" i="95"/>
  <c r="AN76" i="95"/>
  <c r="AM76" i="95"/>
  <c r="AL76" i="95"/>
  <c r="AK76" i="95"/>
  <c r="AJ76" i="95"/>
  <c r="AI76" i="95"/>
  <c r="AH76" i="95"/>
  <c r="AG76" i="95"/>
  <c r="AF76" i="95"/>
  <c r="AE76" i="95"/>
  <c r="AD76" i="95"/>
  <c r="AC76" i="95"/>
  <c r="AB76" i="95"/>
  <c r="AA76" i="95"/>
  <c r="Z76" i="95"/>
  <c r="Y76" i="95"/>
  <c r="X76" i="95"/>
  <c r="W76" i="95"/>
  <c r="V76" i="95"/>
  <c r="U76" i="95"/>
  <c r="T76" i="95"/>
  <c r="S76" i="95"/>
  <c r="R76" i="95"/>
  <c r="Q76" i="95"/>
  <c r="P76" i="95"/>
  <c r="O76" i="95"/>
  <c r="N76" i="95"/>
  <c r="M76" i="95"/>
  <c r="L76" i="95"/>
  <c r="AO75" i="95"/>
  <c r="AN75" i="95"/>
  <c r="AM75" i="95"/>
  <c r="AL75" i="95"/>
  <c r="AK75" i="95"/>
  <c r="AJ75" i="95"/>
  <c r="AI75" i="95"/>
  <c r="AH75" i="95"/>
  <c r="AG75" i="95"/>
  <c r="AF75" i="95"/>
  <c r="AE75" i="95"/>
  <c r="AD75" i="95"/>
  <c r="AC75" i="95"/>
  <c r="AB75" i="95"/>
  <c r="AA75" i="95"/>
  <c r="Z75" i="95"/>
  <c r="Y75" i="95"/>
  <c r="X75" i="95"/>
  <c r="W75" i="95"/>
  <c r="V75" i="95"/>
  <c r="U75" i="95"/>
  <c r="T75" i="95"/>
  <c r="S75" i="95"/>
  <c r="R75" i="95"/>
  <c r="Q75" i="95"/>
  <c r="P75" i="95"/>
  <c r="O75" i="95"/>
  <c r="N75" i="95"/>
  <c r="M75" i="95"/>
  <c r="L75" i="95"/>
  <c r="K75" i="95"/>
  <c r="AO74" i="95"/>
  <c r="AN74" i="95"/>
  <c r="AM74" i="95"/>
  <c r="AL74" i="95"/>
  <c r="AK74" i="95"/>
  <c r="AJ74" i="95"/>
  <c r="AI74" i="95"/>
  <c r="AH74" i="95"/>
  <c r="AG74" i="95"/>
  <c r="AF74" i="95"/>
  <c r="AE74" i="95"/>
  <c r="AD74" i="95"/>
  <c r="AC74" i="95"/>
  <c r="AB74" i="95"/>
  <c r="AA74" i="95"/>
  <c r="Z74" i="95"/>
  <c r="Y74" i="95"/>
  <c r="X74" i="95"/>
  <c r="W74" i="95"/>
  <c r="V74" i="95"/>
  <c r="U74" i="95"/>
  <c r="T74" i="95"/>
  <c r="S74" i="95"/>
  <c r="R74" i="95"/>
  <c r="Q74" i="95"/>
  <c r="P74" i="95"/>
  <c r="O74" i="95"/>
  <c r="N74" i="95"/>
  <c r="M74" i="95"/>
  <c r="L74" i="95"/>
  <c r="K74" i="95"/>
  <c r="AO73" i="95"/>
  <c r="AN73" i="95"/>
  <c r="AM73" i="95"/>
  <c r="AL73" i="95"/>
  <c r="AK73" i="95"/>
  <c r="AJ73" i="95"/>
  <c r="AI73" i="95"/>
  <c r="AH73" i="95"/>
  <c r="AG73" i="95"/>
  <c r="AF73" i="95"/>
  <c r="AE73" i="95"/>
  <c r="AD73" i="95"/>
  <c r="AC73" i="95"/>
  <c r="AB73" i="95"/>
  <c r="AA73" i="95"/>
  <c r="Z73" i="95"/>
  <c r="Y73" i="95"/>
  <c r="X73" i="95"/>
  <c r="W73" i="95"/>
  <c r="V73" i="95"/>
  <c r="U73" i="95"/>
  <c r="T73" i="95"/>
  <c r="S73" i="95"/>
  <c r="R73" i="95"/>
  <c r="Q73" i="95"/>
  <c r="P73" i="95"/>
  <c r="O73" i="95"/>
  <c r="N73" i="95"/>
  <c r="M73" i="95"/>
  <c r="L73" i="95"/>
  <c r="K73" i="95"/>
  <c r="AO72" i="95"/>
  <c r="AN72" i="95"/>
  <c r="AM72" i="95"/>
  <c r="AL72" i="95"/>
  <c r="AK72" i="95"/>
  <c r="AJ72" i="95"/>
  <c r="AI72" i="95"/>
  <c r="AH72" i="95"/>
  <c r="AG72" i="95"/>
  <c r="AF72" i="95"/>
  <c r="AE72" i="95"/>
  <c r="AD72" i="95"/>
  <c r="AC72" i="95"/>
  <c r="AB72" i="95"/>
  <c r="AA72" i="95"/>
  <c r="Z72" i="95"/>
  <c r="Y72" i="95"/>
  <c r="X72" i="95"/>
  <c r="W72" i="95"/>
  <c r="V72" i="95"/>
  <c r="U72" i="95"/>
  <c r="T72" i="95"/>
  <c r="S72" i="95"/>
  <c r="R72" i="95"/>
  <c r="Q72" i="95"/>
  <c r="P72" i="95"/>
  <c r="O72" i="95"/>
  <c r="N72" i="95"/>
  <c r="M72" i="95"/>
  <c r="L72" i="95"/>
  <c r="K72" i="95"/>
  <c r="AO71" i="95"/>
  <c r="AN71" i="95"/>
  <c r="AM71" i="95"/>
  <c r="AL71" i="95"/>
  <c r="AK71" i="95"/>
  <c r="AJ71" i="95"/>
  <c r="AI71" i="95"/>
  <c r="AH71" i="95"/>
  <c r="AG71" i="95"/>
  <c r="AF71" i="95"/>
  <c r="AE71" i="95"/>
  <c r="AD71" i="95"/>
  <c r="AC71" i="95"/>
  <c r="AB71" i="95"/>
  <c r="AA71" i="95"/>
  <c r="Z71" i="95"/>
  <c r="Y71" i="95"/>
  <c r="X71" i="95"/>
  <c r="W71" i="95"/>
  <c r="V71" i="95"/>
  <c r="U71" i="95"/>
  <c r="T71" i="95"/>
  <c r="S71" i="95"/>
  <c r="R71" i="95"/>
  <c r="Q71" i="95"/>
  <c r="P71" i="95"/>
  <c r="O71" i="95"/>
  <c r="N71" i="95"/>
  <c r="M71" i="95"/>
  <c r="L71" i="95"/>
  <c r="K71" i="95"/>
  <c r="AO70" i="95"/>
  <c r="AN70" i="95"/>
  <c r="AM70" i="95"/>
  <c r="AL70" i="95"/>
  <c r="AK70" i="95"/>
  <c r="AJ70" i="95"/>
  <c r="AI70" i="95"/>
  <c r="AH70" i="95"/>
  <c r="AG70" i="95"/>
  <c r="AF70" i="95"/>
  <c r="AE70" i="95"/>
  <c r="AD70" i="95"/>
  <c r="AC70" i="95"/>
  <c r="AB70" i="95"/>
  <c r="AA70" i="95"/>
  <c r="Z70" i="95"/>
  <c r="Y70" i="95"/>
  <c r="X70" i="95"/>
  <c r="W70" i="95"/>
  <c r="V70" i="95"/>
  <c r="U70" i="95"/>
  <c r="T70" i="95"/>
  <c r="S70" i="95"/>
  <c r="R70" i="95"/>
  <c r="Q70" i="95"/>
  <c r="P70" i="95"/>
  <c r="O70" i="95"/>
  <c r="N70" i="95"/>
  <c r="M70" i="95"/>
  <c r="L70" i="95"/>
  <c r="K70" i="95"/>
  <c r="AO69" i="95"/>
  <c r="AN69" i="95"/>
  <c r="AM69" i="95"/>
  <c r="AL69" i="95"/>
  <c r="AK69" i="95"/>
  <c r="AJ69" i="95"/>
  <c r="AI69" i="95"/>
  <c r="AH69" i="95"/>
  <c r="AG69" i="95"/>
  <c r="AF69" i="95"/>
  <c r="AE69" i="95"/>
  <c r="AD69" i="95"/>
  <c r="AC69" i="95"/>
  <c r="AB69" i="95"/>
  <c r="AA69" i="95"/>
  <c r="Z69" i="95"/>
  <c r="Y69" i="95"/>
  <c r="X69" i="95"/>
  <c r="W69" i="95"/>
  <c r="V69" i="95"/>
  <c r="U69" i="95"/>
  <c r="T69" i="95"/>
  <c r="S69" i="95"/>
  <c r="R69" i="95"/>
  <c r="Q69" i="95"/>
  <c r="P69" i="95"/>
  <c r="O69" i="95"/>
  <c r="N69" i="95"/>
  <c r="M69" i="95"/>
  <c r="L69" i="95"/>
  <c r="K69" i="95"/>
  <c r="AO68" i="95"/>
  <c r="AN68" i="95"/>
  <c r="AM68" i="95"/>
  <c r="AL68" i="95"/>
  <c r="AK68" i="95"/>
  <c r="AJ68" i="95"/>
  <c r="AI68" i="95"/>
  <c r="AH68" i="95"/>
  <c r="AG68" i="95"/>
  <c r="AF68" i="95"/>
  <c r="AE68" i="95"/>
  <c r="AD68" i="95"/>
  <c r="AC68" i="95"/>
  <c r="AB68" i="95"/>
  <c r="AA68" i="95"/>
  <c r="Z68" i="95"/>
  <c r="Y68" i="95"/>
  <c r="X68" i="95"/>
  <c r="W68" i="95"/>
  <c r="V68" i="95"/>
  <c r="U68" i="95"/>
  <c r="T68" i="95"/>
  <c r="S68" i="95"/>
  <c r="R68" i="95"/>
  <c r="Q68" i="95"/>
  <c r="P68" i="95"/>
  <c r="O68" i="95"/>
  <c r="N68" i="95"/>
  <c r="M68" i="95"/>
  <c r="L68" i="95"/>
  <c r="K68" i="95"/>
  <c r="AO67" i="95"/>
  <c r="AN67" i="95"/>
  <c r="AM67" i="95"/>
  <c r="AL67" i="95"/>
  <c r="AK67" i="95"/>
  <c r="AJ67" i="95"/>
  <c r="AI67" i="95"/>
  <c r="AH67" i="95"/>
  <c r="AG67" i="95"/>
  <c r="AF67" i="95"/>
  <c r="AE67" i="95"/>
  <c r="AD67" i="95"/>
  <c r="AC67" i="95"/>
  <c r="AB67" i="95"/>
  <c r="AA67" i="95"/>
  <c r="Z67" i="95"/>
  <c r="Y67" i="95"/>
  <c r="X67" i="95"/>
  <c r="W67" i="95"/>
  <c r="V67" i="95"/>
  <c r="U67" i="95"/>
  <c r="T67" i="95"/>
  <c r="S67" i="95"/>
  <c r="R67" i="95"/>
  <c r="Q67" i="95"/>
  <c r="P67" i="95"/>
  <c r="O67" i="95"/>
  <c r="N67" i="95"/>
  <c r="M67" i="95"/>
  <c r="L67" i="95"/>
  <c r="K67" i="95"/>
  <c r="AO66" i="95"/>
  <c r="AN66" i="95"/>
  <c r="AM66" i="95"/>
  <c r="AL66" i="95"/>
  <c r="AK66" i="95"/>
  <c r="AJ66" i="95"/>
  <c r="AI66" i="95"/>
  <c r="AH66" i="95"/>
  <c r="AG66" i="95"/>
  <c r="AF66" i="95"/>
  <c r="AE66" i="95"/>
  <c r="AD66" i="95"/>
  <c r="AC66" i="95"/>
  <c r="AB66" i="95"/>
  <c r="AA66" i="95"/>
  <c r="Z66" i="95"/>
  <c r="Y66" i="95"/>
  <c r="X66" i="95"/>
  <c r="W66" i="95"/>
  <c r="V66" i="95"/>
  <c r="U66" i="95"/>
  <c r="T66" i="95"/>
  <c r="S66" i="95"/>
  <c r="R66" i="95"/>
  <c r="Q66" i="95"/>
  <c r="P66" i="95"/>
  <c r="O66" i="95"/>
  <c r="N66" i="95"/>
  <c r="M66" i="95"/>
  <c r="L66" i="95"/>
  <c r="K66" i="95"/>
  <c r="AO65" i="95"/>
  <c r="AN65" i="95"/>
  <c r="AM65" i="95"/>
  <c r="AL65" i="95"/>
  <c r="AK65" i="95"/>
  <c r="AJ65" i="95"/>
  <c r="AI65" i="95"/>
  <c r="AH65" i="95"/>
  <c r="AG65" i="95"/>
  <c r="AF65" i="95"/>
  <c r="AE65" i="95"/>
  <c r="AD65" i="95"/>
  <c r="AC65" i="95"/>
  <c r="AB65" i="95"/>
  <c r="AA65" i="95"/>
  <c r="Z65" i="95"/>
  <c r="Y65" i="95"/>
  <c r="X65" i="95"/>
  <c r="W65" i="95"/>
  <c r="V65" i="95"/>
  <c r="U65" i="95"/>
  <c r="T65" i="95"/>
  <c r="S65" i="95"/>
  <c r="R65" i="95"/>
  <c r="Q65" i="95"/>
  <c r="P65" i="95"/>
  <c r="O65" i="95"/>
  <c r="N65" i="95"/>
  <c r="M65" i="95"/>
  <c r="L65" i="95"/>
  <c r="K65" i="95"/>
  <c r="AO64" i="95"/>
  <c r="AN64" i="95"/>
  <c r="AM64" i="95"/>
  <c r="AL64" i="95"/>
  <c r="AK64" i="95"/>
  <c r="AJ64" i="95"/>
  <c r="AI64" i="95"/>
  <c r="AH64" i="95"/>
  <c r="AG64" i="95"/>
  <c r="AF64" i="95"/>
  <c r="AE64" i="95"/>
  <c r="AD64" i="95"/>
  <c r="AC64" i="95"/>
  <c r="AB64" i="95"/>
  <c r="AA64" i="95"/>
  <c r="Z64" i="95"/>
  <c r="Y64" i="95"/>
  <c r="X64" i="95"/>
  <c r="W64" i="95"/>
  <c r="V64" i="95"/>
  <c r="U64" i="95"/>
  <c r="T64" i="95"/>
  <c r="S64" i="95"/>
  <c r="R64" i="95"/>
  <c r="Q64" i="95"/>
  <c r="P64" i="95"/>
  <c r="O64" i="95"/>
  <c r="N64" i="95"/>
  <c r="M64" i="95"/>
  <c r="L64" i="95"/>
  <c r="K64" i="95"/>
  <c r="AO63" i="95"/>
  <c r="AN63" i="95"/>
  <c r="AM63" i="95"/>
  <c r="AL63" i="95"/>
  <c r="AK63" i="95"/>
  <c r="AJ63" i="95"/>
  <c r="AI63" i="95"/>
  <c r="AH63" i="95"/>
  <c r="AG63" i="95"/>
  <c r="AF63" i="95"/>
  <c r="AE63" i="95"/>
  <c r="AD63" i="95"/>
  <c r="AC63" i="95"/>
  <c r="AB63" i="95"/>
  <c r="AA63" i="95"/>
  <c r="Z63" i="95"/>
  <c r="Y63" i="95"/>
  <c r="X63" i="95"/>
  <c r="W63" i="95"/>
  <c r="V63" i="95"/>
  <c r="U63" i="95"/>
  <c r="T63" i="95"/>
  <c r="S63" i="95"/>
  <c r="R63" i="95"/>
  <c r="Q63" i="95"/>
  <c r="P63" i="95"/>
  <c r="O63" i="95"/>
  <c r="N63" i="95"/>
  <c r="M63" i="95"/>
  <c r="L63" i="95"/>
  <c r="K63" i="95"/>
  <c r="AO62" i="95"/>
  <c r="AN62" i="95"/>
  <c r="AM62" i="95"/>
  <c r="AL62" i="95"/>
  <c r="AK62" i="95"/>
  <c r="AJ62" i="95"/>
  <c r="AI62" i="95"/>
  <c r="AH62" i="95"/>
  <c r="AG62" i="95"/>
  <c r="AF62" i="95"/>
  <c r="AE62" i="95"/>
  <c r="AD62" i="95"/>
  <c r="AC62" i="95"/>
  <c r="AB62" i="95"/>
  <c r="AA62" i="95"/>
  <c r="Z62" i="95"/>
  <c r="Y62" i="95"/>
  <c r="X62" i="95"/>
  <c r="W62" i="95"/>
  <c r="V62" i="95"/>
  <c r="U62" i="95"/>
  <c r="T62" i="95"/>
  <c r="S62" i="95"/>
  <c r="R62" i="95"/>
  <c r="Q62" i="95"/>
  <c r="P62" i="95"/>
  <c r="O62" i="95"/>
  <c r="N62" i="95"/>
  <c r="M62" i="95"/>
  <c r="L62" i="95"/>
  <c r="K62" i="95"/>
  <c r="AO61" i="95"/>
  <c r="AN61" i="95"/>
  <c r="AM61" i="95"/>
  <c r="AL61" i="95"/>
  <c r="AK61" i="95"/>
  <c r="AJ61" i="95"/>
  <c r="AI61" i="95"/>
  <c r="AH61" i="95"/>
  <c r="AG61" i="95"/>
  <c r="AF61" i="95"/>
  <c r="AE61" i="95"/>
  <c r="AD61" i="95"/>
  <c r="AC61" i="95"/>
  <c r="AB61" i="95"/>
  <c r="AA61" i="95"/>
  <c r="Z61" i="95"/>
  <c r="Y61" i="95"/>
  <c r="X61" i="95"/>
  <c r="W61" i="95"/>
  <c r="V61" i="95"/>
  <c r="U61" i="95"/>
  <c r="T61" i="95"/>
  <c r="S61" i="95"/>
  <c r="R61" i="95"/>
  <c r="Q61" i="95"/>
  <c r="P61" i="95"/>
  <c r="O61" i="95"/>
  <c r="N61" i="95"/>
  <c r="M61" i="95"/>
  <c r="L61" i="95"/>
  <c r="K61" i="95"/>
  <c r="AO60" i="95"/>
  <c r="AN60" i="95"/>
  <c r="AM60" i="95"/>
  <c r="AL60" i="95"/>
  <c r="AK60" i="95"/>
  <c r="AJ60" i="95"/>
  <c r="AI60" i="95"/>
  <c r="AH60" i="95"/>
  <c r="AG60" i="95"/>
  <c r="AF60" i="95"/>
  <c r="AE60" i="95"/>
  <c r="AD60" i="95"/>
  <c r="AC60" i="95"/>
  <c r="AB60" i="95"/>
  <c r="AA60" i="95"/>
  <c r="Z60" i="95"/>
  <c r="Y60" i="95"/>
  <c r="X60" i="95"/>
  <c r="W60" i="95"/>
  <c r="V60" i="95"/>
  <c r="U60" i="95"/>
  <c r="T60" i="95"/>
  <c r="S60" i="95"/>
  <c r="R60" i="95"/>
  <c r="Q60" i="95"/>
  <c r="P60" i="95"/>
  <c r="O60" i="95"/>
  <c r="N60" i="95"/>
  <c r="M60" i="95"/>
  <c r="L60" i="95"/>
  <c r="K60" i="95"/>
  <c r="AO59" i="95"/>
  <c r="AN59" i="95"/>
  <c r="AM59" i="95"/>
  <c r="AL59" i="95"/>
  <c r="AK59" i="95"/>
  <c r="AJ59" i="95"/>
  <c r="AI59" i="95"/>
  <c r="AH59" i="95"/>
  <c r="AG59" i="95"/>
  <c r="AF59" i="95"/>
  <c r="AE59" i="95"/>
  <c r="AD59" i="95"/>
  <c r="AC59" i="95"/>
  <c r="AB59" i="95"/>
  <c r="AA59" i="95"/>
  <c r="Z59" i="95"/>
  <c r="Y59" i="95"/>
  <c r="X59" i="95"/>
  <c r="W59" i="95"/>
  <c r="V59" i="95"/>
  <c r="U59" i="95"/>
  <c r="T59" i="95"/>
  <c r="S59" i="95"/>
  <c r="R59" i="95"/>
  <c r="Q59" i="95"/>
  <c r="P59" i="95"/>
  <c r="O59" i="95"/>
  <c r="N59" i="95"/>
  <c r="M59" i="95"/>
  <c r="L59" i="95"/>
  <c r="K59" i="95"/>
  <c r="AO55" i="95"/>
  <c r="AN55" i="95"/>
  <c r="AM55" i="95"/>
  <c r="AL55" i="95"/>
  <c r="AK55" i="95"/>
  <c r="AJ55" i="95"/>
  <c r="AI55" i="95"/>
  <c r="AH55" i="95"/>
  <c r="AG55" i="95"/>
  <c r="AF55" i="95"/>
  <c r="AE55" i="95"/>
  <c r="AD55" i="95"/>
  <c r="AC55" i="95"/>
  <c r="AB55" i="95"/>
  <c r="AA55" i="95"/>
  <c r="Z55" i="95"/>
  <c r="Y55" i="95"/>
  <c r="X55" i="95"/>
  <c r="W55" i="95"/>
  <c r="V55" i="95"/>
  <c r="U55" i="95"/>
  <c r="T55" i="95"/>
  <c r="S55" i="95"/>
  <c r="R55" i="95"/>
  <c r="Q55" i="95"/>
  <c r="P55" i="95"/>
  <c r="O55" i="95"/>
  <c r="N55" i="95"/>
  <c r="M55" i="95"/>
  <c r="L55" i="95"/>
  <c r="K55" i="95"/>
  <c r="H55" i="95"/>
  <c r="G55" i="95"/>
  <c r="F55" i="95"/>
  <c r="E55" i="95"/>
  <c r="D55" i="95"/>
  <c r="AO53" i="95"/>
  <c r="AN53" i="95"/>
  <c r="AM53" i="95"/>
  <c r="AL53" i="95"/>
  <c r="AK53" i="95"/>
  <c r="AJ53" i="95"/>
  <c r="AI53" i="95"/>
  <c r="AH53" i="95"/>
  <c r="AG53" i="95"/>
  <c r="AF53" i="95"/>
  <c r="AE53" i="95"/>
  <c r="AD53" i="95"/>
  <c r="AC53" i="95"/>
  <c r="AB53" i="95"/>
  <c r="AA53" i="95"/>
  <c r="Z53" i="95"/>
  <c r="Y53" i="95"/>
  <c r="X53" i="95"/>
  <c r="W53" i="95"/>
  <c r="V53" i="95"/>
  <c r="U53" i="95"/>
  <c r="T53" i="95"/>
  <c r="S53" i="95"/>
  <c r="R53" i="95"/>
  <c r="Q53" i="95"/>
  <c r="P53" i="95"/>
  <c r="O53" i="95"/>
  <c r="N53" i="95"/>
  <c r="M53" i="95"/>
  <c r="L53" i="95"/>
  <c r="K53" i="95"/>
  <c r="H53" i="95"/>
  <c r="G53" i="95"/>
  <c r="F53" i="95"/>
  <c r="E53" i="95"/>
  <c r="D53" i="95"/>
  <c r="AO52" i="95"/>
  <c r="AN52" i="95"/>
  <c r="AM52" i="95"/>
  <c r="AL52" i="95"/>
  <c r="AK52" i="95"/>
  <c r="AJ52" i="95"/>
  <c r="AI52" i="95"/>
  <c r="AH52" i="95"/>
  <c r="AG52" i="95"/>
  <c r="AF52" i="95"/>
  <c r="AE52" i="95"/>
  <c r="AD52" i="95"/>
  <c r="AC52" i="95"/>
  <c r="AB52" i="95"/>
  <c r="AA52" i="95"/>
  <c r="Z52" i="95"/>
  <c r="Y52" i="95"/>
  <c r="X52" i="95"/>
  <c r="W52" i="95"/>
  <c r="V52" i="95"/>
  <c r="U52" i="95"/>
  <c r="T52" i="95"/>
  <c r="S52" i="95"/>
  <c r="R52" i="95"/>
  <c r="Q52" i="95"/>
  <c r="P52" i="95"/>
  <c r="O52" i="95"/>
  <c r="N52" i="95"/>
  <c r="M52" i="95"/>
  <c r="L52" i="95"/>
  <c r="K52" i="95"/>
  <c r="H52" i="95"/>
  <c r="G52" i="95"/>
  <c r="F52" i="95"/>
  <c r="E52" i="95"/>
  <c r="D52" i="95"/>
  <c r="AO50" i="95"/>
  <c r="AN50" i="95"/>
  <c r="AM50" i="95"/>
  <c r="AL50" i="95"/>
  <c r="AK50" i="95"/>
  <c r="AJ50" i="95"/>
  <c r="AI50" i="95"/>
  <c r="AH50" i="95"/>
  <c r="AG50" i="95"/>
  <c r="AF50" i="95"/>
  <c r="AE50" i="95"/>
  <c r="AD50" i="95"/>
  <c r="AC50" i="95"/>
  <c r="AB50" i="95"/>
  <c r="AA50" i="95"/>
  <c r="Z50" i="95"/>
  <c r="Y50" i="95"/>
  <c r="X50" i="95"/>
  <c r="W50" i="95"/>
  <c r="V50" i="95"/>
  <c r="U50" i="95"/>
  <c r="T50" i="95"/>
  <c r="S50" i="95"/>
  <c r="R50" i="95"/>
  <c r="Q50" i="95"/>
  <c r="P50" i="95"/>
  <c r="O50" i="95"/>
  <c r="N50" i="95"/>
  <c r="M50" i="95"/>
  <c r="L50" i="95"/>
  <c r="K50" i="95"/>
  <c r="H50" i="95"/>
  <c r="G50" i="95"/>
  <c r="F50" i="95"/>
  <c r="E50" i="95"/>
  <c r="D50" i="95"/>
  <c r="AO49" i="95"/>
  <c r="AN49" i="95"/>
  <c r="AM49" i="95"/>
  <c r="AL49" i="95"/>
  <c r="AK49" i="95"/>
  <c r="AJ49" i="95"/>
  <c r="AI49" i="95"/>
  <c r="AH49" i="95"/>
  <c r="AG49" i="95"/>
  <c r="AF49" i="95"/>
  <c r="AE49" i="95"/>
  <c r="AD49" i="95"/>
  <c r="AC49" i="95"/>
  <c r="AB49" i="95"/>
  <c r="AA49" i="95"/>
  <c r="Z49" i="95"/>
  <c r="Y49" i="95"/>
  <c r="X49" i="95"/>
  <c r="W49" i="95"/>
  <c r="V49" i="95"/>
  <c r="U49" i="95"/>
  <c r="T49" i="95"/>
  <c r="S49" i="95"/>
  <c r="R49" i="95"/>
  <c r="Q49" i="95"/>
  <c r="P49" i="95"/>
  <c r="O49" i="95"/>
  <c r="N49" i="95"/>
  <c r="M49" i="95"/>
  <c r="L49" i="95"/>
  <c r="K49" i="95"/>
  <c r="H49" i="95"/>
  <c r="G49" i="95"/>
  <c r="F49" i="95"/>
  <c r="E49" i="95"/>
  <c r="D49" i="95"/>
  <c r="CJ47" i="95"/>
  <c r="CI47" i="95"/>
  <c r="CH47" i="95"/>
  <c r="CG47" i="95"/>
  <c r="CF47" i="95"/>
  <c r="CE47" i="95"/>
  <c r="CD47" i="95"/>
  <c r="CC47" i="95"/>
  <c r="CB47" i="95"/>
  <c r="CA47" i="95"/>
  <c r="BZ47" i="95"/>
  <c r="BY47" i="95"/>
  <c r="BX47" i="95"/>
  <c r="BW47" i="95"/>
  <c r="BV47" i="95"/>
  <c r="BU47" i="95"/>
  <c r="BT47" i="95"/>
  <c r="BS47" i="95"/>
  <c r="BR47" i="95"/>
  <c r="BQ47" i="95"/>
  <c r="BP47" i="95"/>
  <c r="BO47" i="95"/>
  <c r="BN47" i="95"/>
  <c r="BM47" i="95"/>
  <c r="BL47" i="95"/>
  <c r="BK47" i="95"/>
  <c r="BJ47" i="95"/>
  <c r="BI47" i="95"/>
  <c r="BH47" i="95"/>
  <c r="BG47" i="95"/>
  <c r="BF47" i="95"/>
  <c r="BE47" i="95"/>
  <c r="BD47" i="95"/>
  <c r="BC47" i="95"/>
  <c r="BB47" i="95"/>
  <c r="BA47" i="95"/>
  <c r="AU47" i="95"/>
  <c r="AT47" i="95"/>
  <c r="AR47" i="95"/>
  <c r="AQ47" i="95"/>
  <c r="AP47" i="95"/>
  <c r="CJ46" i="95"/>
  <c r="CI46" i="95"/>
  <c r="CH46" i="95"/>
  <c r="CG46" i="95"/>
  <c r="CF46" i="95"/>
  <c r="CE46" i="95"/>
  <c r="CD46" i="95"/>
  <c r="CC46" i="95"/>
  <c r="CB46" i="95"/>
  <c r="CA46" i="95"/>
  <c r="BZ46" i="95"/>
  <c r="BY46" i="95"/>
  <c r="BX46" i="95"/>
  <c r="BW46" i="95"/>
  <c r="BV46" i="95"/>
  <c r="BU46" i="95"/>
  <c r="BT46" i="95"/>
  <c r="BS46" i="95"/>
  <c r="BR46" i="95"/>
  <c r="BQ46" i="95"/>
  <c r="BP46" i="95"/>
  <c r="BO46" i="95"/>
  <c r="BN46" i="95"/>
  <c r="BM46" i="95"/>
  <c r="BL46" i="95"/>
  <c r="BK46" i="95"/>
  <c r="BJ46" i="95"/>
  <c r="BI46" i="95"/>
  <c r="BH46" i="95"/>
  <c r="BG46" i="95"/>
  <c r="BF46" i="95"/>
  <c r="BE46" i="95"/>
  <c r="BD46" i="95"/>
  <c r="BC46" i="95"/>
  <c r="BB46" i="95"/>
  <c r="BA46" i="95"/>
  <c r="AU46" i="95"/>
  <c r="AT46" i="95"/>
  <c r="AR46" i="95"/>
  <c r="AQ46" i="95"/>
  <c r="AP46" i="95"/>
  <c r="CJ45" i="95"/>
  <c r="CI45" i="95"/>
  <c r="CH45" i="95"/>
  <c r="CG45" i="95"/>
  <c r="CF45" i="95"/>
  <c r="CE45" i="95"/>
  <c r="CD45" i="95"/>
  <c r="CC45" i="95"/>
  <c r="CB45" i="95"/>
  <c r="CA45" i="95"/>
  <c r="BZ45" i="95"/>
  <c r="BY45" i="95"/>
  <c r="BX45" i="95"/>
  <c r="BW45" i="95"/>
  <c r="BV45" i="95"/>
  <c r="BU45" i="95"/>
  <c r="BT45" i="95"/>
  <c r="BS45" i="95"/>
  <c r="BR45" i="95"/>
  <c r="BQ45" i="95"/>
  <c r="BP45" i="95"/>
  <c r="BO45" i="95"/>
  <c r="BN45" i="95"/>
  <c r="BM45" i="95"/>
  <c r="BL45" i="95"/>
  <c r="BK45" i="95"/>
  <c r="BJ45" i="95"/>
  <c r="BI45" i="95"/>
  <c r="BH45" i="95"/>
  <c r="BG45" i="95"/>
  <c r="BF45" i="95"/>
  <c r="BE45" i="95"/>
  <c r="BD45" i="95"/>
  <c r="BC45" i="95"/>
  <c r="BB45" i="95"/>
  <c r="BA45" i="95"/>
  <c r="AU45" i="95"/>
  <c r="AT45" i="95"/>
  <c r="AR45" i="95"/>
  <c r="AQ45" i="95"/>
  <c r="AP45" i="95"/>
  <c r="CJ44" i="95"/>
  <c r="CI44" i="95"/>
  <c r="CH44" i="95"/>
  <c r="CG44" i="95"/>
  <c r="CF44" i="95"/>
  <c r="CE44" i="95"/>
  <c r="CD44" i="95"/>
  <c r="CC44" i="95"/>
  <c r="CB44" i="95"/>
  <c r="CA44" i="95"/>
  <c r="BZ44" i="95"/>
  <c r="BY44" i="95"/>
  <c r="BX44" i="95"/>
  <c r="BW44" i="95"/>
  <c r="BV44" i="95"/>
  <c r="BU44" i="95"/>
  <c r="BT44" i="95"/>
  <c r="BS44" i="95"/>
  <c r="BR44" i="95"/>
  <c r="BQ44" i="95"/>
  <c r="BP44" i="95"/>
  <c r="BO44" i="95"/>
  <c r="BN44" i="95"/>
  <c r="BM44" i="95"/>
  <c r="BL44" i="95"/>
  <c r="BK44" i="95"/>
  <c r="BJ44" i="95"/>
  <c r="BI44" i="95"/>
  <c r="BH44" i="95"/>
  <c r="BG44" i="95"/>
  <c r="BF44" i="95"/>
  <c r="BE44" i="95"/>
  <c r="BD44" i="95"/>
  <c r="BC44" i="95"/>
  <c r="BB44" i="95"/>
  <c r="BA44" i="95"/>
  <c r="AU44" i="95"/>
  <c r="AT44" i="95"/>
  <c r="AR44" i="95"/>
  <c r="AQ44" i="95"/>
  <c r="AP44" i="95"/>
  <c r="CJ43" i="95"/>
  <c r="CI43" i="95"/>
  <c r="CH43" i="95"/>
  <c r="CG43" i="95"/>
  <c r="CF43" i="95"/>
  <c r="CE43" i="95"/>
  <c r="CD43" i="95"/>
  <c r="CC43" i="95"/>
  <c r="CB43" i="95"/>
  <c r="CA43" i="95"/>
  <c r="BZ43" i="95"/>
  <c r="BY43" i="95"/>
  <c r="BX43" i="95"/>
  <c r="BW43" i="95"/>
  <c r="BV43" i="95"/>
  <c r="BU43" i="95"/>
  <c r="BT43" i="95"/>
  <c r="BS43" i="95"/>
  <c r="BR43" i="95"/>
  <c r="BQ43" i="95"/>
  <c r="BP43" i="95"/>
  <c r="BO43" i="95"/>
  <c r="BN43" i="95"/>
  <c r="BM43" i="95"/>
  <c r="BL43" i="95"/>
  <c r="BK43" i="95"/>
  <c r="BJ43" i="95"/>
  <c r="BI43" i="95"/>
  <c r="BH43" i="95"/>
  <c r="BG43" i="95"/>
  <c r="BF43" i="95"/>
  <c r="BE43" i="95"/>
  <c r="BD43" i="95"/>
  <c r="BC43" i="95"/>
  <c r="BB43" i="95"/>
  <c r="BA43" i="95"/>
  <c r="AU43" i="95"/>
  <c r="AT43" i="95"/>
  <c r="AR43" i="95"/>
  <c r="AQ43" i="95"/>
  <c r="AP43" i="95"/>
  <c r="CJ42" i="95"/>
  <c r="CI42" i="95"/>
  <c r="CH42" i="95"/>
  <c r="CG42" i="95"/>
  <c r="CF42" i="95"/>
  <c r="CE42" i="95"/>
  <c r="CD42" i="95"/>
  <c r="CC42" i="95"/>
  <c r="CB42" i="95"/>
  <c r="CA42" i="95"/>
  <c r="BZ42" i="95"/>
  <c r="BY42" i="95"/>
  <c r="BX42" i="95"/>
  <c r="BW42" i="95"/>
  <c r="BV42" i="95"/>
  <c r="BU42" i="95"/>
  <c r="BT42" i="95"/>
  <c r="BS42" i="95"/>
  <c r="BR42" i="95"/>
  <c r="BQ42" i="95"/>
  <c r="BP42" i="95"/>
  <c r="BO42" i="95"/>
  <c r="BN42" i="95"/>
  <c r="BM42" i="95"/>
  <c r="BL42" i="95"/>
  <c r="BK42" i="95"/>
  <c r="BJ42" i="95"/>
  <c r="BI42" i="95"/>
  <c r="BH42" i="95"/>
  <c r="BG42" i="95"/>
  <c r="BF42" i="95"/>
  <c r="BE42" i="95"/>
  <c r="BD42" i="95"/>
  <c r="BC42" i="95"/>
  <c r="BB42" i="95"/>
  <c r="BA42" i="95"/>
  <c r="AU42" i="95"/>
  <c r="AT42" i="95"/>
  <c r="AR42" i="95"/>
  <c r="AQ42" i="95"/>
  <c r="AP42" i="95"/>
  <c r="CJ41" i="95"/>
  <c r="CI41" i="95"/>
  <c r="CH41" i="95"/>
  <c r="CG41" i="95"/>
  <c r="CF41" i="95"/>
  <c r="CE41" i="95"/>
  <c r="CD41" i="95"/>
  <c r="CC41" i="95"/>
  <c r="CB41" i="95"/>
  <c r="CA41" i="95"/>
  <c r="BZ41" i="95"/>
  <c r="BY41" i="95"/>
  <c r="BX41" i="95"/>
  <c r="BW41" i="95"/>
  <c r="BV41" i="95"/>
  <c r="BU41" i="95"/>
  <c r="BT41" i="95"/>
  <c r="BS41" i="95"/>
  <c r="BR41" i="95"/>
  <c r="BQ41" i="95"/>
  <c r="BP41" i="95"/>
  <c r="BO41" i="95"/>
  <c r="BN41" i="95"/>
  <c r="BM41" i="95"/>
  <c r="BL41" i="95"/>
  <c r="BK41" i="95"/>
  <c r="BJ41" i="95"/>
  <c r="BI41" i="95"/>
  <c r="BH41" i="95"/>
  <c r="BG41" i="95"/>
  <c r="BF41" i="95"/>
  <c r="BE41" i="95"/>
  <c r="BD41" i="95"/>
  <c r="BC41" i="95"/>
  <c r="BB41" i="95"/>
  <c r="BA41" i="95"/>
  <c r="AU41" i="95"/>
  <c r="AT41" i="95"/>
  <c r="AR41" i="95"/>
  <c r="AQ41" i="95"/>
  <c r="AP41" i="95"/>
  <c r="CJ40" i="95"/>
  <c r="CI40" i="95"/>
  <c r="CH40" i="95"/>
  <c r="CG40" i="95"/>
  <c r="CF40" i="95"/>
  <c r="CE40" i="95"/>
  <c r="CD40" i="95"/>
  <c r="CC40" i="95"/>
  <c r="CB40" i="95"/>
  <c r="CA40" i="95"/>
  <c r="BZ40" i="95"/>
  <c r="BY40" i="95"/>
  <c r="BX40" i="95"/>
  <c r="BW40" i="95"/>
  <c r="BV40" i="95"/>
  <c r="BU40" i="95"/>
  <c r="BT40" i="95"/>
  <c r="BS40" i="95"/>
  <c r="BR40" i="95"/>
  <c r="BQ40" i="95"/>
  <c r="BP40" i="95"/>
  <c r="BO40" i="95"/>
  <c r="BN40" i="95"/>
  <c r="BM40" i="95"/>
  <c r="BL40" i="95"/>
  <c r="BK40" i="95"/>
  <c r="BJ40" i="95"/>
  <c r="BI40" i="95"/>
  <c r="BH40" i="95"/>
  <c r="BG40" i="95"/>
  <c r="BF40" i="95"/>
  <c r="BE40" i="95"/>
  <c r="BD40" i="95"/>
  <c r="BC40" i="95"/>
  <c r="BB40" i="95"/>
  <c r="BA40" i="95"/>
  <c r="AU40" i="95"/>
  <c r="AT40" i="95"/>
  <c r="AR40" i="95"/>
  <c r="AQ40" i="95"/>
  <c r="AP40" i="95"/>
  <c r="CJ39" i="95"/>
  <c r="CI39" i="95"/>
  <c r="CH39" i="95"/>
  <c r="CG39" i="95"/>
  <c r="CF39" i="95"/>
  <c r="CE39" i="95"/>
  <c r="CD39" i="95"/>
  <c r="CC39" i="95"/>
  <c r="CB39" i="95"/>
  <c r="CA39" i="95"/>
  <c r="BZ39" i="95"/>
  <c r="BY39" i="95"/>
  <c r="BX39" i="95"/>
  <c r="BW39" i="95"/>
  <c r="BV39" i="95"/>
  <c r="BU39" i="95"/>
  <c r="BT39" i="95"/>
  <c r="BS39" i="95"/>
  <c r="BR39" i="95"/>
  <c r="BQ39" i="95"/>
  <c r="BP39" i="95"/>
  <c r="BO39" i="95"/>
  <c r="BN39" i="95"/>
  <c r="BM39" i="95"/>
  <c r="BL39" i="95"/>
  <c r="BK39" i="95"/>
  <c r="BJ39" i="95"/>
  <c r="BI39" i="95"/>
  <c r="BH39" i="95"/>
  <c r="BG39" i="95"/>
  <c r="BF39" i="95"/>
  <c r="BE39" i="95"/>
  <c r="BD39" i="95"/>
  <c r="BC39" i="95"/>
  <c r="BB39" i="95"/>
  <c r="BA39" i="95"/>
  <c r="AU39" i="95"/>
  <c r="AT39" i="95"/>
  <c r="AR39" i="95"/>
  <c r="AQ39" i="95"/>
  <c r="AP39" i="95"/>
  <c r="CJ38" i="95"/>
  <c r="CI38" i="95"/>
  <c r="CH38" i="95"/>
  <c r="CG38" i="95"/>
  <c r="CF38" i="95"/>
  <c r="CE38" i="95"/>
  <c r="CD38" i="95"/>
  <c r="CC38" i="95"/>
  <c r="CB38" i="95"/>
  <c r="CA38" i="95"/>
  <c r="BZ38" i="95"/>
  <c r="BY38" i="95"/>
  <c r="BX38" i="95"/>
  <c r="BW38" i="95"/>
  <c r="BV38" i="95"/>
  <c r="BU38" i="95"/>
  <c r="BT38" i="95"/>
  <c r="BS38" i="95"/>
  <c r="BR38" i="95"/>
  <c r="BQ38" i="95"/>
  <c r="BP38" i="95"/>
  <c r="BO38" i="95"/>
  <c r="BN38" i="95"/>
  <c r="BM38" i="95"/>
  <c r="BL38" i="95"/>
  <c r="BK38" i="95"/>
  <c r="BJ38" i="95"/>
  <c r="BI38" i="95"/>
  <c r="BH38" i="95"/>
  <c r="BG38" i="95"/>
  <c r="BF38" i="95"/>
  <c r="BE38" i="95"/>
  <c r="BD38" i="95"/>
  <c r="BC38" i="95"/>
  <c r="BB38" i="95"/>
  <c r="BA38" i="95"/>
  <c r="AU38" i="95"/>
  <c r="AT38" i="95"/>
  <c r="AR38" i="95"/>
  <c r="AQ38" i="95"/>
  <c r="AP38" i="95"/>
  <c r="CJ37" i="95"/>
  <c r="CI37" i="95"/>
  <c r="CH37" i="95"/>
  <c r="CG37" i="95"/>
  <c r="CF37" i="95"/>
  <c r="CE37" i="95"/>
  <c r="CD37" i="95"/>
  <c r="CC37" i="95"/>
  <c r="CB37" i="95"/>
  <c r="CA37" i="95"/>
  <c r="BZ37" i="95"/>
  <c r="BY37" i="95"/>
  <c r="BX37" i="95"/>
  <c r="BW37" i="95"/>
  <c r="BV37" i="95"/>
  <c r="BU37" i="95"/>
  <c r="BT37" i="95"/>
  <c r="BS37" i="95"/>
  <c r="BR37" i="95"/>
  <c r="BQ37" i="95"/>
  <c r="BP37" i="95"/>
  <c r="BO37" i="95"/>
  <c r="BN37" i="95"/>
  <c r="BM37" i="95"/>
  <c r="BL37" i="95"/>
  <c r="BK37" i="95"/>
  <c r="BJ37" i="95"/>
  <c r="BI37" i="95"/>
  <c r="BH37" i="95"/>
  <c r="BG37" i="95"/>
  <c r="BF37" i="95"/>
  <c r="BE37" i="95"/>
  <c r="BD37" i="95"/>
  <c r="BC37" i="95"/>
  <c r="BB37" i="95"/>
  <c r="BA37" i="95"/>
  <c r="AU37" i="95"/>
  <c r="AT37" i="95"/>
  <c r="AR37" i="95"/>
  <c r="AQ37" i="95"/>
  <c r="AP37" i="95"/>
  <c r="CJ36" i="95"/>
  <c r="CI36" i="95"/>
  <c r="CH36" i="95"/>
  <c r="CG36" i="95"/>
  <c r="CF36" i="95"/>
  <c r="CE36" i="95"/>
  <c r="CD36" i="95"/>
  <c r="CC36" i="95"/>
  <c r="CB36" i="95"/>
  <c r="CA36" i="95"/>
  <c r="BZ36" i="95"/>
  <c r="BY36" i="95"/>
  <c r="BX36" i="95"/>
  <c r="BW36" i="95"/>
  <c r="BV36" i="95"/>
  <c r="BU36" i="95"/>
  <c r="BT36" i="95"/>
  <c r="BS36" i="95"/>
  <c r="BR36" i="95"/>
  <c r="BQ36" i="95"/>
  <c r="BP36" i="95"/>
  <c r="BO36" i="95"/>
  <c r="BN36" i="95"/>
  <c r="BM36" i="95"/>
  <c r="BL36" i="95"/>
  <c r="BK36" i="95"/>
  <c r="BJ36" i="95"/>
  <c r="BI36" i="95"/>
  <c r="BH36" i="95"/>
  <c r="BG36" i="95"/>
  <c r="BF36" i="95"/>
  <c r="BE36" i="95"/>
  <c r="BD36" i="95"/>
  <c r="BC36" i="95"/>
  <c r="BB36" i="95"/>
  <c r="BA36" i="95"/>
  <c r="AU36" i="95"/>
  <c r="AT36" i="95"/>
  <c r="AR36" i="95"/>
  <c r="AQ36" i="95"/>
  <c r="AP36" i="95"/>
  <c r="CJ35" i="95"/>
  <c r="CI35" i="95"/>
  <c r="CH35" i="95"/>
  <c r="CG35" i="95"/>
  <c r="CF35" i="95"/>
  <c r="CE35" i="95"/>
  <c r="CD35" i="95"/>
  <c r="CC35" i="95"/>
  <c r="CB35" i="95"/>
  <c r="CA35" i="95"/>
  <c r="BZ35" i="95"/>
  <c r="BY35" i="95"/>
  <c r="BX35" i="95"/>
  <c r="BW35" i="95"/>
  <c r="BV35" i="95"/>
  <c r="BU35" i="95"/>
  <c r="BT35" i="95"/>
  <c r="BS35" i="95"/>
  <c r="BR35" i="95"/>
  <c r="BQ35" i="95"/>
  <c r="BP35" i="95"/>
  <c r="BO35" i="95"/>
  <c r="BN35" i="95"/>
  <c r="BM35" i="95"/>
  <c r="BL35" i="95"/>
  <c r="BK35" i="95"/>
  <c r="BJ35" i="95"/>
  <c r="BI35" i="95"/>
  <c r="BH35" i="95"/>
  <c r="BG35" i="95"/>
  <c r="BF35" i="95"/>
  <c r="BE35" i="95"/>
  <c r="BD35" i="95"/>
  <c r="BC35" i="95"/>
  <c r="BB35" i="95"/>
  <c r="BA35" i="95"/>
  <c r="AU35" i="95"/>
  <c r="AT35" i="95"/>
  <c r="AR35" i="95"/>
  <c r="AQ35" i="95"/>
  <c r="AP35" i="95"/>
  <c r="CJ34" i="95"/>
  <c r="CI34" i="95"/>
  <c r="CH34" i="95"/>
  <c r="CG34" i="95"/>
  <c r="CF34" i="95"/>
  <c r="CE34" i="95"/>
  <c r="CD34" i="95"/>
  <c r="CC34" i="95"/>
  <c r="CB34" i="95"/>
  <c r="CA34" i="95"/>
  <c r="BZ34" i="95"/>
  <c r="BY34" i="95"/>
  <c r="BX34" i="95"/>
  <c r="BW34" i="95"/>
  <c r="BV34" i="95"/>
  <c r="BU34" i="95"/>
  <c r="BT34" i="95"/>
  <c r="BS34" i="95"/>
  <c r="BR34" i="95"/>
  <c r="BQ34" i="95"/>
  <c r="BP34" i="95"/>
  <c r="BO34" i="95"/>
  <c r="BN34" i="95"/>
  <c r="BM34" i="95"/>
  <c r="BL34" i="95"/>
  <c r="BK34" i="95"/>
  <c r="BJ34" i="95"/>
  <c r="BI34" i="95"/>
  <c r="BH34" i="95"/>
  <c r="BG34" i="95"/>
  <c r="BF34" i="95"/>
  <c r="BE34" i="95"/>
  <c r="BD34" i="95"/>
  <c r="BC34" i="95"/>
  <c r="BB34" i="95"/>
  <c r="BA34" i="95"/>
  <c r="AU34" i="95"/>
  <c r="AT34" i="95"/>
  <c r="AR34" i="95"/>
  <c r="AQ34" i="95"/>
  <c r="AP34" i="95"/>
  <c r="CJ33" i="95"/>
  <c r="CI33" i="95"/>
  <c r="CH33" i="95"/>
  <c r="CG33" i="95"/>
  <c r="CF33" i="95"/>
  <c r="CE33" i="95"/>
  <c r="CD33" i="95"/>
  <c r="CC33" i="95"/>
  <c r="CB33" i="95"/>
  <c r="CA33" i="95"/>
  <c r="BZ33" i="95"/>
  <c r="BY33" i="95"/>
  <c r="BX33" i="95"/>
  <c r="BW33" i="95"/>
  <c r="BV33" i="95"/>
  <c r="BU33" i="95"/>
  <c r="BT33" i="95"/>
  <c r="BS33" i="95"/>
  <c r="BR33" i="95"/>
  <c r="BQ33" i="95"/>
  <c r="BP33" i="95"/>
  <c r="BO33" i="95"/>
  <c r="BN33" i="95"/>
  <c r="BM33" i="95"/>
  <c r="BL33" i="95"/>
  <c r="BK33" i="95"/>
  <c r="BJ33" i="95"/>
  <c r="BI33" i="95"/>
  <c r="BH33" i="95"/>
  <c r="BG33" i="95"/>
  <c r="BF33" i="95"/>
  <c r="BE33" i="95"/>
  <c r="BD33" i="95"/>
  <c r="BC33" i="95"/>
  <c r="BB33" i="95"/>
  <c r="BA33" i="95"/>
  <c r="AU33" i="95"/>
  <c r="AT33" i="95"/>
  <c r="AR33" i="95"/>
  <c r="AQ33" i="95"/>
  <c r="AP33" i="95"/>
  <c r="CJ32" i="95"/>
  <c r="CI32" i="95"/>
  <c r="CH32" i="95"/>
  <c r="CG32" i="95"/>
  <c r="CF32" i="95"/>
  <c r="CE32" i="95"/>
  <c r="CD32" i="95"/>
  <c r="CC32" i="95"/>
  <c r="CB32" i="95"/>
  <c r="CA32" i="95"/>
  <c r="BZ32" i="95"/>
  <c r="BY32" i="95"/>
  <c r="BX32" i="95"/>
  <c r="BW32" i="95"/>
  <c r="BV32" i="95"/>
  <c r="BU32" i="95"/>
  <c r="BT32" i="95"/>
  <c r="BS32" i="95"/>
  <c r="BR32" i="95"/>
  <c r="BQ32" i="95"/>
  <c r="BP32" i="95"/>
  <c r="BO32" i="95"/>
  <c r="BN32" i="95"/>
  <c r="BM32" i="95"/>
  <c r="BL32" i="95"/>
  <c r="BK32" i="95"/>
  <c r="BJ32" i="95"/>
  <c r="BI32" i="95"/>
  <c r="BH32" i="95"/>
  <c r="BG32" i="95"/>
  <c r="BF32" i="95"/>
  <c r="BE32" i="95"/>
  <c r="BD32" i="95"/>
  <c r="BC32" i="95"/>
  <c r="BB32" i="95"/>
  <c r="BA32" i="95"/>
  <c r="AU32" i="95"/>
  <c r="AT32" i="95"/>
  <c r="AR32" i="95"/>
  <c r="AQ32" i="95"/>
  <c r="AP32" i="95"/>
  <c r="C31" i="95"/>
  <c r="CJ28" i="95"/>
  <c r="CI28" i="95"/>
  <c r="CH28" i="95"/>
  <c r="CG28" i="95"/>
  <c r="CF28" i="95"/>
  <c r="CE28" i="95"/>
  <c r="CD28" i="95"/>
  <c r="CC28" i="95"/>
  <c r="CB28" i="95"/>
  <c r="CA28" i="95"/>
  <c r="BZ28" i="95"/>
  <c r="BY28" i="95"/>
  <c r="BX28" i="95"/>
  <c r="BW28" i="95"/>
  <c r="BV28" i="95"/>
  <c r="BU28" i="95"/>
  <c r="BT28" i="95"/>
  <c r="BS28" i="95"/>
  <c r="BR28" i="95"/>
  <c r="BQ28" i="95"/>
  <c r="BP28" i="95"/>
  <c r="BO28" i="95"/>
  <c r="BN28" i="95"/>
  <c r="BM28" i="95"/>
  <c r="BL28" i="95"/>
  <c r="BK28" i="95"/>
  <c r="BJ28" i="95"/>
  <c r="BI28" i="95"/>
  <c r="BH28" i="95"/>
  <c r="BG28" i="95"/>
  <c r="BF28" i="95"/>
  <c r="BE28" i="95"/>
  <c r="BD28" i="95"/>
  <c r="BC28" i="95"/>
  <c r="BB28" i="95"/>
  <c r="BA28" i="95"/>
  <c r="AW28" i="95"/>
  <c r="AV28" i="95"/>
  <c r="AU28" i="95"/>
  <c r="AR28" i="95"/>
  <c r="AQ28" i="95"/>
  <c r="AP28" i="95"/>
  <c r="CJ27" i="95"/>
  <c r="CI27" i="95"/>
  <c r="CH27" i="95"/>
  <c r="CG27" i="95"/>
  <c r="CF27" i="95"/>
  <c r="CE27" i="95"/>
  <c r="CD27" i="95"/>
  <c r="CC27" i="95"/>
  <c r="CB27" i="95"/>
  <c r="CA27" i="95"/>
  <c r="BZ27" i="95"/>
  <c r="BY27" i="95"/>
  <c r="BX27" i="95"/>
  <c r="BW27" i="95"/>
  <c r="BV27" i="95"/>
  <c r="BU27" i="95"/>
  <c r="BT27" i="95"/>
  <c r="BS27" i="95"/>
  <c r="BR27" i="95"/>
  <c r="BQ27" i="95"/>
  <c r="BP27" i="95"/>
  <c r="BO27" i="95"/>
  <c r="BN27" i="95"/>
  <c r="BM27" i="95"/>
  <c r="BL27" i="95"/>
  <c r="BK27" i="95"/>
  <c r="BJ27" i="95"/>
  <c r="BI27" i="95"/>
  <c r="BH27" i="95"/>
  <c r="BG27" i="95"/>
  <c r="BF27" i="95"/>
  <c r="BE27" i="95"/>
  <c r="BD27" i="95"/>
  <c r="BC27" i="95"/>
  <c r="BB27" i="95"/>
  <c r="BA27" i="95"/>
  <c r="AW27" i="95"/>
  <c r="AV27" i="95"/>
  <c r="AU27" i="95"/>
  <c r="AT27" i="95"/>
  <c r="AR27" i="95"/>
  <c r="AQ27" i="95"/>
  <c r="AP27" i="95"/>
  <c r="CJ26" i="95"/>
  <c r="CI26" i="95"/>
  <c r="CH26" i="95"/>
  <c r="CG26" i="95"/>
  <c r="CF26" i="95"/>
  <c r="CE26" i="95"/>
  <c r="CD26" i="95"/>
  <c r="CC26" i="95"/>
  <c r="CB26" i="95"/>
  <c r="CA26" i="95"/>
  <c r="BZ26" i="95"/>
  <c r="BY26" i="95"/>
  <c r="BX26" i="95"/>
  <c r="BW26" i="95"/>
  <c r="BV26" i="95"/>
  <c r="BU26" i="95"/>
  <c r="BT26" i="95"/>
  <c r="BS26" i="95"/>
  <c r="BR26" i="95"/>
  <c r="BQ26" i="95"/>
  <c r="BP26" i="95"/>
  <c r="BO26" i="95"/>
  <c r="BN26" i="95"/>
  <c r="BM26" i="95"/>
  <c r="BL26" i="95"/>
  <c r="BK26" i="95"/>
  <c r="BJ26" i="95"/>
  <c r="BI26" i="95"/>
  <c r="BH26" i="95"/>
  <c r="BG26" i="95"/>
  <c r="BF26" i="95"/>
  <c r="BE26" i="95"/>
  <c r="BD26" i="95"/>
  <c r="BC26" i="95"/>
  <c r="BB26" i="95"/>
  <c r="BA26" i="95"/>
  <c r="AW26" i="95"/>
  <c r="AV26" i="95"/>
  <c r="AU26" i="95"/>
  <c r="AT26" i="95"/>
  <c r="AR26" i="95"/>
  <c r="AQ26" i="95"/>
  <c r="AP26" i="95"/>
  <c r="CJ25" i="95"/>
  <c r="CI25" i="95"/>
  <c r="CH25" i="95"/>
  <c r="CG25" i="95"/>
  <c r="CF25" i="95"/>
  <c r="CE25" i="95"/>
  <c r="CD25" i="95"/>
  <c r="CC25" i="95"/>
  <c r="CB25" i="95"/>
  <c r="CA25" i="95"/>
  <c r="BZ25" i="95"/>
  <c r="BY25" i="95"/>
  <c r="BX25" i="95"/>
  <c r="BW25" i="95"/>
  <c r="BV25" i="95"/>
  <c r="BU25" i="95"/>
  <c r="BT25" i="95"/>
  <c r="BS25" i="95"/>
  <c r="BR25" i="95"/>
  <c r="BQ25" i="95"/>
  <c r="BP25" i="95"/>
  <c r="BO25" i="95"/>
  <c r="BN25" i="95"/>
  <c r="BM25" i="95"/>
  <c r="BL25" i="95"/>
  <c r="BK25" i="95"/>
  <c r="BJ25" i="95"/>
  <c r="BI25" i="95"/>
  <c r="BH25" i="95"/>
  <c r="BG25" i="95"/>
  <c r="BF25" i="95"/>
  <c r="BE25" i="95"/>
  <c r="BD25" i="95"/>
  <c r="BC25" i="95"/>
  <c r="BB25" i="95"/>
  <c r="BA25" i="95"/>
  <c r="AW25" i="95"/>
  <c r="AV25" i="95"/>
  <c r="AU25" i="95"/>
  <c r="AT25" i="95"/>
  <c r="AR25" i="95"/>
  <c r="AQ25" i="95"/>
  <c r="AP25" i="95"/>
  <c r="CJ24" i="95"/>
  <c r="CI24" i="95"/>
  <c r="CH24" i="95"/>
  <c r="CG24" i="95"/>
  <c r="CF24" i="95"/>
  <c r="CE24" i="95"/>
  <c r="CD24" i="95"/>
  <c r="CC24" i="95"/>
  <c r="CB24" i="95"/>
  <c r="CA24" i="95"/>
  <c r="BZ24" i="95"/>
  <c r="BY24" i="95"/>
  <c r="BX24" i="95"/>
  <c r="BW24" i="95"/>
  <c r="BV24" i="95"/>
  <c r="BU24" i="95"/>
  <c r="BT24" i="95"/>
  <c r="BS24" i="95"/>
  <c r="BR24" i="95"/>
  <c r="BQ24" i="95"/>
  <c r="BP24" i="95"/>
  <c r="BO24" i="95"/>
  <c r="BN24" i="95"/>
  <c r="BM24" i="95"/>
  <c r="BL24" i="95"/>
  <c r="BK24" i="95"/>
  <c r="BJ24" i="95"/>
  <c r="BI24" i="95"/>
  <c r="BH24" i="95"/>
  <c r="BG24" i="95"/>
  <c r="BF24" i="95"/>
  <c r="BE24" i="95"/>
  <c r="BD24" i="95"/>
  <c r="BC24" i="95"/>
  <c r="BB24" i="95"/>
  <c r="BA24" i="95"/>
  <c r="AW24" i="95"/>
  <c r="AV24" i="95"/>
  <c r="AU24" i="95"/>
  <c r="AT24" i="95"/>
  <c r="AR24" i="95"/>
  <c r="AQ24" i="95"/>
  <c r="AP24" i="95"/>
  <c r="CJ23" i="95"/>
  <c r="CI23" i="95"/>
  <c r="CH23" i="95"/>
  <c r="CG23" i="95"/>
  <c r="CF23" i="95"/>
  <c r="CE23" i="95"/>
  <c r="CD23" i="95"/>
  <c r="CC23" i="95"/>
  <c r="CB23" i="95"/>
  <c r="CA23" i="95"/>
  <c r="BZ23" i="95"/>
  <c r="BY23" i="95"/>
  <c r="BX23" i="95"/>
  <c r="BW23" i="95"/>
  <c r="BV23" i="95"/>
  <c r="BU23" i="95"/>
  <c r="BT23" i="95"/>
  <c r="BS23" i="95"/>
  <c r="BR23" i="95"/>
  <c r="BQ23" i="95"/>
  <c r="BP23" i="95"/>
  <c r="BO23" i="95"/>
  <c r="BN23" i="95"/>
  <c r="BM23" i="95"/>
  <c r="BL23" i="95"/>
  <c r="BK23" i="95"/>
  <c r="BJ23" i="95"/>
  <c r="BI23" i="95"/>
  <c r="BH23" i="95"/>
  <c r="BG23" i="95"/>
  <c r="BF23" i="95"/>
  <c r="BE23" i="95"/>
  <c r="BD23" i="95"/>
  <c r="BC23" i="95"/>
  <c r="BB23" i="95"/>
  <c r="BA23" i="95"/>
  <c r="AW23" i="95"/>
  <c r="AV23" i="95"/>
  <c r="AU23" i="95"/>
  <c r="AT23" i="95"/>
  <c r="AR23" i="95"/>
  <c r="AQ23" i="95"/>
  <c r="AP23" i="95"/>
  <c r="CJ22" i="95"/>
  <c r="CI22" i="95"/>
  <c r="CH22" i="95"/>
  <c r="CG22" i="95"/>
  <c r="CF22" i="95"/>
  <c r="CE22" i="95"/>
  <c r="CD22" i="95"/>
  <c r="CC22" i="95"/>
  <c r="CB22" i="95"/>
  <c r="CA22" i="95"/>
  <c r="BZ22" i="95"/>
  <c r="BY22" i="95"/>
  <c r="BX22" i="95"/>
  <c r="BW22" i="95"/>
  <c r="BV22" i="95"/>
  <c r="BU22" i="95"/>
  <c r="BT22" i="95"/>
  <c r="BS22" i="95"/>
  <c r="BR22" i="95"/>
  <c r="BQ22" i="95"/>
  <c r="BP22" i="95"/>
  <c r="BO22" i="95"/>
  <c r="BN22" i="95"/>
  <c r="BM22" i="95"/>
  <c r="BL22" i="95"/>
  <c r="BK22" i="95"/>
  <c r="BJ22" i="95"/>
  <c r="BI22" i="95"/>
  <c r="BH22" i="95"/>
  <c r="BG22" i="95"/>
  <c r="BF22" i="95"/>
  <c r="BE22" i="95"/>
  <c r="BD22" i="95"/>
  <c r="BC22" i="95"/>
  <c r="BB22" i="95"/>
  <c r="BA22" i="95"/>
  <c r="AW22" i="95"/>
  <c r="AV22" i="95"/>
  <c r="AU22" i="95"/>
  <c r="AT22" i="95"/>
  <c r="AR22" i="95"/>
  <c r="AQ22" i="95"/>
  <c r="AP22" i="95"/>
  <c r="CJ21" i="95"/>
  <c r="CI21" i="95"/>
  <c r="CH21" i="95"/>
  <c r="CG21" i="95"/>
  <c r="CF21" i="95"/>
  <c r="CE21" i="95"/>
  <c r="CD21" i="95"/>
  <c r="CC21" i="95"/>
  <c r="CB21" i="95"/>
  <c r="CA21" i="95"/>
  <c r="BZ21" i="95"/>
  <c r="BY21" i="95"/>
  <c r="BX21" i="95"/>
  <c r="BW21" i="95"/>
  <c r="BV21" i="95"/>
  <c r="BU21" i="95"/>
  <c r="BT21" i="95"/>
  <c r="BS21" i="95"/>
  <c r="BR21" i="95"/>
  <c r="BQ21" i="95"/>
  <c r="BP21" i="95"/>
  <c r="BO21" i="95"/>
  <c r="BN21" i="95"/>
  <c r="BM21" i="95"/>
  <c r="BL21" i="95"/>
  <c r="BK21" i="95"/>
  <c r="BJ21" i="95"/>
  <c r="BI21" i="95"/>
  <c r="BH21" i="95"/>
  <c r="BG21" i="95"/>
  <c r="BF21" i="95"/>
  <c r="BE21" i="95"/>
  <c r="BD21" i="95"/>
  <c r="BC21" i="95"/>
  <c r="BB21" i="95"/>
  <c r="BA21" i="95"/>
  <c r="AW21" i="95"/>
  <c r="AV21" i="95"/>
  <c r="AU21" i="95"/>
  <c r="AT21" i="95"/>
  <c r="AR21" i="95"/>
  <c r="AQ21" i="95"/>
  <c r="AP21" i="95"/>
  <c r="CJ20" i="95"/>
  <c r="CI20" i="95"/>
  <c r="CH20" i="95"/>
  <c r="CG20" i="95"/>
  <c r="CF20" i="95"/>
  <c r="CE20" i="95"/>
  <c r="CD20" i="95"/>
  <c r="CC20" i="95"/>
  <c r="CB20" i="95"/>
  <c r="CA20" i="95"/>
  <c r="BZ20" i="95"/>
  <c r="BY20" i="95"/>
  <c r="BX20" i="95"/>
  <c r="BW20" i="95"/>
  <c r="BV20" i="95"/>
  <c r="BU20" i="95"/>
  <c r="BT20" i="95"/>
  <c r="BS20" i="95"/>
  <c r="BR20" i="95"/>
  <c r="BQ20" i="95"/>
  <c r="BP20" i="95"/>
  <c r="BO20" i="95"/>
  <c r="BN20" i="95"/>
  <c r="BM20" i="95"/>
  <c r="BL20" i="95"/>
  <c r="BK20" i="95"/>
  <c r="BJ20" i="95"/>
  <c r="BI20" i="95"/>
  <c r="BH20" i="95"/>
  <c r="BG20" i="95"/>
  <c r="BF20" i="95"/>
  <c r="BE20" i="95"/>
  <c r="BD20" i="95"/>
  <c r="BC20" i="95"/>
  <c r="BB20" i="95"/>
  <c r="BA20" i="95"/>
  <c r="AW20" i="95"/>
  <c r="AV20" i="95"/>
  <c r="AU20" i="95"/>
  <c r="AT20" i="95"/>
  <c r="AR20" i="95"/>
  <c r="AQ20" i="95"/>
  <c r="AP20" i="95"/>
  <c r="CJ19" i="95"/>
  <c r="CI19" i="95"/>
  <c r="CH19" i="95"/>
  <c r="CG19" i="95"/>
  <c r="CF19" i="95"/>
  <c r="CE19" i="95"/>
  <c r="CD19" i="95"/>
  <c r="CC19" i="95"/>
  <c r="CB19" i="95"/>
  <c r="CA19" i="95"/>
  <c r="BZ19" i="95"/>
  <c r="BY19" i="95"/>
  <c r="BX19" i="95"/>
  <c r="BW19" i="95"/>
  <c r="BV19" i="95"/>
  <c r="BU19" i="95"/>
  <c r="BT19" i="95"/>
  <c r="BS19" i="95"/>
  <c r="BR19" i="95"/>
  <c r="BQ19" i="95"/>
  <c r="BP19" i="95"/>
  <c r="BO19" i="95"/>
  <c r="BN19" i="95"/>
  <c r="BM19" i="95"/>
  <c r="BL19" i="95"/>
  <c r="BK19" i="95"/>
  <c r="BJ19" i="95"/>
  <c r="BI19" i="95"/>
  <c r="BH19" i="95"/>
  <c r="BG19" i="95"/>
  <c r="BF19" i="95"/>
  <c r="BE19" i="95"/>
  <c r="BD19" i="95"/>
  <c r="BC19" i="95"/>
  <c r="BB19" i="95"/>
  <c r="BA19" i="95"/>
  <c r="AW19" i="95"/>
  <c r="AV19" i="95"/>
  <c r="AU19" i="95"/>
  <c r="AT19" i="95"/>
  <c r="AR19" i="95"/>
  <c r="AQ19" i="95"/>
  <c r="AP19" i="95"/>
  <c r="CJ18" i="95"/>
  <c r="CI18" i="95"/>
  <c r="CH18" i="95"/>
  <c r="CG18" i="95"/>
  <c r="CF18" i="95"/>
  <c r="CE18" i="95"/>
  <c r="CD18" i="95"/>
  <c r="CC18" i="95"/>
  <c r="CB18" i="95"/>
  <c r="CA18" i="95"/>
  <c r="BZ18" i="95"/>
  <c r="BY18" i="95"/>
  <c r="BX18" i="95"/>
  <c r="BW18" i="95"/>
  <c r="BV18" i="95"/>
  <c r="BU18" i="95"/>
  <c r="BT18" i="95"/>
  <c r="BS18" i="95"/>
  <c r="BR18" i="95"/>
  <c r="BQ18" i="95"/>
  <c r="BP18" i="95"/>
  <c r="BO18" i="95"/>
  <c r="BN18" i="95"/>
  <c r="BM18" i="95"/>
  <c r="BL18" i="95"/>
  <c r="BK18" i="95"/>
  <c r="BJ18" i="95"/>
  <c r="BI18" i="95"/>
  <c r="BH18" i="95"/>
  <c r="BG18" i="95"/>
  <c r="BF18" i="95"/>
  <c r="BE18" i="95"/>
  <c r="BD18" i="95"/>
  <c r="BC18" i="95"/>
  <c r="BB18" i="95"/>
  <c r="BA18" i="95"/>
  <c r="AW18" i="95"/>
  <c r="AV18" i="95"/>
  <c r="AU18" i="95"/>
  <c r="AT18" i="95"/>
  <c r="AR18" i="95"/>
  <c r="AQ18" i="95"/>
  <c r="AP18" i="95"/>
  <c r="CJ17" i="95"/>
  <c r="CI17" i="95"/>
  <c r="CH17" i="95"/>
  <c r="CG17" i="95"/>
  <c r="CF17" i="95"/>
  <c r="CE17" i="95"/>
  <c r="CD17" i="95"/>
  <c r="CC17" i="95"/>
  <c r="CB17" i="95"/>
  <c r="CA17" i="95"/>
  <c r="BZ17" i="95"/>
  <c r="BY17" i="95"/>
  <c r="BX17" i="95"/>
  <c r="BW17" i="95"/>
  <c r="BV17" i="95"/>
  <c r="BU17" i="95"/>
  <c r="BT17" i="95"/>
  <c r="BS17" i="95"/>
  <c r="BR17" i="95"/>
  <c r="BQ17" i="95"/>
  <c r="BP17" i="95"/>
  <c r="BO17" i="95"/>
  <c r="BN17" i="95"/>
  <c r="BM17" i="95"/>
  <c r="BL17" i="95"/>
  <c r="BK17" i="95"/>
  <c r="BJ17" i="95"/>
  <c r="BI17" i="95"/>
  <c r="BH17" i="95"/>
  <c r="BG17" i="95"/>
  <c r="BF17" i="95"/>
  <c r="BE17" i="95"/>
  <c r="BD17" i="95"/>
  <c r="BC17" i="95"/>
  <c r="BB17" i="95"/>
  <c r="BA17" i="95"/>
  <c r="AW17" i="95"/>
  <c r="AV17" i="95"/>
  <c r="AU17" i="95"/>
  <c r="AT17" i="95"/>
  <c r="AR17" i="95"/>
  <c r="AQ17" i="95"/>
  <c r="AP17" i="95"/>
  <c r="CJ16" i="95"/>
  <c r="CI16" i="95"/>
  <c r="CH16" i="95"/>
  <c r="CG16" i="95"/>
  <c r="CF16" i="95"/>
  <c r="CE16" i="95"/>
  <c r="CD16" i="95"/>
  <c r="CC16" i="95"/>
  <c r="CB16" i="95"/>
  <c r="CA16" i="95"/>
  <c r="BZ16" i="95"/>
  <c r="BY16" i="95"/>
  <c r="BX16" i="95"/>
  <c r="BW16" i="95"/>
  <c r="BV16" i="95"/>
  <c r="BU16" i="95"/>
  <c r="BT16" i="95"/>
  <c r="BS16" i="95"/>
  <c r="BR16" i="95"/>
  <c r="BQ16" i="95"/>
  <c r="BP16" i="95"/>
  <c r="BO16" i="95"/>
  <c r="BN16" i="95"/>
  <c r="BM16" i="95"/>
  <c r="BL16" i="95"/>
  <c r="BK16" i="95"/>
  <c r="BJ16" i="95"/>
  <c r="BI16" i="95"/>
  <c r="BH16" i="95"/>
  <c r="BG16" i="95"/>
  <c r="BF16" i="95"/>
  <c r="BE16" i="95"/>
  <c r="BD16" i="95"/>
  <c r="BC16" i="95"/>
  <c r="BB16" i="95"/>
  <c r="BA16" i="95"/>
  <c r="AW16" i="95"/>
  <c r="AV16" i="95"/>
  <c r="AU16" i="95"/>
  <c r="AT16" i="95"/>
  <c r="AR16" i="95"/>
  <c r="AQ16" i="95"/>
  <c r="AP16" i="95"/>
  <c r="CJ15" i="95"/>
  <c r="CI15" i="95"/>
  <c r="CH15" i="95"/>
  <c r="CG15" i="95"/>
  <c r="CF15" i="95"/>
  <c r="CE15" i="95"/>
  <c r="CD15" i="95"/>
  <c r="CC15" i="95"/>
  <c r="CB15" i="95"/>
  <c r="CA15" i="95"/>
  <c r="BZ15" i="95"/>
  <c r="BY15" i="95"/>
  <c r="BX15" i="95"/>
  <c r="BW15" i="95"/>
  <c r="BV15" i="95"/>
  <c r="BU15" i="95"/>
  <c r="BT15" i="95"/>
  <c r="BS15" i="95"/>
  <c r="BR15" i="95"/>
  <c r="BQ15" i="95"/>
  <c r="BP15" i="95"/>
  <c r="BO15" i="95"/>
  <c r="BN15" i="95"/>
  <c r="BM15" i="95"/>
  <c r="BL15" i="95"/>
  <c r="BK15" i="95"/>
  <c r="BJ15" i="95"/>
  <c r="BI15" i="95"/>
  <c r="BH15" i="95"/>
  <c r="BG15" i="95"/>
  <c r="BF15" i="95"/>
  <c r="BE15" i="95"/>
  <c r="BD15" i="95"/>
  <c r="BC15" i="95"/>
  <c r="BB15" i="95"/>
  <c r="BA15" i="95"/>
  <c r="AW15" i="95"/>
  <c r="AV15" i="95"/>
  <c r="AU15" i="95"/>
  <c r="AT15" i="95"/>
  <c r="AR15" i="95"/>
  <c r="AQ15" i="95"/>
  <c r="AP15" i="95"/>
  <c r="CJ14" i="95"/>
  <c r="CI14" i="95"/>
  <c r="CH14" i="95"/>
  <c r="CG14" i="95"/>
  <c r="CF14" i="95"/>
  <c r="CE14" i="95"/>
  <c r="CD14" i="95"/>
  <c r="CC14" i="95"/>
  <c r="CB14" i="95"/>
  <c r="CA14" i="95"/>
  <c r="BZ14" i="95"/>
  <c r="BY14" i="95"/>
  <c r="BX14" i="95"/>
  <c r="BW14" i="95"/>
  <c r="BV14" i="95"/>
  <c r="BU14" i="95"/>
  <c r="BT14" i="95"/>
  <c r="BS14" i="95"/>
  <c r="BR14" i="95"/>
  <c r="BQ14" i="95"/>
  <c r="BP14" i="95"/>
  <c r="BO14" i="95"/>
  <c r="BN14" i="95"/>
  <c r="BM14" i="95"/>
  <c r="BL14" i="95"/>
  <c r="BK14" i="95"/>
  <c r="BJ14" i="95"/>
  <c r="BI14" i="95"/>
  <c r="BH14" i="95"/>
  <c r="BG14" i="95"/>
  <c r="BF14" i="95"/>
  <c r="BE14" i="95"/>
  <c r="BD14" i="95"/>
  <c r="BC14" i="95"/>
  <c r="BB14" i="95"/>
  <c r="BA14" i="95"/>
  <c r="AW14" i="95"/>
  <c r="AV14" i="95"/>
  <c r="AU14" i="95"/>
  <c r="AT14" i="95"/>
  <c r="AR14" i="95"/>
  <c r="AQ14" i="95"/>
  <c r="AP14" i="95"/>
  <c r="CJ13" i="95"/>
  <c r="CI13" i="95"/>
  <c r="CH13" i="95"/>
  <c r="CG13" i="95"/>
  <c r="CF13" i="95"/>
  <c r="CE13" i="95"/>
  <c r="CD13" i="95"/>
  <c r="CC13" i="95"/>
  <c r="CB13" i="95"/>
  <c r="CA13" i="95"/>
  <c r="BZ13" i="95"/>
  <c r="BY13" i="95"/>
  <c r="BX13" i="95"/>
  <c r="BW13" i="95"/>
  <c r="BV13" i="95"/>
  <c r="BU13" i="95"/>
  <c r="BT13" i="95"/>
  <c r="BS13" i="95"/>
  <c r="BR13" i="95"/>
  <c r="BQ13" i="95"/>
  <c r="BP13" i="95"/>
  <c r="BO13" i="95"/>
  <c r="BN13" i="95"/>
  <c r="BM13" i="95"/>
  <c r="BL13" i="95"/>
  <c r="BK13" i="95"/>
  <c r="BJ13" i="95"/>
  <c r="BI13" i="95"/>
  <c r="BH13" i="95"/>
  <c r="BG13" i="95"/>
  <c r="BF13" i="95"/>
  <c r="BE13" i="95"/>
  <c r="BD13" i="95"/>
  <c r="BC13" i="95"/>
  <c r="BB13" i="95"/>
  <c r="BA13" i="95"/>
  <c r="AW13" i="95"/>
  <c r="AV13" i="95"/>
  <c r="AU13" i="95"/>
  <c r="AT13" i="95"/>
  <c r="AR13" i="95"/>
  <c r="AQ13" i="95"/>
  <c r="AP13" i="95"/>
  <c r="CJ12" i="95"/>
  <c r="CI12" i="95"/>
  <c r="CH12" i="95"/>
  <c r="CG12" i="95"/>
  <c r="CF12" i="95"/>
  <c r="CE12" i="95"/>
  <c r="CD12" i="95"/>
  <c r="CC12" i="95"/>
  <c r="CB12" i="95"/>
  <c r="CA12" i="95"/>
  <c r="BZ12" i="95"/>
  <c r="BY12" i="95"/>
  <c r="BX12" i="95"/>
  <c r="BW12" i="95"/>
  <c r="BV12" i="95"/>
  <c r="BU12" i="95"/>
  <c r="BT12" i="95"/>
  <c r="BS12" i="95"/>
  <c r="BR12" i="95"/>
  <c r="BQ12" i="95"/>
  <c r="BP12" i="95"/>
  <c r="BO12" i="95"/>
  <c r="BN12" i="95"/>
  <c r="BM12" i="95"/>
  <c r="BL12" i="95"/>
  <c r="BK12" i="95"/>
  <c r="BJ12" i="95"/>
  <c r="BI12" i="95"/>
  <c r="BH12" i="95"/>
  <c r="BG12" i="95"/>
  <c r="BF12" i="95"/>
  <c r="BE12" i="95"/>
  <c r="BD12" i="95"/>
  <c r="BC12" i="95"/>
  <c r="BB12" i="95"/>
  <c r="BA12" i="95"/>
  <c r="AW12" i="95"/>
  <c r="AV12" i="95"/>
  <c r="AU12" i="95"/>
  <c r="AT12" i="95"/>
  <c r="AR12" i="95"/>
  <c r="AQ12" i="95"/>
  <c r="AP12" i="95"/>
  <c r="CJ11" i="95"/>
  <c r="CI11" i="95"/>
  <c r="CH11" i="95"/>
  <c r="CG11" i="95"/>
  <c r="CF11" i="95"/>
  <c r="CE11" i="95"/>
  <c r="CD11" i="95"/>
  <c r="CC11" i="95"/>
  <c r="CB11" i="95"/>
  <c r="CA11" i="95"/>
  <c r="BZ11" i="95"/>
  <c r="BY11" i="95"/>
  <c r="BX11" i="95"/>
  <c r="BW11" i="95"/>
  <c r="BV11" i="95"/>
  <c r="BU11" i="95"/>
  <c r="BT11" i="95"/>
  <c r="BS11" i="95"/>
  <c r="BR11" i="95"/>
  <c r="BQ11" i="95"/>
  <c r="BP11" i="95"/>
  <c r="BO11" i="95"/>
  <c r="BN11" i="95"/>
  <c r="BM11" i="95"/>
  <c r="BL11" i="95"/>
  <c r="BK11" i="95"/>
  <c r="BJ11" i="95"/>
  <c r="BI11" i="95"/>
  <c r="BH11" i="95"/>
  <c r="BG11" i="95"/>
  <c r="BF11" i="95"/>
  <c r="BE11" i="95"/>
  <c r="BD11" i="95"/>
  <c r="BC11" i="95"/>
  <c r="BB11" i="95"/>
  <c r="BA11" i="95"/>
  <c r="AW11" i="95"/>
  <c r="AV11" i="95"/>
  <c r="AU11" i="95"/>
  <c r="AT11" i="95"/>
  <c r="AR11" i="95"/>
  <c r="AQ11" i="95"/>
  <c r="AP11" i="95"/>
  <c r="CJ10" i="95"/>
  <c r="CI10" i="95"/>
  <c r="CH10" i="95"/>
  <c r="CG10" i="95"/>
  <c r="CF10" i="95"/>
  <c r="CE10" i="95"/>
  <c r="CD10" i="95"/>
  <c r="CC10" i="95"/>
  <c r="CB10" i="95"/>
  <c r="CA10" i="95"/>
  <c r="BZ10" i="95"/>
  <c r="BY10" i="95"/>
  <c r="BX10" i="95"/>
  <c r="BW10" i="95"/>
  <c r="BV10" i="95"/>
  <c r="BU10" i="95"/>
  <c r="BT10" i="95"/>
  <c r="BS10" i="95"/>
  <c r="BR10" i="95"/>
  <c r="BQ10" i="95"/>
  <c r="BP10" i="95"/>
  <c r="BO10" i="95"/>
  <c r="BN10" i="95"/>
  <c r="BM10" i="95"/>
  <c r="BL10" i="95"/>
  <c r="BK10" i="95"/>
  <c r="BJ10" i="95"/>
  <c r="BI10" i="95"/>
  <c r="BH10" i="95"/>
  <c r="BG10" i="95"/>
  <c r="BF10" i="95"/>
  <c r="BE10" i="95"/>
  <c r="BD10" i="95"/>
  <c r="BC10" i="95"/>
  <c r="BB10" i="95"/>
  <c r="BA10" i="95"/>
  <c r="AW10" i="95"/>
  <c r="AV10" i="95"/>
  <c r="AU10" i="95"/>
  <c r="AT10" i="95"/>
  <c r="AR10" i="95"/>
  <c r="AQ10" i="95"/>
  <c r="AP10" i="95"/>
  <c r="CJ9" i="95"/>
  <c r="CI9" i="95"/>
  <c r="CH9" i="95"/>
  <c r="CG9" i="95"/>
  <c r="CF9" i="95"/>
  <c r="CE9" i="95"/>
  <c r="CD9" i="95"/>
  <c r="CC9" i="95"/>
  <c r="CB9" i="95"/>
  <c r="CA9" i="95"/>
  <c r="BZ9" i="95"/>
  <c r="BY9" i="95"/>
  <c r="BX9" i="95"/>
  <c r="BW9" i="95"/>
  <c r="BV9" i="95"/>
  <c r="BU9" i="95"/>
  <c r="BT9" i="95"/>
  <c r="BS9" i="95"/>
  <c r="BR9" i="95"/>
  <c r="BQ9" i="95"/>
  <c r="BP9" i="95"/>
  <c r="BO9" i="95"/>
  <c r="BN9" i="95"/>
  <c r="BM9" i="95"/>
  <c r="BL9" i="95"/>
  <c r="BK9" i="95"/>
  <c r="BJ9" i="95"/>
  <c r="BI9" i="95"/>
  <c r="BH9" i="95"/>
  <c r="BG9" i="95"/>
  <c r="BF9" i="95"/>
  <c r="BE9" i="95"/>
  <c r="BD9" i="95"/>
  <c r="BC9" i="95"/>
  <c r="BB9" i="95"/>
  <c r="BA9" i="95"/>
  <c r="AW9" i="95"/>
  <c r="AV9" i="95"/>
  <c r="AU9" i="95"/>
  <c r="AT9" i="95"/>
  <c r="AR9" i="95"/>
  <c r="AQ9" i="95"/>
  <c r="AP9" i="95"/>
  <c r="CJ8" i="95"/>
  <c r="CI8" i="95"/>
  <c r="CH8" i="95"/>
  <c r="CG8" i="95"/>
  <c r="CF8" i="95"/>
  <c r="CE8" i="95"/>
  <c r="CD8" i="95"/>
  <c r="CC8" i="95"/>
  <c r="CB8" i="95"/>
  <c r="CA8" i="95"/>
  <c r="BZ8" i="95"/>
  <c r="BY8" i="95"/>
  <c r="BX8" i="95"/>
  <c r="BW8" i="95"/>
  <c r="BV8" i="95"/>
  <c r="BU8" i="95"/>
  <c r="BT8" i="95"/>
  <c r="BS8" i="95"/>
  <c r="BR8" i="95"/>
  <c r="BQ8" i="95"/>
  <c r="BP8" i="95"/>
  <c r="BO8" i="95"/>
  <c r="BN8" i="95"/>
  <c r="BM8" i="95"/>
  <c r="BL8" i="95"/>
  <c r="BK8" i="95"/>
  <c r="BJ8" i="95"/>
  <c r="BI8" i="95"/>
  <c r="BH8" i="95"/>
  <c r="BG8" i="95"/>
  <c r="BF8" i="95"/>
  <c r="BE8" i="95"/>
  <c r="BD8" i="95"/>
  <c r="BC8" i="95"/>
  <c r="BB8" i="95"/>
  <c r="BA8" i="95"/>
  <c r="AW8" i="95"/>
  <c r="AV8" i="95"/>
  <c r="AU8" i="95"/>
  <c r="AT8" i="95"/>
  <c r="AR8" i="95"/>
  <c r="AQ8" i="95"/>
  <c r="AP8" i="95"/>
  <c r="CJ7" i="95"/>
  <c r="CI7" i="95"/>
  <c r="CH7" i="95"/>
  <c r="CG7" i="95"/>
  <c r="CF7" i="95"/>
  <c r="CE7" i="95"/>
  <c r="CD7" i="95"/>
  <c r="CC7" i="95"/>
  <c r="CB7" i="95"/>
  <c r="CA7" i="95"/>
  <c r="BZ7" i="95"/>
  <c r="BY7" i="95"/>
  <c r="BX7" i="95"/>
  <c r="BW7" i="95"/>
  <c r="BV7" i="95"/>
  <c r="BU7" i="95"/>
  <c r="BT7" i="95"/>
  <c r="BS7" i="95"/>
  <c r="BR7" i="95"/>
  <c r="BQ7" i="95"/>
  <c r="BP7" i="95"/>
  <c r="BO7" i="95"/>
  <c r="BN7" i="95"/>
  <c r="BM7" i="95"/>
  <c r="BL7" i="95"/>
  <c r="BK7" i="95"/>
  <c r="BJ7" i="95"/>
  <c r="BI7" i="95"/>
  <c r="BH7" i="95"/>
  <c r="BG7" i="95"/>
  <c r="BF7" i="95"/>
  <c r="BE7" i="95"/>
  <c r="BD7" i="95"/>
  <c r="BC7" i="95"/>
  <c r="BB7" i="95"/>
  <c r="BA7" i="95"/>
  <c r="AW7" i="95"/>
  <c r="AV7" i="95"/>
  <c r="AU7" i="95"/>
  <c r="AT7" i="95"/>
  <c r="AR7" i="95"/>
  <c r="AQ7" i="95"/>
  <c r="AP7" i="95"/>
  <c r="CJ6" i="95"/>
  <c r="CI6" i="95"/>
  <c r="CH6" i="95"/>
  <c r="CG6" i="95"/>
  <c r="CF6" i="95"/>
  <c r="CE6" i="95"/>
  <c r="CD6" i="95"/>
  <c r="CC6" i="95"/>
  <c r="CB6" i="95"/>
  <c r="CA6" i="95"/>
  <c r="BZ6" i="95"/>
  <c r="BY6" i="95"/>
  <c r="BX6" i="95"/>
  <c r="BW6" i="95"/>
  <c r="BV6" i="95"/>
  <c r="BU6" i="95"/>
  <c r="BT6" i="95"/>
  <c r="BS6" i="95"/>
  <c r="BR6" i="95"/>
  <c r="BQ6" i="95"/>
  <c r="BP6" i="95"/>
  <c r="BO6" i="95"/>
  <c r="BN6" i="95"/>
  <c r="BM6" i="95"/>
  <c r="BL6" i="95"/>
  <c r="BK6" i="95"/>
  <c r="BJ6" i="95"/>
  <c r="BI6" i="95"/>
  <c r="BH6" i="95"/>
  <c r="BG6" i="95"/>
  <c r="BF6" i="95"/>
  <c r="BE6" i="95"/>
  <c r="BD6" i="95"/>
  <c r="BC6" i="95"/>
  <c r="BB6" i="95"/>
  <c r="BA6" i="95"/>
  <c r="AW6" i="95"/>
  <c r="AT6" i="95"/>
  <c r="AR6" i="95"/>
  <c r="AQ6" i="95"/>
  <c r="AP6" i="95"/>
  <c r="C5" i="95"/>
  <c r="B3" i="95"/>
  <c r="B4" i="95" s="1"/>
  <c r="AM86" i="94"/>
  <c r="AL86" i="94"/>
  <c r="AN86" i="94" s="1" a="1"/>
  <c r="AN86" i="94" s="1"/>
  <c r="AM85" i="94"/>
  <c r="AL85" i="94"/>
  <c r="AM84" i="94"/>
  <c r="AL84" i="94"/>
  <c r="AN84" i="94" s="1" a="1"/>
  <c r="AN84" i="94" s="1"/>
  <c r="AM83" i="94"/>
  <c r="AL83" i="94"/>
  <c r="AN83" i="94" s="1" a="1"/>
  <c r="AN83" i="94" s="1"/>
  <c r="AM82" i="94"/>
  <c r="AL82" i="94"/>
  <c r="AM81" i="94"/>
  <c r="AL81" i="94"/>
  <c r="AM80" i="94"/>
  <c r="AL80" i="94"/>
  <c r="AM79" i="94"/>
  <c r="AL79" i="94"/>
  <c r="AN79" i="94" s="1" a="1"/>
  <c r="AN79" i="94" s="1"/>
  <c r="AM78" i="94"/>
  <c r="AL78" i="94"/>
  <c r="AM77" i="94"/>
  <c r="AL77" i="94"/>
  <c r="AM76" i="94"/>
  <c r="AL76" i="94"/>
  <c r="AM75" i="94"/>
  <c r="AL75" i="94"/>
  <c r="AN75" i="94" s="1" a="1"/>
  <c r="AN75" i="94" s="1"/>
  <c r="AM74" i="94"/>
  <c r="AL74" i="94"/>
  <c r="AM73" i="94"/>
  <c r="AL73" i="94"/>
  <c r="AM72" i="94"/>
  <c r="AL72" i="94"/>
  <c r="AM71" i="94"/>
  <c r="AL71" i="94"/>
  <c r="AM70" i="94"/>
  <c r="T70" i="94" s="1"/>
  <c r="AL70" i="94"/>
  <c r="AM69" i="94"/>
  <c r="AL69" i="94"/>
  <c r="AM68" i="94"/>
  <c r="T68" i="94" s="1"/>
  <c r="AL68" i="94"/>
  <c r="AM67" i="94"/>
  <c r="AL67" i="94"/>
  <c r="AM66" i="94"/>
  <c r="AL66" i="94"/>
  <c r="AM65" i="94"/>
  <c r="AL65" i="94"/>
  <c r="AM64" i="94"/>
  <c r="AL64" i="94"/>
  <c r="AM63" i="94"/>
  <c r="AL63" i="94"/>
  <c r="AM62" i="94"/>
  <c r="AL62" i="94"/>
  <c r="AM61" i="94"/>
  <c r="AL61" i="94"/>
  <c r="AM60" i="94"/>
  <c r="AL60" i="94"/>
  <c r="AM59" i="94"/>
  <c r="AL59" i="94"/>
  <c r="AN59" i="94" s="1" a="1"/>
  <c r="AN59" i="94" s="1"/>
  <c r="S59" i="94" s="1"/>
  <c r="AM58" i="94"/>
  <c r="AL58" i="94"/>
  <c r="AM57" i="94"/>
  <c r="AL57" i="94"/>
  <c r="AM56" i="94"/>
  <c r="AL56" i="94"/>
  <c r="AM55" i="94"/>
  <c r="AL55" i="94"/>
  <c r="AN55" i="94" s="1" a="1"/>
  <c r="AN55" i="94" s="1"/>
  <c r="S55" i="94" s="1"/>
  <c r="AM54" i="94"/>
  <c r="AL54" i="94"/>
  <c r="AM53" i="94"/>
  <c r="AL53" i="94"/>
  <c r="AM52" i="94"/>
  <c r="AL52" i="94"/>
  <c r="AM51" i="94"/>
  <c r="AL51" i="94"/>
  <c r="AN51" i="94" s="1" a="1"/>
  <c r="AN51" i="94" s="1"/>
  <c r="S51" i="94" s="1"/>
  <c r="AM50" i="94"/>
  <c r="AL50" i="94"/>
  <c r="AM49" i="94"/>
  <c r="AL49" i="94"/>
  <c r="AM48" i="94"/>
  <c r="T48" i="94" s="1"/>
  <c r="AL48" i="94"/>
  <c r="AM47" i="94"/>
  <c r="AL47" i="94"/>
  <c r="AM46" i="94"/>
  <c r="AL46" i="94"/>
  <c r="AM45" i="94"/>
  <c r="AL45" i="94"/>
  <c r="AM44" i="94"/>
  <c r="T44" i="94" s="1"/>
  <c r="AL44" i="94"/>
  <c r="AM43" i="94"/>
  <c r="AL43" i="94"/>
  <c r="AM42" i="94"/>
  <c r="AL42" i="94"/>
  <c r="AM41" i="94"/>
  <c r="AL41" i="94"/>
  <c r="AM40" i="94"/>
  <c r="T40" i="94" s="1"/>
  <c r="AL40" i="94"/>
  <c r="AM39" i="94"/>
  <c r="AL39" i="94"/>
  <c r="AM38" i="94"/>
  <c r="AL38" i="94"/>
  <c r="AM37" i="94"/>
  <c r="AL37" i="94"/>
  <c r="AM36" i="94"/>
  <c r="T36" i="94" s="1"/>
  <c r="AL36" i="94"/>
  <c r="AM35" i="94"/>
  <c r="AL35" i="94"/>
  <c r="AM34" i="94"/>
  <c r="AL34" i="94"/>
  <c r="AM33" i="94"/>
  <c r="T33" i="94" s="1"/>
  <c r="AL33" i="94"/>
  <c r="AM32" i="94"/>
  <c r="T32" i="94" s="1"/>
  <c r="AL32" i="94"/>
  <c r="AM31" i="94"/>
  <c r="AL31" i="94"/>
  <c r="AM30" i="94"/>
  <c r="AL30" i="94"/>
  <c r="AM29" i="94"/>
  <c r="T29" i="94" s="1"/>
  <c r="AL29" i="94"/>
  <c r="AM28" i="94"/>
  <c r="T28" i="94" s="1"/>
  <c r="AL28" i="94"/>
  <c r="AM27" i="94"/>
  <c r="AL27" i="94"/>
  <c r="AN27" i="94" s="1" a="1"/>
  <c r="AN27" i="94" s="1"/>
  <c r="S27" i="94" s="1"/>
  <c r="AM26" i="94"/>
  <c r="AL26" i="94"/>
  <c r="AM25" i="94"/>
  <c r="T25" i="94" s="1"/>
  <c r="AL25" i="94"/>
  <c r="AM24" i="94"/>
  <c r="T24" i="94" s="1"/>
  <c r="AL24" i="94"/>
  <c r="AM23" i="94"/>
  <c r="AL23" i="94"/>
  <c r="AN23" i="94" s="1" a="1"/>
  <c r="AN23" i="94" s="1"/>
  <c r="S23" i="94" s="1"/>
  <c r="AM22" i="94"/>
  <c r="AL22" i="94"/>
  <c r="AM21" i="94"/>
  <c r="T21" i="94" s="1"/>
  <c r="AL21" i="94"/>
  <c r="AM20" i="94"/>
  <c r="T20" i="94" s="1"/>
  <c r="AL20" i="94"/>
  <c r="AM19" i="94"/>
  <c r="AL19" i="94"/>
  <c r="AM18" i="94"/>
  <c r="AL18" i="94"/>
  <c r="AM17" i="94"/>
  <c r="T17" i="94" s="1"/>
  <c r="AM16" i="94"/>
  <c r="T16" i="94" s="1"/>
  <c r="AL16" i="94"/>
  <c r="AM15" i="94"/>
  <c r="AL15" i="94"/>
  <c r="AM14" i="94"/>
  <c r="AL14" i="94"/>
  <c r="AM13" i="94"/>
  <c r="T13" i="94" s="1"/>
  <c r="AL13" i="94"/>
  <c r="AM12" i="94"/>
  <c r="T12" i="94" s="1"/>
  <c r="AL12" i="94"/>
  <c r="AM11" i="94"/>
  <c r="AL11" i="94"/>
  <c r="AM10" i="94"/>
  <c r="AL10" i="94"/>
  <c r="AM9" i="94"/>
  <c r="T9" i="94" s="1"/>
  <c r="AL9" i="94"/>
  <c r="AM8" i="94"/>
  <c r="T8" i="94" s="1"/>
  <c r="AL8" i="94"/>
  <c r="AM7" i="94"/>
  <c r="T7" i="94" s="1"/>
  <c r="AL7" i="94"/>
  <c r="T10" i="94"/>
  <c r="T11" i="94"/>
  <c r="T14" i="94"/>
  <c r="T15" i="94"/>
  <c r="T18" i="94"/>
  <c r="T19" i="94"/>
  <c r="T22" i="94"/>
  <c r="T23" i="94"/>
  <c r="T26" i="94"/>
  <c r="T27" i="94"/>
  <c r="T30" i="94"/>
  <c r="T31" i="94"/>
  <c r="T34" i="94"/>
  <c r="T35" i="94"/>
  <c r="T37" i="94"/>
  <c r="T38" i="94"/>
  <c r="T39" i="94"/>
  <c r="T41" i="94"/>
  <c r="T42" i="94"/>
  <c r="T43" i="94"/>
  <c r="T45" i="94"/>
  <c r="T46" i="94"/>
  <c r="T47" i="94"/>
  <c r="T49" i="94"/>
  <c r="T50" i="94"/>
  <c r="T51" i="94"/>
  <c r="T52" i="94"/>
  <c r="T53" i="94"/>
  <c r="T54" i="94"/>
  <c r="T55" i="94"/>
  <c r="T56" i="94"/>
  <c r="T57" i="94"/>
  <c r="T58" i="94"/>
  <c r="T59" i="94"/>
  <c r="T60" i="94"/>
  <c r="T61" i="94"/>
  <c r="T62" i="94"/>
  <c r="T63" i="94"/>
  <c r="T64" i="94"/>
  <c r="T65" i="94"/>
  <c r="T66" i="94"/>
  <c r="T67" i="94"/>
  <c r="T69" i="94"/>
  <c r="T71" i="94"/>
  <c r="T72" i="94"/>
  <c r="T73" i="94"/>
  <c r="AN71" i="94" l="1" a="1"/>
  <c r="AN71" i="94" s="1"/>
  <c r="S71" i="94" s="1"/>
  <c r="E4" i="97"/>
  <c r="D5" i="97"/>
  <c r="E2" i="97"/>
  <c r="R5" i="97"/>
  <c r="Q116" i="97"/>
  <c r="Q115" i="97" s="1"/>
  <c r="Q2" i="97"/>
  <c r="Q4" i="97"/>
  <c r="G5" i="96"/>
  <c r="F5" i="96" s="1"/>
  <c r="E5" i="96" s="1"/>
  <c r="L104" i="96"/>
  <c r="L103" i="96" s="1"/>
  <c r="H2" i="96"/>
  <c r="M5" i="96"/>
  <c r="M53" i="96" s="1"/>
  <c r="M64" i="96" s="1"/>
  <c r="L4" i="96"/>
  <c r="L2" i="96"/>
  <c r="K103" i="96"/>
  <c r="H104" i="96"/>
  <c r="AS97" i="95" a="1"/>
  <c r="AS97" i="95" s="1"/>
  <c r="AD51" i="95"/>
  <c r="AC51" i="95"/>
  <c r="U54" i="95"/>
  <c r="M54" i="95"/>
  <c r="H54" i="95"/>
  <c r="R54" i="95"/>
  <c r="Z54" i="95"/>
  <c r="AH54" i="95"/>
  <c r="H51" i="95"/>
  <c r="R51" i="95"/>
  <c r="Z51" i="95"/>
  <c r="AH51" i="95"/>
  <c r="AS98" i="95" a="1"/>
  <c r="AS98" i="95" s="1"/>
  <c r="AS99" i="95" a="1"/>
  <c r="AS99" i="95" s="1"/>
  <c r="AS104" i="95" a="1"/>
  <c r="AS104" i="95" s="1"/>
  <c r="L51" i="95"/>
  <c r="T51" i="95"/>
  <c r="AB51" i="95"/>
  <c r="P51" i="95"/>
  <c r="AN51" i="95"/>
  <c r="T54" i="95"/>
  <c r="AG54" i="95"/>
  <c r="K5" i="95"/>
  <c r="K4" i="95" s="1"/>
  <c r="E51" i="95"/>
  <c r="W51" i="95"/>
  <c r="AE51" i="95"/>
  <c r="AE56" i="95" s="1"/>
  <c r="K51" i="95"/>
  <c r="D54" i="95"/>
  <c r="AS16" i="95"/>
  <c r="E54" i="95"/>
  <c r="E56" i="95" s="1"/>
  <c r="O54" i="95"/>
  <c r="W54" i="95"/>
  <c r="AE54" i="95"/>
  <c r="AM54" i="95"/>
  <c r="S54" i="95"/>
  <c r="AS37" i="95"/>
  <c r="AS45" i="95"/>
  <c r="G51" i="95"/>
  <c r="Q51" i="95"/>
  <c r="AG51" i="95"/>
  <c r="AO51" i="95"/>
  <c r="F54" i="95"/>
  <c r="X54" i="95"/>
  <c r="AN54" i="95"/>
  <c r="AS7" i="95"/>
  <c r="AS13" i="95"/>
  <c r="AS23" i="95"/>
  <c r="AS24" i="95"/>
  <c r="AS33" i="95"/>
  <c r="AS41" i="95"/>
  <c r="M51" i="95"/>
  <c r="U51" i="95"/>
  <c r="AK51" i="95"/>
  <c r="Y51" i="95"/>
  <c r="K54" i="95"/>
  <c r="AA54" i="95"/>
  <c r="AI54" i="95"/>
  <c r="AS102" i="95" a="1"/>
  <c r="AS102" i="95" s="1"/>
  <c r="AS12" i="95"/>
  <c r="AS11" i="95"/>
  <c r="AS14" i="95"/>
  <c r="AS19" i="95"/>
  <c r="AS42" i="95"/>
  <c r="D51" i="95"/>
  <c r="N51" i="95"/>
  <c r="V51" i="95"/>
  <c r="AL51" i="95"/>
  <c r="L54" i="95"/>
  <c r="AB54" i="95"/>
  <c r="AS101" i="95" a="1"/>
  <c r="AS101" i="95" s="1"/>
  <c r="AS15" i="95"/>
  <c r="AS27" i="95"/>
  <c r="AS35" i="95"/>
  <c r="AS43" i="95"/>
  <c r="AS100" i="95" a="1"/>
  <c r="AS100" i="95" s="1"/>
  <c r="AS17" i="95"/>
  <c r="AS25" i="95"/>
  <c r="AS28" i="95"/>
  <c r="AS36" i="95"/>
  <c r="AS44" i="95"/>
  <c r="F51" i="95"/>
  <c r="X51" i="95"/>
  <c r="N54" i="95"/>
  <c r="V54" i="95"/>
  <c r="AD54" i="95"/>
  <c r="AL54" i="95"/>
  <c r="H56" i="95"/>
  <c r="AS106" i="95" a="1"/>
  <c r="AS106" i="95" s="1"/>
  <c r="AS8" i="95"/>
  <c r="AS9" i="95"/>
  <c r="AS20" i="95"/>
  <c r="AS38" i="95"/>
  <c r="AS46" i="95"/>
  <c r="K2" i="95"/>
  <c r="AS10" i="95"/>
  <c r="AS18" i="95"/>
  <c r="AS21" i="95"/>
  <c r="AS26" i="95"/>
  <c r="AS47" i="95"/>
  <c r="AA51" i="95"/>
  <c r="AI51" i="95"/>
  <c r="O51" i="95"/>
  <c r="AM51" i="95"/>
  <c r="G54" i="95"/>
  <c r="Q54" i="95"/>
  <c r="Y54" i="95"/>
  <c r="AO54" i="95"/>
  <c r="AO56" i="95" s="1"/>
  <c r="AC54" i="95"/>
  <c r="AS6" i="95" a="1"/>
  <c r="AS6" i="95" s="1"/>
  <c r="AS22" i="95"/>
  <c r="AS32" i="95"/>
  <c r="AS40" i="95"/>
  <c r="AS103" i="95" a="1"/>
  <c r="AS103" i="95" s="1"/>
  <c r="S51" i="95"/>
  <c r="AK54" i="95"/>
  <c r="AS39" i="95"/>
  <c r="AJ51" i="95"/>
  <c r="AJ54" i="95"/>
  <c r="AS105" i="95" a="1"/>
  <c r="AS105" i="95" s="1"/>
  <c r="AF51" i="95"/>
  <c r="AF54" i="95"/>
  <c r="P54" i="95"/>
  <c r="AS34" i="95"/>
  <c r="H5" i="95"/>
  <c r="K96" i="95"/>
  <c r="L5" i="95"/>
  <c r="AN39" i="94" a="1"/>
  <c r="AN39" i="94" s="1"/>
  <c r="S39" i="94" s="1"/>
  <c r="AN43" i="94" a="1"/>
  <c r="AN43" i="94" s="1"/>
  <c r="S43" i="94" s="1"/>
  <c r="AN47" i="94" a="1"/>
  <c r="AN47" i="94" s="1"/>
  <c r="S47" i="94" s="1"/>
  <c r="AN63" i="94" a="1"/>
  <c r="AN63" i="94" s="1"/>
  <c r="S63" i="94" s="1"/>
  <c r="AN67" i="94" a="1"/>
  <c r="AN67" i="94" s="1"/>
  <c r="S67" i="94" s="1"/>
  <c r="AN11" i="94" a="1"/>
  <c r="AN11" i="94" s="1"/>
  <c r="S11" i="94" s="1"/>
  <c r="AN19" i="94" a="1"/>
  <c r="AN19" i="94" s="1"/>
  <c r="S19" i="94" s="1"/>
  <c r="AN35" i="94" a="1"/>
  <c r="AN35" i="94" s="1"/>
  <c r="S35" i="94" s="1"/>
  <c r="AN12" i="94" a="1"/>
  <c r="AN12" i="94" s="1"/>
  <c r="S12" i="94" s="1"/>
  <c r="AN16" i="94" a="1"/>
  <c r="AN16" i="94" s="1"/>
  <c r="S16" i="94" s="1"/>
  <c r="AN20" i="94" a="1"/>
  <c r="AN20" i="94" s="1"/>
  <c r="S20" i="94" s="1"/>
  <c r="AN24" i="94" a="1"/>
  <c r="AN24" i="94" s="1"/>
  <c r="S24" i="94" s="1"/>
  <c r="AN28" i="94" a="1"/>
  <c r="AN28" i="94" s="1"/>
  <c r="S28" i="94" s="1"/>
  <c r="AN32" i="94" a="1"/>
  <c r="AN32" i="94" s="1"/>
  <c r="S32" i="94" s="1"/>
  <c r="AN36" i="94" a="1"/>
  <c r="AN36" i="94" s="1"/>
  <c r="S36" i="94" s="1"/>
  <c r="AN40" i="94" a="1"/>
  <c r="AN40" i="94" s="1"/>
  <c r="S40" i="94" s="1"/>
  <c r="AN44" i="94" a="1"/>
  <c r="AN44" i="94" s="1"/>
  <c r="S44" i="94" s="1"/>
  <c r="AN48" i="94" a="1"/>
  <c r="AN48" i="94" s="1"/>
  <c r="S48" i="94" s="1"/>
  <c r="AN52" i="94" a="1"/>
  <c r="AN52" i="94" s="1"/>
  <c r="S52" i="94" s="1"/>
  <c r="AN56" i="94" a="1"/>
  <c r="AN56" i="94" s="1"/>
  <c r="S56" i="94" s="1"/>
  <c r="AN60" i="94" a="1"/>
  <c r="AN60" i="94" s="1"/>
  <c r="S60" i="94" s="1"/>
  <c r="AN64" i="94" a="1"/>
  <c r="AN64" i="94" s="1"/>
  <c r="S64" i="94" s="1"/>
  <c r="AN68" i="94" a="1"/>
  <c r="AN68" i="94" s="1"/>
  <c r="S68" i="94" s="1"/>
  <c r="AN72" i="94" a="1"/>
  <c r="AN72" i="94" s="1"/>
  <c r="S72" i="94" s="1"/>
  <c r="AN76" i="94" a="1"/>
  <c r="AN76" i="94" s="1"/>
  <c r="AN80" i="94" a="1"/>
  <c r="AN80" i="94" s="1"/>
  <c r="AN8" i="94" a="1"/>
  <c r="AN8" i="94" s="1"/>
  <c r="S8" i="94" s="1"/>
  <c r="AN9" i="94" a="1"/>
  <c r="AN9" i="94" s="1"/>
  <c r="S9" i="94" s="1"/>
  <c r="AN13" i="94" a="1"/>
  <c r="AN13" i="94" s="1"/>
  <c r="S13" i="94" s="1"/>
  <c r="AN17" i="94" a="1"/>
  <c r="AN17" i="94" s="1"/>
  <c r="S17" i="94" s="1"/>
  <c r="AN21" i="94" a="1"/>
  <c r="AN21" i="94" s="1"/>
  <c r="S21" i="94" s="1"/>
  <c r="AN25" i="94" a="1"/>
  <c r="AN25" i="94" s="1"/>
  <c r="S25" i="94" s="1"/>
  <c r="AN29" i="94" a="1"/>
  <c r="AN29" i="94" s="1"/>
  <c r="S29" i="94" s="1"/>
  <c r="AN33" i="94" a="1"/>
  <c r="AN33" i="94" s="1"/>
  <c r="S33" i="94" s="1"/>
  <c r="AN37" i="94" a="1"/>
  <c r="AN37" i="94" s="1"/>
  <c r="S37" i="94" s="1"/>
  <c r="AN41" i="94" a="1"/>
  <c r="AN41" i="94" s="1"/>
  <c r="S41" i="94" s="1"/>
  <c r="AN45" i="94" a="1"/>
  <c r="AN45" i="94" s="1"/>
  <c r="S45" i="94" s="1"/>
  <c r="AN49" i="94" a="1"/>
  <c r="AN49" i="94" s="1"/>
  <c r="S49" i="94" s="1"/>
  <c r="AN53" i="94" a="1"/>
  <c r="AN53" i="94" s="1"/>
  <c r="S53" i="94" s="1"/>
  <c r="AN57" i="94" a="1"/>
  <c r="AN57" i="94" s="1"/>
  <c r="S57" i="94" s="1"/>
  <c r="AN61" i="94" a="1"/>
  <c r="AN61" i="94" s="1"/>
  <c r="S61" i="94" s="1"/>
  <c r="AN65" i="94" a="1"/>
  <c r="AN65" i="94" s="1"/>
  <c r="S65" i="94" s="1"/>
  <c r="AN69" i="94" a="1"/>
  <c r="AN69" i="94" s="1"/>
  <c r="S69" i="94" s="1"/>
  <c r="AN73" i="94" a="1"/>
  <c r="AN73" i="94" s="1"/>
  <c r="S73" i="94" s="1"/>
  <c r="AN77" i="94" a="1"/>
  <c r="AN77" i="94" s="1"/>
  <c r="AN81" i="94" a="1"/>
  <c r="AN81" i="94" s="1"/>
  <c r="AN85" i="94" a="1"/>
  <c r="AN85" i="94" s="1"/>
  <c r="AN7" i="94" a="1"/>
  <c r="AN7" i="94" s="1"/>
  <c r="S7" i="94" s="1"/>
  <c r="AN15" i="94" a="1"/>
  <c r="AN15" i="94" s="1"/>
  <c r="S15" i="94" s="1"/>
  <c r="AN31" i="94" a="1"/>
  <c r="AN31" i="94" s="1"/>
  <c r="S31" i="94" s="1"/>
  <c r="AN10" i="94" a="1"/>
  <c r="AN10" i="94" s="1"/>
  <c r="S10" i="94" s="1"/>
  <c r="AN14" i="94" a="1"/>
  <c r="AN14" i="94" s="1"/>
  <c r="S14" i="94" s="1"/>
  <c r="AN18" i="94" a="1"/>
  <c r="AN18" i="94" s="1"/>
  <c r="S18" i="94" s="1"/>
  <c r="AN22" i="94" a="1"/>
  <c r="AN22" i="94" s="1"/>
  <c r="S22" i="94" s="1"/>
  <c r="AN26" i="94" a="1"/>
  <c r="AN26" i="94" s="1"/>
  <c r="S26" i="94" s="1"/>
  <c r="AN30" i="94" a="1"/>
  <c r="AN30" i="94" s="1"/>
  <c r="S30" i="94" s="1"/>
  <c r="AN34" i="94" a="1"/>
  <c r="AN34" i="94" s="1"/>
  <c r="S34" i="94" s="1"/>
  <c r="AN38" i="94" a="1"/>
  <c r="AN38" i="94" s="1"/>
  <c r="S38" i="94" s="1"/>
  <c r="AN42" i="94" a="1"/>
  <c r="AN42" i="94" s="1"/>
  <c r="S42" i="94" s="1"/>
  <c r="AN46" i="94" a="1"/>
  <c r="AN46" i="94" s="1"/>
  <c r="S46" i="94" s="1"/>
  <c r="AN50" i="94" a="1"/>
  <c r="AN50" i="94" s="1"/>
  <c r="S50" i="94" s="1"/>
  <c r="AN54" i="94" a="1"/>
  <c r="AN54" i="94" s="1"/>
  <c r="S54" i="94" s="1"/>
  <c r="AN58" i="94" a="1"/>
  <c r="AN58" i="94" s="1"/>
  <c r="S58" i="94" s="1"/>
  <c r="AN62" i="94" a="1"/>
  <c r="AN62" i="94" s="1"/>
  <c r="S62" i="94" s="1"/>
  <c r="AN66" i="94" a="1"/>
  <c r="AN66" i="94" s="1"/>
  <c r="S66" i="94" s="1"/>
  <c r="AN70" i="94" a="1"/>
  <c r="AN70" i="94" s="1"/>
  <c r="S70" i="94" s="1"/>
  <c r="AN74" i="94" a="1"/>
  <c r="AN74" i="94" s="1"/>
  <c r="AN78" i="94" a="1"/>
  <c r="AN78" i="94" s="1"/>
  <c r="AN82" i="94" a="1"/>
  <c r="AN82" i="94" s="1"/>
  <c r="D2" i="97" l="1"/>
  <c r="D4" i="97"/>
  <c r="R116" i="97"/>
  <c r="R115" i="97" s="1"/>
  <c r="S5" i="97"/>
  <c r="R2" i="97"/>
  <c r="R4" i="97"/>
  <c r="G4" i="96"/>
  <c r="G2" i="96"/>
  <c r="F2" i="96"/>
  <c r="F4" i="96"/>
  <c r="N5" i="96"/>
  <c r="N53" i="96" s="1"/>
  <c r="N64" i="96" s="1"/>
  <c r="M104" i="96"/>
  <c r="M103" i="96" s="1"/>
  <c r="M4" i="96"/>
  <c r="M2" i="96"/>
  <c r="G104" i="96"/>
  <c r="H103" i="96"/>
  <c r="D5" i="96"/>
  <c r="E2" i="96"/>
  <c r="E4" i="96"/>
  <c r="R56" i="95"/>
  <c r="AC56" i="95"/>
  <c r="AD56" i="95"/>
  <c r="M56" i="95"/>
  <c r="U56" i="95"/>
  <c r="X56" i="95"/>
  <c r="L56" i="95"/>
  <c r="AI56" i="95"/>
  <c r="O56" i="95"/>
  <c r="AA56" i="95"/>
  <c r="Z56" i="95"/>
  <c r="AM56" i="95"/>
  <c r="W56" i="95"/>
  <c r="AB56" i="95"/>
  <c r="T56" i="95"/>
  <c r="AN56" i="95"/>
  <c r="F56" i="95"/>
  <c r="AH56" i="95"/>
  <c r="Q56" i="95"/>
  <c r="P56" i="95"/>
  <c r="S56" i="95"/>
  <c r="D56" i="95"/>
  <c r="K56" i="95"/>
  <c r="G56" i="95"/>
  <c r="AK56" i="95"/>
  <c r="AG56" i="95"/>
  <c r="AF56" i="95"/>
  <c r="N56" i="95"/>
  <c r="Y56" i="95"/>
  <c r="AL56" i="95"/>
  <c r="V56" i="95"/>
  <c r="AJ56" i="95"/>
  <c r="H2" i="95"/>
  <c r="H4" i="95"/>
  <c r="G5" i="95"/>
  <c r="K95" i="95"/>
  <c r="H96" i="95"/>
  <c r="L4" i="95"/>
  <c r="L2" i="95"/>
  <c r="M5" i="95"/>
  <c r="L96" i="95"/>
  <c r="L95" i="95" s="1"/>
  <c r="AX100" i="64"/>
  <c r="AY100" i="64"/>
  <c r="AZ100" i="64"/>
  <c r="BA100" i="64"/>
  <c r="BB100" i="64"/>
  <c r="BC100" i="64"/>
  <c r="BD100" i="64"/>
  <c r="BE100" i="64"/>
  <c r="BF100" i="64"/>
  <c r="BG100" i="64"/>
  <c r="BH100" i="64"/>
  <c r="BI100" i="64"/>
  <c r="BJ100" i="64"/>
  <c r="BK100" i="64"/>
  <c r="BL100" i="64"/>
  <c r="BM100" i="64"/>
  <c r="BN100" i="64"/>
  <c r="BO100" i="64"/>
  <c r="BP100" i="64"/>
  <c r="BQ100" i="64"/>
  <c r="BR100" i="64"/>
  <c r="BS100" i="64"/>
  <c r="BT100" i="64"/>
  <c r="BU100" i="64"/>
  <c r="BV100" i="64"/>
  <c r="BW100" i="64"/>
  <c r="BX100" i="64"/>
  <c r="BY100" i="64"/>
  <c r="BZ100" i="64"/>
  <c r="CA100" i="64"/>
  <c r="CB100" i="64"/>
  <c r="CC100" i="64"/>
  <c r="CD100" i="64"/>
  <c r="CE100" i="64"/>
  <c r="CF100" i="64"/>
  <c r="CG100" i="64"/>
  <c r="AX101" i="64"/>
  <c r="AY101" i="64"/>
  <c r="AZ101" i="64"/>
  <c r="BA101" i="64"/>
  <c r="BB101" i="64"/>
  <c r="BC101" i="64"/>
  <c r="BD101" i="64"/>
  <c r="BE101" i="64"/>
  <c r="BF101" i="64"/>
  <c r="BG101" i="64"/>
  <c r="BH101" i="64"/>
  <c r="BI101" i="64"/>
  <c r="BJ101" i="64"/>
  <c r="BK101" i="64"/>
  <c r="BL101" i="64"/>
  <c r="BM101" i="64"/>
  <c r="BN101" i="64"/>
  <c r="BO101" i="64"/>
  <c r="BP101" i="64"/>
  <c r="BQ101" i="64"/>
  <c r="BR101" i="64"/>
  <c r="BS101" i="64"/>
  <c r="BT101" i="64"/>
  <c r="BU101" i="64"/>
  <c r="BV101" i="64"/>
  <c r="BW101" i="64"/>
  <c r="BX101" i="64"/>
  <c r="BY101" i="64"/>
  <c r="BZ101" i="64"/>
  <c r="CA101" i="64"/>
  <c r="CB101" i="64"/>
  <c r="CC101" i="64"/>
  <c r="CD101" i="64"/>
  <c r="CE101" i="64"/>
  <c r="CF101" i="64"/>
  <c r="CG101" i="64"/>
  <c r="AX102" i="64"/>
  <c r="AY102" i="64"/>
  <c r="AZ102" i="64"/>
  <c r="BA102" i="64"/>
  <c r="BB102" i="64"/>
  <c r="BC102" i="64"/>
  <c r="BD102" i="64"/>
  <c r="BE102" i="64"/>
  <c r="BF102" i="64"/>
  <c r="BG102" i="64"/>
  <c r="BH102" i="64"/>
  <c r="BI102" i="64"/>
  <c r="BJ102" i="64"/>
  <c r="BK102" i="64"/>
  <c r="BL102" i="64"/>
  <c r="BM102" i="64"/>
  <c r="BN102" i="64"/>
  <c r="BO102" i="64"/>
  <c r="BP102" i="64"/>
  <c r="BQ102" i="64"/>
  <c r="BR102" i="64"/>
  <c r="BS102" i="64"/>
  <c r="BT102" i="64"/>
  <c r="BU102" i="64"/>
  <c r="BV102" i="64"/>
  <c r="BW102" i="64"/>
  <c r="BX102" i="64"/>
  <c r="BY102" i="64"/>
  <c r="BZ102" i="64"/>
  <c r="CA102" i="64"/>
  <c r="CB102" i="64"/>
  <c r="CC102" i="64"/>
  <c r="CD102" i="64"/>
  <c r="CE102" i="64"/>
  <c r="CF102" i="64"/>
  <c r="CG102" i="64"/>
  <c r="AX103" i="64"/>
  <c r="AY103" i="64"/>
  <c r="AZ103" i="64"/>
  <c r="BA103" i="64"/>
  <c r="BB103" i="64"/>
  <c r="BC103" i="64"/>
  <c r="BD103" i="64"/>
  <c r="BE103" i="64"/>
  <c r="BF103" i="64"/>
  <c r="BG103" i="64"/>
  <c r="BH103" i="64"/>
  <c r="BI103" i="64"/>
  <c r="BJ103" i="64"/>
  <c r="BK103" i="64"/>
  <c r="BL103" i="64"/>
  <c r="BM103" i="64"/>
  <c r="BN103" i="64"/>
  <c r="BO103" i="64"/>
  <c r="BP103" i="64"/>
  <c r="BQ103" i="64"/>
  <c r="BR103" i="64"/>
  <c r="BS103" i="64"/>
  <c r="BT103" i="64"/>
  <c r="BU103" i="64"/>
  <c r="BV103" i="64"/>
  <c r="BW103" i="64"/>
  <c r="BX103" i="64"/>
  <c r="BY103" i="64"/>
  <c r="BZ103" i="64"/>
  <c r="CA103" i="64"/>
  <c r="CB103" i="64"/>
  <c r="CC103" i="64"/>
  <c r="CD103" i="64"/>
  <c r="CE103" i="64"/>
  <c r="CF103" i="64"/>
  <c r="CG103" i="64"/>
  <c r="AX104" i="64"/>
  <c r="AY104" i="64"/>
  <c r="AZ104" i="64"/>
  <c r="BA104" i="64"/>
  <c r="BB104" i="64"/>
  <c r="BC104" i="64"/>
  <c r="BD104" i="64"/>
  <c r="BE104" i="64"/>
  <c r="BF104" i="64"/>
  <c r="BG104" i="64"/>
  <c r="BH104" i="64"/>
  <c r="BI104" i="64"/>
  <c r="BJ104" i="64"/>
  <c r="BK104" i="64"/>
  <c r="BL104" i="64"/>
  <c r="BM104" i="64"/>
  <c r="BN104" i="64"/>
  <c r="BO104" i="64"/>
  <c r="BP104" i="64"/>
  <c r="BQ104" i="64"/>
  <c r="BR104" i="64"/>
  <c r="BS104" i="64"/>
  <c r="BT104" i="64"/>
  <c r="BU104" i="64"/>
  <c r="BV104" i="64"/>
  <c r="BW104" i="64"/>
  <c r="BX104" i="64"/>
  <c r="BY104" i="64"/>
  <c r="BZ104" i="64"/>
  <c r="CA104" i="64"/>
  <c r="CB104" i="64"/>
  <c r="CC104" i="64"/>
  <c r="CD104" i="64"/>
  <c r="CE104" i="64"/>
  <c r="CF104" i="64"/>
  <c r="CG104" i="64"/>
  <c r="AX105" i="64"/>
  <c r="AY105" i="64"/>
  <c r="AZ105" i="64"/>
  <c r="BA105" i="64"/>
  <c r="BB105" i="64"/>
  <c r="BC105" i="64"/>
  <c r="BD105" i="64"/>
  <c r="BE105" i="64"/>
  <c r="BF105" i="64"/>
  <c r="BG105" i="64"/>
  <c r="BH105" i="64"/>
  <c r="BI105" i="64"/>
  <c r="BJ105" i="64"/>
  <c r="BK105" i="64"/>
  <c r="BL105" i="64"/>
  <c r="BM105" i="64"/>
  <c r="BN105" i="64"/>
  <c r="BO105" i="64"/>
  <c r="BP105" i="64"/>
  <c r="BQ105" i="64"/>
  <c r="BR105" i="64"/>
  <c r="BS105" i="64"/>
  <c r="BT105" i="64"/>
  <c r="BU105" i="64"/>
  <c r="BV105" i="64"/>
  <c r="BW105" i="64"/>
  <c r="BX105" i="64"/>
  <c r="BY105" i="64"/>
  <c r="BZ105" i="64"/>
  <c r="CA105" i="64"/>
  <c r="CB105" i="64"/>
  <c r="CC105" i="64"/>
  <c r="CD105" i="64"/>
  <c r="CE105" i="64"/>
  <c r="CF105" i="64"/>
  <c r="CG105" i="64"/>
  <c r="AX106" i="64"/>
  <c r="AY106" i="64"/>
  <c r="AZ106" i="64"/>
  <c r="BA106" i="64"/>
  <c r="BB106" i="64"/>
  <c r="BC106" i="64"/>
  <c r="BD106" i="64"/>
  <c r="BE106" i="64"/>
  <c r="BF106" i="64"/>
  <c r="BG106" i="64"/>
  <c r="BH106" i="64"/>
  <c r="BI106" i="64"/>
  <c r="BJ106" i="64"/>
  <c r="BK106" i="64"/>
  <c r="BL106" i="64"/>
  <c r="BM106" i="64"/>
  <c r="BN106" i="64"/>
  <c r="BO106" i="64"/>
  <c r="BP106" i="64"/>
  <c r="BQ106" i="64"/>
  <c r="BR106" i="64"/>
  <c r="BS106" i="64"/>
  <c r="BT106" i="64"/>
  <c r="BU106" i="64"/>
  <c r="BV106" i="64"/>
  <c r="BW106" i="64"/>
  <c r="BX106" i="64"/>
  <c r="BY106" i="64"/>
  <c r="BZ106" i="64"/>
  <c r="CA106" i="64"/>
  <c r="CB106" i="64"/>
  <c r="CC106" i="64"/>
  <c r="CD106" i="64"/>
  <c r="CE106" i="64"/>
  <c r="CF106" i="64"/>
  <c r="CG106" i="64"/>
  <c r="AX107" i="64"/>
  <c r="AY107" i="64"/>
  <c r="AZ107" i="64"/>
  <c r="BA107" i="64"/>
  <c r="BB107" i="64"/>
  <c r="BC107" i="64"/>
  <c r="BD107" i="64"/>
  <c r="BE107" i="64"/>
  <c r="BF107" i="64"/>
  <c r="BG107" i="64"/>
  <c r="BH107" i="64"/>
  <c r="BI107" i="64"/>
  <c r="BJ107" i="64"/>
  <c r="BK107" i="64"/>
  <c r="BL107" i="64"/>
  <c r="BM107" i="64"/>
  <c r="BN107" i="64"/>
  <c r="BO107" i="64"/>
  <c r="BP107" i="64"/>
  <c r="BQ107" i="64"/>
  <c r="BR107" i="64"/>
  <c r="BS107" i="64"/>
  <c r="BT107" i="64"/>
  <c r="BU107" i="64"/>
  <c r="BV107" i="64"/>
  <c r="BW107" i="64"/>
  <c r="BX107" i="64"/>
  <c r="BY107" i="64"/>
  <c r="BZ107" i="64"/>
  <c r="CA107" i="64"/>
  <c r="CB107" i="64"/>
  <c r="CC107" i="64"/>
  <c r="CD107" i="64"/>
  <c r="CE107" i="64"/>
  <c r="CF107" i="64"/>
  <c r="CG107" i="64"/>
  <c r="AX98" i="64"/>
  <c r="AY98" i="64"/>
  <c r="AZ98" i="64"/>
  <c r="BA98" i="64"/>
  <c r="BB98" i="64"/>
  <c r="AX99" i="64"/>
  <c r="AY99" i="64"/>
  <c r="AZ99" i="64"/>
  <c r="BA99" i="64"/>
  <c r="BB99" i="64"/>
  <c r="K85" i="64"/>
  <c r="L84" i="64"/>
  <c r="M84" i="64"/>
  <c r="N84" i="64"/>
  <c r="O84" i="64"/>
  <c r="P84" i="64"/>
  <c r="Q84" i="64"/>
  <c r="R84" i="64"/>
  <c r="S84" i="64"/>
  <c r="T84" i="64"/>
  <c r="U84" i="64"/>
  <c r="V84" i="64"/>
  <c r="W84" i="64"/>
  <c r="X84" i="64"/>
  <c r="Y84" i="64"/>
  <c r="Z84" i="64"/>
  <c r="AA84" i="64"/>
  <c r="AB84" i="64"/>
  <c r="AC84" i="64"/>
  <c r="AD84" i="64"/>
  <c r="AE84" i="64"/>
  <c r="AF84" i="64"/>
  <c r="AG84" i="64"/>
  <c r="AH84" i="64"/>
  <c r="AI84" i="64"/>
  <c r="AJ84" i="64"/>
  <c r="AK84" i="64"/>
  <c r="AL84" i="64"/>
  <c r="AM84" i="64"/>
  <c r="AN84" i="64"/>
  <c r="AO84" i="64"/>
  <c r="L85" i="64"/>
  <c r="M85" i="64"/>
  <c r="N85" i="64"/>
  <c r="O85" i="64"/>
  <c r="P85" i="64"/>
  <c r="Q85" i="64"/>
  <c r="R85" i="64"/>
  <c r="S85" i="64"/>
  <c r="T85" i="64"/>
  <c r="U85" i="64"/>
  <c r="V85" i="64"/>
  <c r="W85" i="64"/>
  <c r="X85" i="64"/>
  <c r="Y85" i="64"/>
  <c r="Z85" i="64"/>
  <c r="AA85" i="64"/>
  <c r="AB85" i="64"/>
  <c r="AC85" i="64"/>
  <c r="AD85" i="64"/>
  <c r="AE85" i="64"/>
  <c r="AF85" i="64"/>
  <c r="AG85" i="64"/>
  <c r="AH85" i="64"/>
  <c r="AI85" i="64"/>
  <c r="AJ85" i="64"/>
  <c r="AK85" i="64"/>
  <c r="AL85" i="64"/>
  <c r="AM85" i="64"/>
  <c r="AN85" i="64"/>
  <c r="AO85" i="64"/>
  <c r="L86" i="64"/>
  <c r="M86" i="64"/>
  <c r="N86" i="64"/>
  <c r="O86" i="64"/>
  <c r="P86" i="64"/>
  <c r="Q86" i="64"/>
  <c r="R86" i="64"/>
  <c r="S86" i="64"/>
  <c r="T86" i="64"/>
  <c r="U86" i="64"/>
  <c r="V86" i="64"/>
  <c r="W86" i="64"/>
  <c r="X86" i="64"/>
  <c r="Y86" i="64"/>
  <c r="Z86" i="64"/>
  <c r="AA86" i="64"/>
  <c r="AB86" i="64"/>
  <c r="AC86" i="64"/>
  <c r="AD86" i="64"/>
  <c r="AE86" i="64"/>
  <c r="AF86" i="64"/>
  <c r="AG86" i="64"/>
  <c r="AH86" i="64"/>
  <c r="AI86" i="64"/>
  <c r="AJ86" i="64"/>
  <c r="AK86" i="64"/>
  <c r="AL86" i="64"/>
  <c r="AM86" i="64"/>
  <c r="AN86" i="64"/>
  <c r="AO86" i="64"/>
  <c r="L87" i="64"/>
  <c r="M87" i="64"/>
  <c r="N87" i="64"/>
  <c r="O87" i="64"/>
  <c r="P87" i="64"/>
  <c r="Q87" i="64"/>
  <c r="R87" i="64"/>
  <c r="S87" i="64"/>
  <c r="T87" i="64"/>
  <c r="U87" i="64"/>
  <c r="V87" i="64"/>
  <c r="W87" i="64"/>
  <c r="X87" i="64"/>
  <c r="Y87" i="64"/>
  <c r="Z87" i="64"/>
  <c r="AA87" i="64"/>
  <c r="AB87" i="64"/>
  <c r="AC87" i="64"/>
  <c r="AD87" i="64"/>
  <c r="AE87" i="64"/>
  <c r="AF87" i="64"/>
  <c r="AG87" i="64"/>
  <c r="AH87" i="64"/>
  <c r="AI87" i="64"/>
  <c r="AJ87" i="64"/>
  <c r="AK87" i="64"/>
  <c r="AL87" i="64"/>
  <c r="AM87" i="64"/>
  <c r="AN87" i="64"/>
  <c r="AO87" i="64"/>
  <c r="L88" i="64"/>
  <c r="M88" i="64"/>
  <c r="N88" i="64"/>
  <c r="O88" i="64"/>
  <c r="P88" i="64"/>
  <c r="Q88" i="64"/>
  <c r="R88" i="64"/>
  <c r="S88" i="64"/>
  <c r="T88" i="64"/>
  <c r="U88" i="64"/>
  <c r="V88" i="64"/>
  <c r="W88" i="64"/>
  <c r="X88" i="64"/>
  <c r="Y88" i="64"/>
  <c r="Z88" i="64"/>
  <c r="AA88" i="64"/>
  <c r="AB88" i="64"/>
  <c r="AC88" i="64"/>
  <c r="AD88" i="64"/>
  <c r="AE88" i="64"/>
  <c r="AF88" i="64"/>
  <c r="AG88" i="64"/>
  <c r="AH88" i="64"/>
  <c r="AI88" i="64"/>
  <c r="AJ88" i="64"/>
  <c r="AK88" i="64"/>
  <c r="AL88" i="64"/>
  <c r="AM88" i="64"/>
  <c r="AN88" i="64"/>
  <c r="AO88" i="64"/>
  <c r="L89" i="64"/>
  <c r="M89" i="64"/>
  <c r="N89" i="64"/>
  <c r="O89" i="64"/>
  <c r="P89" i="64"/>
  <c r="Q89" i="64"/>
  <c r="R89" i="64"/>
  <c r="S89" i="64"/>
  <c r="T89" i="64"/>
  <c r="U89" i="64"/>
  <c r="V89" i="64"/>
  <c r="W89" i="64"/>
  <c r="X89" i="64"/>
  <c r="Y89" i="64"/>
  <c r="Z89" i="64"/>
  <c r="AA89" i="64"/>
  <c r="AB89" i="64"/>
  <c r="AC89" i="64"/>
  <c r="AD89" i="64"/>
  <c r="AE89" i="64"/>
  <c r="AF89" i="64"/>
  <c r="AG89" i="64"/>
  <c r="AH89" i="64"/>
  <c r="AI89" i="64"/>
  <c r="AJ89" i="64"/>
  <c r="AK89" i="64"/>
  <c r="AL89" i="64"/>
  <c r="AM89" i="64"/>
  <c r="AN89" i="64"/>
  <c r="AO89" i="64"/>
  <c r="L90" i="64"/>
  <c r="M90" i="64"/>
  <c r="N90" i="64"/>
  <c r="O90" i="64"/>
  <c r="P90" i="64"/>
  <c r="Q90" i="64"/>
  <c r="R90" i="64"/>
  <c r="S90" i="64"/>
  <c r="T90" i="64"/>
  <c r="U90" i="64"/>
  <c r="V90" i="64"/>
  <c r="W90" i="64"/>
  <c r="X90" i="64"/>
  <c r="Y90" i="64"/>
  <c r="Z90" i="64"/>
  <c r="AA90" i="64"/>
  <c r="AB90" i="64"/>
  <c r="AC90" i="64"/>
  <c r="AD90" i="64"/>
  <c r="AE90" i="64"/>
  <c r="AF90" i="64"/>
  <c r="AG90" i="64"/>
  <c r="AH90" i="64"/>
  <c r="AI90" i="64"/>
  <c r="AJ90" i="64"/>
  <c r="AK90" i="64"/>
  <c r="AL90" i="64"/>
  <c r="AM90" i="64"/>
  <c r="AN90" i="64"/>
  <c r="AO90" i="64"/>
  <c r="L91" i="64"/>
  <c r="M91" i="64"/>
  <c r="N91" i="64"/>
  <c r="O91" i="64"/>
  <c r="P91" i="64"/>
  <c r="Q91" i="64"/>
  <c r="R91" i="64"/>
  <c r="S91" i="64"/>
  <c r="T91" i="64"/>
  <c r="U91" i="64"/>
  <c r="V91" i="64"/>
  <c r="W91" i="64"/>
  <c r="X91" i="64"/>
  <c r="Y91" i="64"/>
  <c r="Z91" i="64"/>
  <c r="AA91" i="64"/>
  <c r="AB91" i="64"/>
  <c r="AC91" i="64"/>
  <c r="AD91" i="64"/>
  <c r="AE91" i="64"/>
  <c r="AF91" i="64"/>
  <c r="AG91" i="64"/>
  <c r="AH91" i="64"/>
  <c r="AI91" i="64"/>
  <c r="AJ91" i="64"/>
  <c r="AK91" i="64"/>
  <c r="AL91" i="64"/>
  <c r="AM91" i="64"/>
  <c r="AN91" i="64"/>
  <c r="AO91" i="64"/>
  <c r="L92" i="64"/>
  <c r="M92" i="64"/>
  <c r="N92" i="64"/>
  <c r="O92" i="64"/>
  <c r="P92" i="64"/>
  <c r="Q92" i="64"/>
  <c r="R92" i="64"/>
  <c r="S92" i="64"/>
  <c r="T92" i="64"/>
  <c r="U92" i="64"/>
  <c r="V92" i="64"/>
  <c r="W92" i="64"/>
  <c r="X92" i="64"/>
  <c r="Y92" i="64"/>
  <c r="Z92" i="64"/>
  <c r="AA92" i="64"/>
  <c r="AB92" i="64"/>
  <c r="AC92" i="64"/>
  <c r="AD92" i="64"/>
  <c r="AE92" i="64"/>
  <c r="AF92" i="64"/>
  <c r="AG92" i="64"/>
  <c r="AH92" i="64"/>
  <c r="AI92" i="64"/>
  <c r="AJ92" i="64"/>
  <c r="AK92" i="64"/>
  <c r="AL92" i="64"/>
  <c r="AM92" i="64"/>
  <c r="AN92" i="64"/>
  <c r="AO92" i="64"/>
  <c r="L93" i="64"/>
  <c r="M93" i="64"/>
  <c r="N93" i="64"/>
  <c r="O93" i="64"/>
  <c r="P93" i="64"/>
  <c r="Q93" i="64"/>
  <c r="R93" i="64"/>
  <c r="S93" i="64"/>
  <c r="T93" i="64"/>
  <c r="U93" i="64"/>
  <c r="V93" i="64"/>
  <c r="W93" i="64"/>
  <c r="X93" i="64"/>
  <c r="Y93" i="64"/>
  <c r="Z93" i="64"/>
  <c r="AA93" i="64"/>
  <c r="AB93" i="64"/>
  <c r="AC93" i="64"/>
  <c r="AD93" i="64"/>
  <c r="AE93" i="64"/>
  <c r="AF93" i="64"/>
  <c r="AG93" i="64"/>
  <c r="AH93" i="64"/>
  <c r="AI93" i="64"/>
  <c r="AJ93" i="64"/>
  <c r="AK93" i="64"/>
  <c r="AL93" i="64"/>
  <c r="AM93" i="64"/>
  <c r="AN93" i="64"/>
  <c r="AO93" i="64"/>
  <c r="L94" i="64"/>
  <c r="M94" i="64"/>
  <c r="N94" i="64"/>
  <c r="O94" i="64"/>
  <c r="P94" i="64"/>
  <c r="Q94" i="64"/>
  <c r="R94" i="64"/>
  <c r="S94" i="64"/>
  <c r="T94" i="64"/>
  <c r="U94" i="64"/>
  <c r="V94" i="64"/>
  <c r="W94" i="64"/>
  <c r="X94" i="64"/>
  <c r="Y94" i="64"/>
  <c r="Z94" i="64"/>
  <c r="AA94" i="64"/>
  <c r="AB94" i="64"/>
  <c r="AC94" i="64"/>
  <c r="AD94" i="64"/>
  <c r="AE94" i="64"/>
  <c r="AF94" i="64"/>
  <c r="AG94" i="64"/>
  <c r="AH94" i="64"/>
  <c r="AI94" i="64"/>
  <c r="AJ94" i="64"/>
  <c r="AK94" i="64"/>
  <c r="AL94" i="64"/>
  <c r="AM94" i="64"/>
  <c r="AN94" i="64"/>
  <c r="AO94" i="64"/>
  <c r="K86" i="64"/>
  <c r="K87" i="64"/>
  <c r="K88" i="64"/>
  <c r="K89" i="64"/>
  <c r="K90" i="64"/>
  <c r="K91" i="64"/>
  <c r="K92" i="64"/>
  <c r="K93" i="64"/>
  <c r="K94" i="64"/>
  <c r="L60" i="64"/>
  <c r="M60" i="64"/>
  <c r="N60" i="64"/>
  <c r="O60" i="64"/>
  <c r="P60" i="64"/>
  <c r="Q60" i="64"/>
  <c r="R60" i="64"/>
  <c r="S60" i="64"/>
  <c r="T60" i="64"/>
  <c r="U60" i="64"/>
  <c r="V60" i="64"/>
  <c r="W60" i="64"/>
  <c r="X60" i="64"/>
  <c r="Y60" i="64"/>
  <c r="Z60" i="64"/>
  <c r="AA60" i="64"/>
  <c r="AB60" i="64"/>
  <c r="AC60" i="64"/>
  <c r="AD60" i="64"/>
  <c r="AE60" i="64"/>
  <c r="AF60" i="64"/>
  <c r="AG60" i="64"/>
  <c r="AH60" i="64"/>
  <c r="AI60" i="64"/>
  <c r="AJ60" i="64"/>
  <c r="AK60" i="64"/>
  <c r="AL60" i="64"/>
  <c r="AM60" i="64"/>
  <c r="AN60" i="64"/>
  <c r="AO60" i="64"/>
  <c r="L61" i="64"/>
  <c r="M61" i="64"/>
  <c r="N61" i="64"/>
  <c r="O61" i="64"/>
  <c r="P61" i="64"/>
  <c r="Q61" i="64"/>
  <c r="R61" i="64"/>
  <c r="S61" i="64"/>
  <c r="T61" i="64"/>
  <c r="U61" i="64"/>
  <c r="V61" i="64"/>
  <c r="W61" i="64"/>
  <c r="X61" i="64"/>
  <c r="Y61" i="64"/>
  <c r="Z61" i="64"/>
  <c r="AA61" i="64"/>
  <c r="AB61" i="64"/>
  <c r="AC61" i="64"/>
  <c r="AD61" i="64"/>
  <c r="AE61" i="64"/>
  <c r="AF61" i="64"/>
  <c r="AG61" i="64"/>
  <c r="AH61" i="64"/>
  <c r="AI61" i="64"/>
  <c r="AJ61" i="64"/>
  <c r="AK61" i="64"/>
  <c r="AL61" i="64"/>
  <c r="AM61" i="64"/>
  <c r="AN61" i="64"/>
  <c r="AO61" i="64"/>
  <c r="L62" i="64"/>
  <c r="M62" i="64"/>
  <c r="N62" i="64"/>
  <c r="O62" i="64"/>
  <c r="P62" i="64"/>
  <c r="Q62" i="64"/>
  <c r="R62" i="64"/>
  <c r="S62" i="64"/>
  <c r="T62" i="64"/>
  <c r="U62" i="64"/>
  <c r="V62" i="64"/>
  <c r="W62" i="64"/>
  <c r="X62" i="64"/>
  <c r="Y62" i="64"/>
  <c r="Z62" i="64"/>
  <c r="AA62" i="64"/>
  <c r="AB62" i="64"/>
  <c r="AC62" i="64"/>
  <c r="AD62" i="64"/>
  <c r="AE62" i="64"/>
  <c r="AF62" i="64"/>
  <c r="AG62" i="64"/>
  <c r="AH62" i="64"/>
  <c r="AI62" i="64"/>
  <c r="AJ62" i="64"/>
  <c r="AK62" i="64"/>
  <c r="AL62" i="64"/>
  <c r="AM62" i="64"/>
  <c r="AN62" i="64"/>
  <c r="AO62" i="64"/>
  <c r="L63" i="64"/>
  <c r="M63" i="64"/>
  <c r="N63" i="64"/>
  <c r="O63" i="64"/>
  <c r="P63" i="64"/>
  <c r="Q63" i="64"/>
  <c r="R63" i="64"/>
  <c r="S63" i="64"/>
  <c r="T63" i="64"/>
  <c r="U63" i="64"/>
  <c r="V63" i="64"/>
  <c r="W63" i="64"/>
  <c r="X63" i="64"/>
  <c r="Y63" i="64"/>
  <c r="Z63" i="64"/>
  <c r="AA63" i="64"/>
  <c r="AB63" i="64"/>
  <c r="AC63" i="64"/>
  <c r="AD63" i="64"/>
  <c r="AE63" i="64"/>
  <c r="AF63" i="64"/>
  <c r="AG63" i="64"/>
  <c r="AH63" i="64"/>
  <c r="AI63" i="64"/>
  <c r="AJ63" i="64"/>
  <c r="AK63" i="64"/>
  <c r="AL63" i="64"/>
  <c r="AM63" i="64"/>
  <c r="AN63" i="64"/>
  <c r="AO63" i="64"/>
  <c r="L64" i="64"/>
  <c r="M64" i="64"/>
  <c r="N64" i="64"/>
  <c r="O64" i="64"/>
  <c r="P64" i="64"/>
  <c r="Q64" i="64"/>
  <c r="R64" i="64"/>
  <c r="S64" i="64"/>
  <c r="T64" i="64"/>
  <c r="U64" i="64"/>
  <c r="V64" i="64"/>
  <c r="W64" i="64"/>
  <c r="X64" i="64"/>
  <c r="Y64" i="64"/>
  <c r="Z64" i="64"/>
  <c r="AA64" i="64"/>
  <c r="AB64" i="64"/>
  <c r="AC64" i="64"/>
  <c r="AD64" i="64"/>
  <c r="AE64" i="64"/>
  <c r="AF64" i="64"/>
  <c r="AG64" i="64"/>
  <c r="AH64" i="64"/>
  <c r="AI64" i="64"/>
  <c r="AJ64" i="64"/>
  <c r="AK64" i="64"/>
  <c r="AL64" i="64"/>
  <c r="AM64" i="64"/>
  <c r="AN64" i="64"/>
  <c r="AO64" i="64"/>
  <c r="L65" i="64"/>
  <c r="M65" i="64"/>
  <c r="N65" i="64"/>
  <c r="O65" i="64"/>
  <c r="P65" i="64"/>
  <c r="Q65" i="64"/>
  <c r="R65" i="64"/>
  <c r="S65" i="64"/>
  <c r="T65" i="64"/>
  <c r="U65" i="64"/>
  <c r="V65" i="64"/>
  <c r="W65" i="64"/>
  <c r="X65" i="64"/>
  <c r="Y65" i="64"/>
  <c r="Z65" i="64"/>
  <c r="AA65" i="64"/>
  <c r="AB65" i="64"/>
  <c r="AC65" i="64"/>
  <c r="AD65" i="64"/>
  <c r="AE65" i="64"/>
  <c r="AF65" i="64"/>
  <c r="AG65" i="64"/>
  <c r="AH65" i="64"/>
  <c r="AI65" i="64"/>
  <c r="AJ65" i="64"/>
  <c r="AK65" i="64"/>
  <c r="AL65" i="64"/>
  <c r="AM65" i="64"/>
  <c r="AN65" i="64"/>
  <c r="AO65" i="64"/>
  <c r="L66" i="64"/>
  <c r="M66" i="64"/>
  <c r="N66" i="64"/>
  <c r="O66" i="64"/>
  <c r="P66" i="64"/>
  <c r="Q66" i="64"/>
  <c r="R66" i="64"/>
  <c r="S66" i="64"/>
  <c r="T66" i="64"/>
  <c r="U66" i="64"/>
  <c r="V66" i="64"/>
  <c r="W66" i="64"/>
  <c r="X66" i="64"/>
  <c r="Y66" i="64"/>
  <c r="Z66" i="64"/>
  <c r="AA66" i="64"/>
  <c r="AB66" i="64"/>
  <c r="AC66" i="64"/>
  <c r="AD66" i="64"/>
  <c r="AE66" i="64"/>
  <c r="AF66" i="64"/>
  <c r="AG66" i="64"/>
  <c r="AH66" i="64"/>
  <c r="AI66" i="64"/>
  <c r="AJ66" i="64"/>
  <c r="AK66" i="64"/>
  <c r="AL66" i="64"/>
  <c r="AM66" i="64"/>
  <c r="AN66" i="64"/>
  <c r="AO66" i="64"/>
  <c r="L67" i="64"/>
  <c r="M67" i="64"/>
  <c r="N67" i="64"/>
  <c r="O67" i="64"/>
  <c r="P67" i="64"/>
  <c r="Q67" i="64"/>
  <c r="R67" i="64"/>
  <c r="S67" i="64"/>
  <c r="T67" i="64"/>
  <c r="U67" i="64"/>
  <c r="V67" i="64"/>
  <c r="W67" i="64"/>
  <c r="X67" i="64"/>
  <c r="Y67" i="64"/>
  <c r="Z67" i="64"/>
  <c r="AA67" i="64"/>
  <c r="AB67" i="64"/>
  <c r="AC67" i="64"/>
  <c r="AD67" i="64"/>
  <c r="AE67" i="64"/>
  <c r="AF67" i="64"/>
  <c r="AG67" i="64"/>
  <c r="AH67" i="64"/>
  <c r="AI67" i="64"/>
  <c r="AJ67" i="64"/>
  <c r="AK67" i="64"/>
  <c r="AL67" i="64"/>
  <c r="AM67" i="64"/>
  <c r="AN67" i="64"/>
  <c r="AO67" i="64"/>
  <c r="L68" i="64"/>
  <c r="M68" i="64"/>
  <c r="N68" i="64"/>
  <c r="O68" i="64"/>
  <c r="P68" i="64"/>
  <c r="Q68" i="64"/>
  <c r="R68" i="64"/>
  <c r="S68" i="64"/>
  <c r="T68" i="64"/>
  <c r="U68" i="64"/>
  <c r="V68" i="64"/>
  <c r="W68" i="64"/>
  <c r="X68" i="64"/>
  <c r="Y68" i="64"/>
  <c r="Z68" i="64"/>
  <c r="AA68" i="64"/>
  <c r="AB68" i="64"/>
  <c r="AC68" i="64"/>
  <c r="AD68" i="64"/>
  <c r="AE68" i="64"/>
  <c r="AF68" i="64"/>
  <c r="AG68" i="64"/>
  <c r="AH68" i="64"/>
  <c r="AI68" i="64"/>
  <c r="AJ68" i="64"/>
  <c r="AK68" i="64"/>
  <c r="AL68" i="64"/>
  <c r="AM68" i="64"/>
  <c r="AN68" i="64"/>
  <c r="AO68" i="64"/>
  <c r="L69" i="64"/>
  <c r="M69" i="64"/>
  <c r="N69" i="64"/>
  <c r="O69" i="64"/>
  <c r="P69" i="64"/>
  <c r="Q69" i="64"/>
  <c r="R69" i="64"/>
  <c r="S69" i="64"/>
  <c r="T69" i="64"/>
  <c r="U69" i="64"/>
  <c r="V69" i="64"/>
  <c r="W69" i="64"/>
  <c r="X69" i="64"/>
  <c r="Y69" i="64"/>
  <c r="Z69" i="64"/>
  <c r="AA69" i="64"/>
  <c r="AB69" i="64"/>
  <c r="AC69" i="64"/>
  <c r="AD69" i="64"/>
  <c r="AE69" i="64"/>
  <c r="AF69" i="64"/>
  <c r="AG69" i="64"/>
  <c r="AH69" i="64"/>
  <c r="AI69" i="64"/>
  <c r="AJ69" i="64"/>
  <c r="AK69" i="64"/>
  <c r="AL69" i="64"/>
  <c r="AM69" i="64"/>
  <c r="AN69" i="64"/>
  <c r="AO69" i="64"/>
  <c r="L70" i="64"/>
  <c r="M70" i="64"/>
  <c r="N70" i="64"/>
  <c r="O70" i="64"/>
  <c r="P70" i="64"/>
  <c r="Q70" i="64"/>
  <c r="R70" i="64"/>
  <c r="S70" i="64"/>
  <c r="T70" i="64"/>
  <c r="U70" i="64"/>
  <c r="V70" i="64"/>
  <c r="W70" i="64"/>
  <c r="X70" i="64"/>
  <c r="Y70" i="64"/>
  <c r="Z70" i="64"/>
  <c r="AA70" i="64"/>
  <c r="AB70" i="64"/>
  <c r="AC70" i="64"/>
  <c r="AD70" i="64"/>
  <c r="AE70" i="64"/>
  <c r="AF70" i="64"/>
  <c r="AG70" i="64"/>
  <c r="AH70" i="64"/>
  <c r="AI70" i="64"/>
  <c r="AJ70" i="64"/>
  <c r="AK70" i="64"/>
  <c r="AL70" i="64"/>
  <c r="AM70" i="64"/>
  <c r="AN70" i="64"/>
  <c r="AO70" i="64"/>
  <c r="L71" i="64"/>
  <c r="M71" i="64"/>
  <c r="N71" i="64"/>
  <c r="O71" i="64"/>
  <c r="P71" i="64"/>
  <c r="Q71" i="64"/>
  <c r="R71" i="64"/>
  <c r="S71" i="64"/>
  <c r="T71" i="64"/>
  <c r="U71" i="64"/>
  <c r="V71" i="64"/>
  <c r="W71" i="64"/>
  <c r="X71" i="64"/>
  <c r="Y71" i="64"/>
  <c r="Z71" i="64"/>
  <c r="AA71" i="64"/>
  <c r="AB71" i="64"/>
  <c r="AC71" i="64"/>
  <c r="AD71" i="64"/>
  <c r="AE71" i="64"/>
  <c r="AF71" i="64"/>
  <c r="AG71" i="64"/>
  <c r="AH71" i="64"/>
  <c r="AI71" i="64"/>
  <c r="AJ71" i="64"/>
  <c r="AK71" i="64"/>
  <c r="AL71" i="64"/>
  <c r="AM71" i="64"/>
  <c r="AN71" i="64"/>
  <c r="AO71" i="64"/>
  <c r="L72" i="64"/>
  <c r="M72" i="64"/>
  <c r="N72" i="64"/>
  <c r="O72" i="64"/>
  <c r="P72" i="64"/>
  <c r="Q72" i="64"/>
  <c r="R72" i="64"/>
  <c r="S72" i="64"/>
  <c r="T72" i="64"/>
  <c r="U72" i="64"/>
  <c r="V72" i="64"/>
  <c r="W72" i="64"/>
  <c r="X72" i="64"/>
  <c r="Y72" i="64"/>
  <c r="Z72" i="64"/>
  <c r="AA72" i="64"/>
  <c r="AB72" i="64"/>
  <c r="AC72" i="64"/>
  <c r="AD72" i="64"/>
  <c r="AE72" i="64"/>
  <c r="AF72" i="64"/>
  <c r="AG72" i="64"/>
  <c r="AH72" i="64"/>
  <c r="AI72" i="64"/>
  <c r="AJ72" i="64"/>
  <c r="AK72" i="64"/>
  <c r="AL72" i="64"/>
  <c r="AM72" i="64"/>
  <c r="AN72" i="64"/>
  <c r="AO72" i="64"/>
  <c r="L73" i="64"/>
  <c r="M73" i="64"/>
  <c r="N73" i="64"/>
  <c r="O73" i="64"/>
  <c r="P73" i="64"/>
  <c r="Q73" i="64"/>
  <c r="R73" i="64"/>
  <c r="S73" i="64"/>
  <c r="T73" i="64"/>
  <c r="U73" i="64"/>
  <c r="V73" i="64"/>
  <c r="W73" i="64"/>
  <c r="X73" i="64"/>
  <c r="Y73" i="64"/>
  <c r="Z73" i="64"/>
  <c r="AA73" i="64"/>
  <c r="AB73" i="64"/>
  <c r="AC73" i="64"/>
  <c r="AD73" i="64"/>
  <c r="AE73" i="64"/>
  <c r="AF73" i="64"/>
  <c r="AG73" i="64"/>
  <c r="AH73" i="64"/>
  <c r="AI73" i="64"/>
  <c r="AJ73" i="64"/>
  <c r="AK73" i="64"/>
  <c r="AL73" i="64"/>
  <c r="AM73" i="64"/>
  <c r="AN73" i="64"/>
  <c r="AO73" i="64"/>
  <c r="L74" i="64"/>
  <c r="M74" i="64"/>
  <c r="N74" i="64"/>
  <c r="O74" i="64"/>
  <c r="P74" i="64"/>
  <c r="Q74" i="64"/>
  <c r="R74" i="64"/>
  <c r="S74" i="64"/>
  <c r="T74" i="64"/>
  <c r="U74" i="64"/>
  <c r="V74" i="64"/>
  <c r="W74" i="64"/>
  <c r="X74" i="64"/>
  <c r="Y74" i="64"/>
  <c r="Z74" i="64"/>
  <c r="AA74" i="64"/>
  <c r="AB74" i="64"/>
  <c r="AC74" i="64"/>
  <c r="AD74" i="64"/>
  <c r="AE74" i="64"/>
  <c r="AF74" i="64"/>
  <c r="AG74" i="64"/>
  <c r="AH74" i="64"/>
  <c r="AI74" i="64"/>
  <c r="AJ74" i="64"/>
  <c r="AK74" i="64"/>
  <c r="AL74" i="64"/>
  <c r="AM74" i="64"/>
  <c r="AN74" i="64"/>
  <c r="AO74" i="64"/>
  <c r="L75" i="64"/>
  <c r="M75" i="64"/>
  <c r="N75" i="64"/>
  <c r="O75" i="64"/>
  <c r="P75" i="64"/>
  <c r="Q75" i="64"/>
  <c r="R75" i="64"/>
  <c r="S75" i="64"/>
  <c r="T75" i="64"/>
  <c r="U75" i="64"/>
  <c r="V75" i="64"/>
  <c r="W75" i="64"/>
  <c r="X75" i="64"/>
  <c r="Y75" i="64"/>
  <c r="Z75" i="64"/>
  <c r="AA75" i="64"/>
  <c r="AB75" i="64"/>
  <c r="AC75" i="64"/>
  <c r="AD75" i="64"/>
  <c r="AE75" i="64"/>
  <c r="AF75" i="64"/>
  <c r="AG75" i="64"/>
  <c r="AH75" i="64"/>
  <c r="AI75" i="64"/>
  <c r="AJ75" i="64"/>
  <c r="AK75" i="64"/>
  <c r="AL75" i="64"/>
  <c r="AM75" i="64"/>
  <c r="AN75" i="64"/>
  <c r="AO75" i="64"/>
  <c r="L76" i="64"/>
  <c r="M76" i="64"/>
  <c r="N76" i="64"/>
  <c r="O76" i="64"/>
  <c r="P76" i="64"/>
  <c r="Q76" i="64"/>
  <c r="R76" i="64"/>
  <c r="S76" i="64"/>
  <c r="T76" i="64"/>
  <c r="U76" i="64"/>
  <c r="V76" i="64"/>
  <c r="W76" i="64"/>
  <c r="X76" i="64"/>
  <c r="Y76" i="64"/>
  <c r="Z76" i="64"/>
  <c r="AA76" i="64"/>
  <c r="AB76" i="64"/>
  <c r="AC76" i="64"/>
  <c r="AD76" i="64"/>
  <c r="AE76" i="64"/>
  <c r="AF76" i="64"/>
  <c r="AG76" i="64"/>
  <c r="AH76" i="64"/>
  <c r="AI76" i="64"/>
  <c r="AJ76" i="64"/>
  <c r="AK76" i="64"/>
  <c r="AL76" i="64"/>
  <c r="AM76" i="64"/>
  <c r="AN76" i="64"/>
  <c r="AO76" i="64"/>
  <c r="L77" i="64"/>
  <c r="M77" i="64"/>
  <c r="N77" i="64"/>
  <c r="O77" i="64"/>
  <c r="P77" i="64"/>
  <c r="Q77" i="64"/>
  <c r="R77" i="64"/>
  <c r="S77" i="64"/>
  <c r="T77" i="64"/>
  <c r="U77" i="64"/>
  <c r="V77" i="64"/>
  <c r="W77" i="64"/>
  <c r="X77" i="64"/>
  <c r="Y77" i="64"/>
  <c r="Z77" i="64"/>
  <c r="AA77" i="64"/>
  <c r="AB77" i="64"/>
  <c r="AC77" i="64"/>
  <c r="AD77" i="64"/>
  <c r="AE77" i="64"/>
  <c r="AF77" i="64"/>
  <c r="AG77" i="64"/>
  <c r="AH77" i="64"/>
  <c r="AI77" i="64"/>
  <c r="AJ77" i="64"/>
  <c r="AK77" i="64"/>
  <c r="AL77" i="64"/>
  <c r="AM77" i="64"/>
  <c r="AN77" i="64"/>
  <c r="AO77" i="64"/>
  <c r="L78" i="64"/>
  <c r="M78" i="64"/>
  <c r="N78" i="64"/>
  <c r="O78" i="64"/>
  <c r="P78" i="64"/>
  <c r="Q78" i="64"/>
  <c r="R78" i="64"/>
  <c r="S78" i="64"/>
  <c r="T78" i="64"/>
  <c r="U78" i="64"/>
  <c r="V78" i="64"/>
  <c r="W78" i="64"/>
  <c r="X78" i="64"/>
  <c r="Y78" i="64"/>
  <c r="Z78" i="64"/>
  <c r="AA78" i="64"/>
  <c r="AB78" i="64"/>
  <c r="AC78" i="64"/>
  <c r="AD78" i="64"/>
  <c r="AE78" i="64"/>
  <c r="AF78" i="64"/>
  <c r="AG78" i="64"/>
  <c r="AH78" i="64"/>
  <c r="AI78" i="64"/>
  <c r="AJ78" i="64"/>
  <c r="AK78" i="64"/>
  <c r="AL78" i="64"/>
  <c r="AM78" i="64"/>
  <c r="AN78" i="64"/>
  <c r="AO78" i="64"/>
  <c r="K61" i="64"/>
  <c r="K62" i="64"/>
  <c r="K63" i="64"/>
  <c r="K64" i="64"/>
  <c r="K65" i="64"/>
  <c r="K66" i="64"/>
  <c r="K67" i="64"/>
  <c r="K68" i="64"/>
  <c r="K69" i="64"/>
  <c r="K70" i="64"/>
  <c r="K71" i="64"/>
  <c r="K72" i="64"/>
  <c r="K73" i="64"/>
  <c r="K74" i="64"/>
  <c r="K75" i="64"/>
  <c r="K76" i="64"/>
  <c r="K77" i="64"/>
  <c r="K78" i="64"/>
  <c r="K60" i="64"/>
  <c r="L50" i="64"/>
  <c r="M50" i="64"/>
  <c r="N50" i="64"/>
  <c r="O50" i="64"/>
  <c r="P50" i="64"/>
  <c r="Q50" i="64"/>
  <c r="R50" i="64"/>
  <c r="S50" i="64"/>
  <c r="T50" i="64"/>
  <c r="U50" i="64"/>
  <c r="V50" i="64"/>
  <c r="W50" i="64"/>
  <c r="X50" i="64"/>
  <c r="Y50" i="64"/>
  <c r="Z50" i="64"/>
  <c r="AA50" i="64"/>
  <c r="AB50" i="64"/>
  <c r="AC50" i="64"/>
  <c r="AD50" i="64"/>
  <c r="AE50" i="64"/>
  <c r="AF50" i="64"/>
  <c r="AG50" i="64"/>
  <c r="AH50" i="64"/>
  <c r="AI50" i="64"/>
  <c r="AJ50" i="64"/>
  <c r="AK50" i="64"/>
  <c r="AL50" i="64"/>
  <c r="AM50" i="64"/>
  <c r="AN50" i="64"/>
  <c r="AO50" i="64"/>
  <c r="L51" i="64"/>
  <c r="M51" i="64"/>
  <c r="N51" i="64"/>
  <c r="O51" i="64"/>
  <c r="P51" i="64"/>
  <c r="Q51" i="64"/>
  <c r="R51" i="64"/>
  <c r="S51" i="64"/>
  <c r="T51" i="64"/>
  <c r="U51" i="64"/>
  <c r="V51" i="64"/>
  <c r="W51" i="64"/>
  <c r="X51" i="64"/>
  <c r="Y51" i="64"/>
  <c r="Z51" i="64"/>
  <c r="Z52" i="64" s="1"/>
  <c r="AA51" i="64"/>
  <c r="AB51" i="64"/>
  <c r="AC51" i="64"/>
  <c r="AD51" i="64"/>
  <c r="AE51" i="64"/>
  <c r="AF51" i="64"/>
  <c r="AG51" i="64"/>
  <c r="AH51" i="64"/>
  <c r="AI51" i="64"/>
  <c r="AJ51" i="64"/>
  <c r="AK51" i="64"/>
  <c r="AL51" i="64"/>
  <c r="AM51" i="64"/>
  <c r="AN51" i="64"/>
  <c r="AO51" i="64"/>
  <c r="L53" i="64"/>
  <c r="M53" i="64"/>
  <c r="N53" i="64"/>
  <c r="O53" i="64"/>
  <c r="P53" i="64"/>
  <c r="Q53" i="64"/>
  <c r="R53" i="64"/>
  <c r="S53" i="64"/>
  <c r="T53" i="64"/>
  <c r="U53" i="64"/>
  <c r="V53" i="64"/>
  <c r="W53" i="64"/>
  <c r="X53" i="64"/>
  <c r="Y53" i="64"/>
  <c r="Z53" i="64"/>
  <c r="AA53" i="64"/>
  <c r="AB53" i="64"/>
  <c r="AC53" i="64"/>
  <c r="AD53" i="64"/>
  <c r="AE53" i="64"/>
  <c r="AF53" i="64"/>
  <c r="AG53" i="64"/>
  <c r="AH53" i="64"/>
  <c r="AI53" i="64"/>
  <c r="AJ53" i="64"/>
  <c r="AK53" i="64"/>
  <c r="AL53" i="64"/>
  <c r="AM53" i="64"/>
  <c r="AN53" i="64"/>
  <c r="AO53" i="64"/>
  <c r="L54" i="64"/>
  <c r="M54" i="64"/>
  <c r="N54" i="64"/>
  <c r="N55" i="64" s="1"/>
  <c r="O54" i="64"/>
  <c r="P54" i="64"/>
  <c r="Q54" i="64"/>
  <c r="R54" i="64"/>
  <c r="S54" i="64"/>
  <c r="T54" i="64"/>
  <c r="U54" i="64"/>
  <c r="U55" i="64" s="1"/>
  <c r="V54" i="64"/>
  <c r="W54" i="64"/>
  <c r="X54" i="64"/>
  <c r="Y54" i="64"/>
  <c r="Z54" i="64"/>
  <c r="AA54" i="64"/>
  <c r="AB54" i="64"/>
  <c r="AC54" i="64"/>
  <c r="AD54" i="64"/>
  <c r="AD55" i="64" s="1"/>
  <c r="AE54" i="64"/>
  <c r="AF54" i="64"/>
  <c r="AG54" i="64"/>
  <c r="AH54" i="64"/>
  <c r="AI54" i="64"/>
  <c r="AJ54" i="64"/>
  <c r="AK54" i="64"/>
  <c r="AL54" i="64"/>
  <c r="AM54" i="64"/>
  <c r="AN54" i="64"/>
  <c r="AO54" i="64"/>
  <c r="O55" i="64"/>
  <c r="L56" i="64"/>
  <c r="M56" i="64"/>
  <c r="N56" i="64"/>
  <c r="O56" i="64"/>
  <c r="P56" i="64"/>
  <c r="Q56" i="64"/>
  <c r="R56" i="64"/>
  <c r="S56" i="64"/>
  <c r="T56" i="64"/>
  <c r="U56" i="64"/>
  <c r="V56" i="64"/>
  <c r="W56" i="64"/>
  <c r="X56" i="64"/>
  <c r="Y56" i="64"/>
  <c r="Z56" i="64"/>
  <c r="AA56" i="64"/>
  <c r="AB56" i="64"/>
  <c r="AC56" i="64"/>
  <c r="AD56" i="64"/>
  <c r="AE56" i="64"/>
  <c r="AF56" i="64"/>
  <c r="AG56" i="64"/>
  <c r="AH56" i="64"/>
  <c r="AI56" i="64"/>
  <c r="AJ56" i="64"/>
  <c r="AK56" i="64"/>
  <c r="AL56" i="64"/>
  <c r="AM56" i="64"/>
  <c r="AN56" i="64"/>
  <c r="AO56" i="64"/>
  <c r="K54" i="64"/>
  <c r="K53" i="64"/>
  <c r="K51" i="64"/>
  <c r="K50" i="64"/>
  <c r="AV7" i="64"/>
  <c r="AV8" i="64"/>
  <c r="AV9" i="64"/>
  <c r="AV10" i="64"/>
  <c r="AV11" i="64"/>
  <c r="AV12" i="64"/>
  <c r="AV13" i="64"/>
  <c r="AV14" i="64"/>
  <c r="AV15" i="64"/>
  <c r="AV16" i="64"/>
  <c r="AV17" i="64"/>
  <c r="AV18" i="64"/>
  <c r="AV19" i="64"/>
  <c r="AV20" i="64"/>
  <c r="AV21" i="64"/>
  <c r="AV22" i="64"/>
  <c r="AV23" i="64"/>
  <c r="AV24" i="64"/>
  <c r="AV25" i="64"/>
  <c r="AV26" i="64"/>
  <c r="AV27" i="64"/>
  <c r="AV28" i="64"/>
  <c r="AT7" i="64"/>
  <c r="AT8" i="64"/>
  <c r="AT9" i="64"/>
  <c r="AT10" i="64"/>
  <c r="AT11" i="64"/>
  <c r="AT12" i="64"/>
  <c r="AT13" i="64"/>
  <c r="AT14" i="64"/>
  <c r="AT15" i="64"/>
  <c r="AT16" i="64"/>
  <c r="AT17" i="64"/>
  <c r="AT18" i="64"/>
  <c r="AT19" i="64"/>
  <c r="AT20" i="64"/>
  <c r="AT21" i="64"/>
  <c r="AT22" i="64"/>
  <c r="AT23" i="64"/>
  <c r="AT24" i="64"/>
  <c r="AT25" i="64"/>
  <c r="AT26" i="64"/>
  <c r="AT27" i="64"/>
  <c r="AT28" i="64"/>
  <c r="AT33" i="64"/>
  <c r="AU33" i="64"/>
  <c r="AT34" i="64"/>
  <c r="AU34" i="64"/>
  <c r="AT35" i="64"/>
  <c r="AU35" i="64"/>
  <c r="AT36" i="64"/>
  <c r="AU36" i="64"/>
  <c r="AT37" i="64"/>
  <c r="AU37" i="64"/>
  <c r="AT38" i="64"/>
  <c r="AU38" i="64"/>
  <c r="AT39" i="64"/>
  <c r="AU39" i="64"/>
  <c r="AT40" i="64"/>
  <c r="AU40" i="64"/>
  <c r="AT41" i="64"/>
  <c r="AU41" i="64"/>
  <c r="AT42" i="64"/>
  <c r="AU42" i="64"/>
  <c r="AT43" i="64"/>
  <c r="AU43" i="64"/>
  <c r="AT44" i="64"/>
  <c r="AU44" i="64"/>
  <c r="AT45" i="64"/>
  <c r="AU45" i="64"/>
  <c r="AT46" i="64"/>
  <c r="AU46" i="64"/>
  <c r="AT47" i="64"/>
  <c r="AU47" i="64"/>
  <c r="AT48" i="64"/>
  <c r="AU48" i="64"/>
  <c r="AU32" i="64"/>
  <c r="AT32" i="64"/>
  <c r="AW7" i="64"/>
  <c r="AW8" i="64"/>
  <c r="AW9" i="64"/>
  <c r="AW10" i="64"/>
  <c r="AW11" i="64"/>
  <c r="AW12" i="64"/>
  <c r="AW13" i="64"/>
  <c r="AW14" i="64"/>
  <c r="AW15" i="64"/>
  <c r="AW16" i="64"/>
  <c r="AW17" i="64"/>
  <c r="AW18" i="64"/>
  <c r="AW19" i="64"/>
  <c r="AW20" i="64"/>
  <c r="AW21" i="64"/>
  <c r="AW22" i="64"/>
  <c r="AW23" i="64"/>
  <c r="AW24" i="64"/>
  <c r="AW25" i="64"/>
  <c r="AW26" i="64"/>
  <c r="AW27" i="64"/>
  <c r="AW28" i="64"/>
  <c r="AW6" i="64"/>
  <c r="AV6" i="64"/>
  <c r="AU7" i="64"/>
  <c r="AU8" i="64"/>
  <c r="AU9" i="64"/>
  <c r="AU10" i="64"/>
  <c r="AU11" i="64"/>
  <c r="AU12" i="64"/>
  <c r="AU13" i="64"/>
  <c r="AU14" i="64"/>
  <c r="AU15" i="64"/>
  <c r="AU16" i="64"/>
  <c r="AU17" i="64"/>
  <c r="AU18" i="64"/>
  <c r="AU19" i="64"/>
  <c r="AU20" i="64"/>
  <c r="AU21" i="64"/>
  <c r="AU22" i="64"/>
  <c r="AU23" i="64"/>
  <c r="AU24" i="64"/>
  <c r="AU25" i="64"/>
  <c r="AU26" i="64"/>
  <c r="AU27" i="64"/>
  <c r="AU28" i="64"/>
  <c r="AU6" i="64"/>
  <c r="AT6" i="64"/>
  <c r="AX38" i="64"/>
  <c r="AY38" i="64"/>
  <c r="AZ38" i="64"/>
  <c r="BA38" i="64"/>
  <c r="BB38" i="64"/>
  <c r="BC38" i="64"/>
  <c r="BD38" i="64"/>
  <c r="BE38" i="64"/>
  <c r="BF38" i="64"/>
  <c r="BG38" i="64"/>
  <c r="BH38" i="64"/>
  <c r="BI38" i="64"/>
  <c r="BJ38" i="64"/>
  <c r="BK38" i="64"/>
  <c r="BL38" i="64"/>
  <c r="BM38" i="64"/>
  <c r="BN38" i="64"/>
  <c r="BO38" i="64"/>
  <c r="BP38" i="64"/>
  <c r="BQ38" i="64"/>
  <c r="BR38" i="64"/>
  <c r="BS38" i="64"/>
  <c r="BT38" i="64"/>
  <c r="BU38" i="64"/>
  <c r="BV38" i="64"/>
  <c r="BW38" i="64"/>
  <c r="BX38" i="64"/>
  <c r="BY38" i="64"/>
  <c r="BZ38" i="64"/>
  <c r="CA38" i="64"/>
  <c r="CB38" i="64"/>
  <c r="CC38" i="64"/>
  <c r="CD38" i="64"/>
  <c r="CE38" i="64"/>
  <c r="CF38" i="64"/>
  <c r="CG38" i="64"/>
  <c r="AX39" i="64"/>
  <c r="AY39" i="64"/>
  <c r="AZ39" i="64"/>
  <c r="BA39" i="64"/>
  <c r="BB39" i="64"/>
  <c r="BC39" i="64"/>
  <c r="BD39" i="64"/>
  <c r="BE39" i="64"/>
  <c r="BF39" i="64"/>
  <c r="BG39" i="64"/>
  <c r="BH39" i="64"/>
  <c r="BI39" i="64"/>
  <c r="BJ39" i="64"/>
  <c r="BK39" i="64"/>
  <c r="BL39" i="64"/>
  <c r="BM39" i="64"/>
  <c r="BN39" i="64"/>
  <c r="BO39" i="64"/>
  <c r="BP39" i="64"/>
  <c r="BQ39" i="64"/>
  <c r="BR39" i="64"/>
  <c r="BS39" i="64"/>
  <c r="BT39" i="64"/>
  <c r="BU39" i="64"/>
  <c r="BV39" i="64"/>
  <c r="BW39" i="64"/>
  <c r="BX39" i="64"/>
  <c r="BY39" i="64"/>
  <c r="BZ39" i="64"/>
  <c r="CA39" i="64"/>
  <c r="CB39" i="64"/>
  <c r="CC39" i="64"/>
  <c r="CD39" i="64"/>
  <c r="CE39" i="64"/>
  <c r="CF39" i="64"/>
  <c r="CG39" i="64"/>
  <c r="AX40" i="64"/>
  <c r="AY40" i="64"/>
  <c r="AZ40" i="64"/>
  <c r="BA40" i="64"/>
  <c r="BB40" i="64"/>
  <c r="BC40" i="64"/>
  <c r="BD40" i="64"/>
  <c r="BE40" i="64"/>
  <c r="BF40" i="64"/>
  <c r="BG40" i="64"/>
  <c r="BH40" i="64"/>
  <c r="BI40" i="64"/>
  <c r="BJ40" i="64"/>
  <c r="BK40" i="64"/>
  <c r="BL40" i="64"/>
  <c r="BM40" i="64"/>
  <c r="BN40" i="64"/>
  <c r="BO40" i="64"/>
  <c r="BP40" i="64"/>
  <c r="BQ40" i="64"/>
  <c r="BR40" i="64"/>
  <c r="BS40" i="64"/>
  <c r="BT40" i="64"/>
  <c r="BU40" i="64"/>
  <c r="BV40" i="64"/>
  <c r="BW40" i="64"/>
  <c r="BX40" i="64"/>
  <c r="BY40" i="64"/>
  <c r="BZ40" i="64"/>
  <c r="CA40" i="64"/>
  <c r="CB40" i="64"/>
  <c r="CC40" i="64"/>
  <c r="CD40" i="64"/>
  <c r="CE40" i="64"/>
  <c r="CF40" i="64"/>
  <c r="CG40" i="64"/>
  <c r="AX41" i="64"/>
  <c r="AY41" i="64"/>
  <c r="AZ41" i="64"/>
  <c r="BA41" i="64"/>
  <c r="BB41" i="64"/>
  <c r="BC41" i="64"/>
  <c r="BD41" i="64"/>
  <c r="BE41" i="64"/>
  <c r="BF41" i="64"/>
  <c r="BG41" i="64"/>
  <c r="BH41" i="64"/>
  <c r="BI41" i="64"/>
  <c r="BJ41" i="64"/>
  <c r="BK41" i="64"/>
  <c r="BL41" i="64"/>
  <c r="BM41" i="64"/>
  <c r="BN41" i="64"/>
  <c r="BO41" i="64"/>
  <c r="BP41" i="64"/>
  <c r="BQ41" i="64"/>
  <c r="BR41" i="64"/>
  <c r="BS41" i="64"/>
  <c r="BT41" i="64"/>
  <c r="BU41" i="64"/>
  <c r="BV41" i="64"/>
  <c r="BW41" i="64"/>
  <c r="BX41" i="64"/>
  <c r="BY41" i="64"/>
  <c r="BZ41" i="64"/>
  <c r="CA41" i="64"/>
  <c r="CB41" i="64"/>
  <c r="CC41" i="64"/>
  <c r="CD41" i="64"/>
  <c r="CE41" i="64"/>
  <c r="CF41" i="64"/>
  <c r="CG41" i="64"/>
  <c r="AX42" i="64"/>
  <c r="AY42" i="64"/>
  <c r="AZ42" i="64"/>
  <c r="BA42" i="64"/>
  <c r="BB42" i="64"/>
  <c r="BC42" i="64"/>
  <c r="BD42" i="64"/>
  <c r="BE42" i="64"/>
  <c r="BF42" i="64"/>
  <c r="BG42" i="64"/>
  <c r="BH42" i="64"/>
  <c r="BI42" i="64"/>
  <c r="BJ42" i="64"/>
  <c r="BK42" i="64"/>
  <c r="BL42" i="64"/>
  <c r="BM42" i="64"/>
  <c r="BN42" i="64"/>
  <c r="BO42" i="64"/>
  <c r="BP42" i="64"/>
  <c r="BQ42" i="64"/>
  <c r="BR42" i="64"/>
  <c r="BS42" i="64"/>
  <c r="BT42" i="64"/>
  <c r="BU42" i="64"/>
  <c r="BV42" i="64"/>
  <c r="BW42" i="64"/>
  <c r="BX42" i="64"/>
  <c r="BY42" i="64"/>
  <c r="BZ42" i="64"/>
  <c r="CA42" i="64"/>
  <c r="CB42" i="64"/>
  <c r="CC42" i="64"/>
  <c r="CD42" i="64"/>
  <c r="CE42" i="64"/>
  <c r="CF42" i="64"/>
  <c r="CG42" i="64"/>
  <c r="AX43" i="64"/>
  <c r="AY43" i="64"/>
  <c r="AZ43" i="64"/>
  <c r="BA43" i="64"/>
  <c r="BB43" i="64"/>
  <c r="BC43" i="64"/>
  <c r="BD43" i="64"/>
  <c r="BE43" i="64"/>
  <c r="BF43" i="64"/>
  <c r="BG43" i="64"/>
  <c r="BH43" i="64"/>
  <c r="BI43" i="64"/>
  <c r="BJ43" i="64"/>
  <c r="BK43" i="64"/>
  <c r="BL43" i="64"/>
  <c r="BM43" i="64"/>
  <c r="BN43" i="64"/>
  <c r="BO43" i="64"/>
  <c r="BP43" i="64"/>
  <c r="BQ43" i="64"/>
  <c r="BR43" i="64"/>
  <c r="BS43" i="64"/>
  <c r="BT43" i="64"/>
  <c r="BU43" i="64"/>
  <c r="BV43" i="64"/>
  <c r="BW43" i="64"/>
  <c r="BX43" i="64"/>
  <c r="BY43" i="64"/>
  <c r="BZ43" i="64"/>
  <c r="CA43" i="64"/>
  <c r="CB43" i="64"/>
  <c r="CC43" i="64"/>
  <c r="CD43" i="64"/>
  <c r="CE43" i="64"/>
  <c r="CF43" i="64"/>
  <c r="CG43" i="64"/>
  <c r="AX44" i="64"/>
  <c r="AY44" i="64"/>
  <c r="AZ44" i="64"/>
  <c r="BA44" i="64"/>
  <c r="BB44" i="64"/>
  <c r="BC44" i="64"/>
  <c r="BD44" i="64"/>
  <c r="BE44" i="64"/>
  <c r="BF44" i="64"/>
  <c r="BG44" i="64"/>
  <c r="BH44" i="64"/>
  <c r="BI44" i="64"/>
  <c r="BJ44" i="64"/>
  <c r="BK44" i="64"/>
  <c r="BL44" i="64"/>
  <c r="BM44" i="64"/>
  <c r="BN44" i="64"/>
  <c r="BO44" i="64"/>
  <c r="BP44" i="64"/>
  <c r="BQ44" i="64"/>
  <c r="BR44" i="64"/>
  <c r="BS44" i="64"/>
  <c r="BT44" i="64"/>
  <c r="BU44" i="64"/>
  <c r="BV44" i="64"/>
  <c r="BW44" i="64"/>
  <c r="BX44" i="64"/>
  <c r="BY44" i="64"/>
  <c r="BZ44" i="64"/>
  <c r="CA44" i="64"/>
  <c r="CB44" i="64"/>
  <c r="CC44" i="64"/>
  <c r="CD44" i="64"/>
  <c r="CE44" i="64"/>
  <c r="CF44" i="64"/>
  <c r="CG44" i="64"/>
  <c r="AX45" i="64"/>
  <c r="AY45" i="64"/>
  <c r="AZ45" i="64"/>
  <c r="BA45" i="64"/>
  <c r="BB45" i="64"/>
  <c r="BC45" i="64"/>
  <c r="BD45" i="64"/>
  <c r="BE45" i="64"/>
  <c r="BF45" i="64"/>
  <c r="BG45" i="64"/>
  <c r="BH45" i="64"/>
  <c r="BI45" i="64"/>
  <c r="BJ45" i="64"/>
  <c r="BK45" i="64"/>
  <c r="BL45" i="64"/>
  <c r="BM45" i="64"/>
  <c r="BN45" i="64"/>
  <c r="BO45" i="64"/>
  <c r="BP45" i="64"/>
  <c r="BQ45" i="64"/>
  <c r="BR45" i="64"/>
  <c r="BS45" i="64"/>
  <c r="BT45" i="64"/>
  <c r="BU45" i="64"/>
  <c r="BV45" i="64"/>
  <c r="BW45" i="64"/>
  <c r="BX45" i="64"/>
  <c r="BY45" i="64"/>
  <c r="BZ45" i="64"/>
  <c r="CA45" i="64"/>
  <c r="CB45" i="64"/>
  <c r="CC45" i="64"/>
  <c r="CD45" i="64"/>
  <c r="CE45" i="64"/>
  <c r="CF45" i="64"/>
  <c r="CG45" i="64"/>
  <c r="AX46" i="64"/>
  <c r="AY46" i="64"/>
  <c r="AZ46" i="64"/>
  <c r="BA46" i="64"/>
  <c r="BB46" i="64"/>
  <c r="BC46" i="64"/>
  <c r="BD46" i="64"/>
  <c r="BE46" i="64"/>
  <c r="BF46" i="64"/>
  <c r="BG46" i="64"/>
  <c r="BH46" i="64"/>
  <c r="BI46" i="64"/>
  <c r="BJ46" i="64"/>
  <c r="BK46" i="64"/>
  <c r="BL46" i="64"/>
  <c r="BM46" i="64"/>
  <c r="BN46" i="64"/>
  <c r="BO46" i="64"/>
  <c r="BP46" i="64"/>
  <c r="BQ46" i="64"/>
  <c r="BR46" i="64"/>
  <c r="BS46" i="64"/>
  <c r="BT46" i="64"/>
  <c r="BU46" i="64"/>
  <c r="BV46" i="64"/>
  <c r="BW46" i="64"/>
  <c r="BX46" i="64"/>
  <c r="BY46" i="64"/>
  <c r="BZ46" i="64"/>
  <c r="CA46" i="64"/>
  <c r="CB46" i="64"/>
  <c r="CC46" i="64"/>
  <c r="CD46" i="64"/>
  <c r="CE46" i="64"/>
  <c r="CF46" i="64"/>
  <c r="CG46" i="64"/>
  <c r="AX47" i="64"/>
  <c r="AY47" i="64"/>
  <c r="AZ47" i="64"/>
  <c r="BA47" i="64"/>
  <c r="BB47" i="64"/>
  <c r="BC47" i="64"/>
  <c r="BD47" i="64"/>
  <c r="BE47" i="64"/>
  <c r="BF47" i="64"/>
  <c r="BG47" i="64"/>
  <c r="BH47" i="64"/>
  <c r="BI47" i="64"/>
  <c r="BJ47" i="64"/>
  <c r="BK47" i="64"/>
  <c r="BL47" i="64"/>
  <c r="BM47" i="64"/>
  <c r="BN47" i="64"/>
  <c r="BO47" i="64"/>
  <c r="BP47" i="64"/>
  <c r="BQ47" i="64"/>
  <c r="BR47" i="64"/>
  <c r="BS47" i="64"/>
  <c r="BT47" i="64"/>
  <c r="BU47" i="64"/>
  <c r="BV47" i="64"/>
  <c r="BW47" i="64"/>
  <c r="BX47" i="64"/>
  <c r="BY47" i="64"/>
  <c r="BZ47" i="64"/>
  <c r="CA47" i="64"/>
  <c r="CB47" i="64"/>
  <c r="CC47" i="64"/>
  <c r="CD47" i="64"/>
  <c r="CE47" i="64"/>
  <c r="CF47" i="64"/>
  <c r="CG47" i="64"/>
  <c r="AX48" i="64"/>
  <c r="AY48" i="64"/>
  <c r="AZ48" i="64"/>
  <c r="BA48" i="64"/>
  <c r="BB48" i="64"/>
  <c r="BC48" i="64"/>
  <c r="BD48" i="64"/>
  <c r="BE48" i="64"/>
  <c r="BF48" i="64"/>
  <c r="BG48" i="64"/>
  <c r="BH48" i="64"/>
  <c r="BI48" i="64"/>
  <c r="BJ48" i="64"/>
  <c r="BK48" i="64"/>
  <c r="BL48" i="64"/>
  <c r="BM48" i="64"/>
  <c r="BN48" i="64"/>
  <c r="BO48" i="64"/>
  <c r="BP48" i="64"/>
  <c r="BQ48" i="64"/>
  <c r="BR48" i="64"/>
  <c r="BS48" i="64"/>
  <c r="BT48" i="64"/>
  <c r="BU48" i="64"/>
  <c r="BV48" i="64"/>
  <c r="BW48" i="64"/>
  <c r="BX48" i="64"/>
  <c r="BY48" i="64"/>
  <c r="BZ48" i="64"/>
  <c r="CA48" i="64"/>
  <c r="CB48" i="64"/>
  <c r="CC48" i="64"/>
  <c r="CD48" i="64"/>
  <c r="CE48" i="64"/>
  <c r="CF48" i="64"/>
  <c r="CG48" i="64"/>
  <c r="AQ28" i="64"/>
  <c r="AQ6" i="64"/>
  <c r="AX23" i="64"/>
  <c r="AY23" i="64"/>
  <c r="AZ23" i="64"/>
  <c r="BA23" i="64"/>
  <c r="BB23" i="64"/>
  <c r="BC23" i="64"/>
  <c r="BD23" i="64"/>
  <c r="BE23" i="64"/>
  <c r="BF23" i="64"/>
  <c r="BG23" i="64"/>
  <c r="BH23" i="64"/>
  <c r="BI23" i="64"/>
  <c r="BJ23" i="64"/>
  <c r="BK23" i="64"/>
  <c r="BL23" i="64"/>
  <c r="BM23" i="64"/>
  <c r="BN23" i="64"/>
  <c r="BO23" i="64"/>
  <c r="BP23" i="64"/>
  <c r="BQ23" i="64"/>
  <c r="BR23" i="64"/>
  <c r="BS23" i="64"/>
  <c r="BT23" i="64"/>
  <c r="BU23" i="64"/>
  <c r="BV23" i="64"/>
  <c r="BW23" i="64"/>
  <c r="BX23" i="64"/>
  <c r="BY23" i="64"/>
  <c r="BZ23" i="64"/>
  <c r="CA23" i="64"/>
  <c r="CB23" i="64"/>
  <c r="CC23" i="64"/>
  <c r="CD23" i="64"/>
  <c r="CE23" i="64"/>
  <c r="CF23" i="64"/>
  <c r="CG23" i="64"/>
  <c r="AX24" i="64"/>
  <c r="AY24" i="64"/>
  <c r="AZ24" i="64"/>
  <c r="BA24" i="64"/>
  <c r="BB24" i="64"/>
  <c r="BC24" i="64"/>
  <c r="BD24" i="64"/>
  <c r="BE24" i="64"/>
  <c r="BF24" i="64"/>
  <c r="BG24" i="64"/>
  <c r="BH24" i="64"/>
  <c r="BI24" i="64"/>
  <c r="BJ24" i="64"/>
  <c r="BK24" i="64"/>
  <c r="BL24" i="64"/>
  <c r="BM24" i="64"/>
  <c r="BN24" i="64"/>
  <c r="BO24" i="64"/>
  <c r="BP24" i="64"/>
  <c r="BQ24" i="64"/>
  <c r="BR24" i="64"/>
  <c r="BS24" i="64"/>
  <c r="BT24" i="64"/>
  <c r="BU24" i="64"/>
  <c r="BV24" i="64"/>
  <c r="BW24" i="64"/>
  <c r="BX24" i="64"/>
  <c r="BY24" i="64"/>
  <c r="BZ24" i="64"/>
  <c r="CA24" i="64"/>
  <c r="CB24" i="64"/>
  <c r="CC24" i="64"/>
  <c r="CD24" i="64"/>
  <c r="CE24" i="64"/>
  <c r="CF24" i="64"/>
  <c r="CG24" i="64"/>
  <c r="AX25" i="64"/>
  <c r="AY25" i="64"/>
  <c r="AZ25" i="64"/>
  <c r="BA25" i="64"/>
  <c r="BB25" i="64"/>
  <c r="BC25" i="64"/>
  <c r="BD25" i="64"/>
  <c r="BE25" i="64"/>
  <c r="BF25" i="64"/>
  <c r="BG25" i="64"/>
  <c r="BH25" i="64"/>
  <c r="BI25" i="64"/>
  <c r="BJ25" i="64"/>
  <c r="BK25" i="64"/>
  <c r="BL25" i="64"/>
  <c r="BM25" i="64"/>
  <c r="BN25" i="64"/>
  <c r="BO25" i="64"/>
  <c r="BP25" i="64"/>
  <c r="BQ25" i="64"/>
  <c r="BR25" i="64"/>
  <c r="BS25" i="64"/>
  <c r="BT25" i="64"/>
  <c r="BU25" i="64"/>
  <c r="BV25" i="64"/>
  <c r="BW25" i="64"/>
  <c r="BX25" i="64"/>
  <c r="BY25" i="64"/>
  <c r="BZ25" i="64"/>
  <c r="CA25" i="64"/>
  <c r="CB25" i="64"/>
  <c r="CC25" i="64"/>
  <c r="CD25" i="64"/>
  <c r="CE25" i="64"/>
  <c r="CF25" i="64"/>
  <c r="CG25" i="64"/>
  <c r="AX26" i="64"/>
  <c r="AY26" i="64"/>
  <c r="AZ26" i="64"/>
  <c r="BA26" i="64"/>
  <c r="BB26" i="64"/>
  <c r="BC26" i="64"/>
  <c r="BD26" i="64"/>
  <c r="BE26" i="64"/>
  <c r="BF26" i="64"/>
  <c r="BG26" i="64"/>
  <c r="BH26" i="64"/>
  <c r="BI26" i="64"/>
  <c r="BJ26" i="64"/>
  <c r="BK26" i="64"/>
  <c r="BL26" i="64"/>
  <c r="BM26" i="64"/>
  <c r="BN26" i="64"/>
  <c r="BO26" i="64"/>
  <c r="BP26" i="64"/>
  <c r="BQ26" i="64"/>
  <c r="BR26" i="64"/>
  <c r="BS26" i="64"/>
  <c r="BT26" i="64"/>
  <c r="BU26" i="64"/>
  <c r="BV26" i="64"/>
  <c r="BW26" i="64"/>
  <c r="BX26" i="64"/>
  <c r="BY26" i="64"/>
  <c r="BZ26" i="64"/>
  <c r="CA26" i="64"/>
  <c r="CB26" i="64"/>
  <c r="CC26" i="64"/>
  <c r="CD26" i="64"/>
  <c r="CE26" i="64"/>
  <c r="CF26" i="64"/>
  <c r="CG26" i="64"/>
  <c r="AX27" i="64"/>
  <c r="AY27" i="64"/>
  <c r="AZ27" i="64"/>
  <c r="BA27" i="64"/>
  <c r="BB27" i="64"/>
  <c r="BC27" i="64"/>
  <c r="BD27" i="64"/>
  <c r="BE27" i="64"/>
  <c r="BF27" i="64"/>
  <c r="BG27" i="64"/>
  <c r="BH27" i="64"/>
  <c r="BI27" i="64"/>
  <c r="BJ27" i="64"/>
  <c r="BK27" i="64"/>
  <c r="BL27" i="64"/>
  <c r="BM27" i="64"/>
  <c r="BN27" i="64"/>
  <c r="BO27" i="64"/>
  <c r="BP27" i="64"/>
  <c r="BQ27" i="64"/>
  <c r="BR27" i="64"/>
  <c r="BS27" i="64"/>
  <c r="BT27" i="64"/>
  <c r="BU27" i="64"/>
  <c r="BV27" i="64"/>
  <c r="BW27" i="64"/>
  <c r="BX27" i="64"/>
  <c r="BY27" i="64"/>
  <c r="BZ27" i="64"/>
  <c r="CA27" i="64"/>
  <c r="CB27" i="64"/>
  <c r="CC27" i="64"/>
  <c r="CD27" i="64"/>
  <c r="CE27" i="64"/>
  <c r="CF27" i="64"/>
  <c r="CG27" i="64"/>
  <c r="AX28" i="64"/>
  <c r="AY28" i="64"/>
  <c r="AZ28" i="64"/>
  <c r="BA28" i="64"/>
  <c r="BB28" i="64"/>
  <c r="BC28" i="64"/>
  <c r="BD28" i="64"/>
  <c r="BE28" i="64"/>
  <c r="BF28" i="64"/>
  <c r="BG28" i="64"/>
  <c r="BH28" i="64"/>
  <c r="BI28" i="64"/>
  <c r="BJ28" i="64"/>
  <c r="BK28" i="64"/>
  <c r="BL28" i="64"/>
  <c r="BM28" i="64"/>
  <c r="BN28" i="64"/>
  <c r="BO28" i="64"/>
  <c r="BP28" i="64"/>
  <c r="BQ28" i="64"/>
  <c r="BR28" i="64"/>
  <c r="BS28" i="64"/>
  <c r="BT28" i="64"/>
  <c r="BU28" i="64"/>
  <c r="BV28" i="64"/>
  <c r="BW28" i="64"/>
  <c r="BX28" i="64"/>
  <c r="BY28" i="64"/>
  <c r="BZ28" i="64"/>
  <c r="CA28" i="64"/>
  <c r="CB28" i="64"/>
  <c r="CC28" i="64"/>
  <c r="CD28" i="64"/>
  <c r="CE28" i="64"/>
  <c r="CF28" i="64"/>
  <c r="CG28" i="64"/>
  <c r="AP48" i="64"/>
  <c r="AQ48" i="64"/>
  <c r="AR48" i="64"/>
  <c r="AP47" i="64"/>
  <c r="AQ47" i="64"/>
  <c r="AR47" i="64"/>
  <c r="AP46" i="64"/>
  <c r="AQ46" i="64"/>
  <c r="AR46" i="64"/>
  <c r="AP45" i="64"/>
  <c r="AQ45" i="64"/>
  <c r="AR45" i="64"/>
  <c r="AP44" i="64"/>
  <c r="AQ44" i="64"/>
  <c r="AR44" i="64"/>
  <c r="AP43" i="64"/>
  <c r="AQ43" i="64"/>
  <c r="AR43" i="64"/>
  <c r="AP42" i="64"/>
  <c r="AQ42" i="64"/>
  <c r="AR42" i="64"/>
  <c r="AP28" i="64"/>
  <c r="AR28" i="64"/>
  <c r="AP27" i="64"/>
  <c r="AQ27" i="64"/>
  <c r="AR27" i="64"/>
  <c r="AP26" i="64"/>
  <c r="AQ26" i="64"/>
  <c r="AR26" i="64"/>
  <c r="AP25" i="64"/>
  <c r="AQ25" i="64"/>
  <c r="AR25" i="64"/>
  <c r="AP24" i="64"/>
  <c r="AQ24" i="64"/>
  <c r="AR24" i="64"/>
  <c r="S4" i="97" l="1"/>
  <c r="S116" i="97"/>
  <c r="S115" i="97" s="1"/>
  <c r="S2" i="97"/>
  <c r="T5" i="97"/>
  <c r="O5" i="96"/>
  <c r="O53" i="96" s="1"/>
  <c r="O64" i="96" s="1"/>
  <c r="N104" i="96"/>
  <c r="N103" i="96" s="1"/>
  <c r="N2" i="96"/>
  <c r="N4" i="96"/>
  <c r="F104" i="96"/>
  <c r="G103" i="96"/>
  <c r="D2" i="96"/>
  <c r="D4" i="96"/>
  <c r="T55" i="64"/>
  <c r="P52" i="64"/>
  <c r="P55" i="64"/>
  <c r="AJ52" i="64"/>
  <c r="T52" i="64"/>
  <c r="AE52" i="64"/>
  <c r="AE57" i="64" s="1"/>
  <c r="AM52" i="64"/>
  <c r="K52" i="64"/>
  <c r="N52" i="64"/>
  <c r="N57" i="64" s="1"/>
  <c r="AS105" i="64" a="1"/>
  <c r="AS105" i="64" s="1"/>
  <c r="X55" i="64"/>
  <c r="AN55" i="64"/>
  <c r="AN52" i="64"/>
  <c r="AL55" i="64"/>
  <c r="AF55" i="64"/>
  <c r="AF52" i="64"/>
  <c r="AH55" i="64"/>
  <c r="L55" i="64"/>
  <c r="L57" i="64" s="1"/>
  <c r="L52" i="64"/>
  <c r="M55" i="64"/>
  <c r="R55" i="64"/>
  <c r="AC55" i="64"/>
  <c r="AD52" i="64"/>
  <c r="AD57" i="64" s="1"/>
  <c r="AB52" i="64"/>
  <c r="AB55" i="64"/>
  <c r="X52" i="64"/>
  <c r="X57" i="64" s="1"/>
  <c r="R52" i="64"/>
  <c r="W52" i="64"/>
  <c r="W55" i="64"/>
  <c r="W57" i="64" s="1"/>
  <c r="V52" i="64"/>
  <c r="V55" i="64"/>
  <c r="M2" i="95"/>
  <c r="M4" i="95"/>
  <c r="N5" i="95"/>
  <c r="M96" i="95"/>
  <c r="M95" i="95" s="1"/>
  <c r="H95" i="95"/>
  <c r="G96" i="95"/>
  <c r="F5" i="95"/>
  <c r="G2" i="95"/>
  <c r="G4" i="95"/>
  <c r="P57" i="64"/>
  <c r="AI55" i="64"/>
  <c r="AA55" i="64"/>
  <c r="S55" i="64"/>
  <c r="AK52" i="64"/>
  <c r="AC52" i="64"/>
  <c r="AC57" i="64" s="1"/>
  <c r="U52" i="64"/>
  <c r="U57" i="64" s="1"/>
  <c r="M52" i="64"/>
  <c r="M57" i="64" s="1"/>
  <c r="AE55" i="64"/>
  <c r="AH52" i="64"/>
  <c r="AO52" i="64"/>
  <c r="AG52" i="64"/>
  <c r="Y52" i="64"/>
  <c r="Q52" i="64"/>
  <c r="AK55" i="64"/>
  <c r="AS48" i="64" a="1"/>
  <c r="AS48" i="64" s="1"/>
  <c r="AJ55" i="64"/>
  <c r="AJ57" i="64" s="1"/>
  <c r="AS104" i="64" a="1"/>
  <c r="AS104" i="64" s="1"/>
  <c r="AS107" i="64" a="1"/>
  <c r="AS107" i="64" s="1"/>
  <c r="AS106" i="64" a="1"/>
  <c r="AS106" i="64" s="1"/>
  <c r="AS103" i="64" a="1"/>
  <c r="AS103" i="64" s="1"/>
  <c r="AS102" i="64" a="1"/>
  <c r="AS102" i="64" s="1"/>
  <c r="AS101" i="64" a="1"/>
  <c r="AS101" i="64" s="1"/>
  <c r="AS100" i="64" a="1"/>
  <c r="AS100" i="64" s="1"/>
  <c r="T57" i="64"/>
  <c r="AO55" i="64"/>
  <c r="AO57" i="64" s="1"/>
  <c r="AG55" i="64"/>
  <c r="Y55" i="64"/>
  <c r="Y57" i="64" s="1"/>
  <c r="Q55" i="64"/>
  <c r="Z55" i="64"/>
  <c r="Z57" i="64" s="1"/>
  <c r="O52" i="64"/>
  <c r="O57" i="64" s="1"/>
  <c r="AM55" i="64"/>
  <c r="AM57" i="64" s="1"/>
  <c r="AL52" i="64"/>
  <c r="K55" i="64"/>
  <c r="K57" i="64" s="1"/>
  <c r="AI52" i="64"/>
  <c r="AA52" i="64"/>
  <c r="S52" i="64"/>
  <c r="S57" i="64" s="1"/>
  <c r="AS43" i="64"/>
  <c r="AS27" i="64"/>
  <c r="AS47" i="64"/>
  <c r="AS46" i="64"/>
  <c r="AS45" i="64"/>
  <c r="AS44" i="64"/>
  <c r="AS42" i="64"/>
  <c r="AS28" i="64"/>
  <c r="AS26" i="64"/>
  <c r="AS25" i="64"/>
  <c r="AS24" i="64"/>
  <c r="T2" i="97" l="1"/>
  <c r="T4" i="97"/>
  <c r="T116" i="97"/>
  <c r="U5" i="97"/>
  <c r="O4" i="96"/>
  <c r="P5" i="96"/>
  <c r="P53" i="96" s="1"/>
  <c r="P64" i="96" s="1"/>
  <c r="O2" i="96"/>
  <c r="O104" i="96"/>
  <c r="O103" i="96" s="1"/>
  <c r="F103" i="96"/>
  <c r="E104" i="96"/>
  <c r="AB57" i="64"/>
  <c r="AH57" i="64"/>
  <c r="AF57" i="64"/>
  <c r="V57" i="64"/>
  <c r="R57" i="64"/>
  <c r="AI57" i="64"/>
  <c r="AK57" i="64"/>
  <c r="AN57" i="64"/>
  <c r="Q57" i="64"/>
  <c r="AL57" i="64"/>
  <c r="F2" i="95"/>
  <c r="E5" i="95"/>
  <c r="F4" i="95"/>
  <c r="N4" i="95"/>
  <c r="O5" i="95"/>
  <c r="N96" i="95"/>
  <c r="N95" i="95" s="1"/>
  <c r="N2" i="95"/>
  <c r="G95" i="95"/>
  <c r="F96" i="95"/>
  <c r="AA57" i="64"/>
  <c r="AG57" i="64"/>
  <c r="U2" i="97" l="1"/>
  <c r="V5" i="97"/>
  <c r="U4" i="97"/>
  <c r="T115" i="97"/>
  <c r="U116" i="97"/>
  <c r="U115" i="97" s="1"/>
  <c r="Q5" i="96"/>
  <c r="Q53" i="96" s="1"/>
  <c r="Q64" i="96" s="1"/>
  <c r="P4" i="96"/>
  <c r="P104" i="96"/>
  <c r="P103" i="96" s="1"/>
  <c r="P2" i="96"/>
  <c r="D104" i="96"/>
  <c r="E103" i="96"/>
  <c r="F95" i="95"/>
  <c r="E96" i="95"/>
  <c r="P5" i="95"/>
  <c r="O96" i="95"/>
  <c r="O95" i="95" s="1"/>
  <c r="O2" i="95"/>
  <c r="O4" i="95"/>
  <c r="E2" i="95"/>
  <c r="E4" i="95"/>
  <c r="D5" i="95"/>
  <c r="F54" i="64"/>
  <c r="E54" i="64"/>
  <c r="G54" i="64"/>
  <c r="H54" i="64"/>
  <c r="D54" i="64"/>
  <c r="E53" i="64"/>
  <c r="F53" i="64"/>
  <c r="G53" i="64"/>
  <c r="H53" i="64"/>
  <c r="D53" i="64"/>
  <c r="E51" i="64"/>
  <c r="F51" i="64"/>
  <c r="G51" i="64"/>
  <c r="H51" i="64"/>
  <c r="D51" i="64"/>
  <c r="E50" i="64"/>
  <c r="F50" i="64"/>
  <c r="G50" i="64"/>
  <c r="H50" i="64"/>
  <c r="D50" i="64"/>
  <c r="C31" i="64"/>
  <c r="C5" i="64"/>
  <c r="AP100" i="64"/>
  <c r="AQ100" i="64"/>
  <c r="AR100" i="64"/>
  <c r="AP101" i="64"/>
  <c r="AQ101" i="64"/>
  <c r="AR101" i="64"/>
  <c r="AP102" i="64"/>
  <c r="AQ102" i="64"/>
  <c r="AR102" i="64"/>
  <c r="AP103" i="64"/>
  <c r="AQ103" i="64"/>
  <c r="AR103" i="64"/>
  <c r="AP104" i="64"/>
  <c r="AQ104" i="64"/>
  <c r="AR104" i="64"/>
  <c r="AP105" i="64"/>
  <c r="AQ105" i="64"/>
  <c r="AR105" i="64"/>
  <c r="AP106" i="64"/>
  <c r="AQ106" i="64"/>
  <c r="AR106" i="64"/>
  <c r="AP107" i="64"/>
  <c r="AQ107" i="64"/>
  <c r="AR107" i="64"/>
  <c r="CM294" i="70"/>
  <c r="CM293" i="70"/>
  <c r="CM292" i="70"/>
  <c r="CM291" i="70"/>
  <c r="CM290" i="70"/>
  <c r="CM289" i="70"/>
  <c r="BX294" i="70"/>
  <c r="BX293" i="70"/>
  <c r="BX292" i="70"/>
  <c r="BX291" i="70"/>
  <c r="BX290" i="70"/>
  <c r="BX289" i="70"/>
  <c r="BI294" i="70"/>
  <c r="BI293" i="70"/>
  <c r="BI292" i="70"/>
  <c r="BI291" i="70"/>
  <c r="BI290" i="70"/>
  <c r="BI289" i="70"/>
  <c r="AT294" i="70"/>
  <c r="AT293" i="70"/>
  <c r="AT292" i="70"/>
  <c r="AT291" i="70"/>
  <c r="AT290" i="70"/>
  <c r="AT289" i="70"/>
  <c r="AE294" i="70"/>
  <c r="AE293" i="70"/>
  <c r="AE292" i="70"/>
  <c r="AE291" i="70"/>
  <c r="AE290" i="70"/>
  <c r="AE289" i="70"/>
  <c r="P294" i="70"/>
  <c r="P293" i="70"/>
  <c r="P292" i="70"/>
  <c r="P291" i="70"/>
  <c r="P290" i="70"/>
  <c r="P289" i="70"/>
  <c r="A292" i="70"/>
  <c r="CD292" i="70" s="1"/>
  <c r="A293" i="70"/>
  <c r="AQ293" i="70" s="1"/>
  <c r="A291" i="70"/>
  <c r="A290" i="70"/>
  <c r="Y290" i="70" s="1"/>
  <c r="A289" i="70"/>
  <c r="CT289" i="70" s="1"/>
  <c r="A46" i="70"/>
  <c r="AE282" i="70" s="1"/>
  <c r="A45" i="70"/>
  <c r="CM92" i="70" s="1"/>
  <c r="A44" i="70"/>
  <c r="AN44" i="70" s="1"/>
  <c r="A43" i="70"/>
  <c r="BK43" i="70" s="1"/>
  <c r="A42" i="70"/>
  <c r="A41" i="70"/>
  <c r="A40" i="70"/>
  <c r="Y40" i="70" s="1"/>
  <c r="A39" i="70"/>
  <c r="BI133" i="70" s="1"/>
  <c r="A38" i="70"/>
  <c r="AE85" i="70" s="1"/>
  <c r="A37" i="70"/>
  <c r="AT273" i="70" s="1"/>
  <c r="A36" i="70"/>
  <c r="A272" i="70" s="1"/>
  <c r="BB272" i="70" s="1"/>
  <c r="A35" i="70"/>
  <c r="CM82" i="70" s="1"/>
  <c r="A34" i="70"/>
  <c r="A33" i="70"/>
  <c r="A32" i="70"/>
  <c r="AH32" i="70" s="1"/>
  <c r="A31" i="70"/>
  <c r="AE220" i="70" s="1"/>
  <c r="A30" i="70"/>
  <c r="AO30" i="70" s="1"/>
  <c r="A29" i="70"/>
  <c r="AT265" i="70" s="1"/>
  <c r="A28" i="70"/>
  <c r="P28" i="70" s="1"/>
  <c r="A27" i="70"/>
  <c r="P169" i="70" s="1"/>
  <c r="A26" i="70"/>
  <c r="P168" i="70" s="1"/>
  <c r="A25" i="70"/>
  <c r="P214" i="70" s="1"/>
  <c r="A3" i="70"/>
  <c r="AT239" i="70" s="1"/>
  <c r="CG99" i="64"/>
  <c r="CF99" i="64"/>
  <c r="CE99" i="64"/>
  <c r="CD99" i="64"/>
  <c r="CC99" i="64"/>
  <c r="CB99" i="64"/>
  <c r="CA99" i="64"/>
  <c r="BZ99" i="64"/>
  <c r="BY99" i="64"/>
  <c r="BX99" i="64"/>
  <c r="BW99" i="64"/>
  <c r="BV99" i="64"/>
  <c r="BU99" i="64"/>
  <c r="BT99" i="64"/>
  <c r="BS99" i="64"/>
  <c r="BR99" i="64"/>
  <c r="BQ99" i="64"/>
  <c r="BP99" i="64"/>
  <c r="BO99" i="64"/>
  <c r="BN99" i="64"/>
  <c r="BM99" i="64"/>
  <c r="BL99" i="64"/>
  <c r="BK99" i="64"/>
  <c r="BJ99" i="64"/>
  <c r="BI99" i="64"/>
  <c r="BH99" i="64"/>
  <c r="BG99" i="64"/>
  <c r="BF99" i="64"/>
  <c r="BE99" i="64"/>
  <c r="BD99" i="64"/>
  <c r="BC99" i="64"/>
  <c r="AR99" i="64"/>
  <c r="AQ99" i="64"/>
  <c r="AP99" i="64"/>
  <c r="CG98" i="64"/>
  <c r="CF98" i="64"/>
  <c r="CE98" i="64"/>
  <c r="CD98" i="64"/>
  <c r="CC98" i="64"/>
  <c r="CB98" i="64"/>
  <c r="CA98" i="64"/>
  <c r="BZ98" i="64"/>
  <c r="BY98" i="64"/>
  <c r="BX98" i="64"/>
  <c r="BW98" i="64"/>
  <c r="BV98" i="64"/>
  <c r="BU98" i="64"/>
  <c r="BT98" i="64"/>
  <c r="BS98" i="64"/>
  <c r="BR98" i="64"/>
  <c r="BQ98" i="64"/>
  <c r="BP98" i="64"/>
  <c r="BO98" i="64"/>
  <c r="BN98" i="64"/>
  <c r="BM98" i="64"/>
  <c r="BL98" i="64"/>
  <c r="BK98" i="64"/>
  <c r="BJ98" i="64"/>
  <c r="BI98" i="64"/>
  <c r="BH98" i="64"/>
  <c r="BG98" i="64"/>
  <c r="BF98" i="64"/>
  <c r="BE98" i="64"/>
  <c r="BD98" i="64"/>
  <c r="BC98" i="64"/>
  <c r="AR98" i="64"/>
  <c r="AQ98" i="64"/>
  <c r="AP98" i="64"/>
  <c r="K84" i="64"/>
  <c r="H84" i="64"/>
  <c r="G84" i="64"/>
  <c r="F84" i="64"/>
  <c r="E84" i="64"/>
  <c r="D84" i="64"/>
  <c r="K56" i="64"/>
  <c r="H56" i="64"/>
  <c r="G56" i="64"/>
  <c r="F56" i="64"/>
  <c r="E56" i="64"/>
  <c r="D56" i="64"/>
  <c r="AR41" i="64"/>
  <c r="AQ41" i="64"/>
  <c r="AP41" i="64"/>
  <c r="AR40" i="64"/>
  <c r="AQ40" i="64"/>
  <c r="AP40" i="64"/>
  <c r="AR39" i="64"/>
  <c r="AQ39" i="64"/>
  <c r="AP39" i="64"/>
  <c r="AR38" i="64"/>
  <c r="AQ38" i="64"/>
  <c r="AP38" i="64"/>
  <c r="CG37" i="64"/>
  <c r="CF37" i="64"/>
  <c r="CE37" i="64"/>
  <c r="CD37" i="64"/>
  <c r="CC37" i="64"/>
  <c r="CB37" i="64"/>
  <c r="CA37" i="64"/>
  <c r="BZ37" i="64"/>
  <c r="BY37" i="64"/>
  <c r="BX37" i="64"/>
  <c r="BW37" i="64"/>
  <c r="BV37" i="64"/>
  <c r="BU37" i="64"/>
  <c r="BT37" i="64"/>
  <c r="BS37" i="64"/>
  <c r="BR37" i="64"/>
  <c r="BQ37" i="64"/>
  <c r="BP37" i="64"/>
  <c r="BO37" i="64"/>
  <c r="BN37" i="64"/>
  <c r="BM37" i="64"/>
  <c r="BL37" i="64"/>
  <c r="BK37" i="64"/>
  <c r="BJ37" i="64"/>
  <c r="BI37" i="64"/>
  <c r="BH37" i="64"/>
  <c r="BG37" i="64"/>
  <c r="BF37" i="64"/>
  <c r="BE37" i="64"/>
  <c r="BD37" i="64"/>
  <c r="BC37" i="64"/>
  <c r="BB37" i="64"/>
  <c r="BA37" i="64"/>
  <c r="AZ37" i="64"/>
  <c r="AY37" i="64"/>
  <c r="AX37" i="64"/>
  <c r="AR37" i="64"/>
  <c r="AQ37" i="64"/>
  <c r="AP37" i="64"/>
  <c r="CG36" i="64"/>
  <c r="CF36" i="64"/>
  <c r="CE36" i="64"/>
  <c r="CD36" i="64"/>
  <c r="CC36" i="64"/>
  <c r="CB36" i="64"/>
  <c r="CA36" i="64"/>
  <c r="BZ36" i="64"/>
  <c r="BY36" i="64"/>
  <c r="BX36" i="64"/>
  <c r="BW36" i="64"/>
  <c r="BV36" i="64"/>
  <c r="BU36" i="64"/>
  <c r="BT36" i="64"/>
  <c r="BS36" i="64"/>
  <c r="BR36" i="64"/>
  <c r="BQ36" i="64"/>
  <c r="BP36" i="64"/>
  <c r="BO36" i="64"/>
  <c r="BN36" i="64"/>
  <c r="BM36" i="64"/>
  <c r="BL36" i="64"/>
  <c r="BK36" i="64"/>
  <c r="BJ36" i="64"/>
  <c r="BI36" i="64"/>
  <c r="BH36" i="64"/>
  <c r="BG36" i="64"/>
  <c r="BF36" i="64"/>
  <c r="BE36" i="64"/>
  <c r="BD36" i="64"/>
  <c r="BC36" i="64"/>
  <c r="BB36" i="64"/>
  <c r="BA36" i="64"/>
  <c r="AZ36" i="64"/>
  <c r="AY36" i="64"/>
  <c r="AX36" i="64"/>
  <c r="AR36" i="64"/>
  <c r="AQ36" i="64"/>
  <c r="AP36" i="64"/>
  <c r="CG35" i="64"/>
  <c r="CF35" i="64"/>
  <c r="CE35" i="64"/>
  <c r="CD35" i="64"/>
  <c r="CC35" i="64"/>
  <c r="CB35" i="64"/>
  <c r="CA35" i="64"/>
  <c r="BZ35" i="64"/>
  <c r="BY35" i="64"/>
  <c r="BX35" i="64"/>
  <c r="BW35" i="64"/>
  <c r="BV35" i="64"/>
  <c r="BU35" i="64"/>
  <c r="BT35" i="64"/>
  <c r="BS35" i="64"/>
  <c r="BR35" i="64"/>
  <c r="BQ35" i="64"/>
  <c r="BP35" i="64"/>
  <c r="BO35" i="64"/>
  <c r="BN35" i="64"/>
  <c r="BM35" i="64"/>
  <c r="BL35" i="64"/>
  <c r="BK35" i="64"/>
  <c r="BJ35" i="64"/>
  <c r="BI35" i="64"/>
  <c r="BH35" i="64"/>
  <c r="BG35" i="64"/>
  <c r="BF35" i="64"/>
  <c r="BE35" i="64"/>
  <c r="BD35" i="64"/>
  <c r="BC35" i="64"/>
  <c r="BB35" i="64"/>
  <c r="BA35" i="64"/>
  <c r="AZ35" i="64"/>
  <c r="AY35" i="64"/>
  <c r="AX35" i="64"/>
  <c r="AR35" i="64"/>
  <c r="AQ35" i="64"/>
  <c r="AP35" i="64"/>
  <c r="CG34" i="64"/>
  <c r="CF34" i="64"/>
  <c r="CE34" i="64"/>
  <c r="CD34" i="64"/>
  <c r="CC34" i="64"/>
  <c r="CB34" i="64"/>
  <c r="CA34" i="64"/>
  <c r="BZ34" i="64"/>
  <c r="BY34" i="64"/>
  <c r="BX34" i="64"/>
  <c r="BW34" i="64"/>
  <c r="BV34" i="64"/>
  <c r="BU34" i="64"/>
  <c r="BT34" i="64"/>
  <c r="BS34" i="64"/>
  <c r="BR34" i="64"/>
  <c r="BQ34" i="64"/>
  <c r="BP34" i="64"/>
  <c r="BO34" i="64"/>
  <c r="BN34" i="64"/>
  <c r="BM34" i="64"/>
  <c r="BL34" i="64"/>
  <c r="BK34" i="64"/>
  <c r="BJ34" i="64"/>
  <c r="BI34" i="64"/>
  <c r="BH34" i="64"/>
  <c r="BG34" i="64"/>
  <c r="BF34" i="64"/>
  <c r="BE34" i="64"/>
  <c r="BD34" i="64"/>
  <c r="BC34" i="64"/>
  <c r="BB34" i="64"/>
  <c r="BA34" i="64"/>
  <c r="AZ34" i="64"/>
  <c r="AY34" i="64"/>
  <c r="AX34" i="64"/>
  <c r="AR34" i="64"/>
  <c r="AQ34" i="64"/>
  <c r="AP34" i="64"/>
  <c r="CG33" i="64"/>
  <c r="CF33" i="64"/>
  <c r="CE33" i="64"/>
  <c r="CD33" i="64"/>
  <c r="CC33" i="64"/>
  <c r="CB33" i="64"/>
  <c r="CA33" i="64"/>
  <c r="BZ33" i="64"/>
  <c r="BY33" i="64"/>
  <c r="BX33" i="64"/>
  <c r="BW33" i="64"/>
  <c r="BV33" i="64"/>
  <c r="BU33" i="64"/>
  <c r="BT33" i="64"/>
  <c r="BS33" i="64"/>
  <c r="BR33" i="64"/>
  <c r="BQ33" i="64"/>
  <c r="BP33" i="64"/>
  <c r="BO33" i="64"/>
  <c r="BN33" i="64"/>
  <c r="BM33" i="64"/>
  <c r="BL33" i="64"/>
  <c r="BK33" i="64"/>
  <c r="BJ33" i="64"/>
  <c r="BI33" i="64"/>
  <c r="BH33" i="64"/>
  <c r="BG33" i="64"/>
  <c r="BF33" i="64"/>
  <c r="BE33" i="64"/>
  <c r="BD33" i="64"/>
  <c r="BC33" i="64"/>
  <c r="BB33" i="64"/>
  <c r="BA33" i="64"/>
  <c r="AZ33" i="64"/>
  <c r="AY33" i="64"/>
  <c r="AX33" i="64"/>
  <c r="AR33" i="64"/>
  <c r="AQ33" i="64"/>
  <c r="AP33" i="64"/>
  <c r="CG32" i="64"/>
  <c r="CF32" i="64"/>
  <c r="CE32" i="64"/>
  <c r="CD32" i="64"/>
  <c r="CC32" i="64"/>
  <c r="CB32" i="64"/>
  <c r="CA32" i="64"/>
  <c r="BZ32" i="64"/>
  <c r="BY32" i="64"/>
  <c r="BX32" i="64"/>
  <c r="BW32" i="64"/>
  <c r="BV32" i="64"/>
  <c r="BU32" i="64"/>
  <c r="BT32" i="64"/>
  <c r="BS32" i="64"/>
  <c r="BR32" i="64"/>
  <c r="BQ32" i="64"/>
  <c r="BP32" i="64"/>
  <c r="BO32" i="64"/>
  <c r="BN32" i="64"/>
  <c r="BM32" i="64"/>
  <c r="BL32" i="64"/>
  <c r="BK32" i="64"/>
  <c r="BJ32" i="64"/>
  <c r="BI32" i="64"/>
  <c r="BH32" i="64"/>
  <c r="BG32" i="64"/>
  <c r="BF32" i="64"/>
  <c r="BE32" i="64"/>
  <c r="BD32" i="64"/>
  <c r="BC32" i="64"/>
  <c r="BB32" i="64"/>
  <c r="BA32" i="64"/>
  <c r="AZ32" i="64"/>
  <c r="AY32" i="64"/>
  <c r="AX32" i="64"/>
  <c r="AR32" i="64"/>
  <c r="AQ32" i="64"/>
  <c r="AP32" i="64"/>
  <c r="AR23" i="64"/>
  <c r="AQ23" i="64"/>
  <c r="AP23" i="64"/>
  <c r="CG22" i="64"/>
  <c r="CF22" i="64"/>
  <c r="CE22" i="64"/>
  <c r="CD22" i="64"/>
  <c r="CC22" i="64"/>
  <c r="CB22" i="64"/>
  <c r="CA22" i="64"/>
  <c r="BZ22" i="64"/>
  <c r="BY22" i="64"/>
  <c r="BX22" i="64"/>
  <c r="BW22" i="64"/>
  <c r="BV22" i="64"/>
  <c r="BU22" i="64"/>
  <c r="BT22" i="64"/>
  <c r="BS22" i="64"/>
  <c r="BR22" i="64"/>
  <c r="BQ22" i="64"/>
  <c r="BP22" i="64"/>
  <c r="BO22" i="64"/>
  <c r="BN22" i="64"/>
  <c r="BM22" i="64"/>
  <c r="BL22" i="64"/>
  <c r="BK22" i="64"/>
  <c r="BJ22" i="64"/>
  <c r="BI22" i="64"/>
  <c r="BH22" i="64"/>
  <c r="BG22" i="64"/>
  <c r="BF22" i="64"/>
  <c r="BE22" i="64"/>
  <c r="BD22" i="64"/>
  <c r="BC22" i="64"/>
  <c r="BB22" i="64"/>
  <c r="BA22" i="64"/>
  <c r="AZ22" i="64"/>
  <c r="AY22" i="64"/>
  <c r="AX22" i="64"/>
  <c r="AR22" i="64"/>
  <c r="AQ22" i="64"/>
  <c r="AP22" i="64"/>
  <c r="CG21" i="64"/>
  <c r="CF21" i="64"/>
  <c r="CE21" i="64"/>
  <c r="CD21" i="64"/>
  <c r="CC21" i="64"/>
  <c r="CB21" i="64"/>
  <c r="CA21" i="64"/>
  <c r="BZ21" i="64"/>
  <c r="BY21" i="64"/>
  <c r="BX21" i="64"/>
  <c r="BW21" i="64"/>
  <c r="BV21" i="64"/>
  <c r="BU21" i="64"/>
  <c r="BT21" i="64"/>
  <c r="BS21" i="64"/>
  <c r="BR21" i="64"/>
  <c r="BQ21" i="64"/>
  <c r="BP21" i="64"/>
  <c r="BO21" i="64"/>
  <c r="BN21" i="64"/>
  <c r="BM21" i="64"/>
  <c r="BL21" i="64"/>
  <c r="BK21" i="64"/>
  <c r="BJ21" i="64"/>
  <c r="BI21" i="64"/>
  <c r="BH21" i="64"/>
  <c r="BG21" i="64"/>
  <c r="BF21" i="64"/>
  <c r="BE21" i="64"/>
  <c r="BD21" i="64"/>
  <c r="BC21" i="64"/>
  <c r="BB21" i="64"/>
  <c r="BA21" i="64"/>
  <c r="AZ21" i="64"/>
  <c r="AY21" i="64"/>
  <c r="AX21" i="64"/>
  <c r="AR21" i="64"/>
  <c r="AQ21" i="64"/>
  <c r="AP21" i="64"/>
  <c r="CG20" i="64"/>
  <c r="CF20" i="64"/>
  <c r="CE20" i="64"/>
  <c r="CD20" i="64"/>
  <c r="CC20" i="64"/>
  <c r="CB20" i="64"/>
  <c r="CA20" i="64"/>
  <c r="BZ20" i="64"/>
  <c r="BY20" i="64"/>
  <c r="BX20" i="64"/>
  <c r="BW20" i="64"/>
  <c r="BV20" i="64"/>
  <c r="BU20" i="64"/>
  <c r="BT20" i="64"/>
  <c r="BS20" i="64"/>
  <c r="BR20" i="64"/>
  <c r="BQ20" i="64"/>
  <c r="BP20" i="64"/>
  <c r="BO20" i="64"/>
  <c r="BN20" i="64"/>
  <c r="BM20" i="64"/>
  <c r="BL20" i="64"/>
  <c r="BK20" i="64"/>
  <c r="BJ20" i="64"/>
  <c r="BI20" i="64"/>
  <c r="BH20" i="64"/>
  <c r="BG20" i="64"/>
  <c r="BF20" i="64"/>
  <c r="BE20" i="64"/>
  <c r="BD20" i="64"/>
  <c r="BC20" i="64"/>
  <c r="BB20" i="64"/>
  <c r="BA20" i="64"/>
  <c r="AZ20" i="64"/>
  <c r="AY20" i="64"/>
  <c r="AX20" i="64"/>
  <c r="AR20" i="64"/>
  <c r="AQ20" i="64"/>
  <c r="AP20" i="64"/>
  <c r="CG19" i="64"/>
  <c r="CF19" i="64"/>
  <c r="CE19" i="64"/>
  <c r="CD19" i="64"/>
  <c r="CC19" i="64"/>
  <c r="CB19" i="64"/>
  <c r="CA19" i="64"/>
  <c r="BZ19" i="64"/>
  <c r="BY19" i="64"/>
  <c r="BX19" i="64"/>
  <c r="BW19" i="64"/>
  <c r="BV19" i="64"/>
  <c r="BU19" i="64"/>
  <c r="BT19" i="64"/>
  <c r="BS19" i="64"/>
  <c r="BR19" i="64"/>
  <c r="BQ19" i="64"/>
  <c r="BP19" i="64"/>
  <c r="BO19" i="64"/>
  <c r="BN19" i="64"/>
  <c r="BM19" i="64"/>
  <c r="BL19" i="64"/>
  <c r="BK19" i="64"/>
  <c r="BJ19" i="64"/>
  <c r="BI19" i="64"/>
  <c r="BH19" i="64"/>
  <c r="BG19" i="64"/>
  <c r="BF19" i="64"/>
  <c r="BE19" i="64"/>
  <c r="BD19" i="64"/>
  <c r="BC19" i="64"/>
  <c r="BB19" i="64"/>
  <c r="BA19" i="64"/>
  <c r="AZ19" i="64"/>
  <c r="AY19" i="64"/>
  <c r="AX19" i="64"/>
  <c r="AR19" i="64"/>
  <c r="AQ19" i="64"/>
  <c r="AP19" i="64"/>
  <c r="CG18" i="64"/>
  <c r="CF18" i="64"/>
  <c r="CE18" i="64"/>
  <c r="CD18" i="64"/>
  <c r="CC18" i="64"/>
  <c r="CB18" i="64"/>
  <c r="CA18" i="64"/>
  <c r="BZ18" i="64"/>
  <c r="BY18" i="64"/>
  <c r="BX18" i="64"/>
  <c r="BW18" i="64"/>
  <c r="BV18" i="64"/>
  <c r="BU18" i="64"/>
  <c r="BT18" i="64"/>
  <c r="BS18" i="64"/>
  <c r="BR18" i="64"/>
  <c r="BQ18" i="64"/>
  <c r="BP18" i="64"/>
  <c r="BO18" i="64"/>
  <c r="BN18" i="64"/>
  <c r="BM18" i="64"/>
  <c r="BL18" i="64"/>
  <c r="BK18" i="64"/>
  <c r="BJ18" i="64"/>
  <c r="BI18" i="64"/>
  <c r="BH18" i="64"/>
  <c r="BG18" i="64"/>
  <c r="BF18" i="64"/>
  <c r="BE18" i="64"/>
  <c r="BD18" i="64"/>
  <c r="BC18" i="64"/>
  <c r="BB18" i="64"/>
  <c r="BA18" i="64"/>
  <c r="AZ18" i="64"/>
  <c r="AY18" i="64"/>
  <c r="AX18" i="64"/>
  <c r="AR18" i="64"/>
  <c r="AQ18" i="64"/>
  <c r="AP18" i="64"/>
  <c r="CG17" i="64"/>
  <c r="CF17" i="64"/>
  <c r="CE17" i="64"/>
  <c r="CD17" i="64"/>
  <c r="CC17" i="64"/>
  <c r="CB17" i="64"/>
  <c r="CA17" i="64"/>
  <c r="BZ17" i="64"/>
  <c r="BY17" i="64"/>
  <c r="BX17" i="64"/>
  <c r="BW17" i="64"/>
  <c r="BV17" i="64"/>
  <c r="BU17" i="64"/>
  <c r="BT17" i="64"/>
  <c r="BS17" i="64"/>
  <c r="BR17" i="64"/>
  <c r="BQ17" i="64"/>
  <c r="BP17" i="64"/>
  <c r="BO17" i="64"/>
  <c r="BN17" i="64"/>
  <c r="BM17" i="64"/>
  <c r="BL17" i="64"/>
  <c r="BK17" i="64"/>
  <c r="BJ17" i="64"/>
  <c r="BI17" i="64"/>
  <c r="BH17" i="64"/>
  <c r="BG17" i="64"/>
  <c r="BF17" i="64"/>
  <c r="BE17" i="64"/>
  <c r="BD17" i="64"/>
  <c r="BC17" i="64"/>
  <c r="BB17" i="64"/>
  <c r="BA17" i="64"/>
  <c r="AZ17" i="64"/>
  <c r="AY17" i="64"/>
  <c r="AX17" i="64"/>
  <c r="AR17" i="64"/>
  <c r="AQ17" i="64"/>
  <c r="AP17" i="64"/>
  <c r="CG16" i="64"/>
  <c r="CF16" i="64"/>
  <c r="CE16" i="64"/>
  <c r="CD16" i="64"/>
  <c r="CC16" i="64"/>
  <c r="CB16" i="64"/>
  <c r="CA16" i="64"/>
  <c r="BZ16" i="64"/>
  <c r="BY16" i="64"/>
  <c r="BX16" i="64"/>
  <c r="BW16" i="64"/>
  <c r="BV16" i="64"/>
  <c r="BU16" i="64"/>
  <c r="BT16" i="64"/>
  <c r="BS16" i="64"/>
  <c r="BR16" i="64"/>
  <c r="BQ16" i="64"/>
  <c r="BP16" i="64"/>
  <c r="BO16" i="64"/>
  <c r="BN16" i="64"/>
  <c r="BM16" i="64"/>
  <c r="BL16" i="64"/>
  <c r="BK16" i="64"/>
  <c r="BJ16" i="64"/>
  <c r="BI16" i="64"/>
  <c r="BH16" i="64"/>
  <c r="BG16" i="64"/>
  <c r="BF16" i="64"/>
  <c r="BE16" i="64"/>
  <c r="BD16" i="64"/>
  <c r="BC16" i="64"/>
  <c r="BB16" i="64"/>
  <c r="BA16" i="64"/>
  <c r="AZ16" i="64"/>
  <c r="AY16" i="64"/>
  <c r="AX16" i="64"/>
  <c r="AR16" i="64"/>
  <c r="AQ16" i="64"/>
  <c r="AP16" i="64"/>
  <c r="CG15" i="64"/>
  <c r="CF15" i="64"/>
  <c r="CE15" i="64"/>
  <c r="CD15" i="64"/>
  <c r="CC15" i="64"/>
  <c r="CB15" i="64"/>
  <c r="CA15" i="64"/>
  <c r="BZ15" i="64"/>
  <c r="BY15" i="64"/>
  <c r="BX15" i="64"/>
  <c r="BW15" i="64"/>
  <c r="BV15" i="64"/>
  <c r="BU15" i="64"/>
  <c r="BT15" i="64"/>
  <c r="BS15" i="64"/>
  <c r="BR15" i="64"/>
  <c r="BQ15" i="64"/>
  <c r="BP15" i="64"/>
  <c r="BO15" i="64"/>
  <c r="BN15" i="64"/>
  <c r="BM15" i="64"/>
  <c r="BL15" i="64"/>
  <c r="BK15" i="64"/>
  <c r="BJ15" i="64"/>
  <c r="BI15" i="64"/>
  <c r="BH15" i="64"/>
  <c r="BG15" i="64"/>
  <c r="BF15" i="64"/>
  <c r="BE15" i="64"/>
  <c r="BD15" i="64"/>
  <c r="BC15" i="64"/>
  <c r="BB15" i="64"/>
  <c r="BA15" i="64"/>
  <c r="AZ15" i="64"/>
  <c r="AY15" i="64"/>
  <c r="AX15" i="64"/>
  <c r="AR15" i="64"/>
  <c r="AQ15" i="64"/>
  <c r="AP15" i="64"/>
  <c r="CG14" i="64"/>
  <c r="CF14" i="64"/>
  <c r="CE14" i="64"/>
  <c r="CD14" i="64"/>
  <c r="CC14" i="64"/>
  <c r="CB14" i="64"/>
  <c r="CA14" i="64"/>
  <c r="BZ14" i="64"/>
  <c r="BY14" i="64"/>
  <c r="BX14" i="64"/>
  <c r="BW14" i="64"/>
  <c r="BV14" i="64"/>
  <c r="BU14" i="64"/>
  <c r="BT14" i="64"/>
  <c r="BS14" i="64"/>
  <c r="BR14" i="64"/>
  <c r="BQ14" i="64"/>
  <c r="BP14" i="64"/>
  <c r="BO14" i="64"/>
  <c r="BN14" i="64"/>
  <c r="BM14" i="64"/>
  <c r="BL14" i="64"/>
  <c r="BK14" i="64"/>
  <c r="BJ14" i="64"/>
  <c r="BI14" i="64"/>
  <c r="BH14" i="64"/>
  <c r="BG14" i="64"/>
  <c r="BF14" i="64"/>
  <c r="BE14" i="64"/>
  <c r="BD14" i="64"/>
  <c r="BC14" i="64"/>
  <c r="BB14" i="64"/>
  <c r="BA14" i="64"/>
  <c r="AZ14" i="64"/>
  <c r="AY14" i="64"/>
  <c r="AX14" i="64"/>
  <c r="AR14" i="64"/>
  <c r="AQ14" i="64"/>
  <c r="AP14" i="64"/>
  <c r="CG13" i="64"/>
  <c r="CF13" i="64"/>
  <c r="CE13" i="64"/>
  <c r="CD13" i="64"/>
  <c r="CC13" i="64"/>
  <c r="CB13" i="64"/>
  <c r="CA13" i="64"/>
  <c r="BZ13" i="64"/>
  <c r="BY13" i="64"/>
  <c r="BX13" i="64"/>
  <c r="BW13" i="64"/>
  <c r="BV13" i="64"/>
  <c r="BU13" i="64"/>
  <c r="BT13" i="64"/>
  <c r="BS13" i="64"/>
  <c r="BR13" i="64"/>
  <c r="BQ13" i="64"/>
  <c r="BP13" i="64"/>
  <c r="BO13" i="64"/>
  <c r="BN13" i="64"/>
  <c r="BM13" i="64"/>
  <c r="BL13" i="64"/>
  <c r="BK13" i="64"/>
  <c r="BJ13" i="64"/>
  <c r="BI13" i="64"/>
  <c r="BH13" i="64"/>
  <c r="BG13" i="64"/>
  <c r="BF13" i="64"/>
  <c r="BE13" i="64"/>
  <c r="BD13" i="64"/>
  <c r="BC13" i="64"/>
  <c r="BB13" i="64"/>
  <c r="BA13" i="64"/>
  <c r="AZ13" i="64"/>
  <c r="AY13" i="64"/>
  <c r="AX13" i="64"/>
  <c r="AR13" i="64"/>
  <c r="AQ13" i="64"/>
  <c r="AP13" i="64"/>
  <c r="CG12" i="64"/>
  <c r="CF12" i="64"/>
  <c r="CE12" i="64"/>
  <c r="CD12" i="64"/>
  <c r="CC12" i="64"/>
  <c r="CB12" i="64"/>
  <c r="CA12" i="64"/>
  <c r="BZ12" i="64"/>
  <c r="BY12" i="64"/>
  <c r="BX12" i="64"/>
  <c r="BW12" i="64"/>
  <c r="BV12" i="64"/>
  <c r="BU12" i="64"/>
  <c r="BT12" i="64"/>
  <c r="BS12" i="64"/>
  <c r="BR12" i="64"/>
  <c r="BQ12" i="64"/>
  <c r="BP12" i="64"/>
  <c r="BO12" i="64"/>
  <c r="BN12" i="64"/>
  <c r="BM12" i="64"/>
  <c r="BL12" i="64"/>
  <c r="BK12" i="64"/>
  <c r="BJ12" i="64"/>
  <c r="BI12" i="64"/>
  <c r="BH12" i="64"/>
  <c r="BG12" i="64"/>
  <c r="BF12" i="64"/>
  <c r="BE12" i="64"/>
  <c r="BD12" i="64"/>
  <c r="BC12" i="64"/>
  <c r="BB12" i="64"/>
  <c r="BA12" i="64"/>
  <c r="AZ12" i="64"/>
  <c r="AY12" i="64"/>
  <c r="AX12" i="64"/>
  <c r="AR12" i="64"/>
  <c r="AQ12" i="64"/>
  <c r="AP12" i="64"/>
  <c r="CG11" i="64"/>
  <c r="CF11" i="64"/>
  <c r="CE11" i="64"/>
  <c r="CD11" i="64"/>
  <c r="CC11" i="64"/>
  <c r="CB11" i="64"/>
  <c r="CA11" i="64"/>
  <c r="BZ11" i="64"/>
  <c r="BY11" i="64"/>
  <c r="BX11" i="64"/>
  <c r="BW11" i="64"/>
  <c r="BV11" i="64"/>
  <c r="BU11" i="64"/>
  <c r="BT11" i="64"/>
  <c r="BS11" i="64"/>
  <c r="BR11" i="64"/>
  <c r="BQ11" i="64"/>
  <c r="BP11" i="64"/>
  <c r="BO11" i="64"/>
  <c r="BN11" i="64"/>
  <c r="BM11" i="64"/>
  <c r="BL11" i="64"/>
  <c r="BK11" i="64"/>
  <c r="BJ11" i="64"/>
  <c r="BI11" i="64"/>
  <c r="BH11" i="64"/>
  <c r="BG11" i="64"/>
  <c r="BF11" i="64"/>
  <c r="BE11" i="64"/>
  <c r="BD11" i="64"/>
  <c r="BC11" i="64"/>
  <c r="BB11" i="64"/>
  <c r="BA11" i="64"/>
  <c r="AZ11" i="64"/>
  <c r="AY11" i="64"/>
  <c r="AX11" i="64"/>
  <c r="AR11" i="64"/>
  <c r="AQ11" i="64"/>
  <c r="AP11" i="64"/>
  <c r="CG10" i="64"/>
  <c r="CF10" i="64"/>
  <c r="CE10" i="64"/>
  <c r="CD10" i="64"/>
  <c r="CC10" i="64"/>
  <c r="CB10" i="64"/>
  <c r="CA10" i="64"/>
  <c r="BZ10" i="64"/>
  <c r="BY10" i="64"/>
  <c r="BX10" i="64"/>
  <c r="BW10" i="64"/>
  <c r="BV10" i="64"/>
  <c r="BU10" i="64"/>
  <c r="BT10" i="64"/>
  <c r="BS10" i="64"/>
  <c r="BR10" i="64"/>
  <c r="BQ10" i="64"/>
  <c r="BP10" i="64"/>
  <c r="BO10" i="64"/>
  <c r="BN10" i="64"/>
  <c r="BM10" i="64"/>
  <c r="BL10" i="64"/>
  <c r="BK10" i="64"/>
  <c r="BJ10" i="64"/>
  <c r="BI10" i="64"/>
  <c r="BH10" i="64"/>
  <c r="BG10" i="64"/>
  <c r="BF10" i="64"/>
  <c r="BE10" i="64"/>
  <c r="BD10" i="64"/>
  <c r="BC10" i="64"/>
  <c r="BB10" i="64"/>
  <c r="BA10" i="64"/>
  <c r="AZ10" i="64"/>
  <c r="AY10" i="64"/>
  <c r="AX10" i="64"/>
  <c r="AR10" i="64"/>
  <c r="AQ10" i="64"/>
  <c r="AP10" i="64"/>
  <c r="CG9" i="64"/>
  <c r="CF9" i="64"/>
  <c r="CE9" i="64"/>
  <c r="CD9" i="64"/>
  <c r="CC9" i="64"/>
  <c r="CB9" i="64"/>
  <c r="CA9" i="64"/>
  <c r="BZ9" i="64"/>
  <c r="BY9" i="64"/>
  <c r="BX9" i="64"/>
  <c r="BW9" i="64"/>
  <c r="BV9" i="64"/>
  <c r="BU9" i="64"/>
  <c r="BT9" i="64"/>
  <c r="BS9" i="64"/>
  <c r="BR9" i="64"/>
  <c r="BQ9" i="64"/>
  <c r="BP9" i="64"/>
  <c r="BO9" i="64"/>
  <c r="BN9" i="64"/>
  <c r="BM9" i="64"/>
  <c r="BL9" i="64"/>
  <c r="BK9" i="64"/>
  <c r="BJ9" i="64"/>
  <c r="BI9" i="64"/>
  <c r="BH9" i="64"/>
  <c r="BG9" i="64"/>
  <c r="BF9" i="64"/>
  <c r="BE9" i="64"/>
  <c r="BD9" i="64"/>
  <c r="BC9" i="64"/>
  <c r="BB9" i="64"/>
  <c r="BA9" i="64"/>
  <c r="AZ9" i="64"/>
  <c r="AY9" i="64"/>
  <c r="AX9" i="64"/>
  <c r="AR9" i="64"/>
  <c r="AQ9" i="64"/>
  <c r="AP9" i="64"/>
  <c r="CG8" i="64"/>
  <c r="CF8" i="64"/>
  <c r="CE8" i="64"/>
  <c r="CD8" i="64"/>
  <c r="CC8" i="64"/>
  <c r="CB8" i="64"/>
  <c r="CA8" i="64"/>
  <c r="BZ8" i="64"/>
  <c r="BY8" i="64"/>
  <c r="BX8" i="64"/>
  <c r="BW8" i="64"/>
  <c r="BV8" i="64"/>
  <c r="BU8" i="64"/>
  <c r="BT8" i="64"/>
  <c r="BS8" i="64"/>
  <c r="BR8" i="64"/>
  <c r="BQ8" i="64"/>
  <c r="BP8" i="64"/>
  <c r="BO8" i="64"/>
  <c r="BN8" i="64"/>
  <c r="BM8" i="64"/>
  <c r="BL8" i="64"/>
  <c r="BK8" i="64"/>
  <c r="BJ8" i="64"/>
  <c r="BI8" i="64"/>
  <c r="BH8" i="64"/>
  <c r="BG8" i="64"/>
  <c r="BF8" i="64"/>
  <c r="BE8" i="64"/>
  <c r="BD8" i="64"/>
  <c r="BC8" i="64"/>
  <c r="BB8" i="64"/>
  <c r="BA8" i="64"/>
  <c r="AZ8" i="64"/>
  <c r="AY8" i="64"/>
  <c r="AX8" i="64"/>
  <c r="AR8" i="64"/>
  <c r="AQ8" i="64"/>
  <c r="AP8" i="64"/>
  <c r="CG7" i="64"/>
  <c r="CF7" i="64"/>
  <c r="CE7" i="64"/>
  <c r="CD7" i="64"/>
  <c r="CC7" i="64"/>
  <c r="CB7" i="64"/>
  <c r="CA7" i="64"/>
  <c r="BZ7" i="64"/>
  <c r="BY7" i="64"/>
  <c r="BX7" i="64"/>
  <c r="BW7" i="64"/>
  <c r="BV7" i="64"/>
  <c r="BU7" i="64"/>
  <c r="BT7" i="64"/>
  <c r="BS7" i="64"/>
  <c r="BR7" i="64"/>
  <c r="BQ7" i="64"/>
  <c r="BP7" i="64"/>
  <c r="BO7" i="64"/>
  <c r="BN7" i="64"/>
  <c r="BM7" i="64"/>
  <c r="BL7" i="64"/>
  <c r="BK7" i="64"/>
  <c r="BJ7" i="64"/>
  <c r="BI7" i="64"/>
  <c r="BH7" i="64"/>
  <c r="BG7" i="64"/>
  <c r="BF7" i="64"/>
  <c r="BE7" i="64"/>
  <c r="BD7" i="64"/>
  <c r="BC7" i="64"/>
  <c r="BB7" i="64"/>
  <c r="BA7" i="64"/>
  <c r="AZ7" i="64"/>
  <c r="AY7" i="64"/>
  <c r="AX7" i="64"/>
  <c r="AR7" i="64"/>
  <c r="AQ7" i="64"/>
  <c r="AP7" i="64"/>
  <c r="CG6" i="64"/>
  <c r="CF6" i="64"/>
  <c r="CE6" i="64"/>
  <c r="CD6" i="64"/>
  <c r="CC6" i="64"/>
  <c r="CB6" i="64"/>
  <c r="CA6" i="64"/>
  <c r="BZ6" i="64"/>
  <c r="BY6" i="64"/>
  <c r="BX6" i="64"/>
  <c r="BW6" i="64"/>
  <c r="BV6" i="64"/>
  <c r="BU6" i="64"/>
  <c r="BT6" i="64"/>
  <c r="BS6" i="64"/>
  <c r="BR6" i="64"/>
  <c r="BQ6" i="64"/>
  <c r="BP6" i="64"/>
  <c r="BO6" i="64"/>
  <c r="BN6" i="64"/>
  <c r="BM6" i="64"/>
  <c r="BL6" i="64"/>
  <c r="BK6" i="64"/>
  <c r="BJ6" i="64"/>
  <c r="BI6" i="64"/>
  <c r="BH6" i="64"/>
  <c r="BG6" i="64"/>
  <c r="BF6" i="64"/>
  <c r="BE6" i="64"/>
  <c r="BD6" i="64"/>
  <c r="BC6" i="64"/>
  <c r="BB6" i="64"/>
  <c r="BA6" i="64"/>
  <c r="AZ6" i="64"/>
  <c r="AY6" i="64"/>
  <c r="AX6" i="64"/>
  <c r="AR6" i="64"/>
  <c r="AP6" i="64"/>
  <c r="B3" i="64"/>
  <c r="B4" i="64" s="1"/>
  <c r="AB293" i="70"/>
  <c r="BC293" i="70"/>
  <c r="CH291" i="70"/>
  <c r="CU293" i="70"/>
  <c r="CF293" i="70"/>
  <c r="BQ293" i="70"/>
  <c r="BP293" i="70"/>
  <c r="A24" i="70"/>
  <c r="C24" i="70" s="1"/>
  <c r="A23" i="70"/>
  <c r="A22" i="70"/>
  <c r="BK22" i="70" s="1"/>
  <c r="A21" i="70"/>
  <c r="BQ21" i="70" s="1"/>
  <c r="A20" i="70"/>
  <c r="I20" i="70" s="1"/>
  <c r="A19" i="70"/>
  <c r="U19" i="70" s="1"/>
  <c r="A18" i="70"/>
  <c r="G18" i="70" s="1"/>
  <c r="A17" i="70"/>
  <c r="A16" i="70"/>
  <c r="L16" i="70" s="1"/>
  <c r="A15" i="70"/>
  <c r="I15" i="70" s="1"/>
  <c r="A4" i="70"/>
  <c r="AJ4" i="70" s="1"/>
  <c r="A5" i="70"/>
  <c r="AJ5" i="70" s="1"/>
  <c r="A6" i="70"/>
  <c r="C6" i="70" s="1"/>
  <c r="A7" i="70"/>
  <c r="L7" i="70" s="1"/>
  <c r="A8" i="70"/>
  <c r="BK8" i="70" s="1"/>
  <c r="A9" i="70"/>
  <c r="A10" i="70"/>
  <c r="I10" i="70" s="1"/>
  <c r="A11" i="70"/>
  <c r="A12" i="70"/>
  <c r="C12" i="70" s="1"/>
  <c r="A13" i="70"/>
  <c r="A14" i="70"/>
  <c r="L14" i="70" s="1"/>
  <c r="CR293" i="70"/>
  <c r="CC293" i="70"/>
  <c r="BN293" i="70"/>
  <c r="BO293" i="70"/>
  <c r="BR293" i="70"/>
  <c r="BS293" i="70"/>
  <c r="BT293" i="70"/>
  <c r="BU293" i="70"/>
  <c r="CS293" i="70"/>
  <c r="CT293" i="70"/>
  <c r="CV293" i="70"/>
  <c r="CW293" i="70"/>
  <c r="CX293" i="70"/>
  <c r="CY293" i="70"/>
  <c r="CD293" i="70"/>
  <c r="CE293" i="70"/>
  <c r="CG293" i="70"/>
  <c r="CH293" i="70"/>
  <c r="CI293" i="70"/>
  <c r="CJ293" i="70"/>
  <c r="J293" i="70"/>
  <c r="L293" i="70"/>
  <c r="M293" i="70"/>
  <c r="BM291" i="70"/>
  <c r="BM293" i="70"/>
  <c r="CB293" i="70"/>
  <c r="CQ293" i="70"/>
  <c r="BL291" i="70"/>
  <c r="CP291" i="70"/>
  <c r="BL293" i="70"/>
  <c r="CA293" i="70"/>
  <c r="CP293" i="70"/>
  <c r="A294" i="70"/>
  <c r="AA294" i="70" s="1"/>
  <c r="AT262" i="70"/>
  <c r="BK291" i="70"/>
  <c r="BZ291" i="70"/>
  <c r="CO291" i="70"/>
  <c r="BK293" i="70"/>
  <c r="BZ293" i="70"/>
  <c r="CO293" i="70"/>
  <c r="BJ291" i="70"/>
  <c r="BY291" i="70"/>
  <c r="CN291" i="70"/>
  <c r="BJ289" i="70"/>
  <c r="BJ293" i="70"/>
  <c r="BY293" i="70"/>
  <c r="CN293" i="70"/>
  <c r="AP41" i="70"/>
  <c r="BC41" i="70"/>
  <c r="AA41" i="70"/>
  <c r="BF41" i="70"/>
  <c r="J41" i="70"/>
  <c r="AA42" i="70"/>
  <c r="BE41" i="70"/>
  <c r="AQ41" i="70"/>
  <c r="BR41" i="70"/>
  <c r="Y41" i="70"/>
  <c r="BU41" i="70"/>
  <c r="AQ34" i="70"/>
  <c r="AN41" i="70"/>
  <c r="M41" i="70"/>
  <c r="AN34" i="70"/>
  <c r="AA34" i="70"/>
  <c r="AB34" i="70"/>
  <c r="AP34" i="70"/>
  <c r="BR34" i="70"/>
  <c r="BE34" i="70"/>
  <c r="BF34" i="70"/>
  <c r="J34" i="70"/>
  <c r="BT34" i="70"/>
  <c r="BU34" i="70"/>
  <c r="Y34" i="70"/>
  <c r="M34" i="70"/>
  <c r="BC34" i="70"/>
  <c r="Y42" i="70"/>
  <c r="P34" i="70"/>
  <c r="BI223" i="70"/>
  <c r="P176" i="70"/>
  <c r="AT223" i="70"/>
  <c r="A176" i="70"/>
  <c r="BC176" i="70" s="1"/>
  <c r="AE223" i="70"/>
  <c r="A128" i="70"/>
  <c r="BB128" i="70" s="1"/>
  <c r="P223" i="70"/>
  <c r="A223" i="70"/>
  <c r="AY223" i="70" s="1"/>
  <c r="A270" i="70"/>
  <c r="L270" i="70" s="1"/>
  <c r="BI176" i="70"/>
  <c r="P270" i="70"/>
  <c r="AT176" i="70"/>
  <c r="AE270" i="70"/>
  <c r="AE176" i="70"/>
  <c r="BX81" i="70"/>
  <c r="AE34" i="70"/>
  <c r="BI81" i="70"/>
  <c r="AT81" i="70"/>
  <c r="P128" i="70"/>
  <c r="AE81" i="70"/>
  <c r="AE128" i="70"/>
  <c r="P81" i="70"/>
  <c r="AT128" i="70"/>
  <c r="A81" i="70"/>
  <c r="BI128" i="70"/>
  <c r="BI34" i="70"/>
  <c r="BI230" i="70"/>
  <c r="P183" i="70"/>
  <c r="A183" i="70"/>
  <c r="BP183" i="70" s="1"/>
  <c r="A135" i="70"/>
  <c r="AO135" i="70" s="1"/>
  <c r="A230" i="70"/>
  <c r="A277" i="70"/>
  <c r="T277" i="70" s="1"/>
  <c r="BI183" i="70"/>
  <c r="AT183" i="70"/>
  <c r="AE277" i="70"/>
  <c r="BX88" i="70"/>
  <c r="AE41" i="70"/>
  <c r="AT88" i="70"/>
  <c r="AE88" i="70"/>
  <c r="AE135" i="70"/>
  <c r="P88" i="70"/>
  <c r="A88" i="70"/>
  <c r="BU88" i="70" s="1"/>
  <c r="BI135" i="70"/>
  <c r="BI41" i="70"/>
  <c r="AT231" i="70"/>
  <c r="A184" i="70"/>
  <c r="S184" i="70" s="1"/>
  <c r="A136" i="70"/>
  <c r="BC136" i="70" s="1"/>
  <c r="A278" i="70"/>
  <c r="AY278" i="70" s="1"/>
  <c r="AT184" i="70"/>
  <c r="P184" i="70"/>
  <c r="BI89" i="70"/>
  <c r="AE89" i="70"/>
  <c r="A89" i="70"/>
  <c r="CM89" i="70"/>
  <c r="AT34" i="70"/>
  <c r="CM81" i="70"/>
  <c r="CM88" i="70"/>
  <c r="AE42" i="70"/>
  <c r="AT277" i="70"/>
  <c r="CM91" i="70"/>
  <c r="AQ42" i="70"/>
  <c r="BE42" i="70"/>
  <c r="AP42" i="70"/>
  <c r="J42" i="70"/>
  <c r="BU42" i="70"/>
  <c r="AN42" i="70"/>
  <c r="BI184" i="70"/>
  <c r="AT89" i="70"/>
  <c r="BI136" i="70"/>
  <c r="P42" i="70"/>
  <c r="AE231" i="70"/>
  <c r="P278" i="70"/>
  <c r="P136" i="70"/>
  <c r="BI42" i="70"/>
  <c r="BF42" i="70"/>
  <c r="BR42" i="70"/>
  <c r="AE278" i="70"/>
  <c r="AE136" i="70"/>
  <c r="AT42" i="70"/>
  <c r="BX89" i="70"/>
  <c r="P231" i="70"/>
  <c r="AE184" i="70"/>
  <c r="P89" i="70"/>
  <c r="AT278" i="70"/>
  <c r="A231" i="70"/>
  <c r="BR231" i="70" s="1"/>
  <c r="BI231" i="70"/>
  <c r="AT136" i="70"/>
  <c r="AT270" i="70"/>
  <c r="BP289" i="70"/>
  <c r="BQ289" i="70"/>
  <c r="CU291" i="70"/>
  <c r="BE33" i="70"/>
  <c r="BQ34" i="70"/>
  <c r="A127" i="70"/>
  <c r="M42" i="70"/>
  <c r="BC42" i="70"/>
  <c r="AE222" i="70"/>
  <c r="AB42" i="70"/>
  <c r="BT42" i="70"/>
  <c r="AT222" i="70"/>
  <c r="P41" i="70"/>
  <c r="P216" i="70"/>
  <c r="P92" i="70"/>
  <c r="BU27" i="70"/>
  <c r="BX74" i="70"/>
  <c r="AE264" i="70"/>
  <c r="BX78" i="70"/>
  <c r="AE173" i="70"/>
  <c r="A226" i="70"/>
  <c r="BR289" i="70"/>
  <c r="BE30" i="70"/>
  <c r="AT36" i="70"/>
  <c r="AE78" i="70"/>
  <c r="A187" i="70"/>
  <c r="I187" i="70" s="1"/>
  <c r="AT86" i="70"/>
  <c r="AN39" i="70"/>
  <c r="BI39" i="70"/>
  <c r="AE86" i="70"/>
  <c r="AT181" i="70"/>
  <c r="BI86" i="70"/>
  <c r="AN37" i="70"/>
  <c r="J291" i="70"/>
  <c r="P91" i="70"/>
  <c r="BX73" i="70"/>
  <c r="AE168" i="70"/>
  <c r="AE73" i="70"/>
  <c r="AP26" i="70"/>
  <c r="BI215" i="70"/>
  <c r="P73" i="70"/>
  <c r="M26" i="70"/>
  <c r="AE215" i="70"/>
  <c r="AT120" i="70"/>
  <c r="P215" i="70"/>
  <c r="P26" i="70"/>
  <c r="A215" i="70"/>
  <c r="AO215" i="70" s="1"/>
  <c r="Y26" i="70"/>
  <c r="AT168" i="70"/>
  <c r="AT26" i="70"/>
  <c r="AT274" i="70"/>
  <c r="BI76" i="70"/>
  <c r="P124" i="70"/>
  <c r="BN291" i="70"/>
  <c r="CI291" i="70"/>
  <c r="CV291" i="70"/>
  <c r="Y291" i="70"/>
  <c r="AP291" i="70"/>
  <c r="BI127" i="70"/>
  <c r="BT33" i="70"/>
  <c r="BF33" i="70"/>
  <c r="Y38" i="70"/>
  <c r="BI227" i="70"/>
  <c r="BI85" i="70"/>
  <c r="BI77" i="70"/>
  <c r="Y30" i="70"/>
  <c r="CC291" i="70"/>
  <c r="CJ291" i="70"/>
  <c r="M291" i="70"/>
  <c r="CT291" i="70"/>
  <c r="BT291" i="70"/>
  <c r="CX291" i="70"/>
  <c r="BU291" i="70"/>
  <c r="CG291" i="70"/>
  <c r="AQ291" i="70"/>
  <c r="BE291" i="70"/>
  <c r="BC291" i="70"/>
  <c r="BR291" i="70"/>
  <c r="CB291" i="70"/>
  <c r="L291" i="70"/>
  <c r="CD291" i="70"/>
  <c r="CE291" i="70"/>
  <c r="AN26" i="70"/>
  <c r="AA26" i="70"/>
  <c r="BT26" i="70"/>
  <c r="AE26" i="70"/>
  <c r="A73" i="70"/>
  <c r="BK73" i="70" s="1"/>
  <c r="AQ26" i="70"/>
  <c r="BR26" i="70"/>
  <c r="AT215" i="70"/>
  <c r="A262" i="70"/>
  <c r="Y262" i="70" s="1"/>
  <c r="BI73" i="70"/>
  <c r="J26" i="70"/>
  <c r="BC26" i="70"/>
  <c r="BE26" i="70"/>
  <c r="A168" i="70"/>
  <c r="AP168" i="70" s="1"/>
  <c r="BI168" i="70"/>
  <c r="AT73" i="70"/>
  <c r="BI120" i="70"/>
  <c r="AB26" i="70"/>
  <c r="BF26" i="70"/>
  <c r="P262" i="70"/>
  <c r="P120" i="70"/>
  <c r="BI26" i="70"/>
  <c r="BU26" i="70"/>
  <c r="AE262" i="70"/>
  <c r="A120" i="70"/>
  <c r="R120" i="70" s="1"/>
  <c r="CM73" i="70"/>
  <c r="AE120" i="70"/>
  <c r="BF292" i="70"/>
  <c r="CH292" i="70"/>
  <c r="Y33" i="70"/>
  <c r="BR33" i="70"/>
  <c r="AB33" i="70"/>
  <c r="AB45" i="70"/>
  <c r="BU33" i="70"/>
  <c r="I34" i="70"/>
  <c r="BS26" i="70"/>
  <c r="BD41" i="70"/>
  <c r="AO26" i="70"/>
  <c r="Z26" i="70"/>
  <c r="AO31" i="70"/>
  <c r="K293" i="70"/>
  <c r="BD34" i="70"/>
  <c r="BB31" i="70"/>
  <c r="CM78" i="70"/>
  <c r="BI31" i="70"/>
  <c r="A224" i="70"/>
  <c r="AQ35" i="70"/>
  <c r="AE232" i="70"/>
  <c r="AN43" i="70"/>
  <c r="A220" i="70"/>
  <c r="AL220" i="70" s="1"/>
  <c r="BS34" i="70"/>
  <c r="AO33" i="70"/>
  <c r="Z46" i="70"/>
  <c r="Z42" i="70"/>
  <c r="Z43" i="70"/>
  <c r="Z33" i="70"/>
  <c r="AO42" i="70"/>
  <c r="BD42" i="70"/>
  <c r="BS42" i="70"/>
  <c r="BD46" i="70"/>
  <c r="Z34" i="70"/>
  <c r="AO27" i="70"/>
  <c r="BS33" i="70"/>
  <c r="K41" i="70"/>
  <c r="K34" i="70"/>
  <c r="K42" i="70"/>
  <c r="BS291" i="70"/>
  <c r="K291" i="70"/>
  <c r="AO34" i="70"/>
  <c r="G43" i="70"/>
  <c r="H33" i="70"/>
  <c r="BB41" i="70"/>
  <c r="AM42" i="70"/>
  <c r="BQ26" i="70"/>
  <c r="BP35" i="70"/>
  <c r="BB34" i="70"/>
  <c r="W33" i="70"/>
  <c r="W26" i="70"/>
  <c r="W34" i="70"/>
  <c r="W27" i="70"/>
  <c r="BA26" i="70"/>
  <c r="W29" i="70"/>
  <c r="G26" i="70"/>
  <c r="I42" i="70"/>
  <c r="BB43" i="70"/>
  <c r="BA34" i="70"/>
  <c r="AL42" i="70"/>
  <c r="AL41" i="70"/>
  <c r="BA27" i="70"/>
  <c r="AM34" i="70"/>
  <c r="BB42" i="70"/>
  <c r="H26" i="70"/>
  <c r="BP26" i="70"/>
  <c r="BQ36" i="70"/>
  <c r="BP34" i="70"/>
  <c r="AG41" i="70"/>
  <c r="BK44" i="70"/>
  <c r="D41" i="70"/>
  <c r="BO26" i="70"/>
  <c r="AX26" i="70"/>
  <c r="C41" i="70"/>
  <c r="U291" i="70"/>
  <c r="F26" i="70"/>
  <c r="AJ26" i="70"/>
  <c r="AZ26" i="70"/>
  <c r="G42" i="70"/>
  <c r="V27" i="70"/>
  <c r="AK26" i="70"/>
  <c r="V42" i="70"/>
  <c r="AZ34" i="70"/>
  <c r="AZ42" i="70"/>
  <c r="AK41" i="70"/>
  <c r="BO34" i="70"/>
  <c r="AZ41" i="70"/>
  <c r="AK42" i="70"/>
  <c r="V34" i="70"/>
  <c r="AK34" i="70"/>
  <c r="V26" i="70"/>
  <c r="BO42" i="70"/>
  <c r="BO41" i="70"/>
  <c r="AH291" i="70"/>
  <c r="AG291" i="70"/>
  <c r="H34" i="70"/>
  <c r="BP29" i="70"/>
  <c r="BA42" i="70"/>
  <c r="AL34" i="70"/>
  <c r="BP42" i="70"/>
  <c r="BA41" i="70"/>
  <c r="G293" i="70"/>
  <c r="AL291" i="70"/>
  <c r="AL26" i="70"/>
  <c r="H29" i="70"/>
  <c r="W42" i="70"/>
  <c r="AL43" i="70"/>
  <c r="H41" i="70"/>
  <c r="H42" i="70"/>
  <c r="U41" i="70"/>
  <c r="AG42" i="70"/>
  <c r="AV26" i="70"/>
  <c r="AH38" i="70"/>
  <c r="BL29" i="70"/>
  <c r="R41" i="70"/>
  <c r="BL42" i="70"/>
  <c r="BL41" i="70"/>
  <c r="AG30" i="70"/>
  <c r="BL38" i="70"/>
  <c r="R42" i="70"/>
  <c r="BL39" i="70"/>
  <c r="AV33" i="70"/>
  <c r="BK41" i="70"/>
  <c r="AW291" i="70"/>
  <c r="T289" i="70"/>
  <c r="F293" i="70"/>
  <c r="BN34" i="70"/>
  <c r="F33" i="70"/>
  <c r="E291" i="70"/>
  <c r="AX41" i="70"/>
  <c r="AX34" i="70"/>
  <c r="E289" i="70"/>
  <c r="T34" i="70"/>
  <c r="BM42" i="70"/>
  <c r="AX33" i="70"/>
  <c r="AJ41" i="70"/>
  <c r="AY42" i="70"/>
  <c r="U42" i="70"/>
  <c r="AJ34" i="70"/>
  <c r="BN41" i="70"/>
  <c r="F45" i="70"/>
  <c r="AJ42" i="70"/>
  <c r="BN26" i="70"/>
  <c r="U26" i="70"/>
  <c r="BN42" i="70"/>
  <c r="F42" i="70"/>
  <c r="AY289" i="70"/>
  <c r="BM36" i="70"/>
  <c r="T42" i="70"/>
  <c r="C34" i="70"/>
  <c r="AI42" i="70"/>
  <c r="F41" i="70"/>
  <c r="E34" i="70"/>
  <c r="AY26" i="70"/>
  <c r="F34" i="70"/>
  <c r="AY34" i="70"/>
  <c r="AH26" i="70"/>
  <c r="AV43" i="70"/>
  <c r="AH42" i="70"/>
  <c r="BM34" i="70"/>
  <c r="E33" i="70"/>
  <c r="K26" i="70"/>
  <c r="BD26" i="70"/>
  <c r="AV289" i="70"/>
  <c r="AG46" i="70"/>
  <c r="D293" i="70"/>
  <c r="BK26" i="70"/>
  <c r="R33" i="70"/>
  <c r="D42" i="70"/>
  <c r="BK34" i="70"/>
  <c r="AG27" i="70"/>
  <c r="AI34" i="70"/>
  <c r="AO291" i="70"/>
  <c r="Z293" i="70"/>
  <c r="Z291" i="70"/>
  <c r="BL26" i="70"/>
  <c r="S37" i="70"/>
  <c r="C42" i="70"/>
  <c r="BK28" i="70"/>
  <c r="BK38" i="70"/>
  <c r="E42" i="70"/>
  <c r="U34" i="70"/>
  <c r="G41" i="70"/>
  <c r="E293" i="70"/>
  <c r="H293" i="70"/>
  <c r="C293" i="70"/>
  <c r="D33" i="70"/>
  <c r="T41" i="70"/>
  <c r="AX42" i="70"/>
  <c r="BM41" i="70"/>
  <c r="BK42" i="70"/>
  <c r="S293" i="70"/>
  <c r="AH293" i="70"/>
  <c r="AW293" i="70"/>
  <c r="AO293" i="70"/>
  <c r="BD293" i="70"/>
  <c r="R293" i="70"/>
  <c r="AG293" i="70"/>
  <c r="AV293" i="70"/>
  <c r="U293" i="70"/>
  <c r="AJ293" i="70"/>
  <c r="AY293" i="70"/>
  <c r="AM293" i="70"/>
  <c r="BB293" i="70"/>
  <c r="X293" i="70"/>
  <c r="V293" i="70"/>
  <c r="AK293" i="70"/>
  <c r="AZ293" i="70"/>
  <c r="BA293" i="70"/>
  <c r="W293" i="70"/>
  <c r="AL293" i="70"/>
  <c r="T293" i="70"/>
  <c r="AI293" i="70"/>
  <c r="AX293" i="70"/>
  <c r="BA291" i="70"/>
  <c r="H291" i="70"/>
  <c r="AY291" i="70"/>
  <c r="CW291" i="70"/>
  <c r="AM291" i="70"/>
  <c r="V291" i="70"/>
  <c r="AZ291" i="70"/>
  <c r="AJ291" i="70"/>
  <c r="BQ291" i="70"/>
  <c r="AK291" i="70"/>
  <c r="CA291" i="70"/>
  <c r="CF291" i="70"/>
  <c r="S291" i="70"/>
  <c r="BB291" i="70"/>
  <c r="F291" i="70"/>
  <c r="BF291" i="70"/>
  <c r="AP33" i="70"/>
  <c r="P175" i="70"/>
  <c r="BO33" i="70"/>
  <c r="BA33" i="70"/>
  <c r="BI80" i="70"/>
  <c r="AN33" i="70"/>
  <c r="P33" i="70"/>
  <c r="BM33" i="70"/>
  <c r="A222" i="70"/>
  <c r="AM222" i="70" s="1"/>
  <c r="A269" i="70"/>
  <c r="BF269" i="70" s="1"/>
  <c r="AM33" i="70"/>
  <c r="BI175" i="70"/>
  <c r="BN33" i="70"/>
  <c r="BI222" i="70"/>
  <c r="BB33" i="70"/>
  <c r="AT127" i="70"/>
  <c r="AE33" i="70"/>
  <c r="V33" i="70"/>
  <c r="AK33" i="70"/>
  <c r="AW33" i="70"/>
  <c r="BP33" i="70"/>
  <c r="X33" i="70"/>
  <c r="BX80" i="70"/>
  <c r="AE80" i="70"/>
  <c r="M33" i="70"/>
  <c r="AT80" i="70"/>
  <c r="AY33" i="70"/>
  <c r="BQ33" i="70"/>
  <c r="P222" i="70"/>
  <c r="P80" i="70"/>
  <c r="AG33" i="70"/>
  <c r="AE127" i="70"/>
  <c r="AT175" i="70"/>
  <c r="P127" i="70"/>
  <c r="BC33" i="70"/>
  <c r="A80" i="70"/>
  <c r="AV80" i="70" s="1"/>
  <c r="AE269" i="70"/>
  <c r="AT33" i="70"/>
  <c r="AJ33" i="70"/>
  <c r="CM80" i="70"/>
  <c r="A175" i="70"/>
  <c r="V175" i="70" s="1"/>
  <c r="P269" i="70"/>
  <c r="BI33" i="70"/>
  <c r="AE175" i="70"/>
  <c r="AZ33" i="70"/>
  <c r="AQ33" i="70"/>
  <c r="AT46" i="70"/>
  <c r="BN46" i="70"/>
  <c r="P235" i="70"/>
  <c r="AE140" i="70"/>
  <c r="A282" i="70"/>
  <c r="BF282" i="70" s="1"/>
  <c r="AT93" i="70"/>
  <c r="BT292" i="70"/>
  <c r="AB292" i="70"/>
  <c r="R291" i="70"/>
  <c r="AV44" i="70"/>
  <c r="AG26" i="70"/>
  <c r="D29" i="70"/>
  <c r="AX291" i="70"/>
  <c r="R34" i="70"/>
  <c r="S26" i="70"/>
  <c r="AI26" i="70"/>
  <c r="D291" i="70"/>
  <c r="AH34" i="70"/>
  <c r="S33" i="70"/>
  <c r="AW26" i="70"/>
  <c r="BL33" i="70"/>
  <c r="AW289" i="70"/>
  <c r="AH33" i="70"/>
  <c r="AW41" i="70"/>
  <c r="D43" i="70"/>
  <c r="BL30" i="70"/>
  <c r="S34" i="70"/>
  <c r="D31" i="70"/>
  <c r="T26" i="70"/>
  <c r="AI291" i="70"/>
  <c r="E26" i="70"/>
  <c r="AI33" i="70"/>
  <c r="BM26" i="70"/>
  <c r="T33" i="70"/>
  <c r="AW42" i="70"/>
  <c r="E35" i="70"/>
  <c r="T291" i="70"/>
  <c r="U31" i="70"/>
  <c r="R26" i="70"/>
  <c r="AV42" i="70"/>
  <c r="L26" i="70"/>
  <c r="G27" i="70"/>
  <c r="AW34" i="70"/>
  <c r="AV41" i="70"/>
  <c r="AG34" i="70"/>
  <c r="AE261" i="70"/>
  <c r="BF293" i="70"/>
  <c r="A261" i="70"/>
  <c r="AT214" i="70"/>
  <c r="Y293" i="70"/>
  <c r="AN293" i="70"/>
  <c r="G34" i="70"/>
  <c r="L33" i="70"/>
  <c r="L41" i="70"/>
  <c r="I41" i="70"/>
  <c r="S27" i="70"/>
  <c r="BL34" i="70"/>
  <c r="AH41" i="70"/>
  <c r="D34" i="70"/>
  <c r="BA29" i="70"/>
  <c r="S42" i="70"/>
  <c r="G33" i="70"/>
  <c r="L34" i="70"/>
  <c r="L42" i="70"/>
  <c r="AA293" i="70"/>
  <c r="X42" i="70"/>
  <c r="BQ42" i="70"/>
  <c r="X26" i="70"/>
  <c r="BB26" i="70"/>
  <c r="X34" i="70"/>
  <c r="AM26" i="70"/>
  <c r="X41" i="70"/>
  <c r="BQ41" i="70"/>
  <c r="I293" i="70"/>
  <c r="BK33" i="70"/>
  <c r="C26" i="70"/>
  <c r="C291" i="70"/>
  <c r="I291" i="70"/>
  <c r="AV34" i="70"/>
  <c r="X291" i="70"/>
  <c r="I26" i="70"/>
  <c r="X43" i="70"/>
  <c r="AM41" i="70"/>
  <c r="AZ31" i="70"/>
  <c r="V29" i="70"/>
  <c r="D26" i="70"/>
  <c r="T35" i="70"/>
  <c r="BI167" i="70"/>
  <c r="AE167" i="70"/>
  <c r="P25" i="70"/>
  <c r="AT72" i="70"/>
  <c r="BI72" i="70"/>
  <c r="AT25" i="70"/>
  <c r="A119" i="70"/>
  <c r="A72" i="70"/>
  <c r="AE119" i="70"/>
  <c r="AT261" i="70"/>
  <c r="AA291" i="70"/>
  <c r="P261" i="70"/>
  <c r="BI214" i="70"/>
  <c r="AE214" i="70"/>
  <c r="AP293" i="70"/>
  <c r="AT167" i="70"/>
  <c r="P167" i="70"/>
  <c r="A167" i="70"/>
  <c r="BE293" i="70"/>
  <c r="BI119" i="70"/>
  <c r="BI25" i="70"/>
  <c r="AE25" i="70"/>
  <c r="A214" i="70"/>
  <c r="AE72" i="70"/>
  <c r="AT119" i="70"/>
  <c r="P119" i="70"/>
  <c r="BX72" i="70"/>
  <c r="P72" i="70"/>
  <c r="D292" i="70"/>
  <c r="AF4" i="94"/>
  <c r="Q4" i="96" l="1"/>
  <c r="Q2" i="96"/>
  <c r="D103" i="96"/>
  <c r="V2" i="97"/>
  <c r="V4" i="97"/>
  <c r="V116" i="97"/>
  <c r="V115" i="97" s="1"/>
  <c r="W5" i="97"/>
  <c r="Q104" i="96"/>
  <c r="R5" i="96"/>
  <c r="R53" i="96" s="1"/>
  <c r="R64" i="96" s="1"/>
  <c r="D2" i="95"/>
  <c r="D4" i="95"/>
  <c r="Q5" i="95"/>
  <c r="P4" i="95"/>
  <c r="P96" i="95"/>
  <c r="P95" i="95" s="1"/>
  <c r="P2" i="95"/>
  <c r="E95" i="95"/>
  <c r="D96" i="95"/>
  <c r="D95" i="95" s="1"/>
  <c r="X6" i="94"/>
  <c r="F38" i="70"/>
  <c r="P188" i="70"/>
  <c r="CM93" i="70"/>
  <c r="AK30" i="70"/>
  <c r="G30" i="70"/>
  <c r="P77" i="70"/>
  <c r="AT38" i="70"/>
  <c r="AJ30" i="70"/>
  <c r="X30" i="70"/>
  <c r="BS46" i="70"/>
  <c r="BI219" i="70"/>
  <c r="P227" i="70"/>
  <c r="AP46" i="70"/>
  <c r="AE93" i="70"/>
  <c r="AM38" i="70"/>
  <c r="U38" i="70"/>
  <c r="AY30" i="70"/>
  <c r="BB30" i="70"/>
  <c r="AI46" i="70"/>
  <c r="D46" i="70"/>
  <c r="L38" i="70"/>
  <c r="AW38" i="70"/>
  <c r="U46" i="70"/>
  <c r="BK30" i="70"/>
  <c r="BP38" i="70"/>
  <c r="P219" i="70"/>
  <c r="BF38" i="70"/>
  <c r="AQ46" i="70"/>
  <c r="BL46" i="70"/>
  <c r="BI46" i="70"/>
  <c r="AE46" i="70"/>
  <c r="AL38" i="70"/>
  <c r="D38" i="70"/>
  <c r="AL30" i="70"/>
  <c r="BB38" i="70"/>
  <c r="I38" i="70"/>
  <c r="AE266" i="70"/>
  <c r="AE77" i="70"/>
  <c r="AP30" i="70"/>
  <c r="BF46" i="70"/>
  <c r="AS98" i="64" a="1"/>
  <c r="AS98" i="64" s="1"/>
  <c r="S46" i="70"/>
  <c r="A93" i="70"/>
  <c r="L93" i="70" s="1"/>
  <c r="AE188" i="70"/>
  <c r="T38" i="70"/>
  <c r="Z38" i="70"/>
  <c r="AJ38" i="70"/>
  <c r="BD38" i="70"/>
  <c r="AT132" i="70"/>
  <c r="AT172" i="70"/>
  <c r="A188" i="70"/>
  <c r="AA188" i="70" s="1"/>
  <c r="AS99" i="64" a="1"/>
  <c r="AS99" i="64" s="1"/>
  <c r="BF30" i="70"/>
  <c r="P132" i="70"/>
  <c r="AQ38" i="70"/>
  <c r="BI188" i="70"/>
  <c r="BC30" i="70"/>
  <c r="AA38" i="70"/>
  <c r="AN38" i="70"/>
  <c r="P44" i="70"/>
  <c r="AT280" i="70"/>
  <c r="BE43" i="70"/>
  <c r="BC36" i="70"/>
  <c r="AE75" i="70"/>
  <c r="AA289" i="70"/>
  <c r="E31" i="70"/>
  <c r="BO39" i="70"/>
  <c r="BP39" i="70"/>
  <c r="BB39" i="70"/>
  <c r="V31" i="70"/>
  <c r="AE31" i="70"/>
  <c r="AT78" i="70"/>
  <c r="P228" i="70"/>
  <c r="CG289" i="70"/>
  <c r="G31" i="70"/>
  <c r="BT289" i="70"/>
  <c r="U39" i="70"/>
  <c r="G289" i="70"/>
  <c r="A133" i="70"/>
  <c r="M31" i="70"/>
  <c r="CJ289" i="70"/>
  <c r="M289" i="70"/>
  <c r="D39" i="70"/>
  <c r="H31" i="70"/>
  <c r="BA31" i="70"/>
  <c r="W39" i="70"/>
  <c r="BC39" i="70"/>
  <c r="P31" i="70"/>
  <c r="CH289" i="70"/>
  <c r="CI289" i="70"/>
  <c r="BK31" i="70"/>
  <c r="F31" i="70"/>
  <c r="AK289" i="70"/>
  <c r="BE39" i="70"/>
  <c r="J31" i="70"/>
  <c r="BF289" i="70"/>
  <c r="CW289" i="70"/>
  <c r="M40" i="70"/>
  <c r="AS6" i="64" a="1"/>
  <c r="AS6" i="64" s="1"/>
  <c r="J35" i="70"/>
  <c r="BB35" i="70"/>
  <c r="L43" i="70"/>
  <c r="BL35" i="70"/>
  <c r="F292" i="70"/>
  <c r="T292" i="70"/>
  <c r="S43" i="70"/>
  <c r="AX35" i="70"/>
  <c r="BA43" i="70"/>
  <c r="BD35" i="70"/>
  <c r="AT185" i="70"/>
  <c r="AB43" i="70"/>
  <c r="AE177" i="70"/>
  <c r="AB35" i="70"/>
  <c r="BE35" i="70"/>
  <c r="CR292" i="70"/>
  <c r="AE263" i="70"/>
  <c r="BT27" i="70"/>
  <c r="BR27" i="70"/>
  <c r="BI129" i="70"/>
  <c r="BN292" i="70"/>
  <c r="L27" i="70"/>
  <c r="AW27" i="70"/>
  <c r="AK27" i="70"/>
  <c r="P129" i="70"/>
  <c r="BA35" i="70"/>
  <c r="BX90" i="70"/>
  <c r="AE216" i="70"/>
  <c r="BI27" i="70"/>
  <c r="BU35" i="70"/>
  <c r="A74" i="70"/>
  <c r="BZ74" i="70" s="1"/>
  <c r="AI292" i="70"/>
  <c r="AW43" i="70"/>
  <c r="CU292" i="70"/>
  <c r="BM35" i="70"/>
  <c r="AV292" i="70"/>
  <c r="F35" i="70"/>
  <c r="E27" i="70"/>
  <c r="BO35" i="70"/>
  <c r="BB27" i="70"/>
  <c r="BI43" i="70"/>
  <c r="AE137" i="70"/>
  <c r="BR35" i="70"/>
  <c r="P35" i="70"/>
  <c r="AP35" i="70"/>
  <c r="M292" i="70"/>
  <c r="CT292" i="70"/>
  <c r="AT169" i="70"/>
  <c r="AN27" i="70"/>
  <c r="AE43" i="70"/>
  <c r="P271" i="70"/>
  <c r="AA292" i="70"/>
  <c r="BL43" i="70"/>
  <c r="V35" i="70"/>
  <c r="BI90" i="70"/>
  <c r="M27" i="70"/>
  <c r="M43" i="70"/>
  <c r="BQ43" i="70"/>
  <c r="E292" i="70"/>
  <c r="AL292" i="70"/>
  <c r="AE185" i="70"/>
  <c r="BI35" i="70"/>
  <c r="AQ292" i="70"/>
  <c r="AB27" i="70"/>
  <c r="AY27" i="70"/>
  <c r="AE121" i="70"/>
  <c r="W35" i="70"/>
  <c r="BS43" i="70"/>
  <c r="CJ292" i="70"/>
  <c r="AI35" i="70"/>
  <c r="V292" i="70"/>
  <c r="AM35" i="70"/>
  <c r="K292" i="70"/>
  <c r="AT90" i="70"/>
  <c r="BC35" i="70"/>
  <c r="AN292" i="70"/>
  <c r="A169" i="70"/>
  <c r="A90" i="70"/>
  <c r="BB90" i="70" s="1"/>
  <c r="BJ292" i="70"/>
  <c r="CO292" i="70"/>
  <c r="I292" i="70"/>
  <c r="BA292" i="70"/>
  <c r="BK27" i="70"/>
  <c r="AJ27" i="70"/>
  <c r="BK35" i="70"/>
  <c r="U35" i="70"/>
  <c r="BS35" i="70"/>
  <c r="K43" i="70"/>
  <c r="BI185" i="70"/>
  <c r="AE90" i="70"/>
  <c r="AE224" i="70"/>
  <c r="A82" i="70"/>
  <c r="BU292" i="70"/>
  <c r="CY292" i="70"/>
  <c r="BC27" i="70"/>
  <c r="BI74" i="70"/>
  <c r="BI216" i="70"/>
  <c r="P90" i="70"/>
  <c r="BZ292" i="70"/>
  <c r="BO292" i="70"/>
  <c r="BO43" i="70"/>
  <c r="AZ292" i="70"/>
  <c r="AT137" i="70"/>
  <c r="CV292" i="70"/>
  <c r="I27" i="70"/>
  <c r="BP292" i="70"/>
  <c r="A129" i="70"/>
  <c r="W129" i="70" s="1"/>
  <c r="M35" i="70"/>
  <c r="BT35" i="70"/>
  <c r="BC292" i="70"/>
  <c r="BI82" i="70"/>
  <c r="AZ35" i="70"/>
  <c r="X27" i="70"/>
  <c r="AJ43" i="70"/>
  <c r="K35" i="70"/>
  <c r="E43" i="70"/>
  <c r="BQ27" i="70"/>
  <c r="T43" i="70"/>
  <c r="CB292" i="70"/>
  <c r="AJ292" i="70"/>
  <c r="BM27" i="70"/>
  <c r="T27" i="70"/>
  <c r="R43" i="70"/>
  <c r="Z292" i="70"/>
  <c r="BU43" i="70"/>
  <c r="AE279" i="70"/>
  <c r="Y35" i="70"/>
  <c r="P177" i="70"/>
  <c r="J292" i="70"/>
  <c r="AE27" i="70"/>
  <c r="BF27" i="70"/>
  <c r="AP27" i="70"/>
  <c r="AT232" i="70"/>
  <c r="BR43" i="70"/>
  <c r="BK292" i="70"/>
  <c r="CW292" i="70"/>
  <c r="A263" i="70"/>
  <c r="Y263" i="70" s="1"/>
  <c r="X35" i="70"/>
  <c r="S35" i="70"/>
  <c r="D35" i="70"/>
  <c r="H292" i="70"/>
  <c r="G35" i="70"/>
  <c r="C43" i="70"/>
  <c r="X292" i="70"/>
  <c r="AY43" i="70"/>
  <c r="AO292" i="70"/>
  <c r="AO35" i="70"/>
  <c r="BD27" i="70"/>
  <c r="P279" i="70"/>
  <c r="A137" i="70"/>
  <c r="I137" i="70" s="1"/>
  <c r="AN35" i="70"/>
  <c r="AT82" i="70"/>
  <c r="P74" i="70"/>
  <c r="CM74" i="70"/>
  <c r="CQ292" i="70"/>
  <c r="I43" i="70"/>
  <c r="AG292" i="70"/>
  <c r="AH27" i="70"/>
  <c r="AH35" i="70"/>
  <c r="AI27" i="70"/>
  <c r="CG292" i="70"/>
  <c r="AK292" i="70"/>
  <c r="CF292" i="70"/>
  <c r="C35" i="70"/>
  <c r="H27" i="70"/>
  <c r="AZ43" i="70"/>
  <c r="AW292" i="70"/>
  <c r="W43" i="70"/>
  <c r="BP27" i="70"/>
  <c r="U43" i="70"/>
  <c r="AL27" i="70"/>
  <c r="H35" i="70"/>
  <c r="BD292" i="70"/>
  <c r="P43" i="70"/>
  <c r="J43" i="70"/>
  <c r="A232" i="70"/>
  <c r="AT279" i="70"/>
  <c r="AT271" i="70"/>
  <c r="BF35" i="70"/>
  <c r="AE82" i="70"/>
  <c r="BI177" i="70"/>
  <c r="AT129" i="70"/>
  <c r="L292" i="70"/>
  <c r="Y292" i="70"/>
  <c r="CS292" i="70"/>
  <c r="AE169" i="70"/>
  <c r="J27" i="70"/>
  <c r="P121" i="70"/>
  <c r="BI169" i="70"/>
  <c r="P27" i="70"/>
  <c r="AT121" i="70"/>
  <c r="BQ292" i="70"/>
  <c r="A279" i="70"/>
  <c r="Y43" i="70"/>
  <c r="CA292" i="70"/>
  <c r="BM292" i="70"/>
  <c r="BQ35" i="70"/>
  <c r="AW35" i="70"/>
  <c r="L35" i="70"/>
  <c r="BM43" i="70"/>
  <c r="W292" i="70"/>
  <c r="S292" i="70"/>
  <c r="F27" i="70"/>
  <c r="U27" i="70"/>
  <c r="AK43" i="70"/>
  <c r="AZ27" i="70"/>
  <c r="P185" i="70"/>
  <c r="AQ43" i="70"/>
  <c r="AT35" i="70"/>
  <c r="BX82" i="70"/>
  <c r="CI292" i="70"/>
  <c r="BR292" i="70"/>
  <c r="Y27" i="70"/>
  <c r="AT74" i="70"/>
  <c r="BI232" i="70"/>
  <c r="AT224" i="70"/>
  <c r="AP43" i="70"/>
  <c r="AM43" i="70"/>
  <c r="C292" i="70"/>
  <c r="AH292" i="70"/>
  <c r="D27" i="70"/>
  <c r="CP292" i="70"/>
  <c r="AM292" i="70"/>
  <c r="AY292" i="70"/>
  <c r="U292" i="70"/>
  <c r="I35" i="70"/>
  <c r="R27" i="70"/>
  <c r="AI43" i="70"/>
  <c r="AV27" i="70"/>
  <c r="BN27" i="70"/>
  <c r="R292" i="70"/>
  <c r="BO27" i="70"/>
  <c r="AG35" i="70"/>
  <c r="AL35" i="70"/>
  <c r="AJ35" i="70"/>
  <c r="BD43" i="70"/>
  <c r="Z35" i="70"/>
  <c r="CM90" i="70"/>
  <c r="BI137" i="70"/>
  <c r="BF43" i="70"/>
  <c r="BC43" i="70"/>
  <c r="AK35" i="70"/>
  <c r="AE129" i="70"/>
  <c r="AT177" i="70"/>
  <c r="AA35" i="70"/>
  <c r="BI224" i="70"/>
  <c r="CC292" i="70"/>
  <c r="CE292" i="70"/>
  <c r="AP292" i="70"/>
  <c r="A121" i="70"/>
  <c r="AP121" i="70" s="1"/>
  <c r="AT27" i="70"/>
  <c r="P263" i="70"/>
  <c r="BE27" i="70"/>
  <c r="A216" i="70"/>
  <c r="AA27" i="70"/>
  <c r="P232" i="70"/>
  <c r="AA43" i="70"/>
  <c r="BL292" i="70"/>
  <c r="V43" i="70"/>
  <c r="AM27" i="70"/>
  <c r="BN35" i="70"/>
  <c r="AX43" i="70"/>
  <c r="AH43" i="70"/>
  <c r="BL27" i="70"/>
  <c r="C27" i="70"/>
  <c r="K27" i="70"/>
  <c r="G292" i="70"/>
  <c r="BB292" i="70"/>
  <c r="AX292" i="70"/>
  <c r="AV35" i="70"/>
  <c r="AG43" i="70"/>
  <c r="R35" i="70"/>
  <c r="AX27" i="70"/>
  <c r="BN43" i="70"/>
  <c r="H43" i="70"/>
  <c r="BP43" i="70"/>
  <c r="F43" i="70"/>
  <c r="AY35" i="70"/>
  <c r="BS27" i="70"/>
  <c r="AO43" i="70"/>
  <c r="P137" i="70"/>
  <c r="A185" i="70"/>
  <c r="AB185" i="70" s="1"/>
  <c r="BT43" i="70"/>
  <c r="AT43" i="70"/>
  <c r="P82" i="70"/>
  <c r="AE271" i="70"/>
  <c r="A177" i="70"/>
  <c r="AI177" i="70" s="1"/>
  <c r="AE35" i="70"/>
  <c r="P224" i="70"/>
  <c r="A271" i="70"/>
  <c r="E271" i="70" s="1"/>
  <c r="Z27" i="70"/>
  <c r="CX292" i="70"/>
  <c r="BE292" i="70"/>
  <c r="BS292" i="70"/>
  <c r="AT263" i="70"/>
  <c r="AE74" i="70"/>
  <c r="AT216" i="70"/>
  <c r="AQ27" i="70"/>
  <c r="BI121" i="70"/>
  <c r="BY292" i="70"/>
  <c r="E30" i="70"/>
  <c r="AX46" i="70"/>
  <c r="AT235" i="70"/>
  <c r="AZ46" i="70"/>
  <c r="E46" i="70"/>
  <c r="BQ38" i="70"/>
  <c r="AV30" i="70"/>
  <c r="BN38" i="70"/>
  <c r="AO38" i="70"/>
  <c r="AK38" i="70"/>
  <c r="BO38" i="70"/>
  <c r="BS38" i="70"/>
  <c r="AO46" i="70"/>
  <c r="AT124" i="70"/>
  <c r="BT30" i="70"/>
  <c r="P85" i="70"/>
  <c r="AE274" i="70"/>
  <c r="AT219" i="70"/>
  <c r="AE227" i="70"/>
  <c r="BI140" i="70"/>
  <c r="A235" i="70"/>
  <c r="AY235" i="70" s="1"/>
  <c r="R46" i="70"/>
  <c r="W38" i="70"/>
  <c r="AB38" i="70"/>
  <c r="A124" i="70"/>
  <c r="A266" i="70"/>
  <c r="AX266" i="70" s="1"/>
  <c r="BU30" i="70"/>
  <c r="AT30" i="70"/>
  <c r="AE30" i="70"/>
  <c r="BI124" i="70"/>
  <c r="BS30" i="70"/>
  <c r="W30" i="70"/>
  <c r="U30" i="70"/>
  <c r="T30" i="70"/>
  <c r="AT266" i="70"/>
  <c r="CM77" i="70"/>
  <c r="P266" i="70"/>
  <c r="M30" i="70"/>
  <c r="BR30" i="70"/>
  <c r="A219" i="70"/>
  <c r="BF219" i="70" s="1"/>
  <c r="P30" i="70"/>
  <c r="Z30" i="70"/>
  <c r="BM30" i="70"/>
  <c r="V30" i="70"/>
  <c r="F30" i="70"/>
  <c r="D30" i="70"/>
  <c r="AT77" i="70"/>
  <c r="AQ30" i="70"/>
  <c r="AE172" i="70"/>
  <c r="BP30" i="70"/>
  <c r="AM30" i="70"/>
  <c r="BQ30" i="70"/>
  <c r="BO30" i="70"/>
  <c r="R30" i="70"/>
  <c r="AW30" i="70"/>
  <c r="AB30" i="70"/>
  <c r="P172" i="70"/>
  <c r="AH30" i="70"/>
  <c r="AI30" i="70"/>
  <c r="S30" i="70"/>
  <c r="BA30" i="70"/>
  <c r="AX38" i="70"/>
  <c r="AX30" i="70"/>
  <c r="P282" i="70"/>
  <c r="P46" i="70"/>
  <c r="A140" i="70"/>
  <c r="AJ140" i="70" s="1"/>
  <c r="X38" i="70"/>
  <c r="AJ46" i="70"/>
  <c r="K38" i="70"/>
  <c r="K30" i="70"/>
  <c r="AN30" i="70"/>
  <c r="A85" i="70"/>
  <c r="J38" i="70"/>
  <c r="AA30" i="70"/>
  <c r="BI38" i="70"/>
  <c r="J30" i="70"/>
  <c r="C30" i="70"/>
  <c r="T46" i="70"/>
  <c r="BI93" i="70"/>
  <c r="BI235" i="70"/>
  <c r="BN30" i="70"/>
  <c r="S38" i="70"/>
  <c r="AZ30" i="70"/>
  <c r="G38" i="70"/>
  <c r="H30" i="70"/>
  <c r="BD30" i="70"/>
  <c r="A172" i="70"/>
  <c r="Y172" i="70" s="1"/>
  <c r="BX77" i="70"/>
  <c r="AT227" i="70"/>
  <c r="P38" i="70"/>
  <c r="BR38" i="70"/>
  <c r="BI30" i="70"/>
  <c r="AE219" i="70"/>
  <c r="BI180" i="70"/>
  <c r="BU38" i="70"/>
  <c r="AT180" i="70"/>
  <c r="AE180" i="70"/>
  <c r="AE38" i="70"/>
  <c r="AT85" i="70"/>
  <c r="AZ38" i="70"/>
  <c r="H38" i="70"/>
  <c r="E38" i="70"/>
  <c r="AI38" i="70"/>
  <c r="P274" i="70"/>
  <c r="BE38" i="70"/>
  <c r="A132" i="70"/>
  <c r="BO132" i="70" s="1"/>
  <c r="AE132" i="70"/>
  <c r="A227" i="70"/>
  <c r="BA38" i="70"/>
  <c r="BM38" i="70"/>
  <c r="C38" i="70"/>
  <c r="AP38" i="70"/>
  <c r="A180" i="70"/>
  <c r="AN180" i="70" s="1"/>
  <c r="M38" i="70"/>
  <c r="CM85" i="70"/>
  <c r="BX85" i="70"/>
  <c r="P180" i="70"/>
  <c r="V38" i="70"/>
  <c r="AY38" i="70"/>
  <c r="R38" i="70"/>
  <c r="BC46" i="70"/>
  <c r="P140" i="70"/>
  <c r="BQ46" i="70"/>
  <c r="BK46" i="70"/>
  <c r="C46" i="70"/>
  <c r="AW46" i="70"/>
  <c r="W46" i="70"/>
  <c r="J46" i="70"/>
  <c r="BO46" i="70"/>
  <c r="BR46" i="70"/>
  <c r="G46" i="70"/>
  <c r="BE46" i="70"/>
  <c r="AY46" i="70"/>
  <c r="F46" i="70"/>
  <c r="AT282" i="70"/>
  <c r="M46" i="70"/>
  <c r="AT188" i="70"/>
  <c r="BT46" i="70"/>
  <c r="AB46" i="70"/>
  <c r="Y46" i="70"/>
  <c r="AK46" i="70"/>
  <c r="V46" i="70"/>
  <c r="AM46" i="70"/>
  <c r="BB46" i="70"/>
  <c r="X46" i="70"/>
  <c r="AL46" i="70"/>
  <c r="AA46" i="70"/>
  <c r="BM46" i="70"/>
  <c r="H46" i="70"/>
  <c r="K46" i="70"/>
  <c r="BP46" i="70"/>
  <c r="BU46" i="70"/>
  <c r="AV46" i="70"/>
  <c r="AE235" i="70"/>
  <c r="P93" i="70"/>
  <c r="BA46" i="70"/>
  <c r="AG38" i="70"/>
  <c r="L30" i="70"/>
  <c r="I30" i="70"/>
  <c r="AH46" i="70"/>
  <c r="L46" i="70"/>
  <c r="AT140" i="70"/>
  <c r="BX93" i="70"/>
  <c r="AN46" i="70"/>
  <c r="I46" i="70"/>
  <c r="AV38" i="70"/>
  <c r="BI172" i="70"/>
  <c r="AE124" i="70"/>
  <c r="A274" i="70"/>
  <c r="AQ274" i="70" s="1"/>
  <c r="BT38" i="70"/>
  <c r="BC38" i="70"/>
  <c r="A77" i="70"/>
  <c r="CO77" i="70" s="1"/>
  <c r="BI132" i="70"/>
  <c r="D55" i="64"/>
  <c r="AP37" i="70"/>
  <c r="I29" i="70"/>
  <c r="AT218" i="70"/>
  <c r="P187" i="70"/>
  <c r="F37" i="70"/>
  <c r="AN45" i="70"/>
  <c r="AE226" i="70"/>
  <c r="AT92" i="70"/>
  <c r="BQ29" i="70"/>
  <c r="C37" i="70"/>
  <c r="BN29" i="70"/>
  <c r="BD45" i="70"/>
  <c r="M29" i="70"/>
  <c r="AT131" i="70"/>
  <c r="AT45" i="70"/>
  <c r="P131" i="70"/>
  <c r="F52" i="64"/>
  <c r="F55" i="64"/>
  <c r="AT37" i="70"/>
  <c r="BQ45" i="70"/>
  <c r="BD37" i="70"/>
  <c r="BU29" i="70"/>
  <c r="AT226" i="70"/>
  <c r="P234" i="70"/>
  <c r="AY29" i="70"/>
  <c r="P273" i="70"/>
  <c r="A92" i="70"/>
  <c r="P218" i="70"/>
  <c r="BF29" i="70"/>
  <c r="AE265" i="70"/>
  <c r="AA37" i="70"/>
  <c r="S45" i="70"/>
  <c r="U37" i="70"/>
  <c r="E45" i="70"/>
  <c r="AK37" i="70"/>
  <c r="BB29" i="70"/>
  <c r="BI29" i="70"/>
  <c r="AZ290" i="70"/>
  <c r="E3" i="70"/>
  <c r="AE126" i="70"/>
  <c r="BU40" i="70"/>
  <c r="BP32" i="70"/>
  <c r="CT290" i="70"/>
  <c r="CM87" i="70"/>
  <c r="BB40" i="70"/>
  <c r="L32" i="70"/>
  <c r="A50" i="70"/>
  <c r="R50" i="70" s="1"/>
  <c r="BQ32" i="70"/>
  <c r="AE239" i="70"/>
  <c r="BI182" i="70"/>
  <c r="BS32" i="70"/>
  <c r="BQ3" i="70"/>
  <c r="Y32" i="70"/>
  <c r="BL32" i="70"/>
  <c r="AT229" i="70"/>
  <c r="BN32" i="70"/>
  <c r="AL40" i="70"/>
  <c r="AK290" i="70"/>
  <c r="AT145" i="70"/>
  <c r="BA3" i="70"/>
  <c r="AT32" i="70"/>
  <c r="BF40" i="70"/>
  <c r="S40" i="70"/>
  <c r="K32" i="70"/>
  <c r="AP290" i="70"/>
  <c r="CU290" i="70"/>
  <c r="BI126" i="70"/>
  <c r="AT268" i="70"/>
  <c r="AB32" i="70"/>
  <c r="AW32" i="70"/>
  <c r="AV32" i="70"/>
  <c r="AI40" i="70"/>
  <c r="BM40" i="70"/>
  <c r="AX40" i="70"/>
  <c r="AI3" i="70"/>
  <c r="BO290" i="70"/>
  <c r="A174" i="70"/>
  <c r="G174" i="70" s="1"/>
  <c r="BS290" i="70"/>
  <c r="CM50" i="70"/>
  <c r="BI221" i="70"/>
  <c r="G290" i="70"/>
  <c r="AQ3" i="70"/>
  <c r="AE192" i="70"/>
  <c r="P32" i="70"/>
  <c r="BN40" i="70"/>
  <c r="L40" i="70"/>
  <c r="T40" i="70"/>
  <c r="AK3" i="70"/>
  <c r="D40" i="70"/>
  <c r="AV40" i="70"/>
  <c r="AV290" i="70"/>
  <c r="BA40" i="70"/>
  <c r="BI97" i="70"/>
  <c r="AE87" i="70"/>
  <c r="X3" i="70"/>
  <c r="AE3" i="70"/>
  <c r="BR3" i="70"/>
  <c r="BI145" i="70"/>
  <c r="BF3" i="70"/>
  <c r="BM3" i="70"/>
  <c r="V3" i="70"/>
  <c r="D3" i="70"/>
  <c r="G3" i="70"/>
  <c r="AM3" i="70"/>
  <c r="AY3" i="70"/>
  <c r="AT50" i="70"/>
  <c r="AA3" i="70"/>
  <c r="AJ3" i="70"/>
  <c r="K3" i="70"/>
  <c r="S3" i="70"/>
  <c r="AP3" i="70"/>
  <c r="AB3" i="70"/>
  <c r="J32" i="70"/>
  <c r="AQ32" i="70"/>
  <c r="AE268" i="70"/>
  <c r="P221" i="70"/>
  <c r="BX79" i="70"/>
  <c r="U32" i="70"/>
  <c r="I32" i="70"/>
  <c r="AG32" i="70"/>
  <c r="BT32" i="70"/>
  <c r="BU32" i="70"/>
  <c r="AE174" i="70"/>
  <c r="A221" i="70"/>
  <c r="AI221" i="70" s="1"/>
  <c r="AO32" i="70"/>
  <c r="G32" i="70"/>
  <c r="AK32" i="70"/>
  <c r="S32" i="70"/>
  <c r="AE32" i="70"/>
  <c r="V32" i="70"/>
  <c r="F32" i="70"/>
  <c r="CW290" i="70"/>
  <c r="CB290" i="70"/>
  <c r="BK290" i="70"/>
  <c r="BP290" i="70"/>
  <c r="CY290" i="70"/>
  <c r="CV290" i="70"/>
  <c r="CG290" i="70"/>
  <c r="AN290" i="70"/>
  <c r="AB290" i="70"/>
  <c r="F290" i="70"/>
  <c r="BB290" i="70"/>
  <c r="BZ290" i="70"/>
  <c r="BQ290" i="70"/>
  <c r="BT290" i="70"/>
  <c r="M290" i="70"/>
  <c r="CX290" i="70"/>
  <c r="CS290" i="70"/>
  <c r="AL290" i="70"/>
  <c r="AY290" i="70"/>
  <c r="AI290" i="70"/>
  <c r="Z290" i="70"/>
  <c r="T290" i="70"/>
  <c r="AM290" i="70"/>
  <c r="AX290" i="70"/>
  <c r="D32" i="70"/>
  <c r="E40" i="70"/>
  <c r="C32" i="70"/>
  <c r="AY40" i="70"/>
  <c r="BO32" i="70"/>
  <c r="AZ32" i="70"/>
  <c r="W32" i="70"/>
  <c r="AG40" i="70"/>
  <c r="AL32" i="70"/>
  <c r="H32" i="70"/>
  <c r="Z32" i="70"/>
  <c r="AO40" i="70"/>
  <c r="BT3" i="70"/>
  <c r="BI50" i="70"/>
  <c r="CC290" i="70"/>
  <c r="AQ290" i="70"/>
  <c r="A239" i="70"/>
  <c r="BE3" i="70"/>
  <c r="W3" i="70"/>
  <c r="CE290" i="70"/>
  <c r="CM79" i="70"/>
  <c r="AT221" i="70"/>
  <c r="P87" i="70"/>
  <c r="AT182" i="70"/>
  <c r="P182" i="70"/>
  <c r="AN40" i="70"/>
  <c r="BR32" i="70"/>
  <c r="CO290" i="70"/>
  <c r="AB40" i="70"/>
  <c r="AE276" i="70"/>
  <c r="P229" i="70"/>
  <c r="BX87" i="70"/>
  <c r="AT134" i="70"/>
  <c r="P40" i="70"/>
  <c r="H40" i="70"/>
  <c r="K40" i="70"/>
  <c r="BD40" i="70"/>
  <c r="AJ40" i="70"/>
  <c r="AH40" i="70"/>
  <c r="C40" i="70"/>
  <c r="BE40" i="70"/>
  <c r="BT40" i="70"/>
  <c r="AE182" i="70"/>
  <c r="A229" i="70"/>
  <c r="AE40" i="70"/>
  <c r="A87" i="70"/>
  <c r="BZ87" i="70" s="1"/>
  <c r="AT276" i="70"/>
  <c r="BP40" i="70"/>
  <c r="U40" i="70"/>
  <c r="BS40" i="70"/>
  <c r="AM40" i="70"/>
  <c r="L3" i="70"/>
  <c r="S290" i="70"/>
  <c r="T3" i="70"/>
  <c r="BO40" i="70"/>
  <c r="AG290" i="70"/>
  <c r="C3" i="70"/>
  <c r="AH3" i="70"/>
  <c r="AH290" i="70"/>
  <c r="V40" i="70"/>
  <c r="V290" i="70"/>
  <c r="BK3" i="70"/>
  <c r="X32" i="70"/>
  <c r="BP3" i="70"/>
  <c r="G40" i="70"/>
  <c r="W40" i="70"/>
  <c r="AM32" i="70"/>
  <c r="Z40" i="70"/>
  <c r="I40" i="70"/>
  <c r="P97" i="70"/>
  <c r="A192" i="70"/>
  <c r="BR290" i="70"/>
  <c r="CH290" i="70"/>
  <c r="J3" i="70"/>
  <c r="CJ290" i="70"/>
  <c r="CF290" i="70"/>
  <c r="P79" i="70"/>
  <c r="BI32" i="70"/>
  <c r="P174" i="70"/>
  <c r="AE134" i="70"/>
  <c r="P276" i="70"/>
  <c r="BI229" i="70"/>
  <c r="BF32" i="70"/>
  <c r="AN32" i="70"/>
  <c r="AA32" i="70"/>
  <c r="AP32" i="70"/>
  <c r="T32" i="70"/>
  <c r="AY32" i="70"/>
  <c r="AZ3" i="70"/>
  <c r="P145" i="70"/>
  <c r="A145" i="70"/>
  <c r="BK145" i="70" s="1"/>
  <c r="AE79" i="70"/>
  <c r="AT174" i="70"/>
  <c r="P134" i="70"/>
  <c r="A276" i="70"/>
  <c r="L276" i="70" s="1"/>
  <c r="AT126" i="70"/>
  <c r="M32" i="70"/>
  <c r="BE32" i="70"/>
  <c r="AL3" i="70"/>
  <c r="BL40" i="70"/>
  <c r="AG3" i="70"/>
  <c r="AW3" i="70"/>
  <c r="X40" i="70"/>
  <c r="BD32" i="70"/>
  <c r="BU3" i="70"/>
  <c r="CD290" i="70"/>
  <c r="BI174" i="70"/>
  <c r="BI134" i="70"/>
  <c r="X290" i="70"/>
  <c r="BK40" i="70"/>
  <c r="AE50" i="70"/>
  <c r="Y3" i="70"/>
  <c r="AT97" i="70"/>
  <c r="CI290" i="70"/>
  <c r="L290" i="70"/>
  <c r="M3" i="70"/>
  <c r="AN3" i="70"/>
  <c r="BU290" i="70"/>
  <c r="BC290" i="70"/>
  <c r="P126" i="70"/>
  <c r="A268" i="70"/>
  <c r="P268" i="70"/>
  <c r="AT87" i="70"/>
  <c r="A134" i="70"/>
  <c r="BC32" i="70"/>
  <c r="AQ40" i="70"/>
  <c r="CN290" i="70"/>
  <c r="CP290" i="70"/>
  <c r="I290" i="70"/>
  <c r="AX32" i="70"/>
  <c r="BB32" i="70"/>
  <c r="H3" i="70"/>
  <c r="BA290" i="70"/>
  <c r="BE290" i="70"/>
  <c r="D290" i="70"/>
  <c r="BM32" i="70"/>
  <c r="R40" i="70"/>
  <c r="F40" i="70"/>
  <c r="BD290" i="70"/>
  <c r="BO3" i="70"/>
  <c r="BL3" i="70"/>
  <c r="BA32" i="70"/>
  <c r="C290" i="70"/>
  <c r="AW290" i="70"/>
  <c r="BN3" i="70"/>
  <c r="BK32" i="70"/>
  <c r="U290" i="70"/>
  <c r="BQ40" i="70"/>
  <c r="BD3" i="70"/>
  <c r="AO3" i="70"/>
  <c r="BI3" i="70"/>
  <c r="P3" i="70"/>
  <c r="BX50" i="70"/>
  <c r="BF290" i="70"/>
  <c r="BM290" i="70"/>
  <c r="A97" i="70"/>
  <c r="P50" i="70"/>
  <c r="P239" i="70"/>
  <c r="J290" i="70"/>
  <c r="CQ290" i="70"/>
  <c r="BB3" i="70"/>
  <c r="W290" i="70"/>
  <c r="AT79" i="70"/>
  <c r="A126" i="70"/>
  <c r="BI87" i="70"/>
  <c r="AE229" i="70"/>
  <c r="BI40" i="70"/>
  <c r="J40" i="70"/>
  <c r="AP40" i="70"/>
  <c r="BY290" i="70"/>
  <c r="CA290" i="70"/>
  <c r="AX3" i="70"/>
  <c r="F3" i="70"/>
  <c r="AA290" i="70"/>
  <c r="AO290" i="70"/>
  <c r="U3" i="70"/>
  <c r="R3" i="70"/>
  <c r="AZ40" i="70"/>
  <c r="AE97" i="70"/>
  <c r="BN290" i="70"/>
  <c r="E32" i="70"/>
  <c r="AJ32" i="70"/>
  <c r="H290" i="70"/>
  <c r="E290" i="70"/>
  <c r="AW40" i="70"/>
  <c r="K290" i="70"/>
  <c r="AI32" i="70"/>
  <c r="AJ290" i="70"/>
  <c r="BS3" i="70"/>
  <c r="AK40" i="70"/>
  <c r="R290" i="70"/>
  <c r="R32" i="70"/>
  <c r="I3" i="70"/>
  <c r="Z3" i="70"/>
  <c r="AT192" i="70"/>
  <c r="BI192" i="70"/>
  <c r="P192" i="70"/>
  <c r="CR290" i="70"/>
  <c r="AT3" i="70"/>
  <c r="AE145" i="70"/>
  <c r="BC3" i="70"/>
  <c r="BI79" i="70"/>
  <c r="AE221" i="70"/>
  <c r="A79" i="70"/>
  <c r="CJ79" i="70" s="1"/>
  <c r="AT40" i="70"/>
  <c r="A182" i="70"/>
  <c r="BL182" i="70" s="1"/>
  <c r="AA40" i="70"/>
  <c r="BC40" i="70"/>
  <c r="BR40" i="70"/>
  <c r="BJ290" i="70"/>
  <c r="BL290" i="70"/>
  <c r="H52" i="64"/>
  <c r="D52" i="64"/>
  <c r="D57" i="64" s="1"/>
  <c r="H55" i="64"/>
  <c r="L31" i="70"/>
  <c r="AT31" i="70"/>
  <c r="BD289" i="70"/>
  <c r="AP39" i="70"/>
  <c r="BI181" i="70"/>
  <c r="A125" i="70"/>
  <c r="BS125" i="70" s="1"/>
  <c r="CE289" i="70"/>
  <c r="BI125" i="70"/>
  <c r="CC289" i="70"/>
  <c r="CU289" i="70"/>
  <c r="AI39" i="70"/>
  <c r="BQ39" i="70"/>
  <c r="R289" i="70"/>
  <c r="AV31" i="70"/>
  <c r="AG39" i="70"/>
  <c r="BI220" i="70"/>
  <c r="A275" i="70"/>
  <c r="AQ275" i="70" s="1"/>
  <c r="Y39" i="70"/>
  <c r="J39" i="70"/>
  <c r="AA39" i="70"/>
  <c r="BX86" i="70"/>
  <c r="BN289" i="70"/>
  <c r="AN31" i="70"/>
  <c r="Y289" i="70"/>
  <c r="I39" i="70"/>
  <c r="L39" i="70"/>
  <c r="AH39" i="70"/>
  <c r="BK39" i="70"/>
  <c r="R39" i="70"/>
  <c r="AG31" i="70"/>
  <c r="BN39" i="70"/>
  <c r="BM31" i="70"/>
  <c r="AI289" i="70"/>
  <c r="K289" i="70"/>
  <c r="V39" i="70"/>
  <c r="AJ289" i="70"/>
  <c r="W31" i="70"/>
  <c r="AM39" i="70"/>
  <c r="AJ31" i="70"/>
  <c r="Z31" i="70"/>
  <c r="BS39" i="70"/>
  <c r="Y31" i="70"/>
  <c r="BF31" i="70"/>
  <c r="AE275" i="70"/>
  <c r="AQ39" i="70"/>
  <c r="BR39" i="70"/>
  <c r="AB39" i="70"/>
  <c r="AT228" i="70"/>
  <c r="BF39" i="70"/>
  <c r="P267" i="70"/>
  <c r="CV289" i="70"/>
  <c r="AN289" i="70"/>
  <c r="AT220" i="70"/>
  <c r="BU289" i="70"/>
  <c r="CF289" i="70"/>
  <c r="CY289" i="70"/>
  <c r="BY289" i="70"/>
  <c r="BK289" i="70"/>
  <c r="BL289" i="70"/>
  <c r="AX39" i="70"/>
  <c r="AV39" i="70"/>
  <c r="AT133" i="70"/>
  <c r="A173" i="70"/>
  <c r="BF173" i="70" s="1"/>
  <c r="CA289" i="70"/>
  <c r="A181" i="70"/>
  <c r="AB181" i="70" s="1"/>
  <c r="BO31" i="70"/>
  <c r="C289" i="70"/>
  <c r="R31" i="70"/>
  <c r="T39" i="70"/>
  <c r="AO289" i="70"/>
  <c r="S39" i="70"/>
  <c r="BB289" i="70"/>
  <c r="AT267" i="70"/>
  <c r="A86" i="70"/>
  <c r="CM86" i="70"/>
  <c r="P181" i="70"/>
  <c r="AQ31" i="70"/>
  <c r="BI228" i="70"/>
  <c r="AG289" i="70"/>
  <c r="AL289" i="70"/>
  <c r="AK31" i="70"/>
  <c r="K31" i="70"/>
  <c r="BD31" i="70"/>
  <c r="BE289" i="70"/>
  <c r="BN31" i="70"/>
  <c r="AW31" i="70"/>
  <c r="BL31" i="70"/>
  <c r="T31" i="70"/>
  <c r="AL39" i="70"/>
  <c r="V289" i="70"/>
  <c r="G39" i="70"/>
  <c r="X31" i="70"/>
  <c r="BP31" i="70"/>
  <c r="AO39" i="70"/>
  <c r="AP31" i="70"/>
  <c r="AE267" i="70"/>
  <c r="AE39" i="70"/>
  <c r="BT39" i="70"/>
  <c r="AT173" i="70"/>
  <c r="BU31" i="70"/>
  <c r="CX289" i="70"/>
  <c r="AP289" i="70"/>
  <c r="AQ289" i="70"/>
  <c r="AM31" i="70"/>
  <c r="BQ31" i="70"/>
  <c r="AM289" i="70"/>
  <c r="D289" i="70"/>
  <c r="AH31" i="70"/>
  <c r="W289" i="70"/>
  <c r="E39" i="70"/>
  <c r="C31" i="70"/>
  <c r="AX31" i="70"/>
  <c r="Z289" i="70"/>
  <c r="AW39" i="70"/>
  <c r="H289" i="70"/>
  <c r="AK39" i="70"/>
  <c r="AY39" i="70"/>
  <c r="AL31" i="70"/>
  <c r="BA289" i="70"/>
  <c r="AY31" i="70"/>
  <c r="P173" i="70"/>
  <c r="BI173" i="70"/>
  <c r="A267" i="70"/>
  <c r="Z267" i="70" s="1"/>
  <c r="BI78" i="70"/>
  <c r="P220" i="70"/>
  <c r="BU39" i="70"/>
  <c r="A228" i="70"/>
  <c r="BL228" i="70" s="1"/>
  <c r="AE228" i="70"/>
  <c r="M39" i="70"/>
  <c r="P39" i="70"/>
  <c r="BE31" i="70"/>
  <c r="AT125" i="70"/>
  <c r="CR289" i="70"/>
  <c r="BM289" i="70"/>
  <c r="CQ289" i="70"/>
  <c r="CD289" i="70"/>
  <c r="I289" i="70"/>
  <c r="I31" i="70"/>
  <c r="AI31" i="70"/>
  <c r="X289" i="70"/>
  <c r="AJ39" i="70"/>
  <c r="F39" i="70"/>
  <c r="U289" i="70"/>
  <c r="AZ289" i="70"/>
  <c r="BD39" i="70"/>
  <c r="BA39" i="70"/>
  <c r="H39" i="70"/>
  <c r="X39" i="70"/>
  <c r="BS31" i="70"/>
  <c r="Z39" i="70"/>
  <c r="AA31" i="70"/>
  <c r="P125" i="70"/>
  <c r="BC31" i="70"/>
  <c r="AB31" i="70"/>
  <c r="K39" i="70"/>
  <c r="AT39" i="70"/>
  <c r="AE181" i="70"/>
  <c r="P275" i="70"/>
  <c r="P133" i="70"/>
  <c r="AT275" i="70"/>
  <c r="AE125" i="70"/>
  <c r="BS289" i="70"/>
  <c r="A78" i="70"/>
  <c r="H78" i="70" s="1"/>
  <c r="CS289" i="70"/>
  <c r="L289" i="70"/>
  <c r="CO289" i="70"/>
  <c r="CB289" i="70"/>
  <c r="BO289" i="70"/>
  <c r="BM39" i="70"/>
  <c r="F289" i="70"/>
  <c r="BT31" i="70"/>
  <c r="P78" i="70"/>
  <c r="AE133" i="70"/>
  <c r="BC289" i="70"/>
  <c r="S31" i="70"/>
  <c r="AH289" i="70"/>
  <c r="C39" i="70"/>
  <c r="AX289" i="70"/>
  <c r="S289" i="70"/>
  <c r="AZ39" i="70"/>
  <c r="BR31" i="70"/>
  <c r="P86" i="70"/>
  <c r="J289" i="70"/>
  <c r="AB289" i="70"/>
  <c r="CN289" i="70"/>
  <c r="BZ289" i="70"/>
  <c r="CP289" i="70"/>
  <c r="AI45" i="70"/>
  <c r="S29" i="70"/>
  <c r="C45" i="70"/>
  <c r="BK29" i="70"/>
  <c r="AB29" i="70"/>
  <c r="BS45" i="70"/>
  <c r="BC45" i="70"/>
  <c r="AE281" i="70"/>
  <c r="AK29" i="70"/>
  <c r="A265" i="70"/>
  <c r="AO265" i="70" s="1"/>
  <c r="BC37" i="70"/>
  <c r="BE29" i="70"/>
  <c r="AM45" i="70"/>
  <c r="AW37" i="70"/>
  <c r="AT76" i="70"/>
  <c r="AT171" i="70"/>
  <c r="AW29" i="70"/>
  <c r="AH29" i="70"/>
  <c r="G45" i="70"/>
  <c r="BP37" i="70"/>
  <c r="AL45" i="70"/>
  <c r="Y29" i="70"/>
  <c r="AO45" i="70"/>
  <c r="BT29" i="70"/>
  <c r="BI92" i="70"/>
  <c r="AB37" i="70"/>
  <c r="BL37" i="70"/>
  <c r="AV29" i="70"/>
  <c r="BN37" i="70"/>
  <c r="AY37" i="70"/>
  <c r="BO37" i="70"/>
  <c r="V37" i="70"/>
  <c r="G29" i="70"/>
  <c r="AV45" i="70"/>
  <c r="AZ37" i="70"/>
  <c r="BD29" i="70"/>
  <c r="K45" i="70"/>
  <c r="P29" i="70"/>
  <c r="AP45" i="70"/>
  <c r="BI123" i="70"/>
  <c r="P76" i="70"/>
  <c r="BX84" i="70"/>
  <c r="AT179" i="70"/>
  <c r="A84" i="70"/>
  <c r="AY84" i="70" s="1"/>
  <c r="BI234" i="70"/>
  <c r="BI187" i="70"/>
  <c r="BX92" i="70"/>
  <c r="AT187" i="70"/>
  <c r="AE273" i="70"/>
  <c r="A76" i="70"/>
  <c r="Z76" i="70" s="1"/>
  <c r="AK45" i="70"/>
  <c r="AO37" i="70"/>
  <c r="BI37" i="70"/>
  <c r="AT234" i="70"/>
  <c r="J37" i="70"/>
  <c r="AY45" i="70"/>
  <c r="R29" i="70"/>
  <c r="BO29" i="70"/>
  <c r="BA37" i="70"/>
  <c r="Z37" i="70"/>
  <c r="BT45" i="70"/>
  <c r="AE29" i="70"/>
  <c r="A131" i="70"/>
  <c r="Q131" i="70" s="1"/>
  <c r="A281" i="70"/>
  <c r="BB281" i="70" s="1"/>
  <c r="AE37" i="70"/>
  <c r="AM29" i="70"/>
  <c r="BM45" i="70"/>
  <c r="T29" i="70"/>
  <c r="AX37" i="70"/>
  <c r="R45" i="70"/>
  <c r="BA45" i="70"/>
  <c r="X29" i="70"/>
  <c r="K37" i="70"/>
  <c r="AQ45" i="70"/>
  <c r="AE218" i="70"/>
  <c r="P171" i="70"/>
  <c r="AE131" i="70"/>
  <c r="BE37" i="70"/>
  <c r="A179" i="70"/>
  <c r="A234" i="70"/>
  <c r="AE139" i="70"/>
  <c r="BI45" i="70"/>
  <c r="CM84" i="70"/>
  <c r="AE76" i="70"/>
  <c r="L29" i="70"/>
  <c r="Z29" i="70"/>
  <c r="A273" i="70"/>
  <c r="AZ29" i="70"/>
  <c r="BB45" i="70"/>
  <c r="E37" i="70"/>
  <c r="H45" i="70"/>
  <c r="BN45" i="70"/>
  <c r="M37" i="70"/>
  <c r="BU37" i="70"/>
  <c r="A139" i="70"/>
  <c r="G37" i="70"/>
  <c r="AJ29" i="70"/>
  <c r="AJ37" i="70"/>
  <c r="T37" i="70"/>
  <c r="K29" i="70"/>
  <c r="AQ29" i="70"/>
  <c r="BU45" i="70"/>
  <c r="M45" i="70"/>
  <c r="BQ37" i="70"/>
  <c r="AG45" i="70"/>
  <c r="C29" i="70"/>
  <c r="X45" i="70"/>
  <c r="AW45" i="70"/>
  <c r="AX45" i="70"/>
  <c r="D37" i="70"/>
  <c r="BM37" i="70"/>
  <c r="Z45" i="70"/>
  <c r="AV37" i="70"/>
  <c r="AL37" i="70"/>
  <c r="BO45" i="70"/>
  <c r="W45" i="70"/>
  <c r="BR29" i="70"/>
  <c r="BI171" i="70"/>
  <c r="BR45" i="70"/>
  <c r="CM76" i="70"/>
  <c r="P265" i="70"/>
  <c r="A218" i="70"/>
  <c r="C218" i="70" s="1"/>
  <c r="BI226" i="70"/>
  <c r="BF37" i="70"/>
  <c r="AT84" i="70"/>
  <c r="BI139" i="70"/>
  <c r="AE187" i="70"/>
  <c r="AE234" i="70"/>
  <c r="P84" i="70"/>
  <c r="A171" i="70"/>
  <c r="AI171" i="70" s="1"/>
  <c r="BX76" i="70"/>
  <c r="X37" i="70"/>
  <c r="AI29" i="70"/>
  <c r="AO29" i="70"/>
  <c r="BE45" i="70"/>
  <c r="P45" i="70"/>
  <c r="BR37" i="70"/>
  <c r="I37" i="70"/>
  <c r="AA29" i="70"/>
  <c r="BM29" i="70"/>
  <c r="AX29" i="70"/>
  <c r="R37" i="70"/>
  <c r="AG37" i="70"/>
  <c r="AI37" i="70"/>
  <c r="E29" i="70"/>
  <c r="BK37" i="70"/>
  <c r="AG29" i="70"/>
  <c r="BP45" i="70"/>
  <c r="AZ45" i="70"/>
  <c r="H37" i="70"/>
  <c r="AL29" i="70"/>
  <c r="AN29" i="70"/>
  <c r="AP29" i="70"/>
  <c r="J45" i="70"/>
  <c r="BF45" i="70"/>
  <c r="P123" i="70"/>
  <c r="J29" i="70"/>
  <c r="BC29" i="70"/>
  <c r="P226" i="70"/>
  <c r="BI131" i="70"/>
  <c r="BI84" i="70"/>
  <c r="P139" i="70"/>
  <c r="AT139" i="70"/>
  <c r="AE92" i="70"/>
  <c r="P281" i="70"/>
  <c r="AE84" i="70"/>
  <c r="BI218" i="70"/>
  <c r="AE171" i="70"/>
  <c r="AM37" i="70"/>
  <c r="L45" i="70"/>
  <c r="L37" i="70"/>
  <c r="AH37" i="70"/>
  <c r="D45" i="70"/>
  <c r="BK45" i="70"/>
  <c r="AH45" i="70"/>
  <c r="BL45" i="70"/>
  <c r="AJ45" i="70"/>
  <c r="T45" i="70"/>
  <c r="U45" i="70"/>
  <c r="U29" i="70"/>
  <c r="V45" i="70"/>
  <c r="F29" i="70"/>
  <c r="W37" i="70"/>
  <c r="I45" i="70"/>
  <c r="BS37" i="70"/>
  <c r="BS29" i="70"/>
  <c r="BB37" i="70"/>
  <c r="AT29" i="70"/>
  <c r="Y45" i="70"/>
  <c r="AA45" i="70"/>
  <c r="A123" i="70"/>
  <c r="AT123" i="70"/>
  <c r="BT37" i="70"/>
  <c r="AQ37" i="70"/>
  <c r="BI179" i="70"/>
  <c r="AE45" i="70"/>
  <c r="AT281" i="70"/>
  <c r="Y37" i="70"/>
  <c r="AE179" i="70"/>
  <c r="P179" i="70"/>
  <c r="P37" i="70"/>
  <c r="AE123" i="70"/>
  <c r="E55" i="64"/>
  <c r="AT130" i="70"/>
  <c r="Y28" i="70"/>
  <c r="AJ28" i="70"/>
  <c r="A225" i="70"/>
  <c r="L225" i="70" s="1"/>
  <c r="AP28" i="70"/>
  <c r="Y36" i="70"/>
  <c r="AO36" i="70"/>
  <c r="BU28" i="70"/>
  <c r="AT178" i="70"/>
  <c r="AN36" i="70"/>
  <c r="BI170" i="70"/>
  <c r="L44" i="70"/>
  <c r="W28" i="70"/>
  <c r="AY28" i="70"/>
  <c r="E36" i="70"/>
  <c r="BR36" i="70"/>
  <c r="T44" i="70"/>
  <c r="BI28" i="70"/>
  <c r="AT186" i="70"/>
  <c r="BS36" i="70"/>
  <c r="K36" i="70"/>
  <c r="BS28" i="70"/>
  <c r="BI36" i="70"/>
  <c r="BI75" i="70"/>
  <c r="BI186" i="70"/>
  <c r="AW36" i="70"/>
  <c r="AV28" i="70"/>
  <c r="AK36" i="70"/>
  <c r="BA28" i="70"/>
  <c r="BP44" i="70"/>
  <c r="J36" i="70"/>
  <c r="AQ28" i="70"/>
  <c r="AT122" i="70"/>
  <c r="J44" i="70"/>
  <c r="AP36" i="70"/>
  <c r="P138" i="70"/>
  <c r="S44" i="70"/>
  <c r="AI28" i="70"/>
  <c r="BN36" i="70"/>
  <c r="U44" i="70"/>
  <c r="W44" i="70"/>
  <c r="AP44" i="70"/>
  <c r="BE36" i="70"/>
  <c r="BX75" i="70"/>
  <c r="P170" i="70"/>
  <c r="AQ44" i="70"/>
  <c r="Y44" i="70"/>
  <c r="AW137" i="70"/>
  <c r="E52" i="64"/>
  <c r="AX120" i="70"/>
  <c r="B263" i="70"/>
  <c r="D263" i="70"/>
  <c r="L10" i="70"/>
  <c r="AQ263" i="70"/>
  <c r="BE183" i="70"/>
  <c r="BR120" i="70"/>
  <c r="BB36" i="70"/>
  <c r="BM28" i="70"/>
  <c r="T28" i="70"/>
  <c r="AX28" i="70"/>
  <c r="AG44" i="70"/>
  <c r="C28" i="70"/>
  <c r="R28" i="70"/>
  <c r="BA36" i="70"/>
  <c r="V36" i="70"/>
  <c r="AZ28" i="70"/>
  <c r="BP28" i="70"/>
  <c r="BB44" i="70"/>
  <c r="K28" i="70"/>
  <c r="AO28" i="70"/>
  <c r="Z36" i="70"/>
  <c r="BU44" i="70"/>
  <c r="BC28" i="70"/>
  <c r="P36" i="70"/>
  <c r="P272" i="70"/>
  <c r="BX83" i="70"/>
  <c r="AE83" i="70"/>
  <c r="AQ36" i="70"/>
  <c r="AE122" i="70"/>
  <c r="AE217" i="70"/>
  <c r="AT75" i="70"/>
  <c r="A75" i="70"/>
  <c r="CU75" i="70" s="1"/>
  <c r="A217" i="70"/>
  <c r="BK217" i="70" s="1"/>
  <c r="BX91" i="70"/>
  <c r="AT91" i="70"/>
  <c r="AE280" i="70"/>
  <c r="BI138" i="70"/>
  <c r="AA44" i="70"/>
  <c r="D44" i="70"/>
  <c r="L28" i="70"/>
  <c r="I28" i="70"/>
  <c r="D28" i="70"/>
  <c r="E28" i="70"/>
  <c r="AE66" i="70"/>
  <c r="AH44" i="70"/>
  <c r="S28" i="70"/>
  <c r="C36" i="70"/>
  <c r="AO44" i="70"/>
  <c r="AH28" i="70"/>
  <c r="H28" i="70"/>
  <c r="W36" i="70"/>
  <c r="V44" i="70"/>
  <c r="R36" i="70"/>
  <c r="P186" i="70"/>
  <c r="P130" i="70"/>
  <c r="M36" i="70"/>
  <c r="AE130" i="70"/>
  <c r="AE272" i="70"/>
  <c r="BF36" i="70"/>
  <c r="AE170" i="70"/>
  <c r="J28" i="70"/>
  <c r="P264" i="70"/>
  <c r="AT217" i="70"/>
  <c r="AE138" i="70"/>
  <c r="AT44" i="70"/>
  <c r="P233" i="70"/>
  <c r="AE233" i="70"/>
  <c r="BI91" i="70"/>
  <c r="I44" i="70"/>
  <c r="AT54" i="70"/>
  <c r="AH36" i="70"/>
  <c r="T36" i="70"/>
  <c r="AL44" i="70"/>
  <c r="AL36" i="70"/>
  <c r="G36" i="70"/>
  <c r="X44" i="70"/>
  <c r="AT138" i="70"/>
  <c r="AM44" i="70"/>
  <c r="F44" i="70"/>
  <c r="AJ44" i="70"/>
  <c r="H36" i="70"/>
  <c r="R44" i="70"/>
  <c r="AT83" i="70"/>
  <c r="AE225" i="70"/>
  <c r="AE28" i="70"/>
  <c r="BF28" i="70"/>
  <c r="A264" i="70"/>
  <c r="BI233" i="70"/>
  <c r="P280" i="70"/>
  <c r="M262" i="70"/>
  <c r="G44" i="70"/>
  <c r="S36" i="70"/>
  <c r="H44" i="70"/>
  <c r="P83" i="70"/>
  <c r="M28" i="70"/>
  <c r="AB44" i="70"/>
  <c r="AT233" i="70"/>
  <c r="BL36" i="70"/>
  <c r="BA121" i="70"/>
  <c r="K44" i="70"/>
  <c r="AI44" i="70"/>
  <c r="AK44" i="70"/>
  <c r="AL28" i="70"/>
  <c r="AE36" i="70"/>
  <c r="AE178" i="70"/>
  <c r="BU36" i="70"/>
  <c r="A122" i="70"/>
  <c r="AH122" i="70" s="1"/>
  <c r="AE91" i="70"/>
  <c r="BF44" i="70"/>
  <c r="X36" i="70"/>
  <c r="BM44" i="70"/>
  <c r="AM28" i="70"/>
  <c r="AG28" i="70"/>
  <c r="BN28" i="70"/>
  <c r="G28" i="70"/>
  <c r="V28" i="70"/>
  <c r="BB28" i="70"/>
  <c r="BS44" i="70"/>
  <c r="Z28" i="70"/>
  <c r="AT225" i="70"/>
  <c r="A130" i="70"/>
  <c r="BI83" i="70"/>
  <c r="BI130" i="70"/>
  <c r="P75" i="70"/>
  <c r="BR28" i="70"/>
  <c r="P122" i="70"/>
  <c r="BT28" i="70"/>
  <c r="A280" i="70"/>
  <c r="AJ280" i="70" s="1"/>
  <c r="AE186" i="70"/>
  <c r="M44" i="70"/>
  <c r="D36" i="70"/>
  <c r="AX36" i="70"/>
  <c r="BL28" i="70"/>
  <c r="BL44" i="70"/>
  <c r="AG36" i="70"/>
  <c r="BQ28" i="70"/>
  <c r="BN231" i="70"/>
  <c r="D137" i="70"/>
  <c r="AX44" i="70"/>
  <c r="AW44" i="70"/>
  <c r="BK36" i="70"/>
  <c r="AY44" i="70"/>
  <c r="U28" i="70"/>
  <c r="U36" i="70"/>
  <c r="F36" i="70"/>
  <c r="AW28" i="70"/>
  <c r="BP36" i="70"/>
  <c r="AK28" i="70"/>
  <c r="AZ36" i="70"/>
  <c r="BD44" i="70"/>
  <c r="BD28" i="70"/>
  <c r="I36" i="70"/>
  <c r="AB28" i="70"/>
  <c r="P178" i="70"/>
  <c r="BI225" i="70"/>
  <c r="AT272" i="70"/>
  <c r="BT36" i="70"/>
  <c r="A178" i="70"/>
  <c r="A83" i="70"/>
  <c r="BC83" i="70" s="1"/>
  <c r="BI217" i="70"/>
  <c r="AN28" i="70"/>
  <c r="AT170" i="70"/>
  <c r="BI122" i="70"/>
  <c r="AA28" i="70"/>
  <c r="BT44" i="70"/>
  <c r="A233" i="70"/>
  <c r="BI44" i="70"/>
  <c r="A91" i="70"/>
  <c r="AB91" i="70" s="1"/>
  <c r="BC44" i="70"/>
  <c r="BN44" i="70"/>
  <c r="BD36" i="70"/>
  <c r="CM75" i="70"/>
  <c r="AY36" i="70"/>
  <c r="AJ36" i="70"/>
  <c r="AZ44" i="70"/>
  <c r="C44" i="70"/>
  <c r="BO28" i="70"/>
  <c r="BQ44" i="70"/>
  <c r="L36" i="70"/>
  <c r="AI36" i="70"/>
  <c r="X28" i="70"/>
  <c r="AV36" i="70"/>
  <c r="E44" i="70"/>
  <c r="F28" i="70"/>
  <c r="BA44" i="70"/>
  <c r="BO36" i="70"/>
  <c r="BO44" i="70"/>
  <c r="AM36" i="70"/>
  <c r="Z44" i="70"/>
  <c r="AE44" i="70"/>
  <c r="BE28" i="70"/>
  <c r="CM83" i="70"/>
  <c r="P225" i="70"/>
  <c r="AA36" i="70"/>
  <c r="AB36" i="70"/>
  <c r="BI178" i="70"/>
  <c r="P217" i="70"/>
  <c r="AT28" i="70"/>
  <c r="AT264" i="70"/>
  <c r="A170" i="70"/>
  <c r="G170" i="70" s="1"/>
  <c r="BE44" i="70"/>
  <c r="BR44" i="70"/>
  <c r="A138" i="70"/>
  <c r="B138" i="70" s="1"/>
  <c r="A186" i="70"/>
  <c r="BB222" i="70"/>
  <c r="AO175" i="70"/>
  <c r="AZ175" i="70"/>
  <c r="BN175" i="70"/>
  <c r="BD175" i="70"/>
  <c r="K121" i="70"/>
  <c r="BL222" i="70"/>
  <c r="AK137" i="70"/>
  <c r="BN137" i="70"/>
  <c r="BN120" i="70"/>
  <c r="BO120" i="70"/>
  <c r="AW175" i="70"/>
  <c r="AX222" i="70"/>
  <c r="AN137" i="70"/>
  <c r="W120" i="70"/>
  <c r="K176" i="70"/>
  <c r="AA137" i="70"/>
  <c r="R129" i="70"/>
  <c r="Z137" i="70"/>
  <c r="X137" i="70"/>
  <c r="BM120" i="70"/>
  <c r="U120" i="70"/>
  <c r="F92" i="70"/>
  <c r="BT137" i="70"/>
  <c r="AP262" i="70"/>
  <c r="BE120" i="70"/>
  <c r="BB121" i="70"/>
  <c r="BK137" i="70"/>
  <c r="AZ137" i="70"/>
  <c r="AF262" i="70"/>
  <c r="AM188" i="70"/>
  <c r="BO137" i="70"/>
  <c r="BQ137" i="70"/>
  <c r="E137" i="70"/>
  <c r="AA120" i="70"/>
  <c r="BB120" i="70"/>
  <c r="A199" i="70"/>
  <c r="AB199" i="70" s="1"/>
  <c r="I76" i="70"/>
  <c r="K137" i="70"/>
  <c r="T137" i="70"/>
  <c r="AH137" i="70"/>
  <c r="AP137" i="70"/>
  <c r="T262" i="70"/>
  <c r="AH120" i="70"/>
  <c r="I120" i="70"/>
  <c r="L137" i="70"/>
  <c r="BP218" i="70"/>
  <c r="BS93" i="70"/>
  <c r="BL121" i="70"/>
  <c r="AM137" i="70"/>
  <c r="AV137" i="70"/>
  <c r="BE262" i="70"/>
  <c r="BD120" i="70"/>
  <c r="AM120" i="70"/>
  <c r="AM129" i="70"/>
  <c r="E262" i="70"/>
  <c r="J262" i="70"/>
  <c r="BP137" i="70"/>
  <c r="H137" i="70"/>
  <c r="S262" i="70"/>
  <c r="Y120" i="70"/>
  <c r="AQ120" i="70"/>
  <c r="AB137" i="70"/>
  <c r="J121" i="70"/>
  <c r="W262" i="70"/>
  <c r="G137" i="70"/>
  <c r="BA137" i="70"/>
  <c r="AX137" i="70"/>
  <c r="BU120" i="70"/>
  <c r="AG120" i="70"/>
  <c r="J137" i="70"/>
  <c r="L262" i="70"/>
  <c r="CD50" i="70"/>
  <c r="CS50" i="70"/>
  <c r="AB90" i="70"/>
  <c r="BC222" i="70"/>
  <c r="S137" i="70"/>
  <c r="BB137" i="70"/>
  <c r="BM137" i="70"/>
  <c r="BC137" i="70"/>
  <c r="BC263" i="70"/>
  <c r="AQ262" i="70"/>
  <c r="AB120" i="70"/>
  <c r="BP120" i="70"/>
  <c r="BL90" i="70"/>
  <c r="AP50" i="70"/>
  <c r="BM50" i="70"/>
  <c r="CH50" i="70"/>
  <c r="BF50" i="70"/>
  <c r="CA50" i="70"/>
  <c r="Y50" i="70"/>
  <c r="CE50" i="70"/>
  <c r="AW188" i="70"/>
  <c r="CQ50" i="70"/>
  <c r="BE10" i="70"/>
  <c r="V93" i="70"/>
  <c r="BE235" i="70"/>
  <c r="M188" i="70"/>
  <c r="BP19" i="70"/>
  <c r="AH188" i="70"/>
  <c r="BF231" i="70"/>
  <c r="AT66" i="70"/>
  <c r="P243" i="70"/>
  <c r="M7" i="70"/>
  <c r="BQ231" i="70"/>
  <c r="M140" i="70"/>
  <c r="AI231" i="70"/>
  <c r="AZ140" i="70"/>
  <c r="G52" i="64"/>
  <c r="G55" i="64"/>
  <c r="W127" i="70"/>
  <c r="AO127" i="70"/>
  <c r="E127" i="70"/>
  <c r="BE127" i="70"/>
  <c r="D127" i="70"/>
  <c r="BB127" i="70"/>
  <c r="AV22" i="70"/>
  <c r="AI218" i="70"/>
  <c r="BQ218" i="70"/>
  <c r="BP127" i="70"/>
  <c r="AB188" i="70"/>
  <c r="BU135" i="70"/>
  <c r="AB125" i="70"/>
  <c r="H176" i="70"/>
  <c r="AB129" i="70"/>
  <c r="BD127" i="70"/>
  <c r="BF188" i="70"/>
  <c r="H188" i="70"/>
  <c r="J188" i="70"/>
  <c r="BO188" i="70"/>
  <c r="S188" i="70"/>
  <c r="AQ188" i="70"/>
  <c r="K188" i="70"/>
  <c r="BL188" i="70"/>
  <c r="BP188" i="70"/>
  <c r="AZ272" i="70"/>
  <c r="AX272" i="70"/>
  <c r="D272" i="70"/>
  <c r="E272" i="70"/>
  <c r="W272" i="70"/>
  <c r="AO218" i="70"/>
  <c r="X22" i="70"/>
  <c r="AN221" i="70"/>
  <c r="I218" i="70"/>
  <c r="R127" i="70"/>
  <c r="AL188" i="70"/>
  <c r="CW93" i="70"/>
  <c r="BL93" i="70"/>
  <c r="S93" i="70"/>
  <c r="V125" i="70"/>
  <c r="BD272" i="70"/>
  <c r="A248" i="70"/>
  <c r="BC248" i="70" s="1"/>
  <c r="BB12" i="70"/>
  <c r="BA129" i="70"/>
  <c r="AY188" i="70"/>
  <c r="AV188" i="70"/>
  <c r="E188" i="70"/>
  <c r="Z188" i="70"/>
  <c r="AG188" i="70"/>
  <c r="V188" i="70"/>
  <c r="BE266" i="70"/>
  <c r="BC272" i="70"/>
  <c r="AG125" i="70"/>
  <c r="BD218" i="70"/>
  <c r="AB127" i="70"/>
  <c r="BQ125" i="70"/>
  <c r="Z127" i="70"/>
  <c r="V22" i="70"/>
  <c r="BM221" i="70"/>
  <c r="Z221" i="70"/>
  <c r="AP188" i="70"/>
  <c r="BU125" i="70"/>
  <c r="Q272" i="70"/>
  <c r="AN263" i="70"/>
  <c r="P10" i="70"/>
  <c r="I278" i="70"/>
  <c r="R121" i="70"/>
  <c r="AZ222" i="70"/>
  <c r="BF137" i="70"/>
  <c r="Y137" i="70"/>
  <c r="AY137" i="70"/>
  <c r="G263" i="70"/>
  <c r="BS77" i="70"/>
  <c r="AZ262" i="70"/>
  <c r="BC120" i="70"/>
  <c r="K120" i="70"/>
  <c r="J120" i="70"/>
  <c r="AQ10" i="70"/>
  <c r="BR183" i="70"/>
  <c r="C278" i="70"/>
  <c r="CQ90" i="70"/>
  <c r="AH10" i="70"/>
  <c r="BF270" i="70"/>
  <c r="AG263" i="70"/>
  <c r="AZ263" i="70"/>
  <c r="BB184" i="70"/>
  <c r="P260" i="70"/>
  <c r="J272" i="70"/>
  <c r="AG272" i="70"/>
  <c r="AI272" i="70"/>
  <c r="F263" i="70"/>
  <c r="Z263" i="70"/>
  <c r="BB227" i="70"/>
  <c r="K272" i="70"/>
  <c r="BC10" i="70"/>
  <c r="AX10" i="70"/>
  <c r="AF263" i="70"/>
  <c r="AP263" i="70"/>
  <c r="E184" i="70"/>
  <c r="L263" i="70"/>
  <c r="AW272" i="70"/>
  <c r="AF272" i="70"/>
  <c r="AB18" i="70"/>
  <c r="AS37" i="64"/>
  <c r="M10" i="70"/>
  <c r="AM10" i="70"/>
  <c r="V263" i="70"/>
  <c r="S272" i="70"/>
  <c r="H8" i="70"/>
  <c r="K263" i="70"/>
  <c r="AW263" i="70"/>
  <c r="AI263" i="70"/>
  <c r="B272" i="70"/>
  <c r="U272" i="70"/>
  <c r="BQ183" i="70"/>
  <c r="AB184" i="70"/>
  <c r="C263" i="70"/>
  <c r="E263" i="70"/>
  <c r="K183" i="70"/>
  <c r="BD10" i="70"/>
  <c r="BI152" i="70"/>
  <c r="Z183" i="70"/>
  <c r="I8" i="70"/>
  <c r="AA10" i="70"/>
  <c r="BF10" i="70"/>
  <c r="BD263" i="70"/>
  <c r="I263" i="70"/>
  <c r="S263" i="70"/>
  <c r="W263" i="70"/>
  <c r="AJ272" i="70"/>
  <c r="L272" i="70"/>
  <c r="C272" i="70"/>
  <c r="AP232" i="70"/>
  <c r="BF132" i="70"/>
  <c r="BI199" i="70"/>
  <c r="AH263" i="70"/>
  <c r="AB263" i="70"/>
  <c r="BN132" i="70"/>
  <c r="BM131" i="70"/>
  <c r="AV272" i="70"/>
  <c r="V272" i="70"/>
  <c r="I272" i="70"/>
  <c r="I168" i="70"/>
  <c r="BQ18" i="70"/>
  <c r="BP50" i="70"/>
  <c r="H221" i="70"/>
  <c r="I90" i="70"/>
  <c r="BB231" i="70"/>
  <c r="BS90" i="70"/>
  <c r="U221" i="70"/>
  <c r="BQ90" i="70"/>
  <c r="CJ90" i="70"/>
  <c r="CA76" i="70"/>
  <c r="H93" i="70"/>
  <c r="AP140" i="70"/>
  <c r="Y235" i="70"/>
  <c r="AG137" i="70"/>
  <c r="BR137" i="70"/>
  <c r="W137" i="70"/>
  <c r="AJ137" i="70"/>
  <c r="M137" i="70"/>
  <c r="T176" i="70"/>
  <c r="BQ184" i="70"/>
  <c r="BF265" i="70"/>
  <c r="AZ132" i="70"/>
  <c r="BC262" i="70"/>
  <c r="T120" i="70"/>
  <c r="X120" i="70"/>
  <c r="AN120" i="70"/>
  <c r="AZ120" i="70"/>
  <c r="AV120" i="70"/>
  <c r="AN272" i="70"/>
  <c r="BE272" i="70"/>
  <c r="AE19" i="70"/>
  <c r="BT120" i="70"/>
  <c r="AI262" i="70"/>
  <c r="D220" i="70"/>
  <c r="BP215" i="70"/>
  <c r="AM235" i="70"/>
  <c r="L90" i="70"/>
  <c r="Y265" i="70"/>
  <c r="Y93" i="70"/>
  <c r="AM172" i="70"/>
  <c r="AJ184" i="70"/>
  <c r="Z265" i="70"/>
  <c r="BP232" i="70"/>
  <c r="CD90" i="70"/>
  <c r="AY50" i="70"/>
  <c r="T50" i="70"/>
  <c r="L235" i="70"/>
  <c r="CU50" i="70"/>
  <c r="L8" i="70"/>
  <c r="AA90" i="70"/>
  <c r="L140" i="70"/>
  <c r="BU93" i="70"/>
  <c r="G282" i="70"/>
  <c r="C137" i="70"/>
  <c r="U137" i="70"/>
  <c r="BD137" i="70"/>
  <c r="F137" i="70"/>
  <c r="G185" i="70"/>
  <c r="Z184" i="70"/>
  <c r="BT184" i="70"/>
  <c r="L184" i="70"/>
  <c r="AA77" i="70"/>
  <c r="AJ132" i="70"/>
  <c r="AH262" i="70"/>
  <c r="D120" i="70"/>
  <c r="AI120" i="70"/>
  <c r="BK120" i="70"/>
  <c r="AP120" i="70"/>
  <c r="AB232" i="70"/>
  <c r="M235" i="70"/>
  <c r="V235" i="70"/>
  <c r="AV20" i="70"/>
  <c r="AJ235" i="70"/>
  <c r="AO90" i="70"/>
  <c r="BK140" i="70"/>
  <c r="R93" i="70"/>
  <c r="AQ282" i="70"/>
  <c r="K184" i="70"/>
  <c r="AG220" i="70"/>
  <c r="BF184" i="70"/>
  <c r="R132" i="70"/>
  <c r="AV18" i="70"/>
  <c r="BP172" i="70"/>
  <c r="AK282" i="70"/>
  <c r="W78" i="70"/>
  <c r="C172" i="70"/>
  <c r="AQ168" i="70"/>
  <c r="AM282" i="70"/>
  <c r="U90" i="70"/>
  <c r="BM220" i="70"/>
  <c r="M282" i="70"/>
  <c r="BN90" i="70"/>
  <c r="X270" i="70"/>
  <c r="AL93" i="70"/>
  <c r="BQ140" i="70"/>
  <c r="BO93" i="70"/>
  <c r="E282" i="70"/>
  <c r="BN184" i="70"/>
  <c r="AO184" i="70"/>
  <c r="AM132" i="70"/>
  <c r="BX55" i="70"/>
  <c r="U168" i="70"/>
  <c r="CT50" i="70"/>
  <c r="J50" i="70"/>
  <c r="BQ221" i="70"/>
  <c r="CU90" i="70"/>
  <c r="W50" i="70"/>
  <c r="AN235" i="70"/>
  <c r="L76" i="70"/>
  <c r="BE90" i="70"/>
  <c r="AP8" i="70"/>
  <c r="CE90" i="70"/>
  <c r="BD235" i="70"/>
  <c r="AX235" i="70"/>
  <c r="BO135" i="70"/>
  <c r="BC184" i="70"/>
  <c r="BM184" i="70"/>
  <c r="BP184" i="70"/>
  <c r="AV172" i="70"/>
  <c r="AL132" i="70"/>
  <c r="BD18" i="70"/>
  <c r="AT208" i="70"/>
  <c r="AB265" i="70"/>
  <c r="BO215" i="70"/>
  <c r="AP129" i="70"/>
  <c r="AO129" i="70"/>
  <c r="AY129" i="70"/>
  <c r="BB129" i="70"/>
  <c r="AM125" i="70"/>
  <c r="E125" i="70"/>
  <c r="T125" i="70"/>
  <c r="F173" i="70"/>
  <c r="BC81" i="70"/>
  <c r="CQ81" i="70"/>
  <c r="V221" i="70"/>
  <c r="X221" i="70"/>
  <c r="AJ221" i="70"/>
  <c r="AX50" i="70"/>
  <c r="AP221" i="70"/>
  <c r="X50" i="70"/>
  <c r="H282" i="70"/>
  <c r="CF90" i="70"/>
  <c r="L18" i="70"/>
  <c r="Z231" i="70"/>
  <c r="T90" i="70"/>
  <c r="BB235" i="70"/>
  <c r="AV282" i="70"/>
  <c r="G231" i="70"/>
  <c r="BA19" i="70"/>
  <c r="R270" i="70"/>
  <c r="BE81" i="70"/>
  <c r="BR187" i="70"/>
  <c r="AY184" i="70"/>
  <c r="AQ184" i="70"/>
  <c r="AL184" i="70"/>
  <c r="BU172" i="70"/>
  <c r="Y132" i="70"/>
  <c r="F184" i="70"/>
  <c r="G220" i="70"/>
  <c r="AT244" i="70"/>
  <c r="AY168" i="70"/>
  <c r="AL18" i="70"/>
  <c r="B277" i="70"/>
  <c r="AA277" i="70"/>
  <c r="U8" i="70"/>
  <c r="BQ215" i="70"/>
  <c r="J221" i="70"/>
  <c r="I221" i="70"/>
  <c r="AQ221" i="70"/>
  <c r="AB282" i="70"/>
  <c r="AI275" i="70"/>
  <c r="AZ231" i="70"/>
  <c r="BQ223" i="70"/>
  <c r="H90" i="70"/>
  <c r="BM187" i="70"/>
  <c r="U269" i="70"/>
  <c r="AZ185" i="70"/>
  <c r="C220" i="70"/>
  <c r="AP184" i="70"/>
  <c r="AH265" i="70"/>
  <c r="BR132" i="70"/>
  <c r="AJ129" i="70"/>
  <c r="V135" i="70"/>
  <c r="AY135" i="70"/>
  <c r="AQ135" i="70"/>
  <c r="BC282" i="70"/>
  <c r="AL282" i="70"/>
  <c r="BE282" i="70"/>
  <c r="BA282" i="70"/>
  <c r="BP235" i="70"/>
  <c r="AH235" i="70"/>
  <c r="AV235" i="70"/>
  <c r="W235" i="70"/>
  <c r="F227" i="70"/>
  <c r="R227" i="70"/>
  <c r="BL132" i="70"/>
  <c r="Z132" i="70"/>
  <c r="AO132" i="70"/>
  <c r="D132" i="70"/>
  <c r="AY132" i="70"/>
  <c r="BU132" i="70"/>
  <c r="BU184" i="70"/>
  <c r="T184" i="70"/>
  <c r="BS184" i="70"/>
  <c r="V184" i="70"/>
  <c r="AM184" i="70"/>
  <c r="R184" i="70"/>
  <c r="X184" i="70"/>
  <c r="AA184" i="70"/>
  <c r="AH184" i="70"/>
  <c r="BK184" i="70"/>
  <c r="BA184" i="70"/>
  <c r="I184" i="70"/>
  <c r="C184" i="70"/>
  <c r="J184" i="70"/>
  <c r="F221" i="70"/>
  <c r="B269" i="70"/>
  <c r="Q265" i="70"/>
  <c r="K265" i="70"/>
  <c r="G265" i="70"/>
  <c r="X228" i="70"/>
  <c r="CP90" i="70"/>
  <c r="BB220" i="70"/>
  <c r="BN221" i="70"/>
  <c r="AV221" i="70"/>
  <c r="D221" i="70"/>
  <c r="AB235" i="70"/>
  <c r="CW90" i="70"/>
  <c r="BM235" i="70"/>
  <c r="B282" i="70"/>
  <c r="BK135" i="70"/>
  <c r="T220" i="70"/>
  <c r="M184" i="70"/>
  <c r="AV184" i="70"/>
  <c r="BR184" i="70"/>
  <c r="U265" i="70"/>
  <c r="V265" i="70"/>
  <c r="V132" i="70"/>
  <c r="AQ132" i="70"/>
  <c r="BR50" i="70"/>
  <c r="L50" i="70"/>
  <c r="AK50" i="70"/>
  <c r="CO50" i="70"/>
  <c r="J231" i="70"/>
  <c r="AQ231" i="70"/>
  <c r="M231" i="70"/>
  <c r="BR7" i="70"/>
  <c r="AJ7" i="70"/>
  <c r="AA7" i="70"/>
  <c r="BI113" i="70"/>
  <c r="BN19" i="70"/>
  <c r="AX19" i="70"/>
  <c r="BT224" i="70"/>
  <c r="BQ224" i="70"/>
  <c r="BO128" i="70"/>
  <c r="BD128" i="70"/>
  <c r="BT221" i="70"/>
  <c r="BD221" i="70"/>
  <c r="AK221" i="70"/>
  <c r="S135" i="70"/>
  <c r="BO220" i="70"/>
  <c r="BD220" i="70"/>
  <c r="M220" i="70"/>
  <c r="D271" i="70"/>
  <c r="BM168" i="70"/>
  <c r="BB168" i="70"/>
  <c r="BT168" i="70"/>
  <c r="R172" i="70"/>
  <c r="L172" i="70"/>
  <c r="F172" i="70"/>
  <c r="AO172" i="70"/>
  <c r="BC172" i="70"/>
  <c r="CB90" i="70"/>
  <c r="CT90" i="70"/>
  <c r="Y90" i="70"/>
  <c r="BD90" i="70"/>
  <c r="W270" i="70"/>
  <c r="AQ270" i="70"/>
  <c r="S270" i="70"/>
  <c r="D270" i="70"/>
  <c r="AP14" i="70"/>
  <c r="AA14" i="70"/>
  <c r="CM61" i="70"/>
  <c r="BL127" i="70"/>
  <c r="BM127" i="70"/>
  <c r="AI181" i="70"/>
  <c r="AB272" i="70"/>
  <c r="G272" i="70"/>
  <c r="AO272" i="70"/>
  <c r="M272" i="70"/>
  <c r="AY272" i="70"/>
  <c r="AK263" i="70"/>
  <c r="R263" i="70"/>
  <c r="H263" i="70"/>
  <c r="T263" i="70"/>
  <c r="Q263" i="70"/>
  <c r="AM263" i="70"/>
  <c r="BF127" i="70"/>
  <c r="K127" i="70"/>
  <c r="BU127" i="70"/>
  <c r="AO188" i="70"/>
  <c r="BU140" i="70"/>
  <c r="BP175" i="70"/>
  <c r="X93" i="70"/>
  <c r="S175" i="70"/>
  <c r="G188" i="70"/>
  <c r="BA263" i="70"/>
  <c r="AA263" i="70"/>
  <c r="AZ181" i="70"/>
  <c r="M263" i="70"/>
  <c r="X272" i="70"/>
  <c r="AP272" i="70"/>
  <c r="AM272" i="70"/>
  <c r="BE263" i="70"/>
  <c r="AP223" i="70"/>
  <c r="AI223" i="70"/>
  <c r="J223" i="70"/>
  <c r="D223" i="70"/>
  <c r="AN223" i="70"/>
  <c r="AK223" i="70"/>
  <c r="C223" i="70"/>
  <c r="L223" i="70"/>
  <c r="M223" i="70"/>
  <c r="AV223" i="70"/>
  <c r="BU223" i="70"/>
  <c r="U223" i="70"/>
  <c r="AX223" i="70"/>
  <c r="BN223" i="70"/>
  <c r="AH223" i="70"/>
  <c r="R223" i="70"/>
  <c r="BM223" i="70"/>
  <c r="E223" i="70"/>
  <c r="BR223" i="70"/>
  <c r="AG223" i="70"/>
  <c r="AW223" i="70"/>
  <c r="AV73" i="70"/>
  <c r="BU73" i="70"/>
  <c r="AY73" i="70"/>
  <c r="Y73" i="70"/>
  <c r="AB73" i="70"/>
  <c r="AK73" i="70"/>
  <c r="J73" i="70"/>
  <c r="BR73" i="70"/>
  <c r="CC73" i="70"/>
  <c r="D294" i="70"/>
  <c r="AZ5" i="70"/>
  <c r="AZ223" i="70"/>
  <c r="L73" i="70"/>
  <c r="I81" i="70"/>
  <c r="BA223" i="70"/>
  <c r="D50" i="70"/>
  <c r="T73" i="70"/>
  <c r="AH140" i="70"/>
  <c r="CF93" i="70"/>
  <c r="BM222" i="70"/>
  <c r="AQ175" i="70"/>
  <c r="BL175" i="70"/>
  <c r="AY140" i="70"/>
  <c r="CU93" i="70"/>
  <c r="CX93" i="70"/>
  <c r="AA223" i="70"/>
  <c r="BZ81" i="70"/>
  <c r="BF277" i="70"/>
  <c r="AV277" i="70"/>
  <c r="H174" i="70"/>
  <c r="K223" i="70"/>
  <c r="AA133" i="70"/>
  <c r="AG187" i="70"/>
  <c r="Y187" i="70"/>
  <c r="AW187" i="70"/>
  <c r="BP187" i="70"/>
  <c r="AQ187" i="70"/>
  <c r="BL187" i="70"/>
  <c r="BP76" i="70"/>
  <c r="AO76" i="70"/>
  <c r="G76" i="70"/>
  <c r="BR221" i="70"/>
  <c r="Y221" i="70"/>
  <c r="AA221" i="70"/>
  <c r="BL221" i="70"/>
  <c r="C221" i="70"/>
  <c r="K135" i="70"/>
  <c r="BN135" i="70"/>
  <c r="BC135" i="70"/>
  <c r="AI135" i="70"/>
  <c r="H135" i="70"/>
  <c r="AX135" i="70"/>
  <c r="M135" i="70"/>
  <c r="BM135" i="70"/>
  <c r="Y135" i="70"/>
  <c r="J135" i="70"/>
  <c r="AL135" i="70"/>
  <c r="U135" i="70"/>
  <c r="T135" i="70"/>
  <c r="X135" i="70"/>
  <c r="AZ135" i="70"/>
  <c r="AA135" i="70"/>
  <c r="BT135" i="70"/>
  <c r="I135" i="70"/>
  <c r="AM135" i="70"/>
  <c r="AW135" i="70"/>
  <c r="BF135" i="70"/>
  <c r="BP135" i="70"/>
  <c r="E135" i="70"/>
  <c r="W135" i="70"/>
  <c r="C135" i="70"/>
  <c r="BE135" i="70"/>
  <c r="AV135" i="70"/>
  <c r="R135" i="70"/>
  <c r="AG135" i="70"/>
  <c r="AN135" i="70"/>
  <c r="L135" i="70"/>
  <c r="BR135" i="70"/>
  <c r="AI81" i="70"/>
  <c r="AH81" i="70"/>
  <c r="U81" i="70"/>
  <c r="CI81" i="70"/>
  <c r="AB81" i="70"/>
  <c r="D81" i="70"/>
  <c r="AX81" i="70"/>
  <c r="BN81" i="70"/>
  <c r="AQ81" i="70"/>
  <c r="BU81" i="70"/>
  <c r="BT81" i="70"/>
  <c r="BF81" i="70"/>
  <c r="CV81" i="70"/>
  <c r="CS81" i="70"/>
  <c r="AZ81" i="70"/>
  <c r="AN81" i="70"/>
  <c r="Y81" i="70"/>
  <c r="CY81" i="70"/>
  <c r="BB81" i="70"/>
  <c r="CR81" i="70"/>
  <c r="AW81" i="70"/>
  <c r="R81" i="70"/>
  <c r="AA81" i="70"/>
  <c r="BL81" i="70"/>
  <c r="AG81" i="70"/>
  <c r="CX81" i="70"/>
  <c r="CJ81" i="70"/>
  <c r="Z223" i="70"/>
  <c r="BL192" i="70"/>
  <c r="AK175" i="70"/>
  <c r="AV175" i="70"/>
  <c r="BB175" i="70"/>
  <c r="BT175" i="70"/>
  <c r="U175" i="70"/>
  <c r="X175" i="70"/>
  <c r="F175" i="70"/>
  <c r="AP175" i="70"/>
  <c r="W175" i="70"/>
  <c r="G175" i="70"/>
  <c r="C175" i="70"/>
  <c r="BC175" i="70"/>
  <c r="J175" i="70"/>
  <c r="J21" i="70"/>
  <c r="BD50" i="70"/>
  <c r="AM223" i="70"/>
  <c r="H50" i="70"/>
  <c r="BZ50" i="70"/>
  <c r="CF50" i="70"/>
  <c r="AH50" i="70"/>
  <c r="C81" i="70"/>
  <c r="BB50" i="70"/>
  <c r="U192" i="70"/>
  <c r="BB192" i="70"/>
  <c r="AM140" i="70"/>
  <c r="J93" i="70"/>
  <c r="BS222" i="70"/>
  <c r="Y175" i="70"/>
  <c r="AO50" i="70"/>
  <c r="T140" i="70"/>
  <c r="AA93" i="70"/>
  <c r="BE93" i="70"/>
  <c r="AA175" i="70"/>
  <c r="F231" i="70"/>
  <c r="AN19" i="70"/>
  <c r="AJ135" i="70"/>
  <c r="V217" i="70"/>
  <c r="AB223" i="70"/>
  <c r="BK81" i="70"/>
  <c r="AZ187" i="70"/>
  <c r="BA277" i="70"/>
  <c r="BB223" i="70"/>
  <c r="AI277" i="70"/>
  <c r="P21" i="70"/>
  <c r="X81" i="70"/>
  <c r="BQ50" i="70"/>
  <c r="CY50" i="70"/>
  <c r="BN50" i="70"/>
  <c r="I50" i="70"/>
  <c r="BS231" i="70"/>
  <c r="AI50" i="70"/>
  <c r="BL76" i="70"/>
  <c r="BR140" i="70"/>
  <c r="AM93" i="70"/>
  <c r="E222" i="70"/>
  <c r="M175" i="70"/>
  <c r="CH76" i="70"/>
  <c r="AI140" i="70"/>
  <c r="CV93" i="70"/>
  <c r="BA231" i="70"/>
  <c r="AB19" i="70"/>
  <c r="AP135" i="70"/>
  <c r="R217" i="70"/>
  <c r="CD81" i="70"/>
  <c r="W223" i="70"/>
  <c r="W81" i="70"/>
  <c r="S277" i="70"/>
  <c r="F277" i="70"/>
  <c r="Q277" i="70"/>
  <c r="AF277" i="70"/>
  <c r="Z277" i="70"/>
  <c r="AO277" i="70"/>
  <c r="K277" i="70"/>
  <c r="BB277" i="70"/>
  <c r="AZ277" i="70"/>
  <c r="J277" i="70"/>
  <c r="C277" i="70"/>
  <c r="R277" i="70"/>
  <c r="AL277" i="70"/>
  <c r="AM277" i="70"/>
  <c r="AW277" i="70"/>
  <c r="X277" i="70"/>
  <c r="BD277" i="70"/>
  <c r="AP277" i="70"/>
  <c r="AG277" i="70"/>
  <c r="BE277" i="70"/>
  <c r="G277" i="70"/>
  <c r="BC277" i="70"/>
  <c r="E277" i="70"/>
  <c r="Y277" i="70"/>
  <c r="AY277" i="70"/>
  <c r="AH277" i="70"/>
  <c r="AJ277" i="70"/>
  <c r="U277" i="70"/>
  <c r="L277" i="70"/>
  <c r="AQ222" i="70"/>
  <c r="BF222" i="70"/>
  <c r="AY222" i="70"/>
  <c r="BD222" i="70"/>
  <c r="D222" i="70"/>
  <c r="AV222" i="70"/>
  <c r="BR222" i="70"/>
  <c r="S222" i="70"/>
  <c r="AA222" i="70"/>
  <c r="J222" i="70"/>
  <c r="BE222" i="70"/>
  <c r="Y222" i="70"/>
  <c r="M222" i="70"/>
  <c r="I222" i="70"/>
  <c r="AN222" i="70"/>
  <c r="BK222" i="70"/>
  <c r="S223" i="70"/>
  <c r="AV81" i="70"/>
  <c r="BD81" i="70"/>
  <c r="AM50" i="70"/>
  <c r="CG50" i="70"/>
  <c r="K76" i="70"/>
  <c r="S229" i="70"/>
  <c r="C50" i="70"/>
  <c r="AB222" i="70"/>
  <c r="J140" i="70"/>
  <c r="T93" i="70"/>
  <c r="K222" i="70"/>
  <c r="AM175" i="70"/>
  <c r="Z222" i="70"/>
  <c r="AK135" i="70"/>
  <c r="E174" i="70"/>
  <c r="AL81" i="70"/>
  <c r="V223" i="70"/>
  <c r="AK81" i="70"/>
  <c r="D277" i="70"/>
  <c r="AO139" i="70"/>
  <c r="AP82" i="70"/>
  <c r="CG81" i="70"/>
  <c r="W277" i="70"/>
  <c r="BE50" i="70"/>
  <c r="AA50" i="70"/>
  <c r="AZ50" i="70"/>
  <c r="BL50" i="70"/>
  <c r="Z50" i="70"/>
  <c r="AB50" i="70"/>
  <c r="CP50" i="70"/>
  <c r="CB50" i="70"/>
  <c r="BT50" i="70"/>
  <c r="BD217" i="70"/>
  <c r="AV217" i="70"/>
  <c r="X217" i="70"/>
  <c r="BR217" i="70"/>
  <c r="AZ217" i="70"/>
  <c r="F217" i="70"/>
  <c r="D231" i="70"/>
  <c r="E231" i="70"/>
  <c r="BC231" i="70"/>
  <c r="T231" i="70"/>
  <c r="AJ231" i="70"/>
  <c r="I231" i="70"/>
  <c r="Y231" i="70"/>
  <c r="BP231" i="70"/>
  <c r="AY231" i="70"/>
  <c r="AA231" i="70"/>
  <c r="AN231" i="70"/>
  <c r="AM231" i="70"/>
  <c r="AB231" i="70"/>
  <c r="BL231" i="70"/>
  <c r="U231" i="70"/>
  <c r="AW231" i="70"/>
  <c r="AH231" i="70"/>
  <c r="BK231" i="70"/>
  <c r="BC174" i="70"/>
  <c r="L174" i="70"/>
  <c r="J174" i="70"/>
  <c r="AW174" i="70"/>
  <c r="AA174" i="70"/>
  <c r="Z174" i="70"/>
  <c r="BL174" i="70"/>
  <c r="V174" i="70"/>
  <c r="BN7" i="70"/>
  <c r="AE101" i="70"/>
  <c r="BM7" i="70"/>
  <c r="P54" i="70"/>
  <c r="AT243" i="70"/>
  <c r="AE54" i="70"/>
  <c r="P196" i="70"/>
  <c r="W7" i="70"/>
  <c r="BP7" i="70"/>
  <c r="AW7" i="70"/>
  <c r="I7" i="70"/>
  <c r="BU7" i="70"/>
  <c r="AT7" i="70"/>
  <c r="BC7" i="70"/>
  <c r="AQ7" i="70"/>
  <c r="AE7" i="70"/>
  <c r="E7" i="70"/>
  <c r="A54" i="70"/>
  <c r="CR54" i="70" s="1"/>
  <c r="H7" i="70"/>
  <c r="BA7" i="70"/>
  <c r="BO7" i="70"/>
  <c r="P149" i="70"/>
  <c r="BI196" i="70"/>
  <c r="G7" i="70"/>
  <c r="BX54" i="70"/>
  <c r="U7" i="70"/>
  <c r="AE196" i="70"/>
  <c r="AT101" i="70"/>
  <c r="AO7" i="70"/>
  <c r="BS7" i="70"/>
  <c r="AY7" i="70"/>
  <c r="V7" i="70"/>
  <c r="T7" i="70"/>
  <c r="BI7" i="70"/>
  <c r="BL7" i="70"/>
  <c r="AK7" i="70"/>
  <c r="K19" i="70"/>
  <c r="R19" i="70"/>
  <c r="AA19" i="70"/>
  <c r="BQ19" i="70"/>
  <c r="BI208" i="70"/>
  <c r="BO19" i="70"/>
  <c r="BL19" i="70"/>
  <c r="S19" i="70"/>
  <c r="A66" i="70"/>
  <c r="D66" i="70" s="1"/>
  <c r="X19" i="70"/>
  <c r="BC19" i="70"/>
  <c r="BX66" i="70"/>
  <c r="V19" i="70"/>
  <c r="AW19" i="70"/>
  <c r="AK19" i="70"/>
  <c r="A161" i="70"/>
  <c r="BF161" i="70" s="1"/>
  <c r="BM19" i="70"/>
  <c r="E19" i="70"/>
  <c r="AQ19" i="70"/>
  <c r="H19" i="70"/>
  <c r="BE19" i="70"/>
  <c r="AE208" i="70"/>
  <c r="AP19" i="70"/>
  <c r="J19" i="70"/>
  <c r="A255" i="70"/>
  <c r="V255" i="70" s="1"/>
  <c r="AT161" i="70"/>
  <c r="AE161" i="70"/>
  <c r="BI66" i="70"/>
  <c r="AZ19" i="70"/>
  <c r="AT19" i="70"/>
  <c r="M19" i="70"/>
  <c r="C19" i="70"/>
  <c r="AJ19" i="70"/>
  <c r="AL19" i="70"/>
  <c r="BT19" i="70"/>
  <c r="L19" i="70"/>
  <c r="BS81" i="70"/>
  <c r="T223" i="70"/>
  <c r="M73" i="70"/>
  <c r="BF175" i="70"/>
  <c r="L222" i="70"/>
  <c r="BK175" i="70"/>
  <c r="H222" i="70"/>
  <c r="G93" i="70"/>
  <c r="CR93" i="70"/>
  <c r="K93" i="70"/>
  <c r="CJ93" i="70"/>
  <c r="CI93" i="70"/>
  <c r="BD93" i="70"/>
  <c r="AI93" i="70"/>
  <c r="CB93" i="70"/>
  <c r="D93" i="70"/>
  <c r="BP93" i="70"/>
  <c r="AW93" i="70"/>
  <c r="BA93" i="70"/>
  <c r="AB93" i="70"/>
  <c r="AK93" i="70"/>
  <c r="CT93" i="70"/>
  <c r="AX93" i="70"/>
  <c r="AN93" i="70"/>
  <c r="BQ93" i="70"/>
  <c r="BC93" i="70"/>
  <c r="C93" i="70"/>
  <c r="AH93" i="70"/>
  <c r="AL140" i="70"/>
  <c r="BT140" i="70"/>
  <c r="BD140" i="70"/>
  <c r="AB140" i="70"/>
  <c r="V140" i="70"/>
  <c r="AK140" i="70"/>
  <c r="AN140" i="70"/>
  <c r="AO140" i="70"/>
  <c r="F140" i="70"/>
  <c r="BE140" i="70"/>
  <c r="BL140" i="70"/>
  <c r="BC140" i="70"/>
  <c r="K140" i="70"/>
  <c r="U140" i="70"/>
  <c r="BB140" i="70"/>
  <c r="BP140" i="70"/>
  <c r="BE223" i="70"/>
  <c r="BK223" i="70"/>
  <c r="V81" i="70"/>
  <c r="M277" i="70"/>
  <c r="CF73" i="70"/>
  <c r="K235" i="70"/>
  <c r="AA235" i="70"/>
  <c r="BK235" i="70"/>
  <c r="Y282" i="70"/>
  <c r="C282" i="70"/>
  <c r="AG235" i="70"/>
  <c r="F235" i="70"/>
  <c r="J282" i="70"/>
  <c r="F282" i="70"/>
  <c r="BB282" i="70"/>
  <c r="Z235" i="70"/>
  <c r="AK235" i="70"/>
  <c r="AW235" i="70"/>
  <c r="I282" i="70"/>
  <c r="AW282" i="70"/>
  <c r="AJ282" i="70"/>
  <c r="E235" i="70"/>
  <c r="AI235" i="70"/>
  <c r="AN282" i="70"/>
  <c r="BS232" i="70"/>
  <c r="AH232" i="70"/>
  <c r="AQ265" i="70"/>
  <c r="F265" i="70"/>
  <c r="AX265" i="70"/>
  <c r="BA265" i="70"/>
  <c r="AZ265" i="70"/>
  <c r="AJ265" i="70"/>
  <c r="AF265" i="70"/>
  <c r="BC227" i="70"/>
  <c r="AK132" i="70"/>
  <c r="T132" i="70"/>
  <c r="BI160" i="70"/>
  <c r="BE265" i="70"/>
  <c r="W265" i="70"/>
  <c r="AY265" i="70"/>
  <c r="AG265" i="70"/>
  <c r="S265" i="70"/>
  <c r="AM265" i="70"/>
  <c r="AG132" i="70"/>
  <c r="J132" i="70"/>
  <c r="BF227" i="70"/>
  <c r="E232" i="70"/>
  <c r="C265" i="70"/>
  <c r="BU80" i="70"/>
  <c r="AO80" i="70"/>
  <c r="U224" i="70"/>
  <c r="AA224" i="70"/>
  <c r="BM224" i="70"/>
  <c r="J224" i="70"/>
  <c r="AB224" i="70"/>
  <c r="V133" i="70"/>
  <c r="X133" i="70"/>
  <c r="R187" i="70"/>
  <c r="S187" i="70"/>
  <c r="BB187" i="70"/>
  <c r="E187" i="70"/>
  <c r="AY187" i="70"/>
  <c r="W187" i="70"/>
  <c r="AX187" i="70"/>
  <c r="AA187" i="70"/>
  <c r="AN187" i="70"/>
  <c r="V187" i="70"/>
  <c r="BF187" i="70"/>
  <c r="AP187" i="70"/>
  <c r="BC187" i="70"/>
  <c r="AB187" i="70"/>
  <c r="M187" i="70"/>
  <c r="AJ187" i="70"/>
  <c r="BA187" i="70"/>
  <c r="D187" i="70"/>
  <c r="K187" i="70"/>
  <c r="BS187" i="70"/>
  <c r="G187" i="70"/>
  <c r="U187" i="70"/>
  <c r="AL187" i="70"/>
  <c r="AK187" i="70"/>
  <c r="L187" i="70"/>
  <c r="BE187" i="70"/>
  <c r="AB178" i="70"/>
  <c r="CC76" i="70"/>
  <c r="T76" i="70"/>
  <c r="AN76" i="70"/>
  <c r="AG76" i="70"/>
  <c r="CT76" i="70"/>
  <c r="BQ76" i="70"/>
  <c r="R76" i="70"/>
  <c r="C76" i="70"/>
  <c r="K221" i="70"/>
  <c r="AZ221" i="70"/>
  <c r="BB221" i="70"/>
  <c r="BO221" i="70"/>
  <c r="AX221" i="70"/>
  <c r="AW221" i="70"/>
  <c r="BF221" i="70"/>
  <c r="AB221" i="70"/>
  <c r="AK80" i="70"/>
  <c r="D140" i="70"/>
  <c r="CY93" i="70"/>
  <c r="AG93" i="70"/>
  <c r="BE80" i="70"/>
  <c r="BU175" i="70"/>
  <c r="AX175" i="70"/>
  <c r="AJ175" i="70"/>
  <c r="Z175" i="70"/>
  <c r="AN175" i="70"/>
  <c r="BA175" i="70"/>
  <c r="AI175" i="70"/>
  <c r="BM175" i="70"/>
  <c r="AL175" i="70"/>
  <c r="BS175" i="70"/>
  <c r="E175" i="70"/>
  <c r="R175" i="70"/>
  <c r="T175" i="70"/>
  <c r="AH175" i="70"/>
  <c r="K175" i="70"/>
  <c r="H175" i="70"/>
  <c r="AB175" i="70"/>
  <c r="BQ175" i="70"/>
  <c r="I175" i="70"/>
  <c r="L175" i="70"/>
  <c r="AG175" i="70"/>
  <c r="F222" i="70"/>
  <c r="BP222" i="70"/>
  <c r="U222" i="70"/>
  <c r="AJ222" i="70"/>
  <c r="BT222" i="70"/>
  <c r="BU222" i="70"/>
  <c r="T222" i="70"/>
  <c r="AL222" i="70"/>
  <c r="BA222" i="70"/>
  <c r="AW222" i="70"/>
  <c r="G222" i="70"/>
  <c r="AH222" i="70"/>
  <c r="BO222" i="70"/>
  <c r="W222" i="70"/>
  <c r="AP222" i="70"/>
  <c r="AK222" i="70"/>
  <c r="AI222" i="70"/>
  <c r="R222" i="70"/>
  <c r="X222" i="70"/>
  <c r="AV93" i="70"/>
  <c r="CS93" i="70"/>
  <c r="CH93" i="70"/>
  <c r="BZ93" i="70"/>
  <c r="BF93" i="70"/>
  <c r="BK93" i="70"/>
  <c r="BR93" i="70"/>
  <c r="CD93" i="70"/>
  <c r="W93" i="70"/>
  <c r="Z93" i="70"/>
  <c r="F93" i="70"/>
  <c r="CC93" i="70"/>
  <c r="CA93" i="70"/>
  <c r="AQ93" i="70"/>
  <c r="AJ93" i="70"/>
  <c r="BB93" i="70"/>
  <c r="AY93" i="70"/>
  <c r="AP93" i="70"/>
  <c r="AO93" i="70"/>
  <c r="CG93" i="70"/>
  <c r="I93" i="70"/>
  <c r="AZ93" i="70"/>
  <c r="BN93" i="70"/>
  <c r="CQ93" i="70"/>
  <c r="CP93" i="70"/>
  <c r="U93" i="70"/>
  <c r="CO93" i="70"/>
  <c r="M93" i="70"/>
  <c r="BM93" i="70"/>
  <c r="BT93" i="70"/>
  <c r="CE93" i="70"/>
  <c r="E93" i="70"/>
  <c r="AA140" i="70"/>
  <c r="R140" i="70"/>
  <c r="BO140" i="70"/>
  <c r="AW140" i="70"/>
  <c r="AQ140" i="70"/>
  <c r="BM140" i="70"/>
  <c r="BN140" i="70"/>
  <c r="S140" i="70"/>
  <c r="AX140" i="70"/>
  <c r="C140" i="70"/>
  <c r="BS140" i="70"/>
  <c r="X140" i="70"/>
  <c r="I140" i="70"/>
  <c r="W140" i="70"/>
  <c r="Y140" i="70"/>
  <c r="H140" i="70"/>
  <c r="AV140" i="70"/>
  <c r="AG140" i="70"/>
  <c r="BF140" i="70"/>
  <c r="BA140" i="70"/>
  <c r="E140" i="70"/>
  <c r="Z140" i="70"/>
  <c r="G140" i="70"/>
  <c r="AV220" i="70"/>
  <c r="J220" i="70"/>
  <c r="BN220" i="70"/>
  <c r="AY220" i="70"/>
  <c r="AA220" i="70"/>
  <c r="BU220" i="70"/>
  <c r="BT220" i="70"/>
  <c r="Z220" i="70"/>
  <c r="BF220" i="70"/>
  <c r="AH220" i="70"/>
  <c r="I220" i="70"/>
  <c r="X220" i="70"/>
  <c r="AI220" i="70"/>
  <c r="BS220" i="70"/>
  <c r="AJ220" i="70"/>
  <c r="BQ220" i="70"/>
  <c r="BC220" i="70"/>
  <c r="AP220" i="70"/>
  <c r="AX220" i="70"/>
  <c r="L220" i="70"/>
  <c r="BL220" i="70"/>
  <c r="H220" i="70"/>
  <c r="AO220" i="70"/>
  <c r="BP220" i="70"/>
  <c r="Y220" i="70"/>
  <c r="BR220" i="70"/>
  <c r="E220" i="70"/>
  <c r="AN220" i="70"/>
  <c r="S220" i="70"/>
  <c r="BE220" i="70"/>
  <c r="AQ220" i="70"/>
  <c r="BA220" i="70"/>
  <c r="BK220" i="70"/>
  <c r="F220" i="70"/>
  <c r="AZ220" i="70"/>
  <c r="AK220" i="70"/>
  <c r="U220" i="70"/>
  <c r="BB185" i="70"/>
  <c r="Z185" i="70"/>
  <c r="L185" i="70"/>
  <c r="W185" i="70"/>
  <c r="BK185" i="70"/>
  <c r="T177" i="70"/>
  <c r="BF271" i="70"/>
  <c r="AP271" i="70"/>
  <c r="BK168" i="70"/>
  <c r="L168" i="70"/>
  <c r="AX168" i="70"/>
  <c r="AW168" i="70"/>
  <c r="BS168" i="70"/>
  <c r="AM168" i="70"/>
  <c r="BE168" i="70"/>
  <c r="H168" i="70"/>
  <c r="M168" i="70"/>
  <c r="J168" i="70"/>
  <c r="E168" i="70"/>
  <c r="C168" i="70"/>
  <c r="AO168" i="70"/>
  <c r="BC168" i="70"/>
  <c r="BQ168" i="70"/>
  <c r="BU168" i="70"/>
  <c r="AV168" i="70"/>
  <c r="AJ168" i="70"/>
  <c r="BR168" i="70"/>
  <c r="BD168" i="70"/>
  <c r="BF168" i="70"/>
  <c r="BA168" i="70"/>
  <c r="W168" i="70"/>
  <c r="Z168" i="70"/>
  <c r="G168" i="70"/>
  <c r="AW172" i="70"/>
  <c r="BN172" i="70"/>
  <c r="K172" i="70"/>
  <c r="T172" i="70"/>
  <c r="AG172" i="70"/>
  <c r="W172" i="70"/>
  <c r="AA172" i="70"/>
  <c r="AH172" i="70"/>
  <c r="AL172" i="70"/>
  <c r="AX172" i="70"/>
  <c r="G172" i="70"/>
  <c r="E172" i="70"/>
  <c r="BT172" i="70"/>
  <c r="AZ172" i="70"/>
  <c r="V172" i="70"/>
  <c r="AJ172" i="70"/>
  <c r="BB172" i="70"/>
  <c r="BS172" i="70"/>
  <c r="BD172" i="70"/>
  <c r="AN172" i="70"/>
  <c r="I172" i="70"/>
  <c r="U172" i="70"/>
  <c r="BM172" i="70"/>
  <c r="BK172" i="70"/>
  <c r="BE172" i="70"/>
  <c r="BR172" i="70"/>
  <c r="J172" i="70"/>
  <c r="AQ172" i="70"/>
  <c r="AB172" i="70"/>
  <c r="X172" i="70"/>
  <c r="Z172" i="70"/>
  <c r="AY172" i="70"/>
  <c r="BO172" i="70"/>
  <c r="D172" i="70"/>
  <c r="AK172" i="70"/>
  <c r="AP172" i="70"/>
  <c r="BQ172" i="70"/>
  <c r="BF172" i="70"/>
  <c r="BL172" i="70"/>
  <c r="M172" i="70"/>
  <c r="AB215" i="70"/>
  <c r="AN215" i="70"/>
  <c r="G215" i="70"/>
  <c r="AG215" i="70"/>
  <c r="AZ215" i="70"/>
  <c r="BS215" i="70"/>
  <c r="K215" i="70"/>
  <c r="J215" i="70"/>
  <c r="AW215" i="70"/>
  <c r="BN215" i="70"/>
  <c r="BT215" i="70"/>
  <c r="Z215" i="70"/>
  <c r="AW73" i="70"/>
  <c r="X183" i="70"/>
  <c r="BS183" i="70"/>
  <c r="BB10" i="70"/>
  <c r="CM57" i="70"/>
  <c r="P199" i="70"/>
  <c r="M227" i="70"/>
  <c r="AP227" i="70"/>
  <c r="BM227" i="70"/>
  <c r="AN227" i="70"/>
  <c r="L132" i="70"/>
  <c r="AH132" i="70"/>
  <c r="BT132" i="70"/>
  <c r="H132" i="70"/>
  <c r="AI132" i="70"/>
  <c r="U132" i="70"/>
  <c r="F132" i="70"/>
  <c r="I132" i="70"/>
  <c r="C132" i="70"/>
  <c r="AV132" i="70"/>
  <c r="E132" i="70"/>
  <c r="S132" i="70"/>
  <c r="BC132" i="70"/>
  <c r="BE132" i="70"/>
  <c r="AX132" i="70"/>
  <c r="BD132" i="70"/>
  <c r="G132" i="70"/>
  <c r="AP132" i="70"/>
  <c r="AB132" i="70"/>
  <c r="W132" i="70"/>
  <c r="K132" i="70"/>
  <c r="AN132" i="70"/>
  <c r="U184" i="70"/>
  <c r="G184" i="70"/>
  <c r="D184" i="70"/>
  <c r="AK184" i="70"/>
  <c r="AW184" i="70"/>
  <c r="BD184" i="70"/>
  <c r="W184" i="70"/>
  <c r="AX184" i="70"/>
  <c r="AZ184" i="70"/>
  <c r="BE184" i="70"/>
  <c r="AN184" i="70"/>
  <c r="AI184" i="70"/>
  <c r="H184" i="70"/>
  <c r="Y184" i="70"/>
  <c r="BO184" i="70"/>
  <c r="AG184" i="70"/>
  <c r="BL184" i="70"/>
  <c r="A244" i="70"/>
  <c r="BF244" i="70" s="1"/>
  <c r="K8" i="70"/>
  <c r="P150" i="70"/>
  <c r="AE8" i="70"/>
  <c r="M8" i="70"/>
  <c r="P112" i="70"/>
  <c r="AE65" i="70"/>
  <c r="BK18" i="70"/>
  <c r="A254" i="70"/>
  <c r="F254" i="70" s="1"/>
  <c r="BE18" i="70"/>
  <c r="BC269" i="70"/>
  <c r="AI282" i="70"/>
  <c r="AO282" i="70"/>
  <c r="X282" i="70"/>
  <c r="AP282" i="70"/>
  <c r="BR235" i="70"/>
  <c r="BQ235" i="70"/>
  <c r="D235" i="70"/>
  <c r="I235" i="70"/>
  <c r="W73" i="70"/>
  <c r="AM7" i="70"/>
  <c r="BQ7" i="70"/>
  <c r="A243" i="70"/>
  <c r="Y243" i="70" s="1"/>
  <c r="P101" i="70"/>
  <c r="BD7" i="70"/>
  <c r="AT149" i="70"/>
  <c r="A101" i="70"/>
  <c r="BJ101" i="70" s="1"/>
  <c r="BK7" i="70"/>
  <c r="AV7" i="70"/>
  <c r="BT7" i="70"/>
  <c r="A196" i="70"/>
  <c r="B196" i="70" s="1"/>
  <c r="AG7" i="70"/>
  <c r="BI54" i="70"/>
  <c r="Z7" i="70"/>
  <c r="Y7" i="70"/>
  <c r="AB7" i="70"/>
  <c r="AN7" i="70"/>
  <c r="CM54" i="70"/>
  <c r="AT196" i="70"/>
  <c r="AZ7" i="70"/>
  <c r="AI7" i="70"/>
  <c r="BB7" i="70"/>
  <c r="S7" i="70"/>
  <c r="P7" i="70"/>
  <c r="R7" i="70"/>
  <c r="J7" i="70"/>
  <c r="AX7" i="70"/>
  <c r="BI149" i="70"/>
  <c r="AP7" i="70"/>
  <c r="X7" i="70"/>
  <c r="A149" i="70"/>
  <c r="BD149" i="70" s="1"/>
  <c r="BF7" i="70"/>
  <c r="AE243" i="70"/>
  <c r="AL7" i="70"/>
  <c r="BE7" i="70"/>
  <c r="AH7" i="70"/>
  <c r="BI101" i="70"/>
  <c r="AO19" i="70"/>
  <c r="BD19" i="70"/>
  <c r="Y19" i="70"/>
  <c r="A113" i="70"/>
  <c r="AP113" i="70" s="1"/>
  <c r="AE255" i="70"/>
  <c r="BU19" i="70"/>
  <c r="P113" i="70"/>
  <c r="P19" i="70"/>
  <c r="P255" i="70"/>
  <c r="BI161" i="70"/>
  <c r="Z19" i="70"/>
  <c r="BF19" i="70"/>
  <c r="AT113" i="70"/>
  <c r="W19" i="70"/>
  <c r="AY19" i="70"/>
  <c r="BI19" i="70"/>
  <c r="G19" i="70"/>
  <c r="I19" i="70"/>
  <c r="AV19" i="70"/>
  <c r="P161" i="70"/>
  <c r="AE113" i="70"/>
  <c r="BS19" i="70"/>
  <c r="BE73" i="70"/>
  <c r="BO73" i="70"/>
  <c r="BT73" i="70"/>
  <c r="BD73" i="70"/>
  <c r="BP73" i="70"/>
  <c r="CT73" i="70"/>
  <c r="AG73" i="70"/>
  <c r="Z73" i="70"/>
  <c r="CU73" i="70"/>
  <c r="CI73" i="70"/>
  <c r="BA73" i="70"/>
  <c r="X73" i="70"/>
  <c r="AL73" i="70"/>
  <c r="R73" i="70"/>
  <c r="CX73" i="70"/>
  <c r="E73" i="70"/>
  <c r="BS73" i="70"/>
  <c r="I73" i="70"/>
  <c r="AM73" i="70"/>
  <c r="CV73" i="70"/>
  <c r="CH73" i="70"/>
  <c r="CE73" i="70"/>
  <c r="AI73" i="70"/>
  <c r="C73" i="70"/>
  <c r="CD73" i="70"/>
  <c r="BN73" i="70"/>
  <c r="CA73" i="70"/>
  <c r="AM192" i="70"/>
  <c r="E81" i="70"/>
  <c r="CP81" i="70"/>
  <c r="H81" i="70"/>
  <c r="AJ81" i="70"/>
  <c r="CA81" i="70"/>
  <c r="CB81" i="70"/>
  <c r="AP81" i="70"/>
  <c r="AM81" i="70"/>
  <c r="BO81" i="70"/>
  <c r="L81" i="70"/>
  <c r="AO81" i="70"/>
  <c r="BM81" i="70"/>
  <c r="BP81" i="70"/>
  <c r="BO223" i="70"/>
  <c r="G223" i="70"/>
  <c r="AJ223" i="70"/>
  <c r="H223" i="70"/>
  <c r="BL223" i="70"/>
  <c r="BT223" i="70"/>
  <c r="BC223" i="70"/>
  <c r="Y79" i="70"/>
  <c r="CA79" i="70"/>
  <c r="K79" i="70"/>
  <c r="I79" i="70"/>
  <c r="AP294" i="70"/>
  <c r="AB294" i="70"/>
  <c r="BF21" i="70"/>
  <c r="K21" i="70"/>
  <c r="CJ73" i="70"/>
  <c r="H73" i="70"/>
  <c r="I33" i="70"/>
  <c r="U33" i="70"/>
  <c r="AT269" i="70"/>
  <c r="J33" i="70"/>
  <c r="AA33" i="70"/>
  <c r="BD33" i="70"/>
  <c r="K33" i="70"/>
  <c r="AL33" i="70"/>
  <c r="C33" i="70"/>
  <c r="BT41" i="70"/>
  <c r="AT230" i="70"/>
  <c r="P277" i="70"/>
  <c r="P135" i="70"/>
  <c r="AT41" i="70"/>
  <c r="Z41" i="70"/>
  <c r="BS41" i="70"/>
  <c r="AI41" i="70"/>
  <c r="S41" i="70"/>
  <c r="V41" i="70"/>
  <c r="AB41" i="70"/>
  <c r="AE230" i="70"/>
  <c r="AE183" i="70"/>
  <c r="AT135" i="70"/>
  <c r="AO41" i="70"/>
  <c r="W41" i="70"/>
  <c r="BP41" i="70"/>
  <c r="AY41" i="70"/>
  <c r="E41" i="70"/>
  <c r="CR291" i="70"/>
  <c r="AN291" i="70"/>
  <c r="AB291" i="70"/>
  <c r="CQ291" i="70"/>
  <c r="AV291" i="70"/>
  <c r="BD291" i="70"/>
  <c r="BO291" i="70"/>
  <c r="CS291" i="70"/>
  <c r="CY291" i="70"/>
  <c r="BP291" i="70"/>
  <c r="W291" i="70"/>
  <c r="G291" i="70"/>
  <c r="CX50" i="70"/>
  <c r="AQ50" i="70"/>
  <c r="J217" i="70"/>
  <c r="BE231" i="70"/>
  <c r="AP231" i="70"/>
  <c r="W174" i="70"/>
  <c r="BU50" i="70"/>
  <c r="BO129" i="70"/>
  <c r="BR129" i="70"/>
  <c r="AQ129" i="70"/>
  <c r="K129" i="70"/>
  <c r="R125" i="70"/>
  <c r="BR188" i="70"/>
  <c r="BN188" i="70"/>
  <c r="AQ277" i="70"/>
  <c r="AK277" i="70"/>
  <c r="CI50" i="70"/>
  <c r="M50" i="70"/>
  <c r="AL50" i="70"/>
  <c r="AV50" i="70"/>
  <c r="D188" i="70"/>
  <c r="CJ50" i="70"/>
  <c r="BQ188" i="70"/>
  <c r="AX188" i="70"/>
  <c r="C231" i="70"/>
  <c r="BO231" i="70"/>
  <c r="L231" i="70"/>
  <c r="BL135" i="70"/>
  <c r="AB135" i="70"/>
  <c r="AH135" i="70"/>
  <c r="BA135" i="70"/>
  <c r="G135" i="70"/>
  <c r="AL137" i="70"/>
  <c r="AI137" i="70"/>
  <c r="AH217" i="70"/>
  <c r="R137" i="70"/>
  <c r="X125" i="70"/>
  <c r="BL137" i="70"/>
  <c r="BE137" i="70"/>
  <c r="BQ174" i="70"/>
  <c r="BC77" i="70"/>
  <c r="H277" i="70"/>
  <c r="AX277" i="70"/>
  <c r="AB277" i="70"/>
  <c r="V277" i="70"/>
  <c r="AN277" i="70"/>
  <c r="I277" i="70"/>
  <c r="BS174" i="70"/>
  <c r="R136" i="70"/>
  <c r="AB266" i="70"/>
  <c r="F266" i="70"/>
  <c r="I129" i="70"/>
  <c r="U129" i="70"/>
  <c r="AV231" i="70"/>
  <c r="BU231" i="70"/>
  <c r="AN50" i="70"/>
  <c r="AW50" i="70"/>
  <c r="AM181" i="70"/>
  <c r="AA272" i="70"/>
  <c r="Z272" i="70"/>
  <c r="R272" i="70"/>
  <c r="H272" i="70"/>
  <c r="AK272" i="70"/>
  <c r="AH272" i="70"/>
  <c r="AQ272" i="70"/>
  <c r="BF272" i="70"/>
  <c r="F272" i="70"/>
  <c r="T272" i="70"/>
  <c r="AL272" i="70"/>
  <c r="BA272" i="70"/>
  <c r="Y272" i="70"/>
  <c r="BQ170" i="70"/>
  <c r="J263" i="70"/>
  <c r="U263" i="70"/>
  <c r="BB263" i="70"/>
  <c r="BI88" i="70"/>
  <c r="P230" i="70"/>
  <c r="CW50" i="70"/>
  <c r="AO137" i="70"/>
  <c r="AQ137" i="70"/>
  <c r="BS137" i="70"/>
  <c r="W248" i="70"/>
  <c r="AF279" i="70"/>
  <c r="AG279" i="70"/>
  <c r="AZ279" i="70"/>
  <c r="AX279" i="70"/>
  <c r="BF279" i="70"/>
  <c r="AM279" i="70"/>
  <c r="AL279" i="70"/>
  <c r="D279" i="70"/>
  <c r="J279" i="70"/>
  <c r="AI279" i="70"/>
  <c r="AA279" i="70"/>
  <c r="I279" i="70"/>
  <c r="Y279" i="70"/>
  <c r="BD279" i="70"/>
  <c r="BB279" i="70"/>
  <c r="X279" i="70"/>
  <c r="G279" i="70"/>
  <c r="AE98" i="70"/>
  <c r="AM12" i="70"/>
  <c r="BK4" i="70"/>
  <c r="AG4" i="70"/>
  <c r="X4" i="70"/>
  <c r="AT98" i="70"/>
  <c r="P240" i="70"/>
  <c r="AB4" i="70"/>
  <c r="A240" i="70"/>
  <c r="AV240" i="70" s="1"/>
  <c r="A193" i="70"/>
  <c r="S193" i="70" s="1"/>
  <c r="AQ4" i="70"/>
  <c r="AL4" i="70"/>
  <c r="G4" i="70"/>
  <c r="R4" i="70"/>
  <c r="AE4" i="70"/>
  <c r="AT51" i="70"/>
  <c r="CM51" i="70"/>
  <c r="AH4" i="70"/>
  <c r="W4" i="70"/>
  <c r="AT240" i="70"/>
  <c r="AO4" i="70"/>
  <c r="A146" i="70"/>
  <c r="BJ146" i="70" s="1"/>
  <c r="AI4" i="70"/>
  <c r="BX51" i="70"/>
  <c r="AV4" i="70"/>
  <c r="AN4" i="70"/>
  <c r="Y4" i="70"/>
  <c r="AE193" i="70"/>
  <c r="S4" i="70"/>
  <c r="BF4" i="70"/>
  <c r="U4" i="70"/>
  <c r="BN4" i="70"/>
  <c r="AT193" i="70"/>
  <c r="J4" i="70"/>
  <c r="AT146" i="70"/>
  <c r="AY4" i="70"/>
  <c r="AZ4" i="70"/>
  <c r="P51" i="70"/>
  <c r="BR4" i="70"/>
  <c r="BA4" i="70"/>
  <c r="AT4" i="70"/>
  <c r="BL4" i="70"/>
  <c r="H4" i="70"/>
  <c r="BP4" i="70"/>
  <c r="BC4" i="70"/>
  <c r="V4" i="70"/>
  <c r="M4" i="70"/>
  <c r="AP4" i="70"/>
  <c r="C4" i="70"/>
  <c r="L4" i="70"/>
  <c r="BM9" i="70"/>
  <c r="S9" i="70"/>
  <c r="AK4" i="70"/>
  <c r="BE224" i="70"/>
  <c r="AL224" i="70"/>
  <c r="BO224" i="70"/>
  <c r="AP224" i="70"/>
  <c r="BK224" i="70"/>
  <c r="L224" i="70"/>
  <c r="AZ224" i="70"/>
  <c r="AY224" i="70"/>
  <c r="K224" i="70"/>
  <c r="W224" i="70"/>
  <c r="E224" i="70"/>
  <c r="R224" i="70"/>
  <c r="S224" i="70"/>
  <c r="AO224" i="70"/>
  <c r="I224" i="70"/>
  <c r="AG224" i="70"/>
  <c r="C224" i="70"/>
  <c r="V224" i="70"/>
  <c r="BD224" i="70"/>
  <c r="AK224" i="70"/>
  <c r="X224" i="70"/>
  <c r="AI224" i="70"/>
  <c r="AW224" i="70"/>
  <c r="BS224" i="70"/>
  <c r="AN224" i="70"/>
  <c r="BA224" i="70"/>
  <c r="BF224" i="70"/>
  <c r="AM224" i="70"/>
  <c r="BU224" i="70"/>
  <c r="AQ224" i="70"/>
  <c r="F224" i="70"/>
  <c r="G224" i="70"/>
  <c r="BL224" i="70"/>
  <c r="BC126" i="70"/>
  <c r="BU126" i="70"/>
  <c r="BE126" i="70"/>
  <c r="AV126" i="70"/>
  <c r="AW126" i="70"/>
  <c r="BA126" i="70"/>
  <c r="BN126" i="70"/>
  <c r="D126" i="70"/>
  <c r="M126" i="70"/>
  <c r="C126" i="70"/>
  <c r="AX22" i="70"/>
  <c r="J278" i="70"/>
  <c r="AE51" i="70"/>
  <c r="I12" i="70"/>
  <c r="AP279" i="70"/>
  <c r="AI126" i="70"/>
  <c r="R279" i="70"/>
  <c r="BQ12" i="70"/>
  <c r="BB278" i="70"/>
  <c r="BM4" i="70"/>
  <c r="M278" i="70"/>
  <c r="T278" i="70"/>
  <c r="AF278" i="70"/>
  <c r="AG278" i="70"/>
  <c r="W278" i="70"/>
  <c r="AB278" i="70"/>
  <c r="BD278" i="70"/>
  <c r="AH278" i="70"/>
  <c r="AV278" i="70"/>
  <c r="K278" i="70"/>
  <c r="P201" i="70"/>
  <c r="P154" i="70"/>
  <c r="BL12" i="70"/>
  <c r="R12" i="70"/>
  <c r="AE154" i="70"/>
  <c r="L12" i="70"/>
  <c r="D12" i="70"/>
  <c r="S12" i="70"/>
  <c r="AT248" i="70"/>
  <c r="AP12" i="70"/>
  <c r="AZ22" i="70"/>
  <c r="AT69" i="70"/>
  <c r="A164" i="70"/>
  <c r="W164" i="70" s="1"/>
  <c r="BT22" i="70"/>
  <c r="L22" i="70"/>
  <c r="BL22" i="70"/>
  <c r="AW22" i="70"/>
  <c r="D22" i="70"/>
  <c r="BT218" i="70"/>
  <c r="AQ218" i="70"/>
  <c r="V218" i="70"/>
  <c r="AA270" i="70"/>
  <c r="AL270" i="70"/>
  <c r="BO8" i="70"/>
  <c r="BL8" i="70"/>
  <c r="BI8" i="70"/>
  <c r="P160" i="70"/>
  <c r="J18" i="70"/>
  <c r="AT207" i="70"/>
  <c r="AE18" i="70"/>
  <c r="Y218" i="70"/>
  <c r="R218" i="70"/>
  <c r="BE218" i="70"/>
  <c r="H270" i="70"/>
  <c r="AQ8" i="70"/>
  <c r="P102" i="70"/>
  <c r="BR18" i="70"/>
  <c r="R18" i="70"/>
  <c r="E218" i="70"/>
  <c r="BK218" i="70"/>
  <c r="AX218" i="70"/>
  <c r="T218" i="70"/>
  <c r="AG218" i="70"/>
  <c r="AN218" i="70"/>
  <c r="AW218" i="70"/>
  <c r="BM218" i="70"/>
  <c r="AQ239" i="70"/>
  <c r="BE239" i="70"/>
  <c r="U239" i="70"/>
  <c r="K239" i="70"/>
  <c r="T239" i="70"/>
  <c r="H239" i="70"/>
  <c r="AO239" i="70"/>
  <c r="AI239" i="70"/>
  <c r="B266" i="70"/>
  <c r="U266" i="70"/>
  <c r="W266" i="70"/>
  <c r="D266" i="70"/>
  <c r="AN266" i="70"/>
  <c r="AQ266" i="70"/>
  <c r="R266" i="70"/>
  <c r="AL266" i="70"/>
  <c r="X266" i="70"/>
  <c r="I266" i="70"/>
  <c r="AI266" i="70"/>
  <c r="AO266" i="70"/>
  <c r="J266" i="70"/>
  <c r="BA266" i="70"/>
  <c r="AF266" i="70"/>
  <c r="BF266" i="70"/>
  <c r="H264" i="70"/>
  <c r="T264" i="70"/>
  <c r="BF74" i="70"/>
  <c r="R90" i="70"/>
  <c r="W90" i="70"/>
  <c r="BC90" i="70"/>
  <c r="AQ90" i="70"/>
  <c r="AV90" i="70"/>
  <c r="K270" i="70"/>
  <c r="BB270" i="70"/>
  <c r="BE270" i="70"/>
  <c r="Z270" i="70"/>
  <c r="AX270" i="70"/>
  <c r="AG270" i="70"/>
  <c r="T270" i="70"/>
  <c r="BA270" i="70"/>
  <c r="AJ270" i="70"/>
  <c r="C270" i="70"/>
  <c r="M270" i="70"/>
  <c r="AV270" i="70"/>
  <c r="AB270" i="70"/>
  <c r="BD270" i="70"/>
  <c r="AN270" i="70"/>
  <c r="J270" i="70"/>
  <c r="V270" i="70"/>
  <c r="Y270" i="70"/>
  <c r="Q270" i="70"/>
  <c r="I270" i="70"/>
  <c r="AY270" i="70"/>
  <c r="AP270" i="70"/>
  <c r="BC270" i="70"/>
  <c r="AO270" i="70"/>
  <c r="AF270" i="70"/>
  <c r="E270" i="70"/>
  <c r="AW270" i="70"/>
  <c r="AI270" i="70"/>
  <c r="AH270" i="70"/>
  <c r="F8" i="70"/>
  <c r="D8" i="70"/>
  <c r="G8" i="70"/>
  <c r="AG8" i="70"/>
  <c r="AJ8" i="70"/>
  <c r="P55" i="70"/>
  <c r="R8" i="70"/>
  <c r="BN8" i="70"/>
  <c r="BF8" i="70"/>
  <c r="AE244" i="70"/>
  <c r="AT150" i="70"/>
  <c r="X8" i="70"/>
  <c r="Z8" i="70"/>
  <c r="E8" i="70"/>
  <c r="BC8" i="70"/>
  <c r="P8" i="70"/>
  <c r="A55" i="70"/>
  <c r="CG55" i="70" s="1"/>
  <c r="A197" i="70"/>
  <c r="T197" i="70" s="1"/>
  <c r="AL8" i="70"/>
  <c r="J8" i="70"/>
  <c r="BU8" i="70"/>
  <c r="BA8" i="70"/>
  <c r="AZ8" i="70"/>
  <c r="C8" i="70"/>
  <c r="AT197" i="70"/>
  <c r="A150" i="70"/>
  <c r="BJ150" i="70" s="1"/>
  <c r="BI102" i="70"/>
  <c r="AE55" i="70"/>
  <c r="BT8" i="70"/>
  <c r="AN8" i="70"/>
  <c r="AO8" i="70"/>
  <c r="AW8" i="70"/>
  <c r="BI150" i="70"/>
  <c r="Y8" i="70"/>
  <c r="AV8" i="70"/>
  <c r="AA8" i="70"/>
  <c r="P244" i="70"/>
  <c r="BD8" i="70"/>
  <c r="BE8" i="70"/>
  <c r="AE102" i="70"/>
  <c r="AI8" i="70"/>
  <c r="BR8" i="70"/>
  <c r="AE150" i="70"/>
  <c r="AE197" i="70"/>
  <c r="AX8" i="70"/>
  <c r="CM55" i="70"/>
  <c r="AY8" i="70"/>
  <c r="V8" i="70"/>
  <c r="BM8" i="70"/>
  <c r="AK8" i="70"/>
  <c r="BQ8" i="70"/>
  <c r="AB8" i="70"/>
  <c r="A102" i="70"/>
  <c r="BJ102" i="70" s="1"/>
  <c r="BI197" i="70"/>
  <c r="AT55" i="70"/>
  <c r="BI55" i="70"/>
  <c r="P197" i="70"/>
  <c r="BS8" i="70"/>
  <c r="BB8" i="70"/>
  <c r="AE112" i="70"/>
  <c r="BL18" i="70"/>
  <c r="A112" i="70"/>
  <c r="AU112" i="70" s="1"/>
  <c r="P18" i="70"/>
  <c r="AE207" i="70"/>
  <c r="AE254" i="70"/>
  <c r="A65" i="70"/>
  <c r="CD65" i="70" s="1"/>
  <c r="BA18" i="70"/>
  <c r="K18" i="70"/>
  <c r="BS18" i="70"/>
  <c r="D18" i="70"/>
  <c r="A207" i="70"/>
  <c r="K207" i="70" s="1"/>
  <c r="AY18" i="70"/>
  <c r="BF18" i="70"/>
  <c r="BI18" i="70"/>
  <c r="AT65" i="70"/>
  <c r="BI207" i="70"/>
  <c r="CM65" i="70"/>
  <c r="AM18" i="70"/>
  <c r="AZ18" i="70"/>
  <c r="AK18" i="70"/>
  <c r="Y18" i="70"/>
  <c r="AQ18" i="70"/>
  <c r="BU18" i="70"/>
  <c r="F18" i="70"/>
  <c r="BC18" i="70"/>
  <c r="BI65" i="70"/>
  <c r="V18" i="70"/>
  <c r="AO18" i="70"/>
  <c r="AT112" i="70"/>
  <c r="BT18" i="70"/>
  <c r="AN18" i="70"/>
  <c r="AG18" i="70"/>
  <c r="S18" i="70"/>
  <c r="E18" i="70"/>
  <c r="AH18" i="70"/>
  <c r="BI112" i="70"/>
  <c r="AA18" i="70"/>
  <c r="BN18" i="70"/>
  <c r="AW18" i="70"/>
  <c r="P207" i="70"/>
  <c r="AX18" i="70"/>
  <c r="AJ18" i="70"/>
  <c r="P65" i="70"/>
  <c r="BP18" i="70"/>
  <c r="BM18" i="70"/>
  <c r="A160" i="70"/>
  <c r="J160" i="70" s="1"/>
  <c r="BX65" i="70"/>
  <c r="Z18" i="70"/>
  <c r="X18" i="70"/>
  <c r="P254" i="70"/>
  <c r="W18" i="70"/>
  <c r="T18" i="70"/>
  <c r="H18" i="70"/>
  <c r="AP18" i="70"/>
  <c r="AI18" i="70"/>
  <c r="BB18" i="70"/>
  <c r="AT18" i="70"/>
  <c r="AJ218" i="70"/>
  <c r="AY218" i="70"/>
  <c r="AH90" i="70"/>
  <c r="BL218" i="70"/>
  <c r="F270" i="70"/>
  <c r="AM270" i="70"/>
  <c r="BC218" i="70"/>
  <c r="BC266" i="70"/>
  <c r="S8" i="70"/>
  <c r="AT102" i="70"/>
  <c r="BO18" i="70"/>
  <c r="M18" i="70"/>
  <c r="AL218" i="70"/>
  <c r="AV218" i="70"/>
  <c r="G270" i="70"/>
  <c r="AZ270" i="70"/>
  <c r="BF218" i="70"/>
  <c r="AM266" i="70"/>
  <c r="AM8" i="70"/>
  <c r="BP8" i="70"/>
  <c r="W8" i="70"/>
  <c r="AT160" i="70"/>
  <c r="AE160" i="70"/>
  <c r="U218" i="70"/>
  <c r="C18" i="70"/>
  <c r="AK270" i="70"/>
  <c r="U270" i="70"/>
  <c r="AW266" i="70"/>
  <c r="AH8" i="70"/>
  <c r="T8" i="70"/>
  <c r="AT8" i="70"/>
  <c r="AT254" i="70"/>
  <c r="U18" i="70"/>
  <c r="R220" i="70"/>
  <c r="AW220" i="70"/>
  <c r="V220" i="70"/>
  <c r="AB220" i="70"/>
  <c r="K220" i="70"/>
  <c r="BU177" i="70"/>
  <c r="G271" i="70"/>
  <c r="B271" i="70"/>
  <c r="Q271" i="70"/>
  <c r="BS219" i="70"/>
  <c r="AG227" i="70"/>
  <c r="X132" i="70"/>
  <c r="M132" i="70"/>
  <c r="BB132" i="70"/>
  <c r="BM132" i="70"/>
  <c r="BQ132" i="70"/>
  <c r="BS132" i="70"/>
  <c r="BP132" i="70"/>
  <c r="AW132" i="70"/>
  <c r="Z173" i="70"/>
  <c r="AL127" i="70"/>
  <c r="BN127" i="70"/>
  <c r="G127" i="70"/>
  <c r="AW127" i="70"/>
  <c r="AW271" i="70"/>
  <c r="AS14" i="64"/>
  <c r="AW265" i="70"/>
  <c r="V137" i="70"/>
  <c r="AJ215" i="70"/>
  <c r="BC265" i="70"/>
  <c r="CQ82" i="70"/>
  <c r="CT80" i="70"/>
  <c r="AW176" i="70"/>
  <c r="M176" i="70"/>
  <c r="AP80" i="70"/>
  <c r="BQ176" i="70"/>
  <c r="BD80" i="70"/>
  <c r="AY176" i="70"/>
  <c r="G21" i="70"/>
  <c r="BB136" i="70"/>
  <c r="AB136" i="70"/>
  <c r="BT136" i="70"/>
  <c r="AN136" i="70"/>
  <c r="F136" i="70"/>
  <c r="AL136" i="70"/>
  <c r="AI136" i="70"/>
  <c r="BE136" i="70"/>
  <c r="BU136" i="70"/>
  <c r="BK136" i="70"/>
  <c r="J136" i="70"/>
  <c r="AV136" i="70"/>
  <c r="M136" i="70"/>
  <c r="AM136" i="70"/>
  <c r="AJ136" i="70"/>
  <c r="C136" i="70"/>
  <c r="BF136" i="70"/>
  <c r="Y136" i="70"/>
  <c r="BA136" i="70"/>
  <c r="AJ269" i="70"/>
  <c r="BA176" i="70"/>
  <c r="D80" i="70"/>
  <c r="BF80" i="70"/>
  <c r="F80" i="70"/>
  <c r="K80" i="70"/>
  <c r="AM80" i="70"/>
  <c r="S80" i="70"/>
  <c r="AG80" i="70"/>
  <c r="BM80" i="70"/>
  <c r="BS80" i="70"/>
  <c r="CV80" i="70"/>
  <c r="J80" i="70"/>
  <c r="CE80" i="70"/>
  <c r="CS80" i="70"/>
  <c r="BP80" i="70"/>
  <c r="U80" i="70"/>
  <c r="BC80" i="70"/>
  <c r="CX80" i="70"/>
  <c r="CU80" i="70"/>
  <c r="T80" i="70"/>
  <c r="C80" i="70"/>
  <c r="Z80" i="70"/>
  <c r="E80" i="70"/>
  <c r="L80" i="70"/>
  <c r="CP80" i="70"/>
  <c r="BK80" i="70"/>
  <c r="AW80" i="70"/>
  <c r="CA80" i="70"/>
  <c r="AN80" i="70"/>
  <c r="Z176" i="70"/>
  <c r="U136" i="70"/>
  <c r="G55" i="70"/>
  <c r="AK176" i="70"/>
  <c r="X176" i="70"/>
  <c r="AI176" i="70"/>
  <c r="I176" i="70"/>
  <c r="AV176" i="70"/>
  <c r="AG176" i="70"/>
  <c r="BB176" i="70"/>
  <c r="BM176" i="70"/>
  <c r="AJ176" i="70"/>
  <c r="BR176" i="70"/>
  <c r="AP176" i="70"/>
  <c r="E176" i="70"/>
  <c r="AZ176" i="70"/>
  <c r="Y176" i="70"/>
  <c r="C176" i="70"/>
  <c r="V176" i="70"/>
  <c r="F176" i="70"/>
  <c r="BU176" i="70"/>
  <c r="AO176" i="70"/>
  <c r="BO176" i="70"/>
  <c r="BE176" i="70"/>
  <c r="BT176" i="70"/>
  <c r="W176" i="70"/>
  <c r="J176" i="70"/>
  <c r="BF176" i="70"/>
  <c r="BP176" i="70"/>
  <c r="BL176" i="70"/>
  <c r="AQ176" i="70"/>
  <c r="BD176" i="70"/>
  <c r="U176" i="70"/>
  <c r="AA176" i="70"/>
  <c r="AL176" i="70"/>
  <c r="G176" i="70"/>
  <c r="L176" i="70"/>
  <c r="BK176" i="70"/>
  <c r="BS176" i="70"/>
  <c r="AX176" i="70"/>
  <c r="D176" i="70"/>
  <c r="BI153" i="70"/>
  <c r="S11" i="70"/>
  <c r="BZ80" i="70"/>
  <c r="S176" i="70"/>
  <c r="R176" i="70"/>
  <c r="BR136" i="70"/>
  <c r="BQ136" i="70"/>
  <c r="AX183" i="70"/>
  <c r="AB183" i="70"/>
  <c r="D183" i="70"/>
  <c r="BD183" i="70"/>
  <c r="CR87" i="70"/>
  <c r="CW87" i="70"/>
  <c r="BT87" i="70"/>
  <c r="BD229" i="70"/>
  <c r="J229" i="70"/>
  <c r="BS229" i="70"/>
  <c r="AB229" i="70"/>
  <c r="CH294" i="70"/>
  <c r="CF294" i="70"/>
  <c r="BR294" i="70"/>
  <c r="T294" i="70"/>
  <c r="Y294" i="70"/>
  <c r="AM294" i="70"/>
  <c r="CP294" i="70"/>
  <c r="AV294" i="70"/>
  <c r="AK294" i="70"/>
  <c r="I294" i="70"/>
  <c r="AG294" i="70"/>
  <c r="V294" i="70"/>
  <c r="BE294" i="70"/>
  <c r="BA294" i="70"/>
  <c r="E294" i="70"/>
  <c r="C294" i="70"/>
  <c r="BZ294" i="70"/>
  <c r="AH294" i="70"/>
  <c r="AT5" i="70"/>
  <c r="S5" i="70"/>
  <c r="I5" i="70"/>
  <c r="V5" i="70"/>
  <c r="L5" i="70"/>
  <c r="AA21" i="70"/>
  <c r="BP21" i="70"/>
  <c r="P210" i="70"/>
  <c r="A115" i="70"/>
  <c r="AF115" i="70" s="1"/>
  <c r="R21" i="70"/>
  <c r="BC21" i="70"/>
  <c r="L21" i="70"/>
  <c r="M21" i="70"/>
  <c r="A68" i="70"/>
  <c r="C21" i="70"/>
  <c r="I21" i="70"/>
  <c r="BB21" i="70"/>
  <c r="Q269" i="70"/>
  <c r="AO269" i="70"/>
  <c r="R269" i="70"/>
  <c r="I269" i="70"/>
  <c r="X269" i="70"/>
  <c r="BD269" i="70"/>
  <c r="D269" i="70"/>
  <c r="AF269" i="70"/>
  <c r="BB269" i="70"/>
  <c r="AB269" i="70"/>
  <c r="AH269" i="70"/>
  <c r="E269" i="70"/>
  <c r="AM269" i="70"/>
  <c r="K269" i="70"/>
  <c r="BN176" i="70"/>
  <c r="AB176" i="70"/>
  <c r="AX136" i="70"/>
  <c r="AO73" i="70"/>
  <c r="CS73" i="70"/>
  <c r="D73" i="70"/>
  <c r="CQ73" i="70"/>
  <c r="G73" i="70"/>
  <c r="CB73" i="70"/>
  <c r="BL73" i="70"/>
  <c r="F73" i="70"/>
  <c r="CW73" i="70"/>
  <c r="AH73" i="70"/>
  <c r="AN73" i="70"/>
  <c r="AA73" i="70"/>
  <c r="AJ73" i="70"/>
  <c r="U73" i="70"/>
  <c r="AQ73" i="70"/>
  <c r="CP73" i="70"/>
  <c r="V73" i="70"/>
  <c r="CY73" i="70"/>
  <c r="BQ73" i="70"/>
  <c r="CG73" i="70"/>
  <c r="BB73" i="70"/>
  <c r="CO73" i="70"/>
  <c r="BC73" i="70"/>
  <c r="BZ73" i="70"/>
  <c r="AP73" i="70"/>
  <c r="BF73" i="70"/>
  <c r="S73" i="70"/>
  <c r="CR73" i="70"/>
  <c r="AZ73" i="70"/>
  <c r="BT231" i="70"/>
  <c r="AO231" i="70"/>
  <c r="AX231" i="70"/>
  <c r="R231" i="70"/>
  <c r="AB262" i="70"/>
  <c r="BA239" i="70"/>
  <c r="BF239" i="70"/>
  <c r="BC239" i="70"/>
  <c r="B239" i="70"/>
  <c r="K266" i="70"/>
  <c r="L266" i="70"/>
  <c r="Q266" i="70"/>
  <c r="AP266" i="70"/>
  <c r="AV266" i="70"/>
  <c r="AY266" i="70"/>
  <c r="H266" i="70"/>
  <c r="S266" i="70"/>
  <c r="Y266" i="70"/>
  <c r="AG266" i="70"/>
  <c r="M266" i="70"/>
  <c r="CH74" i="70"/>
  <c r="AA262" i="70"/>
  <c r="C131" i="70"/>
  <c r="AX76" i="70"/>
  <c r="CG76" i="70"/>
  <c r="W76" i="70"/>
  <c r="BB76" i="70"/>
  <c r="R232" i="70"/>
  <c r="AY120" i="70"/>
  <c r="BL120" i="70"/>
  <c r="AK120" i="70"/>
  <c r="M120" i="70"/>
  <c r="AL120" i="70"/>
  <c r="AW120" i="70"/>
  <c r="BA120" i="70"/>
  <c r="H120" i="70"/>
  <c r="AJ120" i="70"/>
  <c r="L120" i="70"/>
  <c r="C120" i="70"/>
  <c r="Z120" i="70"/>
  <c r="S120" i="70"/>
  <c r="G120" i="70"/>
  <c r="E120" i="70"/>
  <c r="V120" i="70"/>
  <c r="AW262" i="70"/>
  <c r="BA262" i="70"/>
  <c r="AK262" i="70"/>
  <c r="AJ262" i="70"/>
  <c r="B262" i="70"/>
  <c r="J14" i="70"/>
  <c r="W14" i="70"/>
  <c r="BI108" i="70"/>
  <c r="A203" i="70"/>
  <c r="D203" i="70" s="1"/>
  <c r="BM73" i="70"/>
  <c r="K73" i="70"/>
  <c r="AX73" i="70"/>
  <c r="CH82" i="70"/>
  <c r="BU137" i="70"/>
  <c r="AB192" i="70"/>
  <c r="AG192" i="70"/>
  <c r="BA90" i="70"/>
  <c r="AZ188" i="70"/>
  <c r="AP22" i="70"/>
  <c r="AE69" i="70"/>
  <c r="I82" i="70"/>
  <c r="CW82" i="70"/>
  <c r="W221" i="70"/>
  <c r="AB22" i="70"/>
  <c r="AE116" i="70"/>
  <c r="K82" i="70"/>
  <c r="K219" i="70"/>
  <c r="I18" i="70"/>
  <c r="G221" i="70"/>
  <c r="E221" i="70"/>
  <c r="BQ4" i="70"/>
  <c r="AG268" i="70"/>
  <c r="K268" i="70"/>
  <c r="CB89" i="70"/>
  <c r="AP89" i="70"/>
  <c r="AB89" i="70"/>
  <c r="CH89" i="70"/>
  <c r="S230" i="70"/>
  <c r="E230" i="70"/>
  <c r="AI182" i="70"/>
  <c r="AZ182" i="70"/>
  <c r="AL182" i="70"/>
  <c r="AX182" i="70"/>
  <c r="AB182" i="70"/>
  <c r="BB182" i="70"/>
  <c r="AW9" i="70"/>
  <c r="AM9" i="70"/>
  <c r="AG9" i="70"/>
  <c r="AI9" i="70"/>
  <c r="T9" i="70"/>
  <c r="L9" i="70"/>
  <c r="AM17" i="70"/>
  <c r="AN17" i="70"/>
  <c r="U17" i="70"/>
  <c r="L17" i="70"/>
  <c r="AE159" i="70"/>
  <c r="BK9" i="70"/>
  <c r="BL9" i="70"/>
  <c r="D9" i="70"/>
  <c r="AA17" i="70"/>
  <c r="BB9" i="70"/>
  <c r="AY9" i="70"/>
  <c r="Z14" i="70"/>
  <c r="CK291" i="70"/>
  <c r="E14" i="70"/>
  <c r="Y269" i="70"/>
  <c r="AX269" i="70"/>
  <c r="C269" i="70"/>
  <c r="G269" i="70"/>
  <c r="AP269" i="70"/>
  <c r="H129" i="70"/>
  <c r="A108" i="70"/>
  <c r="BJ108" i="70" s="1"/>
  <c r="AE156" i="70"/>
  <c r="BE269" i="70"/>
  <c r="AQ269" i="70"/>
  <c r="AI269" i="70"/>
  <c r="AA269" i="70"/>
  <c r="W269" i="70"/>
  <c r="AV269" i="70"/>
  <c r="AE250" i="70"/>
  <c r="S14" i="70"/>
  <c r="BD14" i="70"/>
  <c r="AK269" i="70"/>
  <c r="M269" i="70"/>
  <c r="F269" i="70"/>
  <c r="H269" i="70"/>
  <c r="J269" i="70"/>
  <c r="AZ269" i="70"/>
  <c r="AT250" i="70"/>
  <c r="BE129" i="70"/>
  <c r="Z129" i="70"/>
  <c r="BM129" i="70"/>
  <c r="BD129" i="70"/>
  <c r="BP129" i="70"/>
  <c r="BL129" i="70"/>
  <c r="AW129" i="70"/>
  <c r="AA129" i="70"/>
  <c r="X129" i="70"/>
  <c r="AH129" i="70"/>
  <c r="G129" i="70"/>
  <c r="BK129" i="70"/>
  <c r="BC129" i="70"/>
  <c r="S129" i="70"/>
  <c r="BQ129" i="70"/>
  <c r="AX129" i="70"/>
  <c r="T129" i="70"/>
  <c r="AV129" i="70"/>
  <c r="BF129" i="70"/>
  <c r="E129" i="70"/>
  <c r="AI129" i="70"/>
  <c r="BU129" i="70"/>
  <c r="AK129" i="70"/>
  <c r="BS129" i="70"/>
  <c r="Y129" i="70"/>
  <c r="BT129" i="70"/>
  <c r="V129" i="70"/>
  <c r="F129" i="70"/>
  <c r="M129" i="70"/>
  <c r="BQ135" i="70"/>
  <c r="D135" i="70"/>
  <c r="F135" i="70"/>
  <c r="BB135" i="70"/>
  <c r="BD135" i="70"/>
  <c r="Z135" i="70"/>
  <c r="BS135" i="70"/>
  <c r="Z81" i="70"/>
  <c r="F81" i="70"/>
  <c r="K81" i="70"/>
  <c r="G81" i="70"/>
  <c r="BA81" i="70"/>
  <c r="CH81" i="70"/>
  <c r="J81" i="70"/>
  <c r="CF81" i="70"/>
  <c r="CW81" i="70"/>
  <c r="BQ81" i="70"/>
  <c r="BR81" i="70"/>
  <c r="T81" i="70"/>
  <c r="CO81" i="70"/>
  <c r="CE81" i="70"/>
  <c r="CT81" i="70"/>
  <c r="CC81" i="70"/>
  <c r="AY81" i="70"/>
  <c r="M81" i="70"/>
  <c r="S81" i="70"/>
  <c r="CU81" i="70"/>
  <c r="BD223" i="70"/>
  <c r="X223" i="70"/>
  <c r="AL223" i="70"/>
  <c r="BS223" i="70"/>
  <c r="AO223" i="70"/>
  <c r="F223" i="70"/>
  <c r="BP223" i="70"/>
  <c r="Y223" i="70"/>
  <c r="BF223" i="70"/>
  <c r="I223" i="70"/>
  <c r="AQ223" i="70"/>
  <c r="V79" i="70"/>
  <c r="BP79" i="70"/>
  <c r="CT79" i="70"/>
  <c r="BR79" i="70"/>
  <c r="BU79" i="70"/>
  <c r="U79" i="70"/>
  <c r="BA79" i="70"/>
  <c r="G79" i="70"/>
  <c r="AA79" i="70"/>
  <c r="CO79" i="70"/>
  <c r="S276" i="70"/>
  <c r="P156" i="70"/>
  <c r="BI14" i="70"/>
  <c r="Y14" i="70"/>
  <c r="BF14" i="70"/>
  <c r="AN14" i="70"/>
  <c r="BI156" i="70"/>
  <c r="M14" i="70"/>
  <c r="AQ14" i="70"/>
  <c r="AZ14" i="70"/>
  <c r="BE14" i="70"/>
  <c r="BQ14" i="70"/>
  <c r="BM14" i="70"/>
  <c r="U14" i="70"/>
  <c r="AV14" i="70"/>
  <c r="A250" i="70"/>
  <c r="F250" i="70" s="1"/>
  <c r="BL14" i="70"/>
  <c r="P203" i="70"/>
  <c r="P14" i="70"/>
  <c r="BC14" i="70"/>
  <c r="BX61" i="70"/>
  <c r="R14" i="70"/>
  <c r="AT14" i="70"/>
  <c r="BO14" i="70"/>
  <c r="AJ14" i="70"/>
  <c r="A61" i="70"/>
  <c r="BC61" i="70" s="1"/>
  <c r="BI203" i="70"/>
  <c r="C14" i="70"/>
  <c r="X14" i="70"/>
  <c r="G14" i="70"/>
  <c r="P250" i="70"/>
  <c r="H14" i="70"/>
  <c r="AE61" i="70"/>
  <c r="AT203" i="70"/>
  <c r="BS14" i="70"/>
  <c r="BB14" i="70"/>
  <c r="AK14" i="70"/>
  <c r="AG14" i="70"/>
  <c r="AY14" i="70"/>
  <c r="BP14" i="70"/>
  <c r="BN14" i="70"/>
  <c r="AW14" i="70"/>
  <c r="BK14" i="70"/>
  <c r="AT108" i="70"/>
  <c r="BU14" i="70"/>
  <c r="AH14" i="70"/>
  <c r="F14" i="70"/>
  <c r="T14" i="70"/>
  <c r="V14" i="70"/>
  <c r="AI14" i="70"/>
  <c r="BT14" i="70"/>
  <c r="A156" i="70"/>
  <c r="BJ156" i="70" s="1"/>
  <c r="BA14" i="70"/>
  <c r="P61" i="70"/>
  <c r="AB14" i="70"/>
  <c r="AE14" i="70"/>
  <c r="P108" i="70"/>
  <c r="AE203" i="70"/>
  <c r="AT156" i="70"/>
  <c r="AT61" i="70"/>
  <c r="T269" i="70"/>
  <c r="BA269" i="70"/>
  <c r="L269" i="70"/>
  <c r="AL269" i="70"/>
  <c r="AY269" i="70"/>
  <c r="AG269" i="70"/>
  <c r="AL14" i="70"/>
  <c r="AE108" i="70"/>
  <c r="BI61" i="70"/>
  <c r="BU87" i="70"/>
  <c r="AI87" i="70"/>
  <c r="CI87" i="70"/>
  <c r="BK87" i="70"/>
  <c r="CU87" i="70"/>
  <c r="AX87" i="70"/>
  <c r="Y87" i="70"/>
  <c r="AY87" i="70"/>
  <c r="V269" i="70"/>
  <c r="AW269" i="70"/>
  <c r="S269" i="70"/>
  <c r="AN269" i="70"/>
  <c r="Z269" i="70"/>
  <c r="BR14" i="70"/>
  <c r="AX14" i="70"/>
  <c r="I14" i="70"/>
  <c r="W133" i="70"/>
  <c r="D133" i="70"/>
  <c r="Z187" i="70"/>
  <c r="BK187" i="70"/>
  <c r="AI187" i="70"/>
  <c r="F187" i="70"/>
  <c r="BD187" i="70"/>
  <c r="BO187" i="70"/>
  <c r="AO187" i="70"/>
  <c r="X187" i="70"/>
  <c r="AH187" i="70"/>
  <c r="BN187" i="70"/>
  <c r="C187" i="70"/>
  <c r="H187" i="70"/>
  <c r="AM187" i="70"/>
  <c r="BT187" i="70"/>
  <c r="J187" i="70"/>
  <c r="BU187" i="70"/>
  <c r="BQ187" i="70"/>
  <c r="T187" i="70"/>
  <c r="AV187" i="70"/>
  <c r="BM125" i="70"/>
  <c r="S125" i="70"/>
  <c r="Z125" i="70"/>
  <c r="AV125" i="70"/>
  <c r="K125" i="70"/>
  <c r="BE125" i="70"/>
  <c r="AK125" i="70"/>
  <c r="AX125" i="70"/>
  <c r="BD125" i="70"/>
  <c r="J125" i="70"/>
  <c r="BL125" i="70"/>
  <c r="AO125" i="70"/>
  <c r="BP125" i="70"/>
  <c r="AQ125" i="70"/>
  <c r="AL125" i="70"/>
  <c r="F125" i="70"/>
  <c r="AI125" i="70"/>
  <c r="AZ125" i="70"/>
  <c r="BC125" i="70"/>
  <c r="W173" i="70"/>
  <c r="BK127" i="70"/>
  <c r="F127" i="70"/>
  <c r="AZ127" i="70"/>
  <c r="BO127" i="70"/>
  <c r="BT127" i="70"/>
  <c r="X127" i="70"/>
  <c r="AM127" i="70"/>
  <c r="AP127" i="70"/>
  <c r="AY127" i="70"/>
  <c r="BS127" i="70"/>
  <c r="BA127" i="70"/>
  <c r="BQ127" i="70"/>
  <c r="U127" i="70"/>
  <c r="AK127" i="70"/>
  <c r="AJ279" i="70"/>
  <c r="AY279" i="70"/>
  <c r="T279" i="70"/>
  <c r="M279" i="70"/>
  <c r="AK279" i="70"/>
  <c r="AW279" i="70"/>
  <c r="AH279" i="70"/>
  <c r="F279" i="70"/>
  <c r="H279" i="70"/>
  <c r="AN279" i="70"/>
  <c r="Q279" i="70"/>
  <c r="S279" i="70"/>
  <c r="B279" i="70"/>
  <c r="E279" i="70"/>
  <c r="AB279" i="70"/>
  <c r="C279" i="70"/>
  <c r="K279" i="70"/>
  <c r="BC279" i="70"/>
  <c r="Z279" i="70"/>
  <c r="W279" i="70"/>
  <c r="BA279" i="70"/>
  <c r="AV279" i="70"/>
  <c r="L279" i="70"/>
  <c r="V279" i="70"/>
  <c r="U279" i="70"/>
  <c r="AQ279" i="70"/>
  <c r="BE279" i="70"/>
  <c r="AO279" i="70"/>
  <c r="Y278" i="70"/>
  <c r="AK278" i="70"/>
  <c r="BF278" i="70"/>
  <c r="AI278" i="70"/>
  <c r="R278" i="70"/>
  <c r="AL278" i="70"/>
  <c r="S278" i="70"/>
  <c r="H278" i="70"/>
  <c r="AP278" i="70"/>
  <c r="AA278" i="70"/>
  <c r="AZ278" i="70"/>
  <c r="G278" i="70"/>
  <c r="AJ278" i="70"/>
  <c r="L278" i="70"/>
  <c r="AW278" i="70"/>
  <c r="Q278" i="70"/>
  <c r="AO278" i="70"/>
  <c r="AN278" i="70"/>
  <c r="AX278" i="70"/>
  <c r="U278" i="70"/>
  <c r="BC278" i="70"/>
  <c r="V278" i="70"/>
  <c r="B278" i="70"/>
  <c r="E278" i="70"/>
  <c r="V231" i="70"/>
  <c r="H231" i="70"/>
  <c r="S231" i="70"/>
  <c r="C226" i="70"/>
  <c r="AM226" i="70"/>
  <c r="AI19" i="70"/>
  <c r="BC78" i="70"/>
  <c r="K231" i="70"/>
  <c r="BM231" i="70"/>
  <c r="AG231" i="70"/>
  <c r="W231" i="70"/>
  <c r="AK231" i="70"/>
  <c r="AL231" i="70"/>
  <c r="BD231" i="70"/>
  <c r="AE149" i="70"/>
  <c r="K7" i="70"/>
  <c r="F7" i="70"/>
  <c r="C7" i="70"/>
  <c r="F19" i="70"/>
  <c r="D19" i="70"/>
  <c r="T19" i="70"/>
  <c r="AH19" i="70"/>
  <c r="A208" i="70"/>
  <c r="AX208" i="70" s="1"/>
  <c r="BR19" i="70"/>
  <c r="P66" i="70"/>
  <c r="AG19" i="70"/>
  <c r="BB19" i="70"/>
  <c r="AM19" i="70"/>
  <c r="AT255" i="70"/>
  <c r="P208" i="70"/>
  <c r="CM66" i="70"/>
  <c r="BK19" i="70"/>
  <c r="X231" i="70"/>
  <c r="F120" i="70"/>
  <c r="BQ120" i="70"/>
  <c r="BF120" i="70"/>
  <c r="AG262" i="70"/>
  <c r="AY262" i="70"/>
  <c r="AM262" i="70"/>
  <c r="U262" i="70"/>
  <c r="AL262" i="70"/>
  <c r="G262" i="70"/>
  <c r="V262" i="70"/>
  <c r="BF262" i="70"/>
  <c r="AV178" i="70"/>
  <c r="BT178" i="70"/>
  <c r="H178" i="70"/>
  <c r="AZ76" i="70"/>
  <c r="CE76" i="70"/>
  <c r="V76" i="70"/>
  <c r="Z85" i="70"/>
  <c r="CD85" i="70"/>
  <c r="AX85" i="70"/>
  <c r="V85" i="70"/>
  <c r="BF85" i="70"/>
  <c r="AP85" i="70"/>
  <c r="CX85" i="70"/>
  <c r="AY85" i="70"/>
  <c r="BZ85" i="70"/>
  <c r="CW85" i="70"/>
  <c r="CR50" i="70"/>
  <c r="CV50" i="70"/>
  <c r="BA50" i="70"/>
  <c r="AG50" i="70"/>
  <c r="E50" i="70"/>
  <c r="BK50" i="70"/>
  <c r="S50" i="70"/>
  <c r="CC50" i="70"/>
  <c r="L192" i="70"/>
  <c r="AG22" i="70"/>
  <c r="W22" i="70"/>
  <c r="AE164" i="70"/>
  <c r="A69" i="70"/>
  <c r="AG69" i="70" s="1"/>
  <c r="AN274" i="70"/>
  <c r="AA192" i="70"/>
  <c r="E192" i="70"/>
  <c r="I265" i="70"/>
  <c r="AO89" i="70"/>
  <c r="AB268" i="70"/>
  <c r="CT89" i="70"/>
  <c r="BR230" i="70"/>
  <c r="BC88" i="70"/>
  <c r="AW89" i="70"/>
  <c r="AM171" i="70"/>
  <c r="L11" i="70"/>
  <c r="BD89" i="70"/>
  <c r="C11" i="70"/>
  <c r="AW11" i="70"/>
  <c r="AX145" i="70"/>
  <c r="AQ225" i="70"/>
  <c r="AP226" i="70"/>
  <c r="BN226" i="70"/>
  <c r="BA226" i="70"/>
  <c r="S226" i="70"/>
  <c r="U226" i="70"/>
  <c r="BR226" i="70"/>
  <c r="M226" i="70"/>
  <c r="AJ226" i="70"/>
  <c r="BD226" i="70"/>
  <c r="D226" i="70"/>
  <c r="AN226" i="70"/>
  <c r="BK226" i="70"/>
  <c r="AL226" i="70"/>
  <c r="BM226" i="70"/>
  <c r="H226" i="70"/>
  <c r="I226" i="70"/>
  <c r="L226" i="70"/>
  <c r="BU226" i="70"/>
  <c r="AY226" i="70"/>
  <c r="AA226" i="70"/>
  <c r="AI226" i="70"/>
  <c r="BO226" i="70"/>
  <c r="BE226" i="70"/>
  <c r="W226" i="70"/>
  <c r="J226" i="70"/>
  <c r="Z226" i="70"/>
  <c r="T226" i="70"/>
  <c r="AH226" i="70"/>
  <c r="BT226" i="70"/>
  <c r="E226" i="70"/>
  <c r="V226" i="70"/>
  <c r="AB226" i="70"/>
  <c r="BB226" i="70"/>
  <c r="BQ226" i="70"/>
  <c r="AZ226" i="70"/>
  <c r="AV226" i="70"/>
  <c r="R226" i="70"/>
  <c r="AG226" i="70"/>
  <c r="AK226" i="70"/>
  <c r="BP226" i="70"/>
  <c r="AQ226" i="70"/>
  <c r="BS226" i="70"/>
  <c r="Y226" i="70"/>
  <c r="G226" i="70"/>
  <c r="BF226" i="70"/>
  <c r="AW226" i="70"/>
  <c r="BQ171" i="70"/>
  <c r="BR171" i="70"/>
  <c r="D171" i="70"/>
  <c r="AH171" i="70"/>
  <c r="AN171" i="70"/>
  <c r="AW171" i="70"/>
  <c r="AA171" i="70"/>
  <c r="Y171" i="70"/>
  <c r="X171" i="70"/>
  <c r="AJ171" i="70"/>
  <c r="M171" i="70"/>
  <c r="U171" i="70"/>
  <c r="BO171" i="70"/>
  <c r="AQ171" i="70"/>
  <c r="S171" i="70"/>
  <c r="BA171" i="70"/>
  <c r="AP171" i="70"/>
  <c r="BN171" i="70"/>
  <c r="AL171" i="70"/>
  <c r="AG171" i="70"/>
  <c r="AB171" i="70"/>
  <c r="K171" i="70"/>
  <c r="V171" i="70"/>
  <c r="BL171" i="70"/>
  <c r="BD171" i="70"/>
  <c r="BU171" i="70"/>
  <c r="C171" i="70"/>
  <c r="E171" i="70"/>
  <c r="BM171" i="70"/>
  <c r="BC171" i="70"/>
  <c r="Z171" i="70"/>
  <c r="H171" i="70"/>
  <c r="AV171" i="70"/>
  <c r="AK171" i="70"/>
  <c r="BF171" i="70"/>
  <c r="AO171" i="70"/>
  <c r="AZ171" i="70"/>
  <c r="BK171" i="70"/>
  <c r="R171" i="70"/>
  <c r="I171" i="70"/>
  <c r="T171" i="70"/>
  <c r="AY171" i="70"/>
  <c r="W171" i="70"/>
  <c r="BS171" i="70"/>
  <c r="BB171" i="70"/>
  <c r="G171" i="70"/>
  <c r="J171" i="70"/>
  <c r="BE171" i="70"/>
  <c r="BT171" i="70"/>
  <c r="AV216" i="70"/>
  <c r="V216" i="70"/>
  <c r="AZ216" i="70"/>
  <c r="AH216" i="70"/>
  <c r="Z216" i="70"/>
  <c r="J216" i="70"/>
  <c r="BC216" i="70"/>
  <c r="E216" i="70"/>
  <c r="BQ216" i="70"/>
  <c r="BM216" i="70"/>
  <c r="Y216" i="70"/>
  <c r="AN216" i="70"/>
  <c r="AK216" i="70"/>
  <c r="W216" i="70"/>
  <c r="BS216" i="70"/>
  <c r="F216" i="70"/>
  <c r="S216" i="70"/>
  <c r="AW216" i="70"/>
  <c r="C216" i="70"/>
  <c r="BT216" i="70"/>
  <c r="K216" i="70"/>
  <c r="D216" i="70"/>
  <c r="U216" i="70"/>
  <c r="BA216" i="70"/>
  <c r="BF216" i="70"/>
  <c r="AA216" i="70"/>
  <c r="BE216" i="70"/>
  <c r="BD216" i="70"/>
  <c r="BK216" i="70"/>
  <c r="BR216" i="70"/>
  <c r="AB216" i="70"/>
  <c r="AX216" i="70"/>
  <c r="BL216" i="70"/>
  <c r="BB216" i="70"/>
  <c r="I216" i="70"/>
  <c r="H216" i="70"/>
  <c r="AM216" i="70"/>
  <c r="AJ216" i="70"/>
  <c r="BU216" i="70"/>
  <c r="BO216" i="70"/>
  <c r="AQ216" i="70"/>
  <c r="G216" i="70"/>
  <c r="BP216" i="70"/>
  <c r="M216" i="70"/>
  <c r="T216" i="70"/>
  <c r="R216" i="70"/>
  <c r="AP280" i="70"/>
  <c r="AF268" i="70"/>
  <c r="J268" i="70"/>
  <c r="BE268" i="70"/>
  <c r="AZ268" i="70"/>
  <c r="F268" i="70"/>
  <c r="X268" i="70"/>
  <c r="AJ268" i="70"/>
  <c r="AI268" i="70"/>
  <c r="U268" i="70"/>
  <c r="BB268" i="70"/>
  <c r="R268" i="70"/>
  <c r="BD268" i="70"/>
  <c r="AY268" i="70"/>
  <c r="AA268" i="70"/>
  <c r="B268" i="70"/>
  <c r="M268" i="70"/>
  <c r="Q268" i="70"/>
  <c r="T268" i="70"/>
  <c r="AW268" i="70"/>
  <c r="AM268" i="70"/>
  <c r="L268" i="70"/>
  <c r="Z268" i="70"/>
  <c r="BF268" i="70"/>
  <c r="H268" i="70"/>
  <c r="C268" i="70"/>
  <c r="E268" i="70"/>
  <c r="W268" i="70"/>
  <c r="BA268" i="70"/>
  <c r="AO268" i="70"/>
  <c r="AP268" i="70"/>
  <c r="AL268" i="70"/>
  <c r="AH268" i="70"/>
  <c r="G268" i="70"/>
  <c r="AN268" i="70"/>
  <c r="AQ268" i="70"/>
  <c r="AK268" i="70"/>
  <c r="D268" i="70"/>
  <c r="V268" i="70"/>
  <c r="Y268" i="70"/>
  <c r="AX268" i="70"/>
  <c r="AV268" i="70"/>
  <c r="I268" i="70"/>
  <c r="S268" i="70"/>
  <c r="BC268" i="70"/>
  <c r="AG89" i="70"/>
  <c r="AJ89" i="70"/>
  <c r="T89" i="70"/>
  <c r="AN89" i="70"/>
  <c r="X89" i="70"/>
  <c r="H89" i="70"/>
  <c r="W89" i="70"/>
  <c r="CX89" i="70"/>
  <c r="AY89" i="70"/>
  <c r="BP89" i="70"/>
  <c r="BZ89" i="70"/>
  <c r="BB89" i="70"/>
  <c r="CY89" i="70"/>
  <c r="CG89" i="70"/>
  <c r="BT89" i="70"/>
  <c r="BN89" i="70"/>
  <c r="V89" i="70"/>
  <c r="G89" i="70"/>
  <c r="BM89" i="70"/>
  <c r="BL89" i="70"/>
  <c r="CE89" i="70"/>
  <c r="CJ89" i="70"/>
  <c r="CS89" i="70"/>
  <c r="S89" i="70"/>
  <c r="AV89" i="70"/>
  <c r="C89" i="70"/>
  <c r="CP89" i="70"/>
  <c r="U89" i="70"/>
  <c r="E89" i="70"/>
  <c r="BR89" i="70"/>
  <c r="AQ89" i="70"/>
  <c r="AL89" i="70"/>
  <c r="BE89" i="70"/>
  <c r="CR89" i="70"/>
  <c r="BU89" i="70"/>
  <c r="BO89" i="70"/>
  <c r="CO89" i="70"/>
  <c r="CI89" i="70"/>
  <c r="R89" i="70"/>
  <c r="J89" i="70"/>
  <c r="AZ89" i="70"/>
  <c r="I89" i="70"/>
  <c r="CD89" i="70"/>
  <c r="BQ89" i="70"/>
  <c r="F89" i="70"/>
  <c r="BC89" i="70"/>
  <c r="AX89" i="70"/>
  <c r="AK89" i="70"/>
  <c r="Y89" i="70"/>
  <c r="BA89" i="70"/>
  <c r="BK89" i="70"/>
  <c r="D89" i="70"/>
  <c r="AI89" i="70"/>
  <c r="CU89" i="70"/>
  <c r="CV89" i="70"/>
  <c r="CW89" i="70"/>
  <c r="CC89" i="70"/>
  <c r="CF89" i="70"/>
  <c r="M89" i="70"/>
  <c r="CD88" i="70"/>
  <c r="Z88" i="70"/>
  <c r="BS88" i="70"/>
  <c r="BB88" i="70"/>
  <c r="AW88" i="70"/>
  <c r="CR88" i="70"/>
  <c r="BE88" i="70"/>
  <c r="U88" i="70"/>
  <c r="AP88" i="70"/>
  <c r="CC88" i="70"/>
  <c r="AM88" i="70"/>
  <c r="J88" i="70"/>
  <c r="BR88" i="70"/>
  <c r="CH88" i="70"/>
  <c r="R88" i="70"/>
  <c r="F88" i="70"/>
  <c r="C88" i="70"/>
  <c r="AG88" i="70"/>
  <c r="AH88" i="70"/>
  <c r="T88" i="70"/>
  <c r="CQ88" i="70"/>
  <c r="AA88" i="70"/>
  <c r="BZ88" i="70"/>
  <c r="BK88" i="70"/>
  <c r="CV88" i="70"/>
  <c r="CI88" i="70"/>
  <c r="CU88" i="70"/>
  <c r="CJ88" i="70"/>
  <c r="BP88" i="70"/>
  <c r="AI88" i="70"/>
  <c r="CE88" i="70"/>
  <c r="Y88" i="70"/>
  <c r="AQ88" i="70"/>
  <c r="K88" i="70"/>
  <c r="CS88" i="70"/>
  <c r="CO88" i="70"/>
  <c r="W88" i="70"/>
  <c r="X88" i="70"/>
  <c r="CG88" i="70"/>
  <c r="BT88" i="70"/>
  <c r="AB88" i="70"/>
  <c r="M88" i="70"/>
  <c r="AK88" i="70"/>
  <c r="BF88" i="70"/>
  <c r="D88" i="70"/>
  <c r="CA88" i="70"/>
  <c r="BL88" i="70"/>
  <c r="S88" i="70"/>
  <c r="CW88" i="70"/>
  <c r="AJ88" i="70"/>
  <c r="AV88" i="70"/>
  <c r="BM88" i="70"/>
  <c r="AN88" i="70"/>
  <c r="CP88" i="70"/>
  <c r="H88" i="70"/>
  <c r="CT88" i="70"/>
  <c r="CF88" i="70"/>
  <c r="AY88" i="70"/>
  <c r="CY88" i="70"/>
  <c r="CB88" i="70"/>
  <c r="AL88" i="70"/>
  <c r="AZ88" i="70"/>
  <c r="G88" i="70"/>
  <c r="CX88" i="70"/>
  <c r="K230" i="70"/>
  <c r="M230" i="70"/>
  <c r="BU230" i="70"/>
  <c r="AA230" i="70"/>
  <c r="F230" i="70"/>
  <c r="AY230" i="70"/>
  <c r="BK230" i="70"/>
  <c r="Z230" i="70"/>
  <c r="L230" i="70"/>
  <c r="I230" i="70"/>
  <c r="G230" i="70"/>
  <c r="BM230" i="70"/>
  <c r="V230" i="70"/>
  <c r="AN230" i="70"/>
  <c r="AH230" i="70"/>
  <c r="BL230" i="70"/>
  <c r="Y230" i="70"/>
  <c r="BQ230" i="70"/>
  <c r="H230" i="70"/>
  <c r="BO230" i="70"/>
  <c r="R230" i="70"/>
  <c r="T230" i="70"/>
  <c r="AQ230" i="70"/>
  <c r="AI230" i="70"/>
  <c r="U230" i="70"/>
  <c r="BC230" i="70"/>
  <c r="BS230" i="70"/>
  <c r="AG230" i="70"/>
  <c r="W230" i="70"/>
  <c r="AX230" i="70"/>
  <c r="BF230" i="70"/>
  <c r="AJ230" i="70"/>
  <c r="BA230" i="70"/>
  <c r="J230" i="70"/>
  <c r="AP230" i="70"/>
  <c r="BT230" i="70"/>
  <c r="AV230" i="70"/>
  <c r="BP230" i="70"/>
  <c r="BB230" i="70"/>
  <c r="D230" i="70"/>
  <c r="BD230" i="70"/>
  <c r="BN230" i="70"/>
  <c r="AL230" i="70"/>
  <c r="AO230" i="70"/>
  <c r="AK230" i="70"/>
  <c r="BE230" i="70"/>
  <c r="AZ230" i="70"/>
  <c r="AW230" i="70"/>
  <c r="X230" i="70"/>
  <c r="AM230" i="70"/>
  <c r="U134" i="70"/>
  <c r="AW134" i="70"/>
  <c r="BO134" i="70"/>
  <c r="AL134" i="70"/>
  <c r="BC134" i="70"/>
  <c r="AG134" i="70"/>
  <c r="D134" i="70"/>
  <c r="AZ134" i="70"/>
  <c r="Z134" i="70"/>
  <c r="C134" i="70"/>
  <c r="AP134" i="70"/>
  <c r="BX62" i="70"/>
  <c r="D15" i="70"/>
  <c r="T15" i="70"/>
  <c r="BI109" i="70"/>
  <c r="AE117" i="70"/>
  <c r="BX70" i="70"/>
  <c r="AI11" i="70"/>
  <c r="W145" i="70"/>
  <c r="AB134" i="70"/>
  <c r="C230" i="70"/>
  <c r="AM89" i="70"/>
  <c r="AX226" i="70"/>
  <c r="L89" i="70"/>
  <c r="K5" i="64"/>
  <c r="K89" i="70"/>
  <c r="W54" i="70"/>
  <c r="BO88" i="70"/>
  <c r="CA89" i="70"/>
  <c r="AP216" i="70"/>
  <c r="BC226" i="70"/>
  <c r="AL216" i="70"/>
  <c r="AO88" i="70"/>
  <c r="AH89" i="70"/>
  <c r="E11" i="70"/>
  <c r="AJ54" i="70"/>
  <c r="BA88" i="70"/>
  <c r="BF89" i="70"/>
  <c r="L216" i="70"/>
  <c r="BL226" i="70"/>
  <c r="BN216" i="70"/>
  <c r="AX171" i="70"/>
  <c r="BQ88" i="70"/>
  <c r="M97" i="70"/>
  <c r="F97" i="70"/>
  <c r="G97" i="70"/>
  <c r="J97" i="70"/>
  <c r="AL97" i="70"/>
  <c r="BM97" i="70"/>
  <c r="V97" i="70"/>
  <c r="BK97" i="70"/>
  <c r="S97" i="70"/>
  <c r="AA97" i="70"/>
  <c r="BQ97" i="70"/>
  <c r="BT97" i="70"/>
  <c r="BP97" i="70"/>
  <c r="AV97" i="70"/>
  <c r="I97" i="70"/>
  <c r="AJ97" i="70"/>
  <c r="AH97" i="70"/>
  <c r="BS97" i="70"/>
  <c r="AQ97" i="70"/>
  <c r="AO97" i="70"/>
  <c r="BF97" i="70"/>
  <c r="AP97" i="70"/>
  <c r="BD97" i="70"/>
  <c r="U97" i="70"/>
  <c r="K97" i="70"/>
  <c r="R97" i="70"/>
  <c r="AX97" i="70"/>
  <c r="H97" i="70"/>
  <c r="BR97" i="70"/>
  <c r="AY97" i="70"/>
  <c r="BC97" i="70"/>
  <c r="W97" i="70"/>
  <c r="BO97" i="70"/>
  <c r="X97" i="70"/>
  <c r="BA97" i="70"/>
  <c r="AW97" i="70"/>
  <c r="AZ97" i="70"/>
  <c r="AB97" i="70"/>
  <c r="C97" i="70"/>
  <c r="BE97" i="70"/>
  <c r="Z97" i="70"/>
  <c r="BL97" i="70"/>
  <c r="AM97" i="70"/>
  <c r="I23" i="70"/>
  <c r="I88" i="70"/>
  <c r="L15" i="70"/>
  <c r="L88" i="70"/>
  <c r="BD88" i="70"/>
  <c r="AM134" i="70"/>
  <c r="BN88" i="70"/>
  <c r="AA89" i="70"/>
  <c r="AY216" i="70"/>
  <c r="AO216" i="70"/>
  <c r="F171" i="70"/>
  <c r="AX88" i="70"/>
  <c r="AI216" i="70"/>
  <c r="I54" i="70"/>
  <c r="X216" i="70"/>
  <c r="L23" i="70"/>
  <c r="D11" i="70"/>
  <c r="V88" i="70"/>
  <c r="AB230" i="70"/>
  <c r="E88" i="70"/>
  <c r="CQ89" i="70"/>
  <c r="AG216" i="70"/>
  <c r="BP171" i="70"/>
  <c r="K136" i="70"/>
  <c r="BS136" i="70"/>
  <c r="BP136" i="70"/>
  <c r="AQ136" i="70"/>
  <c r="V136" i="70"/>
  <c r="S136" i="70"/>
  <c r="AA136" i="70"/>
  <c r="AY136" i="70"/>
  <c r="AG136" i="70"/>
  <c r="I136" i="70"/>
  <c r="AO136" i="70"/>
  <c r="H136" i="70"/>
  <c r="BL136" i="70"/>
  <c r="BM136" i="70"/>
  <c r="G136" i="70"/>
  <c r="AH136" i="70"/>
  <c r="BD136" i="70"/>
  <c r="Z136" i="70"/>
  <c r="AW136" i="70"/>
  <c r="BN136" i="70"/>
  <c r="T136" i="70"/>
  <c r="AZ136" i="70"/>
  <c r="AP136" i="70"/>
  <c r="W136" i="70"/>
  <c r="BO136" i="70"/>
  <c r="L136" i="70"/>
  <c r="D136" i="70"/>
  <c r="AK136" i="70"/>
  <c r="X136" i="70"/>
  <c r="E136" i="70"/>
  <c r="AH176" i="70"/>
  <c r="AM176" i="70"/>
  <c r="AN176" i="70"/>
  <c r="G229" i="70"/>
  <c r="I229" i="70"/>
  <c r="BL229" i="70"/>
  <c r="AH229" i="70"/>
  <c r="AY229" i="70"/>
  <c r="AW229" i="70"/>
  <c r="BU229" i="70"/>
  <c r="BR229" i="70"/>
  <c r="BE229" i="70"/>
  <c r="AX229" i="70"/>
  <c r="T229" i="70"/>
  <c r="F229" i="70"/>
  <c r="BT229" i="70"/>
  <c r="BB229" i="70"/>
  <c r="BO229" i="70"/>
  <c r="AP229" i="70"/>
  <c r="AL229" i="70"/>
  <c r="BA229" i="70"/>
  <c r="AM229" i="70"/>
  <c r="G294" i="70"/>
  <c r="BQ294" i="70"/>
  <c r="CB294" i="70"/>
  <c r="CC294" i="70"/>
  <c r="K294" i="70"/>
  <c r="CJ294" i="70"/>
  <c r="BM294" i="70"/>
  <c r="CY294" i="70"/>
  <c r="J294" i="70"/>
  <c r="BS294" i="70"/>
  <c r="AO294" i="70"/>
  <c r="S294" i="70"/>
  <c r="AY294" i="70"/>
  <c r="AL294" i="70"/>
  <c r="BD294" i="70"/>
  <c r="AX294" i="70"/>
  <c r="AJ294" i="70"/>
  <c r="W294" i="70"/>
  <c r="CX294" i="70"/>
  <c r="R294" i="70"/>
  <c r="BF294" i="70"/>
  <c r="U294" i="70"/>
  <c r="X294" i="70"/>
  <c r="BC294" i="70"/>
  <c r="Z294" i="70"/>
  <c r="AI294" i="70"/>
  <c r="BB294" i="70"/>
  <c r="AN294" i="70"/>
  <c r="AW294" i="70"/>
  <c r="AQ294" i="70"/>
  <c r="AZ294" i="70"/>
  <c r="H224" i="70"/>
  <c r="D224" i="70"/>
  <c r="AH224" i="70"/>
  <c r="M224" i="70"/>
  <c r="BP224" i="70"/>
  <c r="AV224" i="70"/>
  <c r="AX224" i="70"/>
  <c r="BR215" i="70"/>
  <c r="AI215" i="70"/>
  <c r="C215" i="70"/>
  <c r="U215" i="70"/>
  <c r="BK215" i="70"/>
  <c r="BL215" i="70"/>
  <c r="BM215" i="70"/>
  <c r="W215" i="70"/>
  <c r="BA215" i="70"/>
  <c r="AH215" i="70"/>
  <c r="I215" i="70"/>
  <c r="BU215" i="70"/>
  <c r="AV215" i="70"/>
  <c r="AK215" i="70"/>
  <c r="D215" i="70"/>
  <c r="AM215" i="70"/>
  <c r="F215" i="70"/>
  <c r="BF215" i="70"/>
  <c r="BC215" i="70"/>
  <c r="V215" i="70"/>
  <c r="BE215" i="70"/>
  <c r="AX215" i="70"/>
  <c r="M215" i="70"/>
  <c r="E215" i="70"/>
  <c r="L215" i="70"/>
  <c r="T215" i="70"/>
  <c r="BB215" i="70"/>
  <c r="AA215" i="70"/>
  <c r="BD215" i="70"/>
  <c r="AP215" i="70"/>
  <c r="H215" i="70"/>
  <c r="AY215" i="70"/>
  <c r="AL215" i="70"/>
  <c r="S215" i="70"/>
  <c r="AQ215" i="70"/>
  <c r="Y215" i="70"/>
  <c r="R267" i="70"/>
  <c r="AB267" i="70"/>
  <c r="AP267" i="70"/>
  <c r="AL267" i="70"/>
  <c r="AQ219" i="70"/>
  <c r="AN219" i="70"/>
  <c r="BQ219" i="70"/>
  <c r="Z219" i="70"/>
  <c r="BK219" i="70"/>
  <c r="AM219" i="70"/>
  <c r="F219" i="70"/>
  <c r="BT219" i="70"/>
  <c r="L219" i="70"/>
  <c r="X219" i="70"/>
  <c r="BP219" i="70"/>
  <c r="BN219" i="70"/>
  <c r="AP219" i="70"/>
  <c r="AK219" i="70"/>
  <c r="BR219" i="70"/>
  <c r="BD4" i="70"/>
  <c r="K4" i="70"/>
  <c r="E4" i="70"/>
  <c r="AF4" i="70"/>
  <c r="AM4" i="70"/>
  <c r="BS4" i="70"/>
  <c r="F4" i="70"/>
  <c r="AE146" i="70"/>
  <c r="BB4" i="70"/>
  <c r="D4" i="70"/>
  <c r="BI211" i="70"/>
  <c r="BF22" i="70"/>
  <c r="I22" i="70"/>
  <c r="BR22" i="70"/>
  <c r="BE22" i="70"/>
  <c r="BI69" i="70"/>
  <c r="AM22" i="70"/>
  <c r="AL22" i="70"/>
  <c r="R22" i="70"/>
  <c r="U22" i="70"/>
  <c r="BO22" i="70"/>
  <c r="AT164" i="70"/>
  <c r="BI164" i="70"/>
  <c r="AO22" i="70"/>
  <c r="K22" i="70"/>
  <c r="AT22" i="70"/>
  <c r="AE22" i="70"/>
  <c r="CM69" i="70"/>
  <c r="J22" i="70"/>
  <c r="BS22" i="70"/>
  <c r="AQ22" i="70"/>
  <c r="M22" i="70"/>
  <c r="BB22" i="70"/>
  <c r="H22" i="70"/>
  <c r="BA22" i="70"/>
  <c r="AJ22" i="70"/>
  <c r="E22" i="70"/>
  <c r="AY22" i="70"/>
  <c r="T22" i="70"/>
  <c r="P116" i="70"/>
  <c r="Y22" i="70"/>
  <c r="AT211" i="70"/>
  <c r="AT258" i="70"/>
  <c r="AK22" i="70"/>
  <c r="AI22" i="70"/>
  <c r="P193" i="70"/>
  <c r="BT4" i="70"/>
  <c r="AW4" i="70"/>
  <c r="AT106" i="70"/>
  <c r="AT163" i="70"/>
  <c r="BI21" i="70"/>
  <c r="BO21" i="70"/>
  <c r="BU4" i="70"/>
  <c r="AW217" i="70"/>
  <c r="BM22" i="70"/>
  <c r="S22" i="70"/>
  <c r="F22" i="70"/>
  <c r="AE258" i="70"/>
  <c r="BD22" i="70"/>
  <c r="AO120" i="70"/>
  <c r="BS120" i="70"/>
  <c r="Q262" i="70"/>
  <c r="BB262" i="70"/>
  <c r="R262" i="70"/>
  <c r="AX262" i="70"/>
  <c r="BD262" i="70"/>
  <c r="AN262" i="70"/>
  <c r="F262" i="70"/>
  <c r="Z262" i="70"/>
  <c r="K262" i="70"/>
  <c r="X262" i="70"/>
  <c r="AV262" i="70"/>
  <c r="C262" i="70"/>
  <c r="H262" i="70"/>
  <c r="BQ227" i="70"/>
  <c r="AW227" i="70"/>
  <c r="BO227" i="70"/>
  <c r="AJ227" i="70"/>
  <c r="Y227" i="70"/>
  <c r="AA132" i="70"/>
  <c r="BA132" i="70"/>
  <c r="BK132" i="70"/>
  <c r="P164" i="70"/>
  <c r="AM221" i="70"/>
  <c r="AH221" i="70"/>
  <c r="AO221" i="70"/>
  <c r="AG221" i="70"/>
  <c r="AL221" i="70"/>
  <c r="AY221" i="70"/>
  <c r="BE221" i="70"/>
  <c r="T221" i="70"/>
  <c r="BS221" i="70"/>
  <c r="BP221" i="70"/>
  <c r="BU221" i="70"/>
  <c r="BA221" i="70"/>
  <c r="C188" i="70"/>
  <c r="AJ188" i="70"/>
  <c r="AI188" i="70"/>
  <c r="BA188" i="70"/>
  <c r="L188" i="70"/>
  <c r="BP90" i="70"/>
  <c r="AW90" i="70"/>
  <c r="AX90" i="70"/>
  <c r="BM90" i="70"/>
  <c r="M90" i="70"/>
  <c r="AN90" i="70"/>
  <c r="BI4" i="70"/>
  <c r="AX4" i="70"/>
  <c r="AA4" i="70"/>
  <c r="BO4" i="70"/>
  <c r="BI201" i="70"/>
  <c r="A163" i="70"/>
  <c r="G163" i="70" s="1"/>
  <c r="BL21" i="70"/>
  <c r="BI146" i="70"/>
  <c r="AN12" i="70"/>
  <c r="G22" i="70"/>
  <c r="BE4" i="70"/>
  <c r="A98" i="70"/>
  <c r="BJ98" i="70" s="1"/>
  <c r="P98" i="70"/>
  <c r="P146" i="70"/>
  <c r="P4" i="70"/>
  <c r="AT154" i="70"/>
  <c r="AL21" i="70"/>
  <c r="AT21" i="70"/>
  <c r="BI98" i="70"/>
  <c r="BO12" i="70"/>
  <c r="K217" i="70"/>
  <c r="A258" i="70"/>
  <c r="S258" i="70" s="1"/>
  <c r="AM85" i="70"/>
  <c r="K85" i="70"/>
  <c r="BI51" i="70"/>
  <c r="BI193" i="70"/>
  <c r="T4" i="70"/>
  <c r="AW12" i="70"/>
  <c r="AI12" i="70"/>
  <c r="BE21" i="70"/>
  <c r="P115" i="70"/>
  <c r="A51" i="70"/>
  <c r="CN51" i="70" s="1"/>
  <c r="AJ228" i="70"/>
  <c r="BN22" i="70"/>
  <c r="BP22" i="70"/>
  <c r="I4" i="70"/>
  <c r="P22" i="70"/>
  <c r="BI116" i="70"/>
  <c r="Z22" i="70"/>
  <c r="AZ82" i="70"/>
  <c r="BL82" i="70"/>
  <c r="AG92" i="70"/>
  <c r="AX170" i="70"/>
  <c r="T170" i="70"/>
  <c r="AI170" i="70"/>
  <c r="L170" i="70"/>
  <c r="AM170" i="70"/>
  <c r="BK170" i="70"/>
  <c r="AX263" i="70"/>
  <c r="AY263" i="70"/>
  <c r="AL263" i="70"/>
  <c r="BF263" i="70"/>
  <c r="AV263" i="70"/>
  <c r="X263" i="70"/>
  <c r="AJ263" i="70"/>
  <c r="AO263" i="70"/>
  <c r="AL12" i="70"/>
  <c r="BN21" i="70"/>
  <c r="AE240" i="70"/>
  <c r="AH22" i="70"/>
  <c r="Z4" i="70"/>
  <c r="C22" i="70"/>
  <c r="BQ22" i="70"/>
  <c r="BI22" i="70"/>
  <c r="P211" i="70"/>
  <c r="BN129" i="70"/>
  <c r="AG129" i="70"/>
  <c r="D129" i="70"/>
  <c r="I180" i="70"/>
  <c r="AY121" i="70"/>
  <c r="BX69" i="70"/>
  <c r="CK293" i="70"/>
  <c r="K199" i="70"/>
  <c r="BU10" i="70"/>
  <c r="J10" i="70"/>
  <c r="AE246" i="70"/>
  <c r="BP10" i="70"/>
  <c r="T10" i="70"/>
  <c r="AV10" i="70"/>
  <c r="Y10" i="70"/>
  <c r="AP10" i="70"/>
  <c r="AT199" i="70"/>
  <c r="AB10" i="70"/>
  <c r="BX57" i="70"/>
  <c r="AE152" i="70"/>
  <c r="AE10" i="70"/>
  <c r="BI104" i="70"/>
  <c r="A104" i="70"/>
  <c r="B104" i="70" s="1"/>
  <c r="K10" i="70"/>
  <c r="BN10" i="70"/>
  <c r="A152" i="70"/>
  <c r="AU152" i="70" s="1"/>
  <c r="A57" i="70"/>
  <c r="CH57" i="70" s="1"/>
  <c r="AO10" i="70"/>
  <c r="H10" i="70"/>
  <c r="A246" i="70"/>
  <c r="B246" i="70" s="1"/>
  <c r="AT152" i="70"/>
  <c r="X10" i="70"/>
  <c r="AG10" i="70"/>
  <c r="D10" i="70"/>
  <c r="Z10" i="70"/>
  <c r="AY10" i="70"/>
  <c r="AE199" i="70"/>
  <c r="AW10" i="70"/>
  <c r="AJ10" i="70"/>
  <c r="AN10" i="70"/>
  <c r="P152" i="70"/>
  <c r="P57" i="70"/>
  <c r="BQ10" i="70"/>
  <c r="W10" i="70"/>
  <c r="C10" i="70"/>
  <c r="AT10" i="70"/>
  <c r="AZ10" i="70"/>
  <c r="AT246" i="70"/>
  <c r="AT104" i="70"/>
  <c r="BS10" i="70"/>
  <c r="V10" i="70"/>
  <c r="AI10" i="70"/>
  <c r="BR10" i="70"/>
  <c r="BT10" i="70"/>
  <c r="AL10" i="70"/>
  <c r="BM10" i="70"/>
  <c r="E10" i="70"/>
  <c r="BI10" i="70"/>
  <c r="BI57" i="70"/>
  <c r="AT57" i="70"/>
  <c r="BO10" i="70"/>
  <c r="R10" i="70"/>
  <c r="P104" i="70"/>
  <c r="BA10" i="70"/>
  <c r="AK10" i="70"/>
  <c r="P246" i="70"/>
  <c r="U10" i="70"/>
  <c r="AE57" i="70"/>
  <c r="BK10" i="70"/>
  <c r="AE104" i="70"/>
  <c r="S10" i="70"/>
  <c r="G10" i="70"/>
  <c r="F10" i="70"/>
  <c r="G16" i="70"/>
  <c r="K16" i="70"/>
  <c r="BB16" i="70"/>
  <c r="BQ16" i="70"/>
  <c r="BP16" i="70"/>
  <c r="AT252" i="70"/>
  <c r="AI16" i="70"/>
  <c r="S16" i="70"/>
  <c r="AT205" i="70"/>
  <c r="P110" i="70"/>
  <c r="E16" i="70"/>
  <c r="BK16" i="70"/>
  <c r="AO16" i="70"/>
  <c r="BO16" i="70"/>
  <c r="AL16" i="70"/>
  <c r="BI158" i="70"/>
  <c r="BI205" i="70"/>
  <c r="AV16" i="70"/>
  <c r="AT158" i="70"/>
  <c r="BR16" i="70"/>
  <c r="BC16" i="70"/>
  <c r="BE16" i="70"/>
  <c r="AP16" i="70"/>
  <c r="Z16" i="70"/>
  <c r="M16" i="70"/>
  <c r="AJ16" i="70"/>
  <c r="BI16" i="70"/>
  <c r="AT63" i="70"/>
  <c r="A63" i="70"/>
  <c r="BJ63" i="70" s="1"/>
  <c r="AQ16" i="70"/>
  <c r="AT16" i="70"/>
  <c r="BM16" i="70"/>
  <c r="AE158" i="70"/>
  <c r="BD16" i="70"/>
  <c r="W16" i="70"/>
  <c r="P158" i="70"/>
  <c r="CM63" i="70"/>
  <c r="AE63" i="70"/>
  <c r="AB16" i="70"/>
  <c r="AZ16" i="70"/>
  <c r="T16" i="70"/>
  <c r="BL16" i="70"/>
  <c r="AN16" i="70"/>
  <c r="AM16" i="70"/>
  <c r="AE16" i="70"/>
  <c r="A158" i="70"/>
  <c r="BJ158" i="70" s="1"/>
  <c r="BA16" i="70"/>
  <c r="AE110" i="70"/>
  <c r="P205" i="70"/>
  <c r="BT16" i="70"/>
  <c r="AH16" i="70"/>
  <c r="AG16" i="70"/>
  <c r="AW16" i="70"/>
  <c r="BU16" i="70"/>
  <c r="BS16" i="70"/>
  <c r="V16" i="70"/>
  <c r="AA16" i="70"/>
  <c r="BN16" i="70"/>
  <c r="X16" i="70"/>
  <c r="D16" i="70"/>
  <c r="Y16" i="70"/>
  <c r="A205" i="70"/>
  <c r="AF205" i="70" s="1"/>
  <c r="BI110" i="70"/>
  <c r="P252" i="70"/>
  <c r="J16" i="70"/>
  <c r="U16" i="70"/>
  <c r="I16" i="70"/>
  <c r="P63" i="70"/>
  <c r="AX16" i="70"/>
  <c r="C16" i="70"/>
  <c r="AT110" i="70"/>
  <c r="AE205" i="70"/>
  <c r="A252" i="70"/>
  <c r="Y252" i="70" s="1"/>
  <c r="A110" i="70"/>
  <c r="B110" i="70" s="1"/>
  <c r="AE252" i="70"/>
  <c r="BF16" i="70"/>
  <c r="AY16" i="70"/>
  <c r="AK16" i="70"/>
  <c r="H16" i="70"/>
  <c r="P16" i="70"/>
  <c r="BI63" i="70"/>
  <c r="R16" i="70"/>
  <c r="F24" i="70"/>
  <c r="D24" i="70"/>
  <c r="I24" i="70"/>
  <c r="E24" i="70"/>
  <c r="AM24" i="70"/>
  <c r="AI24" i="70"/>
  <c r="AZ24" i="70"/>
  <c r="P213" i="70"/>
  <c r="CM71" i="70"/>
  <c r="G24" i="70"/>
  <c r="BO24" i="70"/>
  <c r="AE213" i="70"/>
  <c r="BM24" i="70"/>
  <c r="A118" i="70"/>
  <c r="Q118" i="70" s="1"/>
  <c r="BD24" i="70"/>
  <c r="AQ24" i="70"/>
  <c r="AP24" i="70"/>
  <c r="AE260" i="70"/>
  <c r="AE166" i="70"/>
  <c r="BX71" i="70"/>
  <c r="AW24" i="70"/>
  <c r="R24" i="70"/>
  <c r="P166" i="70"/>
  <c r="AT24" i="70"/>
  <c r="W24" i="70"/>
  <c r="AL24" i="70"/>
  <c r="AX24" i="70"/>
  <c r="Y24" i="70"/>
  <c r="A213" i="70"/>
  <c r="Q213" i="70" s="1"/>
  <c r="AE24" i="70"/>
  <c r="J24" i="70"/>
  <c r="AT71" i="70"/>
  <c r="A166" i="70"/>
  <c r="AU166" i="70" s="1"/>
  <c r="T24" i="70"/>
  <c r="BS24" i="70"/>
  <c r="K24" i="70"/>
  <c r="AH24" i="70"/>
  <c r="BF24" i="70"/>
  <c r="BU24" i="70"/>
  <c r="M24" i="70"/>
  <c r="BI213" i="70"/>
  <c r="AT118" i="70"/>
  <c r="AT260" i="70"/>
  <c r="BL24" i="70"/>
  <c r="AO24" i="70"/>
  <c r="Z24" i="70"/>
  <c r="BQ24" i="70"/>
  <c r="BR24" i="70"/>
  <c r="S24" i="70"/>
  <c r="BK24" i="70"/>
  <c r="AT213" i="70"/>
  <c r="BI118" i="70"/>
  <c r="A260" i="70"/>
  <c r="AU260" i="70" s="1"/>
  <c r="AB24" i="70"/>
  <c r="AJ24" i="70"/>
  <c r="AK24" i="70"/>
  <c r="AN24" i="70"/>
  <c r="BT24" i="70"/>
  <c r="AY24" i="70"/>
  <c r="AE118" i="70"/>
  <c r="BE24" i="70"/>
  <c r="BN24" i="70"/>
  <c r="AV24" i="70"/>
  <c r="U24" i="70"/>
  <c r="BI71" i="70"/>
  <c r="AG24" i="70"/>
  <c r="V24" i="70"/>
  <c r="P118" i="70"/>
  <c r="P24" i="70"/>
  <c r="BB24" i="70"/>
  <c r="P71" i="70"/>
  <c r="BI24" i="70"/>
  <c r="AT166" i="70"/>
  <c r="X24" i="70"/>
  <c r="BA24" i="70"/>
  <c r="BP24" i="70"/>
  <c r="BI166" i="70"/>
  <c r="A71" i="70"/>
  <c r="AF71" i="70" s="1"/>
  <c r="BC24" i="70"/>
  <c r="H24" i="70"/>
  <c r="L24" i="70"/>
  <c r="AA24" i="70"/>
  <c r="AE71" i="70"/>
  <c r="BX63" i="70"/>
  <c r="BL10" i="70"/>
  <c r="BA80" i="70"/>
  <c r="CF80" i="70"/>
  <c r="G80" i="70"/>
  <c r="AL80" i="70"/>
  <c r="W80" i="70"/>
  <c r="AA80" i="70"/>
  <c r="AB80" i="70"/>
  <c r="CQ80" i="70"/>
  <c r="M80" i="70"/>
  <c r="AO235" i="70"/>
  <c r="S235" i="70"/>
  <c r="AL235" i="70"/>
  <c r="BC235" i="70"/>
  <c r="H235" i="70"/>
  <c r="X235" i="70"/>
  <c r="S282" i="70"/>
  <c r="AA282" i="70"/>
  <c r="W282" i="70"/>
  <c r="AZ282" i="70"/>
  <c r="K282" i="70"/>
  <c r="BK183" i="70"/>
  <c r="BN183" i="70"/>
  <c r="T183" i="70"/>
  <c r="AK183" i="70"/>
  <c r="L183" i="70"/>
  <c r="AV183" i="70"/>
  <c r="E183" i="70"/>
  <c r="J183" i="70"/>
  <c r="BT183" i="70"/>
  <c r="BK128" i="70"/>
  <c r="U128" i="70"/>
  <c r="AY128" i="70"/>
  <c r="BC128" i="70"/>
  <c r="C128" i="70"/>
  <c r="BT128" i="70"/>
  <c r="Z128" i="70"/>
  <c r="Y128" i="70"/>
  <c r="BN128" i="70"/>
  <c r="BM128" i="70"/>
  <c r="AT245" i="70"/>
  <c r="Z9" i="70"/>
  <c r="BN9" i="70"/>
  <c r="AV9" i="70"/>
  <c r="A198" i="70"/>
  <c r="X198" i="70" s="1"/>
  <c r="F17" i="70"/>
  <c r="P17" i="70"/>
  <c r="Z17" i="70"/>
  <c r="BS17" i="70"/>
  <c r="BC17" i="70"/>
  <c r="BI64" i="70"/>
  <c r="AT159" i="70"/>
  <c r="BE17" i="70"/>
  <c r="AL17" i="70"/>
  <c r="AP17" i="70"/>
  <c r="P111" i="70"/>
  <c r="C17" i="70"/>
  <c r="AZ17" i="70"/>
  <c r="J17" i="70"/>
  <c r="AT111" i="70"/>
  <c r="R17" i="70"/>
  <c r="BP17" i="70"/>
  <c r="BO17" i="70"/>
  <c r="AH17" i="70"/>
  <c r="P206" i="70"/>
  <c r="D17" i="70"/>
  <c r="BI206" i="70"/>
  <c r="AE253" i="70"/>
  <c r="E17" i="70"/>
  <c r="BK17" i="70"/>
  <c r="A159" i="70"/>
  <c r="Q159" i="70" s="1"/>
  <c r="AY17" i="70"/>
  <c r="BN17" i="70"/>
  <c r="AG17" i="70"/>
  <c r="BL17" i="70"/>
  <c r="AI17" i="70"/>
  <c r="AE17" i="70"/>
  <c r="AO17" i="70"/>
  <c r="AK17" i="70"/>
  <c r="BU17" i="70"/>
  <c r="BF17" i="70"/>
  <c r="P159" i="70"/>
  <c r="H17" i="70"/>
  <c r="AE206" i="70"/>
  <c r="BQ17" i="70"/>
  <c r="K17" i="70"/>
  <c r="P253" i="70"/>
  <c r="BR17" i="70"/>
  <c r="AE111" i="70"/>
  <c r="V17" i="70"/>
  <c r="BM17" i="70"/>
  <c r="BD17" i="70"/>
  <c r="A111" i="70"/>
  <c r="B111" i="70" s="1"/>
  <c r="AT17" i="70"/>
  <c r="M17" i="70"/>
  <c r="AV17" i="70"/>
  <c r="AW17" i="70"/>
  <c r="CM64" i="70"/>
  <c r="BX64" i="70"/>
  <c r="BI17" i="70"/>
  <c r="AQ17" i="70"/>
  <c r="AT64" i="70"/>
  <c r="BI111" i="70"/>
  <c r="A64" i="70"/>
  <c r="B64" i="70" s="1"/>
  <c r="AE64" i="70"/>
  <c r="BA17" i="70"/>
  <c r="G17" i="70"/>
  <c r="A253" i="70"/>
  <c r="Q253" i="70" s="1"/>
  <c r="A206" i="70"/>
  <c r="B206" i="70" s="1"/>
  <c r="T17" i="70"/>
  <c r="BT17" i="70"/>
  <c r="W17" i="70"/>
  <c r="P64" i="70"/>
  <c r="BB17" i="70"/>
  <c r="AT253" i="70"/>
  <c r="S17" i="70"/>
  <c r="I17" i="70"/>
  <c r="X17" i="70"/>
  <c r="AT206" i="70"/>
  <c r="AJ17" i="70"/>
  <c r="Y17" i="70"/>
  <c r="BI159" i="70"/>
  <c r="AX17" i="70"/>
  <c r="AB17" i="70"/>
  <c r="BL80" i="70"/>
  <c r="CG80" i="70"/>
  <c r="Y80" i="70"/>
  <c r="CB80" i="70"/>
  <c r="AJ80" i="70"/>
  <c r="CJ80" i="70"/>
  <c r="H80" i="70"/>
  <c r="AI80" i="70"/>
  <c r="I80" i="70"/>
  <c r="AY80" i="70"/>
  <c r="BS235" i="70"/>
  <c r="BA235" i="70"/>
  <c r="U235" i="70"/>
  <c r="T235" i="70"/>
  <c r="BN235" i="70"/>
  <c r="C235" i="70"/>
  <c r="AF282" i="70"/>
  <c r="AY282" i="70"/>
  <c r="D282" i="70"/>
  <c r="AH282" i="70"/>
  <c r="R282" i="70"/>
  <c r="CH80" i="70"/>
  <c r="BO80" i="70"/>
  <c r="CI80" i="70"/>
  <c r="CD80" i="70"/>
  <c r="AX80" i="70"/>
  <c r="BT80" i="70"/>
  <c r="AQ80" i="70"/>
  <c r="BB80" i="70"/>
  <c r="X80" i="70"/>
  <c r="CC80" i="70"/>
  <c r="G235" i="70"/>
  <c r="J235" i="70"/>
  <c r="AZ235" i="70"/>
  <c r="AP235" i="70"/>
  <c r="BL235" i="70"/>
  <c r="BT235" i="70"/>
  <c r="T282" i="70"/>
  <c r="U282" i="70"/>
  <c r="Z282" i="70"/>
  <c r="AX282" i="70"/>
  <c r="Q282" i="70"/>
  <c r="BR80" i="70"/>
  <c r="V80" i="70"/>
  <c r="CR80" i="70"/>
  <c r="BN80" i="70"/>
  <c r="R80" i="70"/>
  <c r="CY80" i="70"/>
  <c r="BQ80" i="70"/>
  <c r="AH80" i="70"/>
  <c r="CO80" i="70"/>
  <c r="CW80" i="70"/>
  <c r="AZ80" i="70"/>
  <c r="BF235" i="70"/>
  <c r="BU235" i="70"/>
  <c r="R235" i="70"/>
  <c r="BO235" i="70"/>
  <c r="AQ235" i="70"/>
  <c r="BD282" i="70"/>
  <c r="AG282" i="70"/>
  <c r="V282" i="70"/>
  <c r="L282" i="70"/>
  <c r="H243" i="70"/>
  <c r="AX11" i="70"/>
  <c r="BF11" i="70"/>
  <c r="AK15" i="70"/>
  <c r="AE247" i="70"/>
  <c r="W11" i="70"/>
  <c r="BB23" i="70"/>
  <c r="I11" i="70"/>
  <c r="BF23" i="70"/>
  <c r="AK11" i="70"/>
  <c r="AL15" i="70"/>
  <c r="P200" i="70"/>
  <c r="BT11" i="70"/>
  <c r="BO11" i="70"/>
  <c r="T11" i="70"/>
  <c r="P105" i="70"/>
  <c r="BQ11" i="70"/>
  <c r="AT200" i="70"/>
  <c r="AE11" i="70"/>
  <c r="AT11" i="70"/>
  <c r="BI11" i="70"/>
  <c r="BS11" i="70"/>
  <c r="AO11" i="70"/>
  <c r="AM11" i="70"/>
  <c r="A58" i="70"/>
  <c r="BY58" i="70" s="1"/>
  <c r="AT105" i="70"/>
  <c r="BP11" i="70"/>
  <c r="AP11" i="70"/>
  <c r="AA11" i="70"/>
  <c r="BI200" i="70"/>
  <c r="BU11" i="70"/>
  <c r="J11" i="70"/>
  <c r="AE105" i="70"/>
  <c r="AH11" i="70"/>
  <c r="G11" i="70"/>
  <c r="H11" i="70"/>
  <c r="AT153" i="70"/>
  <c r="Z11" i="70"/>
  <c r="P247" i="70"/>
  <c r="AN11" i="70"/>
  <c r="M11" i="70"/>
  <c r="BI105" i="70"/>
  <c r="A153" i="70"/>
  <c r="AU153" i="70" s="1"/>
  <c r="AL11" i="70"/>
  <c r="BL11" i="70"/>
  <c r="BA11" i="70"/>
  <c r="P153" i="70"/>
  <c r="AB11" i="70"/>
  <c r="X11" i="70"/>
  <c r="AE153" i="70"/>
  <c r="AQ11" i="70"/>
  <c r="BN11" i="70"/>
  <c r="AG11" i="70"/>
  <c r="A105" i="70"/>
  <c r="AU105" i="70" s="1"/>
  <c r="BR11" i="70"/>
  <c r="BI58" i="70"/>
  <c r="BB11" i="70"/>
  <c r="AV11" i="70"/>
  <c r="AE200" i="70"/>
  <c r="AT247" i="70"/>
  <c r="BX58" i="70"/>
  <c r="BM11" i="70"/>
  <c r="K11" i="70"/>
  <c r="V11" i="70"/>
  <c r="CM58" i="70"/>
  <c r="AJ11" i="70"/>
  <c r="AZ11" i="70"/>
  <c r="AT58" i="70"/>
  <c r="Y11" i="70"/>
  <c r="P11" i="70"/>
  <c r="A200" i="70"/>
  <c r="BJ200" i="70" s="1"/>
  <c r="BD11" i="70"/>
  <c r="F11" i="70"/>
  <c r="P58" i="70"/>
  <c r="BC11" i="70"/>
  <c r="AY11" i="70"/>
  <c r="AE58" i="70"/>
  <c r="R11" i="70"/>
  <c r="BK11" i="70"/>
  <c r="U11" i="70"/>
  <c r="BE11" i="70"/>
  <c r="CM62" i="70"/>
  <c r="P109" i="70"/>
  <c r="AO15" i="70"/>
  <c r="BC15" i="70"/>
  <c r="X15" i="70"/>
  <c r="A204" i="70"/>
  <c r="BJ204" i="70" s="1"/>
  <c r="AE157" i="70"/>
  <c r="AE15" i="70"/>
  <c r="Z15" i="70"/>
  <c r="BS15" i="70"/>
  <c r="BD15" i="70"/>
  <c r="AE204" i="70"/>
  <c r="AE62" i="70"/>
  <c r="AZ15" i="70"/>
  <c r="S15" i="70"/>
  <c r="C15" i="70"/>
  <c r="AY15" i="70"/>
  <c r="AE251" i="70"/>
  <c r="BL15" i="70"/>
  <c r="J15" i="70"/>
  <c r="P251" i="70"/>
  <c r="W15" i="70"/>
  <c r="AI15" i="70"/>
  <c r="E15" i="70"/>
  <c r="AB15" i="70"/>
  <c r="U15" i="70"/>
  <c r="G15" i="70"/>
  <c r="BI157" i="70"/>
  <c r="BP15" i="70"/>
  <c r="BK15" i="70"/>
  <c r="BF15" i="70"/>
  <c r="BU15" i="70"/>
  <c r="BI62" i="70"/>
  <c r="V15" i="70"/>
  <c r="BQ15" i="70"/>
  <c r="Y15" i="70"/>
  <c r="BB15" i="70"/>
  <c r="AJ15" i="70"/>
  <c r="BI15" i="70"/>
  <c r="AH15" i="70"/>
  <c r="F15" i="70"/>
  <c r="AV15" i="70"/>
  <c r="P62" i="70"/>
  <c r="A251" i="70"/>
  <c r="Q251" i="70" s="1"/>
  <c r="P204" i="70"/>
  <c r="A109" i="70"/>
  <c r="Q109" i="70" s="1"/>
  <c r="AT251" i="70"/>
  <c r="AT109" i="70"/>
  <c r="BT15" i="70"/>
  <c r="AM15" i="70"/>
  <c r="M15" i="70"/>
  <c r="AE109" i="70"/>
  <c r="AQ15" i="70"/>
  <c r="AT204" i="70"/>
  <c r="AT62" i="70"/>
  <c r="AT157" i="70"/>
  <c r="R15" i="70"/>
  <c r="BM15" i="70"/>
  <c r="BI204" i="70"/>
  <c r="H15" i="70"/>
  <c r="BA15" i="70"/>
  <c r="AW15" i="70"/>
  <c r="BN15" i="70"/>
  <c r="P157" i="70"/>
  <c r="AT15" i="70"/>
  <c r="AX15" i="70"/>
  <c r="AG15" i="70"/>
  <c r="P15" i="70"/>
  <c r="A62" i="70"/>
  <c r="Q62" i="70" s="1"/>
  <c r="BO15" i="70"/>
  <c r="BE15" i="70"/>
  <c r="A157" i="70"/>
  <c r="AU157" i="70" s="1"/>
  <c r="K15" i="70"/>
  <c r="BR15" i="70"/>
  <c r="AA15" i="70"/>
  <c r="AP15" i="70"/>
  <c r="AA23" i="70"/>
  <c r="BD23" i="70"/>
  <c r="AI23" i="70"/>
  <c r="AJ23" i="70"/>
  <c r="AY23" i="70"/>
  <c r="J23" i="70"/>
  <c r="BQ23" i="70"/>
  <c r="BK23" i="70"/>
  <c r="AP23" i="70"/>
  <c r="AE259" i="70"/>
  <c r="BN23" i="70"/>
  <c r="BA23" i="70"/>
  <c r="AE70" i="70"/>
  <c r="P165" i="70"/>
  <c r="AT212" i="70"/>
  <c r="AT259" i="70"/>
  <c r="AH23" i="70"/>
  <c r="R23" i="70"/>
  <c r="AX23" i="70"/>
  <c r="F23" i="70"/>
  <c r="X23" i="70"/>
  <c r="AE212" i="70"/>
  <c r="BT23" i="70"/>
  <c r="A259" i="70"/>
  <c r="AU259" i="70" s="1"/>
  <c r="AW23" i="70"/>
  <c r="T23" i="70"/>
  <c r="M23" i="70"/>
  <c r="K23" i="70"/>
  <c r="AN23" i="70"/>
  <c r="AM23" i="70"/>
  <c r="BI23" i="70"/>
  <c r="BE23" i="70"/>
  <c r="AZ23" i="70"/>
  <c r="AB23" i="70"/>
  <c r="A212" i="70"/>
  <c r="AU212" i="70" s="1"/>
  <c r="BP23" i="70"/>
  <c r="Y23" i="70"/>
  <c r="AK23" i="70"/>
  <c r="AQ23" i="70"/>
  <c r="P117" i="70"/>
  <c r="P259" i="70"/>
  <c r="E23" i="70"/>
  <c r="AO23" i="70"/>
  <c r="AT23" i="70"/>
  <c r="C23" i="70"/>
  <c r="AT165" i="70"/>
  <c r="Z23" i="70"/>
  <c r="U23" i="70"/>
  <c r="A70" i="70"/>
  <c r="Q70" i="70" s="1"/>
  <c r="A165" i="70"/>
  <c r="AF165" i="70" s="1"/>
  <c r="AE23" i="70"/>
  <c r="BC23" i="70"/>
  <c r="BL23" i="70"/>
  <c r="V23" i="70"/>
  <c r="S23" i="70"/>
  <c r="BS23" i="70"/>
  <c r="AL23" i="70"/>
  <c r="G23" i="70"/>
  <c r="AV23" i="70"/>
  <c r="P70" i="70"/>
  <c r="BI117" i="70"/>
  <c r="BM23" i="70"/>
  <c r="W23" i="70"/>
  <c r="AT70" i="70"/>
  <c r="AT117" i="70"/>
  <c r="BR23" i="70"/>
  <c r="P23" i="70"/>
  <c r="D23" i="70"/>
  <c r="BU23" i="70"/>
  <c r="AE165" i="70"/>
  <c r="BO23" i="70"/>
  <c r="BI70" i="70"/>
  <c r="H23" i="70"/>
  <c r="AG23" i="70"/>
  <c r="BI165" i="70"/>
  <c r="CM70" i="70"/>
  <c r="P212" i="70"/>
  <c r="BI212" i="70"/>
  <c r="A117" i="70"/>
  <c r="Q117" i="70" s="1"/>
  <c r="AV76" i="70"/>
  <c r="D76" i="70"/>
  <c r="CY76" i="70"/>
  <c r="X76" i="70"/>
  <c r="F76" i="70"/>
  <c r="CQ76" i="70"/>
  <c r="E76" i="70"/>
  <c r="CD76" i="70"/>
  <c r="AL76" i="70"/>
  <c r="AI76" i="70"/>
  <c r="BC76" i="70"/>
  <c r="AW76" i="70"/>
  <c r="BR76" i="70"/>
  <c r="CX76" i="70"/>
  <c r="AK76" i="70"/>
  <c r="J76" i="70"/>
  <c r="BF76" i="70"/>
  <c r="AM76" i="70"/>
  <c r="BN76" i="70"/>
  <c r="AY76" i="70"/>
  <c r="AP76" i="70"/>
  <c r="BE76" i="70"/>
  <c r="CJ76" i="70"/>
  <c r="CB76" i="70"/>
  <c r="CV76" i="70"/>
  <c r="CP76" i="70"/>
  <c r="U76" i="70"/>
  <c r="AA76" i="70"/>
  <c r="BM76" i="70"/>
  <c r="BS218" i="70"/>
  <c r="AZ218" i="70"/>
  <c r="W218" i="70"/>
  <c r="BO218" i="70"/>
  <c r="AM218" i="70"/>
  <c r="AB218" i="70"/>
  <c r="M218" i="70"/>
  <c r="AA218" i="70"/>
  <c r="BA218" i="70"/>
  <c r="X218" i="70"/>
  <c r="G218" i="70"/>
  <c r="AP218" i="70"/>
  <c r="S218" i="70"/>
  <c r="BU218" i="70"/>
  <c r="F218" i="70"/>
  <c r="BB218" i="70"/>
  <c r="BN218" i="70"/>
  <c r="L218" i="70"/>
  <c r="AX75" i="70"/>
  <c r="BA232" i="70"/>
  <c r="BM232" i="70"/>
  <c r="AI232" i="70"/>
  <c r="AN232" i="70"/>
  <c r="AJ232" i="70"/>
  <c r="BB232" i="70"/>
  <c r="L232" i="70"/>
  <c r="G232" i="70"/>
  <c r="BK232" i="70"/>
  <c r="Z232" i="70"/>
  <c r="BT232" i="70"/>
  <c r="F232" i="70"/>
  <c r="BU232" i="70"/>
  <c r="K232" i="70"/>
  <c r="AA232" i="70"/>
  <c r="BN232" i="70"/>
  <c r="BE232" i="70"/>
  <c r="Y232" i="70"/>
  <c r="AL232" i="70"/>
  <c r="S232" i="70"/>
  <c r="BC232" i="70"/>
  <c r="BR232" i="70"/>
  <c r="W232" i="70"/>
  <c r="M232" i="70"/>
  <c r="AQ232" i="70"/>
  <c r="AW232" i="70"/>
  <c r="BD232" i="70"/>
  <c r="AX232" i="70"/>
  <c r="AV232" i="70"/>
  <c r="D168" i="70"/>
  <c r="AA168" i="70"/>
  <c r="AZ168" i="70"/>
  <c r="K168" i="70"/>
  <c r="AB168" i="70"/>
  <c r="AL168" i="70"/>
  <c r="X168" i="70"/>
  <c r="BL168" i="70"/>
  <c r="T168" i="70"/>
  <c r="AK168" i="70"/>
  <c r="V168" i="70"/>
  <c r="AN168" i="70"/>
  <c r="BN168" i="70"/>
  <c r="BP168" i="70"/>
  <c r="F168" i="70"/>
  <c r="S168" i="70"/>
  <c r="R168" i="70"/>
  <c r="AH168" i="70"/>
  <c r="AI168" i="70"/>
  <c r="BO168" i="70"/>
  <c r="AG168" i="70"/>
  <c r="Y168" i="70"/>
  <c r="BM123" i="70"/>
  <c r="AA239" i="70"/>
  <c r="W239" i="70"/>
  <c r="AB239" i="70"/>
  <c r="Z239" i="70"/>
  <c r="AX239" i="70"/>
  <c r="BD239" i="70"/>
  <c r="AZ239" i="70"/>
  <c r="AH239" i="70"/>
  <c r="X239" i="70"/>
  <c r="AJ239" i="70"/>
  <c r="AL239" i="70"/>
  <c r="BB239" i="70"/>
  <c r="C239" i="70"/>
  <c r="M239" i="70"/>
  <c r="Q239" i="70"/>
  <c r="F239" i="70"/>
  <c r="AV239" i="70"/>
  <c r="AY239" i="70"/>
  <c r="AG239" i="70"/>
  <c r="J239" i="70"/>
  <c r="E239" i="70"/>
  <c r="V239" i="70"/>
  <c r="AN239" i="70"/>
  <c r="AM239" i="70"/>
  <c r="I239" i="70"/>
  <c r="AK239" i="70"/>
  <c r="AF239" i="70"/>
  <c r="Y239" i="70"/>
  <c r="AW239" i="70"/>
  <c r="L239" i="70"/>
  <c r="R239" i="70"/>
  <c r="G239" i="70"/>
  <c r="S239" i="70"/>
  <c r="D239" i="70"/>
  <c r="BD266" i="70"/>
  <c r="AH266" i="70"/>
  <c r="AA266" i="70"/>
  <c r="G266" i="70"/>
  <c r="BB266" i="70"/>
  <c r="E266" i="70"/>
  <c r="T266" i="70"/>
  <c r="AK266" i="70"/>
  <c r="C266" i="70"/>
  <c r="Z266" i="70"/>
  <c r="V266" i="70"/>
  <c r="AJ266" i="70"/>
  <c r="AZ266" i="70"/>
  <c r="AJ125" i="70"/>
  <c r="BO125" i="70"/>
  <c r="BK125" i="70"/>
  <c r="G125" i="70"/>
  <c r="AA125" i="70"/>
  <c r="M127" i="70"/>
  <c r="AJ127" i="70"/>
  <c r="Y127" i="70"/>
  <c r="H127" i="70"/>
  <c r="AG127" i="70"/>
  <c r="BC127" i="70"/>
  <c r="AV127" i="70"/>
  <c r="L127" i="70"/>
  <c r="AN127" i="70"/>
  <c r="C127" i="70"/>
  <c r="AQ127" i="70"/>
  <c r="BR127" i="70"/>
  <c r="I127" i="70"/>
  <c r="S127" i="70"/>
  <c r="AH127" i="70"/>
  <c r="AA127" i="70"/>
  <c r="AI127" i="70"/>
  <c r="AX127" i="70"/>
  <c r="V127" i="70"/>
  <c r="T127" i="70"/>
  <c r="J127" i="70"/>
  <c r="L129" i="70"/>
  <c r="J129" i="70"/>
  <c r="AN129" i="70"/>
  <c r="AL129" i="70"/>
  <c r="AZ129" i="70"/>
  <c r="C129" i="70"/>
  <c r="AN121" i="70"/>
  <c r="AV121" i="70"/>
  <c r="BN121" i="70"/>
  <c r="M294" i="70"/>
  <c r="BP294" i="70"/>
  <c r="CE294" i="70"/>
  <c r="F294" i="70"/>
  <c r="CS294" i="70"/>
  <c r="L294" i="70"/>
  <c r="BU294" i="70"/>
  <c r="BN294" i="70"/>
  <c r="H294" i="70"/>
  <c r="CO294" i="70"/>
  <c r="CW294" i="70"/>
  <c r="CI294" i="70"/>
  <c r="CG294" i="70"/>
  <c r="BJ294" i="70"/>
  <c r="BL294" i="70"/>
  <c r="CR294" i="70"/>
  <c r="BT294" i="70"/>
  <c r="BK294" i="70"/>
  <c r="CT294" i="70"/>
  <c r="CQ294" i="70"/>
  <c r="BO294" i="70"/>
  <c r="CV294" i="70"/>
  <c r="CU294" i="70"/>
  <c r="BY294" i="70"/>
  <c r="AM14" i="70"/>
  <c r="K14" i="70"/>
  <c r="AO14" i="70"/>
  <c r="D14" i="70"/>
  <c r="CA294" i="70"/>
  <c r="CD294" i="70"/>
  <c r="BP228" i="70"/>
  <c r="BN124" i="70"/>
  <c r="BB188" i="70"/>
  <c r="BU188" i="70"/>
  <c r="AK188" i="70"/>
  <c r="X188" i="70"/>
  <c r="R188" i="70"/>
  <c r="U188" i="70"/>
  <c r="BT188" i="70"/>
  <c r="T188" i="70"/>
  <c r="BE188" i="70"/>
  <c r="BC188" i="70"/>
  <c r="F188" i="70"/>
  <c r="BK188" i="70"/>
  <c r="W188" i="70"/>
  <c r="AN188" i="70"/>
  <c r="Y188" i="70"/>
  <c r="BD188" i="70"/>
  <c r="BS188" i="70"/>
  <c r="BM188" i="70"/>
  <c r="I188" i="70"/>
  <c r="BS89" i="70"/>
  <c r="Z89" i="70"/>
  <c r="BS134" i="70"/>
  <c r="E134" i="70"/>
  <c r="BA172" i="70"/>
  <c r="AI172" i="70"/>
  <c r="H172" i="70"/>
  <c r="S172" i="70"/>
  <c r="X226" i="70"/>
  <c r="F226" i="70"/>
  <c r="AO226" i="70"/>
  <c r="K226" i="70"/>
  <c r="BO50" i="70"/>
  <c r="BS50" i="70"/>
  <c r="F50" i="70"/>
  <c r="BC50" i="70"/>
  <c r="G50" i="70"/>
  <c r="K50" i="70"/>
  <c r="BQ229" i="70"/>
  <c r="H229" i="70"/>
  <c r="V229" i="70"/>
  <c r="U229" i="70"/>
  <c r="Y229" i="70"/>
  <c r="Z264" i="70"/>
  <c r="B264" i="70"/>
  <c r="BC221" i="70"/>
  <c r="R221" i="70"/>
  <c r="S221" i="70"/>
  <c r="AS7" i="64"/>
  <c r="AS8" i="64"/>
  <c r="AS9" i="64"/>
  <c r="CX90" i="70"/>
  <c r="BO90" i="70"/>
  <c r="AJ90" i="70"/>
  <c r="BR90" i="70"/>
  <c r="CZ293" i="70"/>
  <c r="AO262" i="70"/>
  <c r="D262" i="70"/>
  <c r="I262" i="70"/>
  <c r="Y97" i="70"/>
  <c r="BB97" i="70"/>
  <c r="AS10" i="64"/>
  <c r="AS11" i="64"/>
  <c r="AS12" i="64"/>
  <c r="AS13" i="64"/>
  <c r="AS15" i="64"/>
  <c r="AS16" i="64"/>
  <c r="AS19" i="64"/>
  <c r="AS20" i="64"/>
  <c r="AS21" i="64"/>
  <c r="AS22" i="64"/>
  <c r="AS23" i="64"/>
  <c r="AS32" i="64"/>
  <c r="AS33" i="64"/>
  <c r="AS34" i="64"/>
  <c r="AS35" i="64"/>
  <c r="AS36" i="64"/>
  <c r="AS38" i="64"/>
  <c r="AS39" i="64"/>
  <c r="AS40" i="64"/>
  <c r="AS41" i="64"/>
  <c r="AS17" i="64"/>
  <c r="AS18" i="64"/>
  <c r="AH20" i="70"/>
  <c r="AM20" i="70"/>
  <c r="BL20" i="70"/>
  <c r="AE60" i="70"/>
  <c r="P107" i="70"/>
  <c r="AE13" i="70"/>
  <c r="AO13" i="70"/>
  <c r="K13" i="70"/>
  <c r="AL13" i="70"/>
  <c r="W13" i="70"/>
  <c r="AQ13" i="70"/>
  <c r="AE202" i="70"/>
  <c r="BO13" i="70"/>
  <c r="S13" i="70"/>
  <c r="A60" i="70"/>
  <c r="CN60" i="70" s="1"/>
  <c r="A155" i="70"/>
  <c r="AF155" i="70" s="1"/>
  <c r="CM60" i="70"/>
  <c r="J13" i="70"/>
  <c r="BS13" i="70"/>
  <c r="Y13" i="70"/>
  <c r="AA13" i="70"/>
  <c r="AY13" i="70"/>
  <c r="BU13" i="70"/>
  <c r="BF13" i="70"/>
  <c r="A107" i="70"/>
  <c r="B107" i="70" s="1"/>
  <c r="A202" i="70"/>
  <c r="B202" i="70" s="1"/>
  <c r="AB13" i="70"/>
  <c r="P60" i="70"/>
  <c r="BE13" i="70"/>
  <c r="H13" i="70"/>
  <c r="AK13" i="70"/>
  <c r="A249" i="70"/>
  <c r="AU249" i="70" s="1"/>
  <c r="M13" i="70"/>
  <c r="AE155" i="70"/>
  <c r="P155" i="70"/>
  <c r="BI202" i="70"/>
  <c r="Z13" i="70"/>
  <c r="BD13" i="70"/>
  <c r="AT155" i="70"/>
  <c r="AT13" i="70"/>
  <c r="P249" i="70"/>
  <c r="AE107" i="70"/>
  <c r="AT107" i="70"/>
  <c r="BI60" i="70"/>
  <c r="P13" i="70"/>
  <c r="BR13" i="70"/>
  <c r="BP13" i="70"/>
  <c r="AE249" i="70"/>
  <c r="BC13" i="70"/>
  <c r="AT60" i="70"/>
  <c r="AT202" i="70"/>
  <c r="V13" i="70"/>
  <c r="BK13" i="70"/>
  <c r="R13" i="70"/>
  <c r="BI13" i="70"/>
  <c r="BA13" i="70"/>
  <c r="AP13" i="70"/>
  <c r="AN13" i="70"/>
  <c r="AM13" i="70"/>
  <c r="AZ13" i="70"/>
  <c r="BM13" i="70"/>
  <c r="BL13" i="70"/>
  <c r="U13" i="70"/>
  <c r="BN13" i="70"/>
  <c r="AJ13" i="70"/>
  <c r="BI155" i="70"/>
  <c r="AW13" i="70"/>
  <c r="C13" i="70"/>
  <c r="AG13" i="70"/>
  <c r="D13" i="70"/>
  <c r="F13" i="70"/>
  <c r="BB13" i="70"/>
  <c r="G13" i="70"/>
  <c r="BT13" i="70"/>
  <c r="E13" i="70"/>
  <c r="BX60" i="70"/>
  <c r="P202" i="70"/>
  <c r="AT249" i="70"/>
  <c r="AV13" i="70"/>
  <c r="BI107" i="70"/>
  <c r="AX13" i="70"/>
  <c r="T13" i="70"/>
  <c r="AI13" i="70"/>
  <c r="L13" i="70"/>
  <c r="BQ13" i="70"/>
  <c r="J20" i="70"/>
  <c r="BI20" i="70"/>
  <c r="BS20" i="70"/>
  <c r="BI67" i="70"/>
  <c r="BK20" i="70"/>
  <c r="AG20" i="70"/>
  <c r="W20" i="70"/>
  <c r="A209" i="70"/>
  <c r="Q209" i="70" s="1"/>
  <c r="AO20" i="70"/>
  <c r="P256" i="70"/>
  <c r="H20" i="70"/>
  <c r="G20" i="70"/>
  <c r="K20" i="70"/>
  <c r="BR20" i="70"/>
  <c r="P162" i="70"/>
  <c r="X20" i="70"/>
  <c r="AT67" i="70"/>
  <c r="AA20" i="70"/>
  <c r="BB20" i="70"/>
  <c r="C20" i="70"/>
  <c r="Z20" i="70"/>
  <c r="F20" i="70"/>
  <c r="AI20" i="70"/>
  <c r="BD20" i="70"/>
  <c r="AX20" i="70"/>
  <c r="AT114" i="70"/>
  <c r="P114" i="70"/>
  <c r="AE209" i="70"/>
  <c r="BM20" i="70"/>
  <c r="BT20" i="70"/>
  <c r="AT209" i="70"/>
  <c r="BI162" i="70"/>
  <c r="CM67" i="70"/>
  <c r="AE256" i="70"/>
  <c r="BA20" i="70"/>
  <c r="P209" i="70"/>
  <c r="A67" i="70"/>
  <c r="BJ67" i="70" s="1"/>
  <c r="A162" i="70"/>
  <c r="AU162" i="70" s="1"/>
  <c r="V20" i="70"/>
  <c r="AE67" i="70"/>
  <c r="A114" i="70"/>
  <c r="AU114" i="70" s="1"/>
  <c r="BI209" i="70"/>
  <c r="BI114" i="70"/>
  <c r="AZ20" i="70"/>
  <c r="AT20" i="70"/>
  <c r="AE162" i="70"/>
  <c r="P67" i="70"/>
  <c r="P20" i="70"/>
  <c r="E20" i="70"/>
  <c r="AK20" i="70"/>
  <c r="U20" i="70"/>
  <c r="AE114" i="70"/>
  <c r="AE20" i="70"/>
  <c r="AY20" i="70"/>
  <c r="AN20" i="70"/>
  <c r="R20" i="70"/>
  <c r="BF20" i="70"/>
  <c r="BE20" i="70"/>
  <c r="AT256" i="70"/>
  <c r="BX67" i="70"/>
  <c r="BN20" i="70"/>
  <c r="BO20" i="70"/>
  <c r="AL20" i="70"/>
  <c r="M20" i="70"/>
  <c r="AP20" i="70"/>
  <c r="AJ20" i="70"/>
  <c r="AB20" i="70"/>
  <c r="BU20" i="70"/>
  <c r="T20" i="70"/>
  <c r="AT162" i="70"/>
  <c r="A256" i="70"/>
  <c r="L256" i="70" s="1"/>
  <c r="BP20" i="70"/>
  <c r="AQ20" i="70"/>
  <c r="BC20" i="70"/>
  <c r="Y20" i="70"/>
  <c r="L20" i="70"/>
  <c r="D20" i="70"/>
  <c r="S20" i="70"/>
  <c r="I13" i="70"/>
  <c r="X13" i="70"/>
  <c r="AH13" i="70"/>
  <c r="BQ20" i="70"/>
  <c r="AT195" i="70"/>
  <c r="D6" i="70"/>
  <c r="V6" i="70"/>
  <c r="BQ6" i="70"/>
  <c r="AT53" i="70"/>
  <c r="AT242" i="70"/>
  <c r="AE53" i="70"/>
  <c r="M6" i="70"/>
  <c r="H6" i="70"/>
  <c r="AY6" i="70"/>
  <c r="W6" i="70"/>
  <c r="P242" i="70"/>
  <c r="BS6" i="70"/>
  <c r="AX6" i="70"/>
  <c r="AE195" i="70"/>
  <c r="BI100" i="70"/>
  <c r="P6" i="70"/>
  <c r="BI148" i="70"/>
  <c r="AG6" i="70"/>
  <c r="T6" i="70"/>
  <c r="Y6" i="70"/>
  <c r="AJ6" i="70"/>
  <c r="P53" i="70"/>
  <c r="I6" i="70"/>
  <c r="AA6" i="70"/>
  <c r="BN6" i="70"/>
  <c r="R6" i="70"/>
  <c r="BK6" i="70"/>
  <c r="AT148" i="70"/>
  <c r="A53" i="70"/>
  <c r="B53" i="70" s="1"/>
  <c r="G6" i="70"/>
  <c r="AB6" i="70"/>
  <c r="K6" i="70"/>
  <c r="BD6" i="70"/>
  <c r="Z6" i="70"/>
  <c r="AE6" i="70"/>
  <c r="AH6" i="70"/>
  <c r="BP6" i="70"/>
  <c r="BR6" i="70"/>
  <c r="BE6" i="70"/>
  <c r="S6" i="70"/>
  <c r="AW6" i="70"/>
  <c r="P195" i="70"/>
  <c r="A100" i="70"/>
  <c r="AF100" i="70" s="1"/>
  <c r="BI53" i="70"/>
  <c r="AI6" i="70"/>
  <c r="X6" i="70"/>
  <c r="BM6" i="70"/>
  <c r="AE148" i="70"/>
  <c r="J6" i="70"/>
  <c r="BC6" i="70"/>
  <c r="A195" i="70"/>
  <c r="AW195" i="70" s="1"/>
  <c r="BF6" i="70"/>
  <c r="BT6" i="70"/>
  <c r="AZ6" i="70"/>
  <c r="AE100" i="70"/>
  <c r="BA6" i="70"/>
  <c r="AF6" i="70"/>
  <c r="BU6" i="70"/>
  <c r="AM6" i="70"/>
  <c r="AU6" i="70"/>
  <c r="AT6" i="70"/>
  <c r="AP6" i="70"/>
  <c r="AO6" i="70"/>
  <c r="AQ6" i="70"/>
  <c r="P148" i="70"/>
  <c r="E6" i="70"/>
  <c r="AL6" i="70"/>
  <c r="A148" i="70"/>
  <c r="AT100" i="70"/>
  <c r="BB6" i="70"/>
  <c r="AK6" i="70"/>
  <c r="AN6" i="70"/>
  <c r="BX53" i="70"/>
  <c r="P100" i="70"/>
  <c r="AV6" i="70"/>
  <c r="BJ6" i="70"/>
  <c r="CM53" i="70"/>
  <c r="U6" i="70"/>
  <c r="BI6" i="70"/>
  <c r="BL6" i="70"/>
  <c r="AE242" i="70"/>
  <c r="BO6" i="70"/>
  <c r="A242" i="70"/>
  <c r="BI195" i="70"/>
  <c r="L6" i="70"/>
  <c r="F6" i="70"/>
  <c r="AW20" i="70"/>
  <c r="BQ54" i="70"/>
  <c r="BL54" i="70"/>
  <c r="AV54" i="70"/>
  <c r="CW54" i="70"/>
  <c r="E77" i="70"/>
  <c r="K77" i="70"/>
  <c r="C77" i="70"/>
  <c r="F77" i="70"/>
  <c r="CA77" i="70"/>
  <c r="D77" i="70"/>
  <c r="AX77" i="70"/>
  <c r="BT77" i="70"/>
  <c r="AO12" i="70"/>
  <c r="K12" i="70"/>
  <c r="H12" i="70"/>
  <c r="AT59" i="70"/>
  <c r="Z12" i="70"/>
  <c r="X12" i="70"/>
  <c r="U12" i="70"/>
  <c r="P12" i="70"/>
  <c r="AZ12" i="70"/>
  <c r="P106" i="70"/>
  <c r="BD12" i="70"/>
  <c r="A59" i="70"/>
  <c r="BJ59" i="70" s="1"/>
  <c r="BU12" i="70"/>
  <c r="BS12" i="70"/>
  <c r="AH12" i="70"/>
  <c r="E12" i="70"/>
  <c r="BN12" i="70"/>
  <c r="AT201" i="70"/>
  <c r="M12" i="70"/>
  <c r="P99" i="70"/>
  <c r="CM52" i="70"/>
  <c r="AE147" i="70"/>
  <c r="AA5" i="70"/>
  <c r="AE52" i="70"/>
  <c r="BS5" i="70"/>
  <c r="AI5" i="70"/>
  <c r="BB5" i="70"/>
  <c r="AT241" i="70"/>
  <c r="BP5" i="70"/>
  <c r="J5" i="70"/>
  <c r="AE241" i="70"/>
  <c r="P52" i="70"/>
  <c r="BF5" i="70"/>
  <c r="P5" i="70"/>
  <c r="AL5" i="70"/>
  <c r="A52" i="70"/>
  <c r="AU52" i="70" s="1"/>
  <c r="BQ5" i="70"/>
  <c r="P147" i="70"/>
  <c r="P194" i="70"/>
  <c r="BA5" i="70"/>
  <c r="BI194" i="70"/>
  <c r="BL5" i="70"/>
  <c r="T5" i="70"/>
  <c r="AP5" i="70"/>
  <c r="AN5" i="70"/>
  <c r="BX52" i="70"/>
  <c r="BI99" i="70"/>
  <c r="BD5" i="70"/>
  <c r="AM5" i="70"/>
  <c r="BI147" i="70"/>
  <c r="BC5" i="70"/>
  <c r="H5" i="70"/>
  <c r="A147" i="70"/>
  <c r="B147" i="70" s="1"/>
  <c r="M5" i="70"/>
  <c r="AQ5" i="70"/>
  <c r="X5" i="70"/>
  <c r="K5" i="70"/>
  <c r="BI5" i="70"/>
  <c r="AB5" i="70"/>
  <c r="D5" i="70"/>
  <c r="AK5" i="70"/>
  <c r="AT52" i="70"/>
  <c r="A194" i="70"/>
  <c r="AT99" i="70"/>
  <c r="AG5" i="70"/>
  <c r="BI52" i="70"/>
  <c r="A99" i="70"/>
  <c r="Q99" i="70" s="1"/>
  <c r="BT5" i="70"/>
  <c r="G5" i="70"/>
  <c r="R5" i="70"/>
  <c r="C5" i="70"/>
  <c r="AT194" i="70"/>
  <c r="AO5" i="70"/>
  <c r="Z5" i="70"/>
  <c r="BN5" i="70"/>
  <c r="AV5" i="70"/>
  <c r="E5" i="70"/>
  <c r="AT147" i="70"/>
  <c r="AH5" i="70"/>
  <c r="AY5" i="70"/>
  <c r="AE99" i="70"/>
  <c r="P241" i="70"/>
  <c r="BM5" i="70"/>
  <c r="U5" i="70"/>
  <c r="F5" i="70"/>
  <c r="AE5" i="70"/>
  <c r="A241" i="70"/>
  <c r="AX5" i="70"/>
  <c r="BU5" i="70"/>
  <c r="BK5" i="70"/>
  <c r="BE5" i="70"/>
  <c r="BO5" i="70"/>
  <c r="BI115" i="70"/>
  <c r="Z21" i="70"/>
  <c r="AE68" i="70"/>
  <c r="AT257" i="70"/>
  <c r="AP21" i="70"/>
  <c r="BK21" i="70"/>
  <c r="BX68" i="70"/>
  <c r="A257" i="70"/>
  <c r="AU257" i="70" s="1"/>
  <c r="BD21" i="70"/>
  <c r="U21" i="70"/>
  <c r="BI163" i="70"/>
  <c r="AH21" i="70"/>
  <c r="AO21" i="70"/>
  <c r="X21" i="70"/>
  <c r="H21" i="70"/>
  <c r="AG21" i="70"/>
  <c r="BM21" i="70"/>
  <c r="P68" i="70"/>
  <c r="AM21" i="70"/>
  <c r="BI68" i="70"/>
  <c r="P163" i="70"/>
  <c r="AT115" i="70"/>
  <c r="AE21" i="70"/>
  <c r="AI21" i="70"/>
  <c r="AK21" i="70"/>
  <c r="CM68" i="70"/>
  <c r="AT68" i="70"/>
  <c r="W21" i="70"/>
  <c r="S21" i="70"/>
  <c r="P257" i="70"/>
  <c r="AX21" i="70"/>
  <c r="F21" i="70"/>
  <c r="AJ21" i="70"/>
  <c r="AN21" i="70"/>
  <c r="BS21" i="70"/>
  <c r="AQ21" i="70"/>
  <c r="AT210" i="70"/>
  <c r="D21" i="70"/>
  <c r="AE115" i="70"/>
  <c r="E21" i="70"/>
  <c r="A210" i="70"/>
  <c r="BJ210" i="70" s="1"/>
  <c r="BI210" i="70"/>
  <c r="Y21" i="70"/>
  <c r="AV21" i="70"/>
  <c r="BR21" i="70"/>
  <c r="AY21" i="70"/>
  <c r="AE210" i="70"/>
  <c r="AW21" i="70"/>
  <c r="BU21" i="70"/>
  <c r="V21" i="70"/>
  <c r="AE257" i="70"/>
  <c r="AZ21" i="70"/>
  <c r="BA21" i="70"/>
  <c r="AE163" i="70"/>
  <c r="AB21" i="70"/>
  <c r="T21" i="70"/>
  <c r="AE12" i="70"/>
  <c r="P248" i="70"/>
  <c r="AT12" i="70"/>
  <c r="A106" i="70"/>
  <c r="BJ106" i="70" s="1"/>
  <c r="BP12" i="70"/>
  <c r="BR12" i="70"/>
  <c r="AE194" i="70"/>
  <c r="AN275" i="70"/>
  <c r="AY275" i="70"/>
  <c r="AP275" i="70"/>
  <c r="BE275" i="70"/>
  <c r="BD275" i="70"/>
  <c r="AL275" i="70"/>
  <c r="G275" i="70"/>
  <c r="E275" i="70"/>
  <c r="BB275" i="70"/>
  <c r="AY12" i="70"/>
  <c r="P59" i="70"/>
  <c r="AB12" i="70"/>
  <c r="Y12" i="70"/>
  <c r="AG12" i="70"/>
  <c r="BM12" i="70"/>
  <c r="J12" i="70"/>
  <c r="AE59" i="70"/>
  <c r="G12" i="70"/>
  <c r="V12" i="70"/>
  <c r="CM59" i="70"/>
  <c r="W12" i="70"/>
  <c r="AE248" i="70"/>
  <c r="T12" i="70"/>
  <c r="BK12" i="70"/>
  <c r="AQ12" i="70"/>
  <c r="BX59" i="70"/>
  <c r="F12" i="70"/>
  <c r="AK12" i="70"/>
  <c r="BT12" i="70"/>
  <c r="P9" i="70"/>
  <c r="BI9" i="70"/>
  <c r="A103" i="70"/>
  <c r="BJ103" i="70" s="1"/>
  <c r="BX56" i="70"/>
  <c r="BT9" i="70"/>
  <c r="BQ9" i="70"/>
  <c r="G9" i="70"/>
  <c r="BC9" i="70"/>
  <c r="AE103" i="70"/>
  <c r="A56" i="70"/>
  <c r="Q56" i="70" s="1"/>
  <c r="AB9" i="70"/>
  <c r="X9" i="70"/>
  <c r="A245" i="70"/>
  <c r="X245" i="70" s="1"/>
  <c r="P245" i="70"/>
  <c r="AT103" i="70"/>
  <c r="BF9" i="70"/>
  <c r="AA9" i="70"/>
  <c r="AK9" i="70"/>
  <c r="AZ9" i="70"/>
  <c r="AH9" i="70"/>
  <c r="BI56" i="70"/>
  <c r="AT56" i="70"/>
  <c r="AT198" i="70"/>
  <c r="AE198" i="70"/>
  <c r="AN9" i="70"/>
  <c r="J9" i="70"/>
  <c r="M9" i="70"/>
  <c r="P103" i="70"/>
  <c r="BI198" i="70"/>
  <c r="BI103" i="70"/>
  <c r="CM56" i="70"/>
  <c r="Y9" i="70"/>
  <c r="AP9" i="70"/>
  <c r="BS9" i="70"/>
  <c r="I9" i="70"/>
  <c r="BO9" i="70"/>
  <c r="BI151" i="70"/>
  <c r="P56" i="70"/>
  <c r="U9" i="70"/>
  <c r="AX9" i="70"/>
  <c r="AT151" i="70"/>
  <c r="H9" i="70"/>
  <c r="AE245" i="70"/>
  <c r="AL9" i="70"/>
  <c r="F9" i="70"/>
  <c r="C9" i="70"/>
  <c r="P198" i="70"/>
  <c r="BE9" i="70"/>
  <c r="BA9" i="70"/>
  <c r="K9" i="70"/>
  <c r="AE9" i="70"/>
  <c r="AE56" i="70"/>
  <c r="AQ9" i="70"/>
  <c r="V9" i="70"/>
  <c r="AJ9" i="70"/>
  <c r="AE151" i="70"/>
  <c r="BP9" i="70"/>
  <c r="BU9" i="70"/>
  <c r="W9" i="70"/>
  <c r="BD9" i="70"/>
  <c r="R9" i="70"/>
  <c r="AO9" i="70"/>
  <c r="A151" i="70"/>
  <c r="BJ151" i="70" s="1"/>
  <c r="AE201" i="70"/>
  <c r="AA12" i="70"/>
  <c r="BC12" i="70"/>
  <c r="BI106" i="70"/>
  <c r="BF12" i="70"/>
  <c r="AE106" i="70"/>
  <c r="A154" i="70"/>
  <c r="AF154" i="70" s="1"/>
  <c r="BA12" i="70"/>
  <c r="W5" i="70"/>
  <c r="BR5" i="70"/>
  <c r="BT21" i="70"/>
  <c r="BU181" i="70"/>
  <c r="X181" i="70"/>
  <c r="AT9" i="70"/>
  <c r="P151" i="70"/>
  <c r="BI154" i="70"/>
  <c r="AV12" i="70"/>
  <c r="BE12" i="70"/>
  <c r="A201" i="70"/>
  <c r="BJ201" i="70" s="1"/>
  <c r="BI59" i="70"/>
  <c r="BI12" i="70"/>
  <c r="AJ12" i="70"/>
  <c r="AX12" i="70"/>
  <c r="E9" i="70"/>
  <c r="AW5" i="70"/>
  <c r="Y5" i="70"/>
  <c r="BC224" i="70"/>
  <c r="BB224" i="70"/>
  <c r="Z224" i="70"/>
  <c r="BR224" i="70"/>
  <c r="T224" i="70"/>
  <c r="AJ224" i="70"/>
  <c r="BN224" i="70"/>
  <c r="Y224" i="70"/>
  <c r="BR9" i="70"/>
  <c r="AO183" i="70"/>
  <c r="AM183" i="70"/>
  <c r="G183" i="70"/>
  <c r="BB183" i="70"/>
  <c r="BA183" i="70"/>
  <c r="AA183" i="70"/>
  <c r="BL183" i="70"/>
  <c r="AW183" i="70"/>
  <c r="AL183" i="70"/>
  <c r="S183" i="70"/>
  <c r="Y183" i="70"/>
  <c r="AZ183" i="70"/>
  <c r="M183" i="70"/>
  <c r="BO183" i="70"/>
  <c r="F183" i="70"/>
  <c r="U183" i="70"/>
  <c r="AG183" i="70"/>
  <c r="AQ183" i="70"/>
  <c r="R183" i="70"/>
  <c r="AP183" i="70"/>
  <c r="BF183" i="70"/>
  <c r="I183" i="70"/>
  <c r="AY183" i="70"/>
  <c r="BM183" i="70"/>
  <c r="AH183" i="70"/>
  <c r="BU183" i="70"/>
  <c r="AN183" i="70"/>
  <c r="C183" i="70"/>
  <c r="AJ183" i="70"/>
  <c r="H183" i="70"/>
  <c r="V183" i="70"/>
  <c r="AI183" i="70"/>
  <c r="W183" i="70"/>
  <c r="E128" i="70"/>
  <c r="K128" i="70"/>
  <c r="BS128" i="70"/>
  <c r="BU128" i="70"/>
  <c r="AV128" i="70"/>
  <c r="BQ128" i="70"/>
  <c r="AH128" i="70"/>
  <c r="AB128" i="70"/>
  <c r="F128" i="70"/>
  <c r="L128" i="70"/>
  <c r="R128" i="70"/>
  <c r="S128" i="70"/>
  <c r="V128" i="70"/>
  <c r="BR128" i="70"/>
  <c r="AP128" i="70"/>
  <c r="AI128" i="70"/>
  <c r="AG128" i="70"/>
  <c r="AA128" i="70"/>
  <c r="AL128" i="70"/>
  <c r="X128" i="70"/>
  <c r="AM128" i="70"/>
  <c r="AX128" i="70"/>
  <c r="BL128" i="70"/>
  <c r="BP128" i="70"/>
  <c r="W128" i="70"/>
  <c r="BF128" i="70"/>
  <c r="AZ128" i="70"/>
  <c r="T128" i="70"/>
  <c r="G128" i="70"/>
  <c r="AN128" i="70"/>
  <c r="D128" i="70"/>
  <c r="M128" i="70"/>
  <c r="J128" i="70"/>
  <c r="AW128" i="70"/>
  <c r="AO128" i="70"/>
  <c r="AJ128" i="70"/>
  <c r="BA128" i="70"/>
  <c r="H128" i="70"/>
  <c r="AK128" i="70"/>
  <c r="I128" i="70"/>
  <c r="BE128" i="70"/>
  <c r="AQ128" i="70"/>
  <c r="X90" i="70"/>
  <c r="V90" i="70"/>
  <c r="BU90" i="70"/>
  <c r="AM90" i="70"/>
  <c r="CI90" i="70"/>
  <c r="CH90" i="70"/>
  <c r="Z90" i="70"/>
  <c r="BT90" i="70"/>
  <c r="CY90" i="70"/>
  <c r="CV90" i="70"/>
  <c r="J90" i="70"/>
  <c r="CR90" i="70"/>
  <c r="G90" i="70"/>
  <c r="K90" i="70"/>
  <c r="CG90" i="70"/>
  <c r="CS90" i="70"/>
  <c r="AI90" i="70"/>
  <c r="AY90" i="70"/>
  <c r="CC90" i="70"/>
  <c r="C90" i="70"/>
  <c r="AK90" i="70"/>
  <c r="AP90" i="70"/>
  <c r="AZ90" i="70"/>
  <c r="E90" i="70"/>
  <c r="D90" i="70"/>
  <c r="CO90" i="70"/>
  <c r="BF90" i="70"/>
  <c r="F90" i="70"/>
  <c r="S90" i="70"/>
  <c r="AL90" i="70"/>
  <c r="CA90" i="70"/>
  <c r="BK90" i="70"/>
  <c r="AG90" i="70"/>
  <c r="BZ90" i="70"/>
  <c r="B270" i="70"/>
  <c r="W220" i="70"/>
  <c r="AM220" i="70"/>
  <c r="J78" i="70"/>
  <c r="CV78" i="70"/>
  <c r="X278" i="70"/>
  <c r="BE278" i="70"/>
  <c r="AM278" i="70"/>
  <c r="Z278" i="70"/>
  <c r="D278" i="70"/>
  <c r="AQ278" i="70"/>
  <c r="F278" i="70"/>
  <c r="BA278" i="70"/>
  <c r="G87" i="70"/>
  <c r="AO87" i="70"/>
  <c r="BC87" i="70"/>
  <c r="CT87" i="70"/>
  <c r="BS87" i="70"/>
  <c r="H87" i="70"/>
  <c r="BC276" i="70"/>
  <c r="I276" i="70"/>
  <c r="H276" i="70"/>
  <c r="E276" i="70"/>
  <c r="D276" i="70"/>
  <c r="V276" i="70"/>
  <c r="AP276" i="70"/>
  <c r="U276" i="70"/>
  <c r="Q276" i="70"/>
  <c r="AF276" i="70"/>
  <c r="BF178" i="70"/>
  <c r="AX178" i="70"/>
  <c r="BA178" i="70"/>
  <c r="AM178" i="70"/>
  <c r="G178" i="70"/>
  <c r="Z178" i="70"/>
  <c r="AO178" i="70"/>
  <c r="BS178" i="70"/>
  <c r="BV293" i="70"/>
  <c r="CS76" i="70"/>
  <c r="Y76" i="70"/>
  <c r="CO76" i="70"/>
  <c r="AB76" i="70"/>
  <c r="BD76" i="70"/>
  <c r="BK76" i="70"/>
  <c r="BO76" i="70"/>
  <c r="AQ76" i="70"/>
  <c r="BZ76" i="70"/>
  <c r="CR76" i="70"/>
  <c r="AJ76" i="70"/>
  <c r="BU76" i="70"/>
  <c r="BA76" i="70"/>
  <c r="CF76" i="70"/>
  <c r="M76" i="70"/>
  <c r="BQ83" i="70"/>
  <c r="AM126" i="70"/>
  <c r="Z126" i="70"/>
  <c r="BS126" i="70"/>
  <c r="R215" i="70"/>
  <c r="X215" i="70"/>
  <c r="BC22" i="70"/>
  <c r="P69" i="70"/>
  <c r="AP239" i="70"/>
  <c r="A247" i="70"/>
  <c r="AU247" i="70" s="1"/>
  <c r="AN15" i="70"/>
  <c r="AN22" i="70"/>
  <c r="AT116" i="70"/>
  <c r="BU22" i="70"/>
  <c r="A116" i="70"/>
  <c r="Q116" i="70" s="1"/>
  <c r="AE211" i="70"/>
  <c r="AA22" i="70"/>
  <c r="A211" i="70"/>
  <c r="B211" i="70" s="1"/>
  <c r="P258" i="70"/>
  <c r="Q293" i="70"/>
  <c r="AC293" i="70" s="1"/>
  <c r="Q3" i="70"/>
  <c r="BJ192" i="70"/>
  <c r="Q5" i="70"/>
  <c r="AU5" i="70"/>
  <c r="BJ93" i="70"/>
  <c r="B80" i="70"/>
  <c r="B38" i="70"/>
  <c r="AU50" i="70"/>
  <c r="AU4" i="70"/>
  <c r="BY50" i="70"/>
  <c r="Q97" i="70"/>
  <c r="AU293" i="70"/>
  <c r="BG293" i="70" s="1"/>
  <c r="AU3" i="70"/>
  <c r="AF38" i="70"/>
  <c r="BJ5" i="70"/>
  <c r="AF3" i="70"/>
  <c r="CN50" i="70"/>
  <c r="B76" i="70"/>
  <c r="B30" i="70"/>
  <c r="AU40" i="70"/>
  <c r="AU88" i="70"/>
  <c r="BJ97" i="70"/>
  <c r="AF292" i="70"/>
  <c r="BJ3" i="70"/>
  <c r="AF294" i="70"/>
  <c r="AF97" i="70"/>
  <c r="B29" i="70"/>
  <c r="B31" i="70"/>
  <c r="B34" i="70"/>
  <c r="N34" i="70" s="1"/>
  <c r="BJ50" i="70"/>
  <c r="AU35" i="70"/>
  <c r="B97" i="70"/>
  <c r="Q183" i="70"/>
  <c r="AU294" i="70"/>
  <c r="AF50" i="70"/>
  <c r="AU239" i="70"/>
  <c r="AU97" i="70"/>
  <c r="AU292" i="70"/>
  <c r="B222" i="70"/>
  <c r="AF293" i="70"/>
  <c r="AR293" i="70" s="1"/>
  <c r="BJ4" i="70"/>
  <c r="Q186" i="70"/>
  <c r="AF126" i="70"/>
  <c r="B230" i="70"/>
  <c r="B132" i="70"/>
  <c r="BJ216" i="70"/>
  <c r="AU176" i="70"/>
  <c r="AU226" i="70"/>
  <c r="BY88" i="70"/>
  <c r="AU217" i="70"/>
  <c r="Q38" i="70"/>
  <c r="BJ23" i="70"/>
  <c r="BJ178" i="70"/>
  <c r="AU21" i="70"/>
  <c r="BJ187" i="70"/>
  <c r="AF168" i="70"/>
  <c r="B168" i="70"/>
  <c r="AF184" i="70"/>
  <c r="B226" i="70"/>
  <c r="B216" i="70"/>
  <c r="BJ81" i="70"/>
  <c r="AU230" i="70"/>
  <c r="BJ32" i="70"/>
  <c r="B183" i="70"/>
  <c r="BJ73" i="70"/>
  <c r="Q73" i="70"/>
  <c r="AF17" i="70"/>
  <c r="BJ227" i="70"/>
  <c r="Q132" i="70"/>
  <c r="Q171" i="70"/>
  <c r="AU184" i="70"/>
  <c r="AF223" i="70"/>
  <c r="BJ223" i="70"/>
  <c r="AF174" i="70"/>
  <c r="BY89" i="70"/>
  <c r="AF89" i="70"/>
  <c r="BJ89" i="70"/>
  <c r="B89" i="70"/>
  <c r="CN89" i="70"/>
  <c r="AF233" i="70"/>
  <c r="AU289" i="70"/>
  <c r="BJ38" i="70"/>
  <c r="BJ27" i="70"/>
  <c r="AF7" i="70"/>
  <c r="Q8" i="70"/>
  <c r="AU173" i="70"/>
  <c r="AF16" i="70"/>
  <c r="B126" i="70"/>
  <c r="B136" i="70"/>
  <c r="BJ172" i="70"/>
  <c r="BJ220" i="70"/>
  <c r="B176" i="70"/>
  <c r="BJ176" i="70"/>
  <c r="Q137" i="70"/>
  <c r="AF125" i="70"/>
  <c r="AU135" i="70"/>
  <c r="AU262" i="70"/>
  <c r="Q215" i="70"/>
  <c r="AF8" i="70"/>
  <c r="AU24" i="70"/>
  <c r="Q125" i="70"/>
  <c r="B172" i="70"/>
  <c r="AF77" i="70"/>
  <c r="Q224" i="70"/>
  <c r="AU134" i="70"/>
  <c r="BJ135" i="70"/>
  <c r="B85" i="70"/>
  <c r="AF14" i="70"/>
  <c r="B232" i="70"/>
  <c r="AU171" i="70"/>
  <c r="AU187" i="70"/>
  <c r="Q174" i="70"/>
  <c r="AF37" i="70"/>
  <c r="BJ131" i="70"/>
  <c r="AF220" i="70"/>
  <c r="AF137" i="70"/>
  <c r="B135" i="70"/>
  <c r="AF235" i="70"/>
  <c r="Q140" i="70"/>
  <c r="B140" i="70"/>
  <c r="AU269" i="70"/>
  <c r="BJ22" i="70"/>
  <c r="BJ31" i="70"/>
  <c r="B188" i="70"/>
  <c r="AF44" i="70"/>
  <c r="Q134" i="70"/>
  <c r="B134" i="70"/>
  <c r="Q235" i="70"/>
  <c r="AU77" i="70"/>
  <c r="Q222" i="70"/>
  <c r="BJ175" i="70"/>
  <c r="AU34" i="70"/>
  <c r="BG34" i="70" s="1"/>
  <c r="B26" i="70"/>
  <c r="N26" i="70" s="1"/>
  <c r="Q221" i="70"/>
  <c r="Q290" i="70"/>
  <c r="B90" i="70"/>
  <c r="CN90" i="70"/>
  <c r="Q79" i="70"/>
  <c r="AF79" i="70"/>
  <c r="Q126" i="70"/>
  <c r="BJ87" i="70"/>
  <c r="B181" i="70"/>
  <c r="AU216" i="70"/>
  <c r="AU270" i="70"/>
  <c r="AF231" i="70"/>
  <c r="AU222" i="70"/>
  <c r="CN80" i="70"/>
  <c r="Q93" i="70"/>
  <c r="B175" i="70"/>
  <c r="AF90" i="70"/>
  <c r="B28" i="70"/>
  <c r="AU12" i="70"/>
  <c r="B19" i="70"/>
  <c r="BJ127" i="70"/>
  <c r="AF134" i="70"/>
  <c r="AF140" i="70"/>
  <c r="BJ41" i="70"/>
  <c r="AF188" i="70"/>
  <c r="AF221" i="70"/>
  <c r="AF175" i="70"/>
  <c r="AF222" i="70"/>
  <c r="Q178" i="70"/>
  <c r="AU22" i="70"/>
  <c r="BY54" i="70"/>
  <c r="AU221" i="70"/>
  <c r="AF82" i="70"/>
  <c r="Q232" i="70"/>
  <c r="BJ77" i="70"/>
  <c r="AU233" i="70"/>
  <c r="BJ174" i="70"/>
  <c r="B231" i="70"/>
  <c r="B93" i="70"/>
  <c r="BY93" i="70"/>
  <c r="B41" i="70"/>
  <c r="AU42" i="70"/>
  <c r="BG42" i="70" s="1"/>
  <c r="B20" i="70"/>
  <c r="Q76" i="70"/>
  <c r="B233" i="70"/>
  <c r="B229" i="70"/>
  <c r="BJ29" i="70"/>
  <c r="AU73" i="70"/>
  <c r="Q177" i="70"/>
  <c r="B43" i="70"/>
  <c r="CN93" i="70"/>
  <c r="AU231" i="70"/>
  <c r="AU89" i="70"/>
  <c r="AF93" i="70"/>
  <c r="BJ222" i="70"/>
  <c r="AU31" i="70"/>
  <c r="BJ80" i="70"/>
  <c r="AU272" i="70"/>
  <c r="BJ19" i="70"/>
  <c r="Q4" i="70"/>
  <c r="B4" i="70"/>
  <c r="Q292" i="70"/>
  <c r="Q294" i="70"/>
  <c r="B10" i="70"/>
  <c r="BJ235" i="70"/>
  <c r="Q35" i="70"/>
  <c r="BY81" i="70"/>
  <c r="AF178" i="70"/>
  <c r="B50" i="70"/>
  <c r="Q6" i="70"/>
  <c r="B6" i="70"/>
  <c r="AU235" i="70"/>
  <c r="B221" i="70"/>
  <c r="AF229" i="70"/>
  <c r="B14" i="70"/>
  <c r="AU80" i="70"/>
  <c r="Q80" i="70"/>
  <c r="Q229" i="70"/>
  <c r="Q50" i="70"/>
  <c r="BJ42" i="70"/>
  <c r="BV42" i="70" s="1"/>
  <c r="BJ136" i="70"/>
  <c r="Q291" i="70"/>
  <c r="B293" i="70"/>
  <c r="N293" i="70" s="1"/>
  <c r="B9" i="70"/>
  <c r="B18" i="70"/>
  <c r="B13" i="70"/>
  <c r="B77" i="70"/>
  <c r="B79" i="70"/>
  <c r="BY80" i="70"/>
  <c r="B81" i="70"/>
  <c r="B36" i="70"/>
  <c r="B37" i="70"/>
  <c r="BJ226" i="70"/>
  <c r="B32" i="70"/>
  <c r="Q32" i="70"/>
  <c r="B33" i="70"/>
  <c r="Q33" i="70"/>
  <c r="AF9" i="70"/>
  <c r="BY79" i="70"/>
  <c r="Q26" i="70"/>
  <c r="AC26" i="70" s="1"/>
  <c r="AF46" i="70"/>
  <c r="Q45" i="70"/>
  <c r="B289" i="70"/>
  <c r="AU33" i="70"/>
  <c r="BJ44" i="70"/>
  <c r="AF45" i="70"/>
  <c r="B127" i="70"/>
  <c r="BJ33" i="70"/>
  <c r="BV33" i="70" s="1"/>
  <c r="Q40" i="70"/>
  <c r="AF29" i="70"/>
  <c r="BJ9" i="70"/>
  <c r="AF28" i="70"/>
  <c r="AU41" i="70"/>
  <c r="Q15" i="70"/>
  <c r="B215" i="70"/>
  <c r="Q11" i="70"/>
  <c r="AF39" i="70"/>
  <c r="AU27" i="70"/>
  <c r="B42" i="70"/>
  <c r="N42" i="70" s="1"/>
  <c r="BJ229" i="70"/>
  <c r="AU128" i="70"/>
  <c r="AF32" i="70"/>
  <c r="B44" i="70"/>
  <c r="BJ34" i="70"/>
  <c r="BV34" i="70" s="1"/>
  <c r="BJ90" i="70"/>
  <c r="Q42" i="70"/>
  <c r="AC42" i="70" s="1"/>
  <c r="AU13" i="70"/>
  <c r="AF13" i="70"/>
  <c r="AF26" i="70"/>
  <c r="AR26" i="70" s="1"/>
  <c r="AF127" i="70"/>
  <c r="Q188" i="70"/>
  <c r="AF36" i="70"/>
  <c r="AU10" i="70"/>
  <c r="B15" i="70"/>
  <c r="AF289" i="70"/>
  <c r="Q27" i="70"/>
  <c r="Q23" i="70"/>
  <c r="AF23" i="70"/>
  <c r="AU279" i="70"/>
  <c r="AF42" i="70"/>
  <c r="AR42" i="70" s="1"/>
  <c r="AU9" i="70"/>
  <c r="B121" i="70"/>
  <c r="Q22" i="70"/>
  <c r="BY73" i="70"/>
  <c r="AF219" i="70"/>
  <c r="Q46" i="70"/>
  <c r="AU43" i="70"/>
  <c r="BG43" i="70" s="1"/>
  <c r="BJ13" i="70"/>
  <c r="AF76" i="70"/>
  <c r="AU20" i="70"/>
  <c r="AF35" i="70"/>
  <c r="AU79" i="70"/>
  <c r="Q30" i="70"/>
  <c r="AU15" i="70"/>
  <c r="B45" i="70"/>
  <c r="BJ37" i="70"/>
  <c r="BJ10" i="70"/>
  <c r="AF27" i="70"/>
  <c r="Q13" i="70"/>
  <c r="Q29" i="70"/>
  <c r="Q43" i="70"/>
  <c r="B35" i="70"/>
  <c r="B291" i="70"/>
  <c r="B40" i="70"/>
  <c r="BY74" i="70"/>
  <c r="CN73" i="70"/>
  <c r="BJ18" i="70"/>
  <c r="AF21" i="70"/>
  <c r="BJ21" i="70"/>
  <c r="AU129" i="70"/>
  <c r="BJ20" i="70"/>
  <c r="BJ168" i="70"/>
  <c r="AU168" i="70"/>
  <c r="Q7" i="70"/>
  <c r="BJ8" i="70"/>
  <c r="B27" i="70"/>
  <c r="AU46" i="70"/>
  <c r="AF10" i="70"/>
  <c r="AU218" i="70"/>
  <c r="AU30" i="70"/>
  <c r="BJ35" i="70"/>
  <c r="AU38" i="70"/>
  <c r="Q28" i="70"/>
  <c r="Q39" i="70"/>
  <c r="AF291" i="70"/>
  <c r="BY90" i="70"/>
  <c r="B22" i="70"/>
  <c r="AU45" i="70"/>
  <c r="AF34" i="70"/>
  <c r="AR34" i="70" s="1"/>
  <c r="BJ43" i="70"/>
  <c r="AU278" i="70"/>
  <c r="BJ128" i="70"/>
  <c r="AU229" i="70"/>
  <c r="BJ215" i="70"/>
  <c r="AF136" i="70"/>
  <c r="Q231" i="70"/>
  <c r="Q14" i="70"/>
  <c r="BJ14" i="70"/>
  <c r="Q18" i="70"/>
  <c r="AF20" i="70"/>
  <c r="AU126" i="70"/>
  <c r="Q120" i="70"/>
  <c r="B17" i="70"/>
  <c r="AU17" i="70"/>
  <c r="Q17" i="70"/>
  <c r="Q44" i="70"/>
  <c r="AF218" i="70"/>
  <c r="AF31" i="70"/>
  <c r="BJ40" i="70"/>
  <c r="Q21" i="70"/>
  <c r="Q9" i="70"/>
  <c r="AF22" i="70"/>
  <c r="AU39" i="70"/>
  <c r="AU90" i="70"/>
  <c r="BJ45" i="70"/>
  <c r="AU44" i="70"/>
  <c r="AF11" i="70"/>
  <c r="AF290" i="70"/>
  <c r="Q10" i="70"/>
  <c r="Q31" i="70"/>
  <c r="Q41" i="70"/>
  <c r="Q218" i="70"/>
  <c r="Q127" i="70"/>
  <c r="AU36" i="70"/>
  <c r="BJ46" i="70"/>
  <c r="Q36" i="70"/>
  <c r="AF128" i="70"/>
  <c r="B128" i="70"/>
  <c r="Q128" i="70"/>
  <c r="B73" i="70"/>
  <c r="AF73" i="70"/>
  <c r="Q19" i="70"/>
  <c r="AU82" i="70"/>
  <c r="Q85" i="70"/>
  <c r="B178" i="70"/>
  <c r="AF19" i="70"/>
  <c r="B224" i="70"/>
  <c r="AU76" i="70"/>
  <c r="BJ224" i="70"/>
  <c r="B129" i="70"/>
  <c r="AF12" i="70"/>
  <c r="BJ126" i="70"/>
  <c r="AF120" i="70"/>
  <c r="BJ17" i="70"/>
  <c r="AU16" i="70"/>
  <c r="Q220" i="70"/>
  <c r="Q181" i="70"/>
  <c r="AF171" i="70"/>
  <c r="Q233" i="70"/>
  <c r="B184" i="70"/>
  <c r="BJ184" i="70"/>
  <c r="BJ188" i="70"/>
  <c r="Q20" i="70"/>
  <c r="BJ79" i="70"/>
  <c r="BJ232" i="70"/>
  <c r="Q172" i="70"/>
  <c r="Q289" i="70"/>
  <c r="Q37" i="70"/>
  <c r="AF40" i="70"/>
  <c r="AU26" i="70"/>
  <c r="BG26" i="70" s="1"/>
  <c r="BJ30" i="70"/>
  <c r="AF30" i="70"/>
  <c r="AU11" i="70"/>
  <c r="BJ15" i="70"/>
  <c r="AU183" i="70"/>
  <c r="B23" i="70"/>
  <c r="BJ36" i="70"/>
  <c r="B39" i="70"/>
  <c r="BJ39" i="70"/>
  <c r="AU23" i="70"/>
  <c r="BY76" i="70"/>
  <c r="AF15" i="70"/>
  <c r="AF183" i="70"/>
  <c r="B218" i="70"/>
  <c r="AU85" i="70"/>
  <c r="AU14" i="70"/>
  <c r="AF18" i="70"/>
  <c r="AF224" i="70"/>
  <c r="B21" i="70"/>
  <c r="AU18" i="70"/>
  <c r="AF87" i="70"/>
  <c r="AF129" i="70"/>
  <c r="BJ129" i="70"/>
  <c r="AU232" i="70"/>
  <c r="AU120" i="70"/>
  <c r="B120" i="70"/>
  <c r="Q24" i="70"/>
  <c r="BJ24" i="70"/>
  <c r="BJ16" i="70"/>
  <c r="Q136" i="70"/>
  <c r="B171" i="70"/>
  <c r="Q184" i="70"/>
  <c r="B290" i="70"/>
  <c r="AU215" i="70"/>
  <c r="AU32" i="70"/>
  <c r="AU127" i="70"/>
  <c r="BJ183" i="70"/>
  <c r="Q74" i="70"/>
  <c r="AU19" i="70"/>
  <c r="CN76" i="70"/>
  <c r="Q12" i="70"/>
  <c r="CN81" i="70"/>
  <c r="AF81" i="70"/>
  <c r="Q168" i="70"/>
  <c r="AF24" i="70"/>
  <c r="BJ7" i="70"/>
  <c r="AU291" i="70"/>
  <c r="AF88" i="70"/>
  <c r="AU132" i="70"/>
  <c r="BJ132" i="70"/>
  <c r="AU265" i="70"/>
  <c r="CN77" i="70"/>
  <c r="BY77" i="70"/>
  <c r="AF176" i="70"/>
  <c r="B220" i="70"/>
  <c r="AF187" i="70"/>
  <c r="CN88" i="70"/>
  <c r="B137" i="70"/>
  <c r="BJ137" i="70"/>
  <c r="AU54" i="70"/>
  <c r="AU282" i="70"/>
  <c r="AU93" i="70"/>
  <c r="BJ140" i="70"/>
  <c r="AF215" i="70"/>
  <c r="Q90" i="70"/>
  <c r="BJ219" i="70"/>
  <c r="Q227" i="70"/>
  <c r="AU7" i="70"/>
  <c r="AF227" i="70"/>
  <c r="AF172" i="70"/>
  <c r="BJ171" i="70"/>
  <c r="AF216" i="70"/>
  <c r="Q176" i="70"/>
  <c r="BJ133" i="70"/>
  <c r="Q81" i="70"/>
  <c r="Q216" i="70"/>
  <c r="BJ230" i="70"/>
  <c r="AF230" i="70"/>
  <c r="Q89" i="70"/>
  <c r="AU137" i="70"/>
  <c r="AF135" i="70"/>
  <c r="Q135" i="70"/>
  <c r="B235" i="70"/>
  <c r="AU111" i="70"/>
  <c r="AF41" i="70"/>
  <c r="CN79" i="70"/>
  <c r="AF33" i="70"/>
  <c r="BJ28" i="70"/>
  <c r="BJ26" i="70"/>
  <c r="BV26" i="70" s="1"/>
  <c r="BJ11" i="70"/>
  <c r="AU290" i="70"/>
  <c r="BJ76" i="70"/>
  <c r="Q129" i="70"/>
  <c r="BJ12" i="70"/>
  <c r="AU223" i="70"/>
  <c r="AU8" i="70"/>
  <c r="AU266" i="70"/>
  <c r="BJ218" i="70"/>
  <c r="AU136" i="70"/>
  <c r="B227" i="70"/>
  <c r="AF132" i="70"/>
  <c r="B125" i="70"/>
  <c r="AU172" i="70"/>
  <c r="BJ233" i="70"/>
  <c r="B182" i="70"/>
  <c r="AF177" i="70"/>
  <c r="AU277" i="70"/>
  <c r="B187" i="70"/>
  <c r="AF226" i="70"/>
  <c r="B174" i="70"/>
  <c r="BJ88" i="70"/>
  <c r="B88" i="70"/>
  <c r="Q88" i="70"/>
  <c r="Q230" i="70"/>
  <c r="AU264" i="70"/>
  <c r="AU125" i="70"/>
  <c r="BJ125" i="70"/>
  <c r="B46" i="70"/>
  <c r="AU28" i="70"/>
  <c r="AU68" i="70"/>
  <c r="AU175" i="70"/>
  <c r="AF80" i="70"/>
  <c r="Q34" i="70"/>
  <c r="AC34" i="70" s="1"/>
  <c r="AU37" i="70"/>
  <c r="AU178" i="70"/>
  <c r="CN87" i="70"/>
  <c r="AF232" i="70"/>
  <c r="BJ120" i="70"/>
  <c r="Q16" i="70"/>
  <c r="AU87" i="70"/>
  <c r="AU227" i="70"/>
  <c r="AU224" i="70"/>
  <c r="AU220" i="70"/>
  <c r="Q77" i="70"/>
  <c r="Q187" i="70"/>
  <c r="AU263" i="70"/>
  <c r="Q226" i="70"/>
  <c r="AU268" i="70"/>
  <c r="AU81" i="70"/>
  <c r="B223" i="70"/>
  <c r="Q223" i="70"/>
  <c r="AU174" i="70"/>
  <c r="BJ134" i="70"/>
  <c r="AF133" i="70"/>
  <c r="BJ231" i="70"/>
  <c r="AU188" i="70"/>
  <c r="AU140" i="70"/>
  <c r="AU29" i="70"/>
  <c r="B5" i="70"/>
  <c r="AF5" i="70"/>
  <c r="CN292" i="70"/>
  <c r="CN294" i="70"/>
  <c r="B3" i="70"/>
  <c r="AF43" i="70"/>
  <c r="B24" i="70"/>
  <c r="AE5" i="94"/>
  <c r="C6" i="94"/>
  <c r="D6" i="94"/>
  <c r="I6" i="94"/>
  <c r="J6" i="94"/>
  <c r="D175" i="70"/>
  <c r="BR175" i="70"/>
  <c r="BE175" i="70"/>
  <c r="AO222" i="70"/>
  <c r="AG222" i="70"/>
  <c r="V222" i="70"/>
  <c r="AP146" i="70"/>
  <c r="Z146" i="70"/>
  <c r="BT146" i="70"/>
  <c r="W203" i="70"/>
  <c r="BA203" i="70"/>
  <c r="Q175" i="70"/>
  <c r="BO175" i="70"/>
  <c r="AY175" i="70"/>
  <c r="C222" i="70"/>
  <c r="BN222" i="70"/>
  <c r="BQ222" i="70"/>
  <c r="F53" i="70"/>
  <c r="CI68" i="70"/>
  <c r="R243" i="70"/>
  <c r="AZ243" i="70"/>
  <c r="E243" i="70"/>
  <c r="S243" i="70"/>
  <c r="BD243" i="70"/>
  <c r="AO243" i="70"/>
  <c r="BC183" i="70"/>
  <c r="AV3" i="70"/>
  <c r="AF274" i="70"/>
  <c r="BJ221" i="70"/>
  <c r="L221" i="70"/>
  <c r="U50" i="70"/>
  <c r="AG229" i="70"/>
  <c r="AO79" i="70"/>
  <c r="K229" i="70"/>
  <c r="H79" i="70"/>
  <c r="AO229" i="70"/>
  <c r="Z79" i="70"/>
  <c r="AJ50" i="70"/>
  <c r="Z229" i="70"/>
  <c r="F16" i="70"/>
  <c r="D7" i="70"/>
  <c r="Y6" i="94"/>
  <c r="Y18" i="94" a="1"/>
  <c r="Y34" i="94" a="1"/>
  <c r="Y35" i="94" a="1"/>
  <c r="Y22" i="94" a="1"/>
  <c r="Y13" i="94" a="1"/>
  <c r="Y15" i="94" a="1"/>
  <c r="Y14" i="94" a="1"/>
  <c r="Y31" i="94" a="1"/>
  <c r="Y28" i="94" a="1"/>
  <c r="Y37" i="94" a="1"/>
  <c r="Y36" i="94" a="1"/>
  <c r="Y26" i="94" a="1"/>
  <c r="Y21" i="94" a="1"/>
  <c r="Y24" i="94" a="1"/>
  <c r="Y11" i="94" a="1"/>
  <c r="Y23" i="94" a="1"/>
  <c r="Y10" i="94" a="1"/>
  <c r="Y7" i="94" a="1"/>
  <c r="AF3" i="94"/>
  <c r="Y49" i="94" a="1"/>
  <c r="Y89" i="94" a="1"/>
  <c r="Y97" i="94" a="1"/>
  <c r="Y65" i="94" a="1"/>
  <c r="Y62" i="94" a="1"/>
  <c r="Y75" i="94" a="1"/>
  <c r="Y52" i="94" a="1"/>
  <c r="Y20" i="94" a="1"/>
  <c r="Y9" i="94" a="1"/>
  <c r="Y85" i="94" a="1"/>
  <c r="Y71" i="94" a="1"/>
  <c r="Y87" i="94" a="1"/>
  <c r="Y64" i="94" a="1"/>
  <c r="Y90" i="94" a="1"/>
  <c r="Y50" i="94" a="1"/>
  <c r="Y41" i="94" a="1"/>
  <c r="Y53" i="94" a="1"/>
  <c r="Y33" i="94" a="1"/>
  <c r="Y25" i="94" a="1"/>
  <c r="Y79" i="94" a="1"/>
  <c r="Y48" i="94" a="1"/>
  <c r="Y19" i="94" a="1"/>
  <c r="Y92" i="94" a="1"/>
  <c r="Y44" i="94" a="1"/>
  <c r="Y8" i="94" a="1"/>
  <c r="Y12" i="94" a="1"/>
  <c r="Y27" i="94" a="1"/>
  <c r="Y78" i="94" a="1"/>
  <c r="Y17" i="94" a="1"/>
  <c r="Y16" i="94" a="1"/>
  <c r="Y96" i="94" a="1"/>
  <c r="Y56" i="94" a="1"/>
  <c r="Y91" i="94" a="1"/>
  <c r="Y58" i="94" a="1"/>
  <c r="Y70" i="94" a="1"/>
  <c r="Y29" i="94" a="1"/>
  <c r="AF5" i="94"/>
  <c r="Y55" i="94" a="1"/>
  <c r="Y80" i="94" a="1"/>
  <c r="Y94" i="94" a="1"/>
  <c r="Y68" i="94" a="1"/>
  <c r="Y51" i="94" a="1"/>
  <c r="Y47" i="94" a="1"/>
  <c r="Y76" i="94" a="1"/>
  <c r="Y66" i="94" a="1"/>
  <c r="Y42" i="94" a="1"/>
  <c r="Y83" i="94" a="1"/>
  <c r="Y39" i="94" a="1"/>
  <c r="Y54" i="94" a="1"/>
  <c r="Y88" i="94" a="1"/>
  <c r="Y43" i="94" a="1"/>
  <c r="Y95" i="94" a="1"/>
  <c r="Y82" i="94" a="1"/>
  <c r="Y81" i="94" a="1"/>
  <c r="Y98" i="94" a="1"/>
  <c r="Y63" i="94" a="1"/>
  <c r="Y59" i="94" a="1"/>
  <c r="Y93" i="94" a="1"/>
  <c r="Y45" i="94" a="1"/>
  <c r="Y40" i="94" a="1"/>
  <c r="Y61" i="94" a="1"/>
  <c r="Y74" i="94" a="1"/>
  <c r="Y86" i="94" a="1"/>
  <c r="Y57" i="94" a="1"/>
  <c r="Y100" i="94" a="1"/>
  <c r="Y73" i="94" a="1"/>
  <c r="Y60" i="94" a="1"/>
  <c r="Q103" i="96" l="1"/>
  <c r="W4" i="97"/>
  <c r="W116" i="97"/>
  <c r="W115" i="97" s="1"/>
  <c r="X5" i="97"/>
  <c r="W2" i="97"/>
  <c r="R104" i="96"/>
  <c r="S5" i="96"/>
  <c r="S53" i="96" s="1"/>
  <c r="S64" i="96" s="1"/>
  <c r="R4" i="96"/>
  <c r="R2" i="96"/>
  <c r="BS76" i="70"/>
  <c r="BT76" i="70"/>
  <c r="BJ212" i="70"/>
  <c r="BJ121" i="70"/>
  <c r="AF185" i="70"/>
  <c r="J228" i="70"/>
  <c r="L121" i="70"/>
  <c r="H121" i="70"/>
  <c r="AI121" i="70"/>
  <c r="BE121" i="70"/>
  <c r="V121" i="70"/>
  <c r="AL121" i="70"/>
  <c r="BA173" i="70"/>
  <c r="F271" i="70"/>
  <c r="AB271" i="70"/>
  <c r="AK271" i="70"/>
  <c r="BU185" i="70"/>
  <c r="Z271" i="70"/>
  <c r="AN271" i="70"/>
  <c r="AH185" i="70"/>
  <c r="BP185" i="70"/>
  <c r="F185" i="70"/>
  <c r="AW185" i="70"/>
  <c r="BD185" i="70"/>
  <c r="CV84" i="70"/>
  <c r="AP185" i="70"/>
  <c r="I185" i="70"/>
  <c r="AA173" i="70"/>
  <c r="C121" i="70"/>
  <c r="AP84" i="70"/>
  <c r="BP121" i="70"/>
  <c r="CN84" i="70"/>
  <c r="BJ173" i="70"/>
  <c r="B173" i="70"/>
  <c r="AU185" i="70"/>
  <c r="BE228" i="70"/>
  <c r="AZ121" i="70"/>
  <c r="BU121" i="70"/>
  <c r="AB121" i="70"/>
  <c r="M121" i="70"/>
  <c r="AG173" i="70"/>
  <c r="I271" i="70"/>
  <c r="AY271" i="70"/>
  <c r="AO271" i="70"/>
  <c r="BO185" i="70"/>
  <c r="AH271" i="70"/>
  <c r="AX271" i="70"/>
  <c r="X185" i="70"/>
  <c r="BM185" i="70"/>
  <c r="BT185" i="70"/>
  <c r="C185" i="70"/>
  <c r="D185" i="70"/>
  <c r="BA271" i="70"/>
  <c r="AI84" i="70"/>
  <c r="BJ84" i="70"/>
  <c r="AU121" i="70"/>
  <c r="AN228" i="70"/>
  <c r="BF121" i="70"/>
  <c r="BT121" i="70"/>
  <c r="AQ121" i="70"/>
  <c r="S121" i="70"/>
  <c r="AB173" i="70"/>
  <c r="AI271" i="70"/>
  <c r="AA271" i="70"/>
  <c r="X271" i="70"/>
  <c r="Y271" i="70"/>
  <c r="AL271" i="70"/>
  <c r="AZ271" i="70"/>
  <c r="AO185" i="70"/>
  <c r="BF185" i="70"/>
  <c r="AK185" i="70"/>
  <c r="V185" i="70"/>
  <c r="BE185" i="70"/>
  <c r="H271" i="70"/>
  <c r="Y84" i="70"/>
  <c r="AH121" i="70"/>
  <c r="AA121" i="70"/>
  <c r="AF121" i="70"/>
  <c r="BR228" i="70"/>
  <c r="T121" i="70"/>
  <c r="BC121" i="70"/>
  <c r="AB228" i="70"/>
  <c r="AJ121" i="70"/>
  <c r="BQ121" i="70"/>
  <c r="V173" i="70"/>
  <c r="AO121" i="70"/>
  <c r="AF271" i="70"/>
  <c r="C271" i="70"/>
  <c r="AQ271" i="70"/>
  <c r="J271" i="70"/>
  <c r="M271" i="70"/>
  <c r="Y185" i="70"/>
  <c r="BN185" i="70"/>
  <c r="BR185" i="70"/>
  <c r="M185" i="70"/>
  <c r="AX185" i="70"/>
  <c r="K271" i="70"/>
  <c r="AG84" i="70"/>
  <c r="Z181" i="70"/>
  <c r="AX121" i="70"/>
  <c r="AW121" i="70"/>
  <c r="BM121" i="70"/>
  <c r="AU271" i="70"/>
  <c r="AC40" i="70"/>
  <c r="BB228" i="70"/>
  <c r="U121" i="70"/>
  <c r="AG121" i="70"/>
  <c r="X121" i="70"/>
  <c r="V228" i="70"/>
  <c r="G121" i="70"/>
  <c r="AN173" i="70"/>
  <c r="W271" i="70"/>
  <c r="BB271" i="70"/>
  <c r="BC271" i="70"/>
  <c r="BD271" i="70"/>
  <c r="AJ271" i="70"/>
  <c r="E185" i="70"/>
  <c r="BQ185" i="70"/>
  <c r="AN185" i="70"/>
  <c r="H185" i="70"/>
  <c r="BS185" i="70"/>
  <c r="BC185" i="70"/>
  <c r="AQ185" i="70"/>
  <c r="R185" i="70"/>
  <c r="AX228" i="70"/>
  <c r="T185" i="70"/>
  <c r="BB276" i="70"/>
  <c r="Z121" i="70"/>
  <c r="BR121" i="70"/>
  <c r="B185" i="70"/>
  <c r="BJ185" i="70"/>
  <c r="Q121" i="70"/>
  <c r="D84" i="70"/>
  <c r="BK121" i="70"/>
  <c r="BS121" i="70"/>
  <c r="Y121" i="70"/>
  <c r="AM121" i="70"/>
  <c r="I121" i="70"/>
  <c r="Z228" i="70"/>
  <c r="BD121" i="70"/>
  <c r="BR173" i="70"/>
  <c r="AM271" i="70"/>
  <c r="S271" i="70"/>
  <c r="V271" i="70"/>
  <c r="AJ185" i="70"/>
  <c r="T271" i="70"/>
  <c r="R271" i="70"/>
  <c r="K185" i="70"/>
  <c r="AL185" i="70"/>
  <c r="S185" i="70"/>
  <c r="BA185" i="70"/>
  <c r="AM185" i="70"/>
  <c r="AI185" i="70"/>
  <c r="C84" i="70"/>
  <c r="CA84" i="70"/>
  <c r="T84" i="70"/>
  <c r="E121" i="70"/>
  <c r="Q185" i="70"/>
  <c r="U228" i="70"/>
  <c r="F121" i="70"/>
  <c r="BO121" i="70"/>
  <c r="W121" i="70"/>
  <c r="AK121" i="70"/>
  <c r="AJ173" i="70"/>
  <c r="L271" i="70"/>
  <c r="U271" i="70"/>
  <c r="AG271" i="70"/>
  <c r="AV185" i="70"/>
  <c r="AV271" i="70"/>
  <c r="BE271" i="70"/>
  <c r="BL185" i="70"/>
  <c r="AG185" i="70"/>
  <c r="U185" i="70"/>
  <c r="AA185" i="70"/>
  <c r="J185" i="70"/>
  <c r="S84" i="70"/>
  <c r="I84" i="70"/>
  <c r="BL84" i="70"/>
  <c r="AX173" i="70"/>
  <c r="AY185" i="70"/>
  <c r="D121" i="70"/>
  <c r="Q96" i="95"/>
  <c r="Q95" i="95" s="1"/>
  <c r="Q4" i="95"/>
  <c r="R5" i="95"/>
  <c r="Q2" i="95"/>
  <c r="Y74" i="94"/>
  <c r="X74" i="94" s="1"/>
  <c r="Y42" i="94"/>
  <c r="X42" i="94" s="1"/>
  <c r="Y100" i="94"/>
  <c r="X100" i="94" s="1"/>
  <c r="Y68" i="94"/>
  <c r="X68" i="94" s="1"/>
  <c r="Y70" i="94"/>
  <c r="X70" i="94" s="1"/>
  <c r="Y97" i="94"/>
  <c r="X97" i="94" s="1"/>
  <c r="Y65" i="94"/>
  <c r="X65" i="94" s="1"/>
  <c r="Y96" i="94"/>
  <c r="X96" i="94" s="1"/>
  <c r="Y64" i="94"/>
  <c r="X64" i="94" s="1"/>
  <c r="Y95" i="94"/>
  <c r="X95" i="94" s="1"/>
  <c r="Y63" i="94"/>
  <c r="X63" i="94" s="1"/>
  <c r="Y98" i="94"/>
  <c r="X98" i="94" s="1"/>
  <c r="Y66" i="94"/>
  <c r="X66" i="94" s="1"/>
  <c r="Y93" i="94"/>
  <c r="X93" i="94" s="1"/>
  <c r="Y61" i="94"/>
  <c r="X61" i="94" s="1"/>
  <c r="Y92" i="94"/>
  <c r="X92" i="94" s="1"/>
  <c r="Y60" i="94"/>
  <c r="X60" i="94" s="1"/>
  <c r="Y91" i="94"/>
  <c r="X91" i="94" s="1"/>
  <c r="Y59" i="94"/>
  <c r="X59" i="94" s="1"/>
  <c r="Y94" i="94"/>
  <c r="X94" i="94" s="1"/>
  <c r="Y62" i="94"/>
  <c r="X62" i="94" s="1"/>
  <c r="Y89" i="94"/>
  <c r="X89" i="94" s="1"/>
  <c r="Y57" i="94"/>
  <c r="X57" i="94" s="1"/>
  <c r="Y88" i="94"/>
  <c r="X88" i="94" s="1"/>
  <c r="Y56" i="94"/>
  <c r="X56" i="94" s="1"/>
  <c r="Y87" i="94"/>
  <c r="X87" i="94" s="1"/>
  <c r="Y55" i="94"/>
  <c r="X55" i="94" s="1"/>
  <c r="Y90" i="94"/>
  <c r="X90" i="94" s="1"/>
  <c r="Y58" i="94"/>
  <c r="X58" i="94" s="1"/>
  <c r="Y85" i="94"/>
  <c r="X85" i="94" s="1"/>
  <c r="Y53" i="94"/>
  <c r="X53" i="94" s="1"/>
  <c r="Y52" i="94"/>
  <c r="X52" i="94" s="1"/>
  <c r="Y83" i="94"/>
  <c r="X83" i="94" s="1"/>
  <c r="Y51" i="94"/>
  <c r="X51" i="94" s="1"/>
  <c r="Y86" i="94"/>
  <c r="X86" i="94" s="1"/>
  <c r="Y54" i="94"/>
  <c r="X54" i="94" s="1"/>
  <c r="Y81" i="94"/>
  <c r="X81" i="94" s="1"/>
  <c r="Y49" i="94"/>
  <c r="X49" i="94" s="1"/>
  <c r="Y80" i="94"/>
  <c r="X80" i="94" s="1"/>
  <c r="Y48" i="94"/>
  <c r="X48" i="94" s="1"/>
  <c r="Y79" i="94"/>
  <c r="X79" i="94" s="1"/>
  <c r="Y47" i="94"/>
  <c r="X47" i="94" s="1"/>
  <c r="Y82" i="94"/>
  <c r="X82" i="94" s="1"/>
  <c r="Y50" i="94"/>
  <c r="X50" i="94" s="1"/>
  <c r="Y45" i="94"/>
  <c r="X45" i="94" s="1"/>
  <c r="Y76" i="94"/>
  <c r="X76" i="94" s="1"/>
  <c r="Y44" i="94"/>
  <c r="X44" i="94" s="1"/>
  <c r="Y75" i="94"/>
  <c r="X75" i="94" s="1"/>
  <c r="Y43" i="94"/>
  <c r="X43" i="94" s="1"/>
  <c r="Y78" i="94"/>
  <c r="X78" i="94" s="1"/>
  <c r="Y73" i="94"/>
  <c r="X73" i="94" s="1"/>
  <c r="Y41" i="94"/>
  <c r="X41" i="94" s="1"/>
  <c r="Y40" i="94"/>
  <c r="X40" i="94" s="1"/>
  <c r="Y71" i="94"/>
  <c r="X71" i="94" s="1"/>
  <c r="Y39" i="94"/>
  <c r="X39" i="94" s="1"/>
  <c r="Y37" i="94"/>
  <c r="X37" i="94" s="1"/>
  <c r="Y36" i="94"/>
  <c r="X36" i="94" s="1"/>
  <c r="Y35" i="94"/>
  <c r="X35" i="94" s="1"/>
  <c r="Y34" i="94"/>
  <c r="X34" i="94" s="1"/>
  <c r="Y33" i="94"/>
  <c r="X33" i="94" s="1"/>
  <c r="Y31" i="94"/>
  <c r="X31" i="94" s="1"/>
  <c r="Y29" i="94"/>
  <c r="X29" i="94" s="1"/>
  <c r="Y28" i="94"/>
  <c r="X28" i="94" s="1"/>
  <c r="Y27" i="94"/>
  <c r="X27" i="94" s="1"/>
  <c r="Y26" i="94"/>
  <c r="X26" i="94" s="1"/>
  <c r="Y25" i="94"/>
  <c r="X25" i="94" s="1"/>
  <c r="Y24" i="94"/>
  <c r="X24" i="94" s="1"/>
  <c r="Y23" i="94"/>
  <c r="X23" i="94" s="1"/>
  <c r="Y22" i="94"/>
  <c r="X22" i="94" s="1"/>
  <c r="Y21" i="94"/>
  <c r="X21" i="94" s="1"/>
  <c r="Y20" i="94"/>
  <c r="X20" i="94" s="1"/>
  <c r="Y19" i="94"/>
  <c r="X19" i="94" s="1"/>
  <c r="Y18" i="94"/>
  <c r="X18" i="94" s="1"/>
  <c r="Y17" i="94"/>
  <c r="X17" i="94" s="1"/>
  <c r="Y8" i="94"/>
  <c r="X8" i="94" s="1"/>
  <c r="Y11" i="94"/>
  <c r="X11" i="94" s="1"/>
  <c r="Y12" i="94"/>
  <c r="X12" i="94" s="1"/>
  <c r="Y15" i="94"/>
  <c r="X15" i="94" s="1"/>
  <c r="Y16" i="94"/>
  <c r="X16" i="94" s="1"/>
  <c r="Y9" i="94"/>
  <c r="X9" i="94" s="1"/>
  <c r="Y13" i="94"/>
  <c r="X13" i="94" s="1"/>
  <c r="Y10" i="94"/>
  <c r="X10" i="94" s="1"/>
  <c r="Y14" i="94"/>
  <c r="X14" i="94" s="1"/>
  <c r="Y7" i="94"/>
  <c r="X7" i="94" s="1"/>
  <c r="Z123" i="70"/>
  <c r="I123" i="70"/>
  <c r="BD123" i="70"/>
  <c r="BE123" i="70"/>
  <c r="AP123" i="70"/>
  <c r="X123" i="70"/>
  <c r="AH123" i="70"/>
  <c r="U123" i="70"/>
  <c r="AJ123" i="70"/>
  <c r="AA123" i="70"/>
  <c r="L123" i="70"/>
  <c r="M123" i="70"/>
  <c r="AQ123" i="70"/>
  <c r="J123" i="70"/>
  <c r="AZ123" i="70"/>
  <c r="BN123" i="70"/>
  <c r="BL123" i="70"/>
  <c r="S123" i="70"/>
  <c r="AL123" i="70"/>
  <c r="E123" i="70"/>
  <c r="T123" i="70"/>
  <c r="K123" i="70"/>
  <c r="G123" i="70"/>
  <c r="BB123" i="70"/>
  <c r="H123" i="70"/>
  <c r="AW123" i="70"/>
  <c r="BP123" i="70"/>
  <c r="AN123" i="70"/>
  <c r="BC123" i="70"/>
  <c r="AY123" i="70"/>
  <c r="AG123" i="70"/>
  <c r="W123" i="70"/>
  <c r="C123" i="70"/>
  <c r="AV123" i="70"/>
  <c r="AX123" i="70"/>
  <c r="BF123" i="70"/>
  <c r="BT123" i="70"/>
  <c r="AI123" i="70"/>
  <c r="BR123" i="70"/>
  <c r="AU123" i="70"/>
  <c r="B123" i="70"/>
  <c r="AF123" i="70"/>
  <c r="BQ123" i="70"/>
  <c r="AM123" i="70"/>
  <c r="BS123" i="70"/>
  <c r="Y123" i="70"/>
  <c r="F123" i="70"/>
  <c r="BJ123" i="70"/>
  <c r="BP179" i="70"/>
  <c r="BO179" i="70"/>
  <c r="AI179" i="70"/>
  <c r="AY179" i="70"/>
  <c r="AO179" i="70"/>
  <c r="BM179" i="70"/>
  <c r="BT179" i="70"/>
  <c r="AJ179" i="70"/>
  <c r="C179" i="70"/>
  <c r="BU179" i="70"/>
  <c r="R179" i="70"/>
  <c r="BL179" i="70"/>
  <c r="G179" i="70"/>
  <c r="AX179" i="70"/>
  <c r="AK179" i="70"/>
  <c r="AP179" i="70"/>
  <c r="AQ179" i="70"/>
  <c r="T179" i="70"/>
  <c r="AV179" i="70"/>
  <c r="AA179" i="70"/>
  <c r="B179" i="70"/>
  <c r="AB179" i="70"/>
  <c r="AN179" i="70"/>
  <c r="AW179" i="70"/>
  <c r="V179" i="70"/>
  <c r="H179" i="70"/>
  <c r="AZ179" i="70"/>
  <c r="W179" i="70"/>
  <c r="BA179" i="70"/>
  <c r="AL179" i="70"/>
  <c r="AF179" i="70"/>
  <c r="BR179" i="70"/>
  <c r="F179" i="70"/>
  <c r="BQ179" i="70"/>
  <c r="BS179" i="70"/>
  <c r="AU179" i="70"/>
  <c r="AH179" i="70"/>
  <c r="K179" i="70"/>
  <c r="M179" i="70"/>
  <c r="S179" i="70"/>
  <c r="X179" i="70"/>
  <c r="BE179" i="70"/>
  <c r="BD179" i="70"/>
  <c r="AZ92" i="70"/>
  <c r="CP92" i="70"/>
  <c r="M92" i="70"/>
  <c r="U92" i="70"/>
  <c r="CE92" i="70"/>
  <c r="AX92" i="70"/>
  <c r="E92" i="70"/>
  <c r="D92" i="70"/>
  <c r="S92" i="70"/>
  <c r="BE92" i="70"/>
  <c r="CY92" i="70"/>
  <c r="CU92" i="70"/>
  <c r="BC92" i="70"/>
  <c r="V92" i="70"/>
  <c r="T92" i="70"/>
  <c r="CX92" i="70"/>
  <c r="CV92" i="70"/>
  <c r="BY92" i="70"/>
  <c r="AU92" i="70"/>
  <c r="BS92" i="70"/>
  <c r="BR92" i="70"/>
  <c r="AB92" i="70"/>
  <c r="AP92" i="70"/>
  <c r="R92" i="70"/>
  <c r="AA92" i="70"/>
  <c r="Q92" i="70"/>
  <c r="BJ92" i="70"/>
  <c r="AO92" i="70"/>
  <c r="AY92" i="70"/>
  <c r="G92" i="70"/>
  <c r="Z92" i="70"/>
  <c r="CF92" i="70"/>
  <c r="AF92" i="70"/>
  <c r="CT92" i="70"/>
  <c r="H92" i="70"/>
  <c r="BK92" i="70"/>
  <c r="B92" i="70"/>
  <c r="CN92" i="70"/>
  <c r="BO123" i="70"/>
  <c r="AQ180" i="70"/>
  <c r="CH92" i="70"/>
  <c r="BP92" i="70"/>
  <c r="D179" i="70"/>
  <c r="AM179" i="70"/>
  <c r="AG179" i="70"/>
  <c r="E179" i="70"/>
  <c r="BF131" i="70"/>
  <c r="BQ68" i="70"/>
  <c r="CT68" i="70"/>
  <c r="R68" i="70"/>
  <c r="BL68" i="70"/>
  <c r="AA131" i="70"/>
  <c r="V123" i="70"/>
  <c r="CZ290" i="70"/>
  <c r="C139" i="70"/>
  <c r="AG139" i="70"/>
  <c r="BQ139" i="70"/>
  <c r="BA139" i="70"/>
  <c r="AK139" i="70"/>
  <c r="Z139" i="70"/>
  <c r="BE139" i="70"/>
  <c r="AY139" i="70"/>
  <c r="G139" i="70"/>
  <c r="X139" i="70"/>
  <c r="BF139" i="70"/>
  <c r="BU139" i="70"/>
  <c r="BC139" i="70"/>
  <c r="BK139" i="70"/>
  <c r="BB139" i="70"/>
  <c r="K139" i="70"/>
  <c r="M139" i="70"/>
  <c r="AJ139" i="70"/>
  <c r="BP139" i="70"/>
  <c r="BS139" i="70"/>
  <c r="AP139" i="70"/>
  <c r="BL139" i="70"/>
  <c r="AN139" i="70"/>
  <c r="AL139" i="70"/>
  <c r="AH139" i="70"/>
  <c r="AB139" i="70"/>
  <c r="AZ139" i="70"/>
  <c r="S139" i="70"/>
  <c r="AM139" i="70"/>
  <c r="R139" i="70"/>
  <c r="AA139" i="70"/>
  <c r="D139" i="70"/>
  <c r="I139" i="70"/>
  <c r="BM139" i="70"/>
  <c r="H139" i="70"/>
  <c r="J139" i="70"/>
  <c r="AW139" i="70"/>
  <c r="W139" i="70"/>
  <c r="BN139" i="70"/>
  <c r="Y139" i="70"/>
  <c r="E139" i="70"/>
  <c r="BT139" i="70"/>
  <c r="AX139" i="70"/>
  <c r="AF139" i="70"/>
  <c r="U139" i="70"/>
  <c r="AV139" i="70"/>
  <c r="BO139" i="70"/>
  <c r="AQ139" i="70"/>
  <c r="BR139" i="70"/>
  <c r="L139" i="70"/>
  <c r="F139" i="70"/>
  <c r="V139" i="70"/>
  <c r="X274" i="70"/>
  <c r="AI274" i="70"/>
  <c r="D274" i="70"/>
  <c r="BA274" i="70"/>
  <c r="V274" i="70"/>
  <c r="U274" i="70"/>
  <c r="Z274" i="70"/>
  <c r="J274" i="70"/>
  <c r="AM274" i="70"/>
  <c r="AB274" i="70"/>
  <c r="BB274" i="70"/>
  <c r="AK274" i="70"/>
  <c r="F274" i="70"/>
  <c r="AG274" i="70"/>
  <c r="AX274" i="70"/>
  <c r="BE274" i="70"/>
  <c r="S274" i="70"/>
  <c r="E274" i="70"/>
  <c r="AO274" i="70"/>
  <c r="K274" i="70"/>
  <c r="AA274" i="70"/>
  <c r="L274" i="70"/>
  <c r="M274" i="70"/>
  <c r="AL274" i="70"/>
  <c r="R274" i="70"/>
  <c r="AP274" i="70"/>
  <c r="B274" i="70"/>
  <c r="H274" i="70"/>
  <c r="BF274" i="70"/>
  <c r="AH274" i="70"/>
  <c r="AY274" i="70"/>
  <c r="AJ274" i="70"/>
  <c r="AZ274" i="70"/>
  <c r="W274" i="70"/>
  <c r="Y274" i="70"/>
  <c r="Q274" i="70"/>
  <c r="AP124" i="70"/>
  <c r="X124" i="70"/>
  <c r="AV124" i="70"/>
  <c r="V124" i="70"/>
  <c r="AW124" i="70"/>
  <c r="AM124" i="70"/>
  <c r="BP124" i="70"/>
  <c r="BS124" i="70"/>
  <c r="I124" i="70"/>
  <c r="S124" i="70"/>
  <c r="AH124" i="70"/>
  <c r="Y124" i="70"/>
  <c r="G124" i="70"/>
  <c r="AN124" i="70"/>
  <c r="BO124" i="70"/>
  <c r="D124" i="70"/>
  <c r="AG124" i="70"/>
  <c r="BF124" i="70"/>
  <c r="R124" i="70"/>
  <c r="BU124" i="70"/>
  <c r="F124" i="70"/>
  <c r="C124" i="70"/>
  <c r="BD124" i="70"/>
  <c r="T124" i="70"/>
  <c r="L124" i="70"/>
  <c r="J124" i="70"/>
  <c r="U124" i="70"/>
  <c r="B124" i="70"/>
  <c r="BJ124" i="70"/>
  <c r="AQ124" i="70"/>
  <c r="H124" i="70"/>
  <c r="AJ124" i="70"/>
  <c r="AY124" i="70"/>
  <c r="AB124" i="70"/>
  <c r="AL124" i="70"/>
  <c r="BQ124" i="70"/>
  <c r="BR124" i="70"/>
  <c r="Z124" i="70"/>
  <c r="AF124" i="70"/>
  <c r="E124" i="70"/>
  <c r="AX124" i="70"/>
  <c r="AZ124" i="70"/>
  <c r="K124" i="70"/>
  <c r="AU124" i="70"/>
  <c r="BB124" i="70"/>
  <c r="Y169" i="70"/>
  <c r="AW169" i="70"/>
  <c r="BT169" i="70"/>
  <c r="AQ169" i="70"/>
  <c r="AO169" i="70"/>
  <c r="BL169" i="70"/>
  <c r="Z169" i="70"/>
  <c r="BE169" i="70"/>
  <c r="H169" i="70"/>
  <c r="BO169" i="70"/>
  <c r="E169" i="70"/>
  <c r="AL169" i="70"/>
  <c r="K169" i="70"/>
  <c r="AP169" i="70"/>
  <c r="BB169" i="70"/>
  <c r="L169" i="70"/>
  <c r="AI169" i="70"/>
  <c r="BK169" i="70"/>
  <c r="AH169" i="70"/>
  <c r="AN169" i="70"/>
  <c r="BF169" i="70"/>
  <c r="BR169" i="70"/>
  <c r="BA169" i="70"/>
  <c r="BD169" i="70"/>
  <c r="V169" i="70"/>
  <c r="T169" i="70"/>
  <c r="BS169" i="70"/>
  <c r="AZ169" i="70"/>
  <c r="AK169" i="70"/>
  <c r="R169" i="70"/>
  <c r="S169" i="70"/>
  <c r="X169" i="70"/>
  <c r="AG169" i="70"/>
  <c r="I169" i="70"/>
  <c r="AA169" i="70"/>
  <c r="AX169" i="70"/>
  <c r="M169" i="70"/>
  <c r="W169" i="70"/>
  <c r="AV169" i="70"/>
  <c r="AB169" i="70"/>
  <c r="BN169" i="70"/>
  <c r="AJ169" i="70"/>
  <c r="BU169" i="70"/>
  <c r="AM169" i="70"/>
  <c r="AY169" i="70"/>
  <c r="BQ169" i="70"/>
  <c r="BJ169" i="70"/>
  <c r="U169" i="70"/>
  <c r="J169" i="70"/>
  <c r="B169" i="70"/>
  <c r="BM169" i="70"/>
  <c r="D169" i="70"/>
  <c r="G169" i="70"/>
  <c r="BC169" i="70"/>
  <c r="F169" i="70"/>
  <c r="BP169" i="70"/>
  <c r="AF180" i="70"/>
  <c r="BJ179" i="70"/>
  <c r="BJ139" i="70"/>
  <c r="BM124" i="70"/>
  <c r="BG40" i="70"/>
  <c r="W124" i="70"/>
  <c r="AO123" i="70"/>
  <c r="BO180" i="70"/>
  <c r="BU92" i="70"/>
  <c r="I179" i="70"/>
  <c r="BK179" i="70"/>
  <c r="AL180" i="70"/>
  <c r="AO124" i="70"/>
  <c r="BT124" i="70"/>
  <c r="AJ180" i="70"/>
  <c r="X92" i="70"/>
  <c r="J179" i="70"/>
  <c r="AH273" i="70"/>
  <c r="B273" i="70"/>
  <c r="S273" i="70"/>
  <c r="W273" i="70"/>
  <c r="AK273" i="70"/>
  <c r="AN273" i="70"/>
  <c r="E273" i="70"/>
  <c r="BA273" i="70"/>
  <c r="H273" i="70"/>
  <c r="Q273" i="70"/>
  <c r="G273" i="70"/>
  <c r="AA273" i="70"/>
  <c r="AV273" i="70"/>
  <c r="R273" i="70"/>
  <c r="I273" i="70"/>
  <c r="L273" i="70"/>
  <c r="AL273" i="70"/>
  <c r="V273" i="70"/>
  <c r="AM273" i="70"/>
  <c r="AW273" i="70"/>
  <c r="BC273" i="70"/>
  <c r="AQ273" i="70"/>
  <c r="AB273" i="70"/>
  <c r="M273" i="70"/>
  <c r="AX273" i="70"/>
  <c r="K273" i="70"/>
  <c r="X273" i="70"/>
  <c r="AG273" i="70"/>
  <c r="T273" i="70"/>
  <c r="BF273" i="70"/>
  <c r="AZ273" i="70"/>
  <c r="Y273" i="70"/>
  <c r="C273" i="70"/>
  <c r="AO273" i="70"/>
  <c r="BL86" i="70"/>
  <c r="C86" i="70"/>
  <c r="BJ86" i="70"/>
  <c r="Q86" i="70"/>
  <c r="B86" i="70"/>
  <c r="AU131" i="70"/>
  <c r="L179" i="70"/>
  <c r="BL124" i="70"/>
  <c r="BC124" i="70"/>
  <c r="CS92" i="70"/>
  <c r="C169" i="70"/>
  <c r="AG225" i="70"/>
  <c r="BO225" i="70"/>
  <c r="BM225" i="70"/>
  <c r="J225" i="70"/>
  <c r="BD225" i="70"/>
  <c r="AK225" i="70"/>
  <c r="R225" i="70"/>
  <c r="BN225" i="70"/>
  <c r="BL180" i="70"/>
  <c r="AH180" i="70"/>
  <c r="BD180" i="70"/>
  <c r="J180" i="70"/>
  <c r="R180" i="70"/>
  <c r="AI180" i="70"/>
  <c r="BP180" i="70"/>
  <c r="L180" i="70"/>
  <c r="Y180" i="70"/>
  <c r="BS180" i="70"/>
  <c r="H180" i="70"/>
  <c r="BQ180" i="70"/>
  <c r="BU180" i="70"/>
  <c r="AA180" i="70"/>
  <c r="AX180" i="70"/>
  <c r="K180" i="70"/>
  <c r="AZ180" i="70"/>
  <c r="F180" i="70"/>
  <c r="AK180" i="70"/>
  <c r="BT180" i="70"/>
  <c r="AM180" i="70"/>
  <c r="AW180" i="70"/>
  <c r="AB180" i="70"/>
  <c r="W180" i="70"/>
  <c r="AV180" i="70"/>
  <c r="BF180" i="70"/>
  <c r="B180" i="70"/>
  <c r="S180" i="70"/>
  <c r="BM180" i="70"/>
  <c r="BA180" i="70"/>
  <c r="V180" i="70"/>
  <c r="X180" i="70"/>
  <c r="U180" i="70"/>
  <c r="BC180" i="70"/>
  <c r="Q180" i="70"/>
  <c r="AP180" i="70"/>
  <c r="BR180" i="70"/>
  <c r="AG180" i="70"/>
  <c r="E180" i="70"/>
  <c r="BB180" i="70"/>
  <c r="AO180" i="70"/>
  <c r="BJ180" i="70"/>
  <c r="Z180" i="70"/>
  <c r="C180" i="70"/>
  <c r="BN180" i="70"/>
  <c r="G180" i="70"/>
  <c r="AU180" i="70"/>
  <c r="AF169" i="70"/>
  <c r="N27" i="70"/>
  <c r="Q169" i="70"/>
  <c r="Y179" i="70"/>
  <c r="BE124" i="70"/>
  <c r="AY180" i="70"/>
  <c r="AQ92" i="70"/>
  <c r="BK180" i="70"/>
  <c r="BF179" i="70"/>
  <c r="U179" i="70"/>
  <c r="BN179" i="70"/>
  <c r="AI139" i="70"/>
  <c r="BK131" i="70"/>
  <c r="AX131" i="70"/>
  <c r="AL131" i="70"/>
  <c r="BU131" i="70"/>
  <c r="BB131" i="70"/>
  <c r="AO131" i="70"/>
  <c r="BT131" i="70"/>
  <c r="AY131" i="70"/>
  <c r="L131" i="70"/>
  <c r="V131" i="70"/>
  <c r="J131" i="70"/>
  <c r="BN131" i="70"/>
  <c r="I131" i="70"/>
  <c r="BA131" i="70"/>
  <c r="BC131" i="70"/>
  <c r="BS131" i="70"/>
  <c r="BL131" i="70"/>
  <c r="BE131" i="70"/>
  <c r="E131" i="70"/>
  <c r="AK131" i="70"/>
  <c r="W131" i="70"/>
  <c r="T131" i="70"/>
  <c r="G131" i="70"/>
  <c r="AW131" i="70"/>
  <c r="BR131" i="70"/>
  <c r="AB131" i="70"/>
  <c r="AN131" i="70"/>
  <c r="AQ131" i="70"/>
  <c r="AM131" i="70"/>
  <c r="K131" i="70"/>
  <c r="AJ131" i="70"/>
  <c r="Z131" i="70"/>
  <c r="D131" i="70"/>
  <c r="BQ131" i="70"/>
  <c r="X131" i="70"/>
  <c r="H131" i="70"/>
  <c r="AZ131" i="70"/>
  <c r="S131" i="70"/>
  <c r="M131" i="70"/>
  <c r="R131" i="70"/>
  <c r="AH131" i="70"/>
  <c r="AP131" i="70"/>
  <c r="BP131" i="70"/>
  <c r="F131" i="70"/>
  <c r="AG131" i="70"/>
  <c r="BO131" i="70"/>
  <c r="U131" i="70"/>
  <c r="B131" i="70"/>
  <c r="Y131" i="70"/>
  <c r="BD131" i="70"/>
  <c r="AU139" i="70"/>
  <c r="B139" i="70"/>
  <c r="AF131" i="70"/>
  <c r="Q123" i="70"/>
  <c r="AU274" i="70"/>
  <c r="Q179" i="70"/>
  <c r="Q139" i="70"/>
  <c r="BV3" i="70"/>
  <c r="I274" i="70"/>
  <c r="BD274" i="70"/>
  <c r="Z179" i="70"/>
  <c r="BK124" i="70"/>
  <c r="D180" i="70"/>
  <c r="M180" i="70"/>
  <c r="CO92" i="70"/>
  <c r="T180" i="70"/>
  <c r="BD139" i="70"/>
  <c r="T139" i="70"/>
  <c r="BD273" i="70"/>
  <c r="AU273" i="70"/>
  <c r="Q124" i="70"/>
  <c r="AU169" i="70"/>
  <c r="U273" i="70"/>
  <c r="BC274" i="70"/>
  <c r="BC179" i="70"/>
  <c r="BA124" i="70"/>
  <c r="BE180" i="70"/>
  <c r="C92" i="70"/>
  <c r="BB179" i="70"/>
  <c r="AV274" i="70"/>
  <c r="X192" i="70"/>
  <c r="AJ192" i="70"/>
  <c r="BM192" i="70"/>
  <c r="BO192" i="70"/>
  <c r="F192" i="70"/>
  <c r="BN192" i="70"/>
  <c r="BE192" i="70"/>
  <c r="BA192" i="70"/>
  <c r="T192" i="70"/>
  <c r="AW192" i="70"/>
  <c r="H192" i="70"/>
  <c r="AP192" i="70"/>
  <c r="BD192" i="70"/>
  <c r="W192" i="70"/>
  <c r="BK192" i="70"/>
  <c r="Z192" i="70"/>
  <c r="AX192" i="70"/>
  <c r="I192" i="70"/>
  <c r="AQ192" i="70"/>
  <c r="AY192" i="70"/>
  <c r="BF192" i="70"/>
  <c r="BR192" i="70"/>
  <c r="AO192" i="70"/>
  <c r="BC192" i="70"/>
  <c r="AK192" i="70"/>
  <c r="AH192" i="70"/>
  <c r="G192" i="70"/>
  <c r="BQ192" i="70"/>
  <c r="BT192" i="70"/>
  <c r="AN192" i="70"/>
  <c r="AL192" i="70"/>
  <c r="S192" i="70"/>
  <c r="AZ192" i="70"/>
  <c r="CT85" i="70"/>
  <c r="BQ85" i="70"/>
  <c r="BT85" i="70"/>
  <c r="AV85" i="70"/>
  <c r="X85" i="70"/>
  <c r="AH85" i="70"/>
  <c r="CY85" i="70"/>
  <c r="M85" i="70"/>
  <c r="CP85" i="70"/>
  <c r="CG82" i="70"/>
  <c r="CI82" i="70"/>
  <c r="C82" i="70"/>
  <c r="AH82" i="70"/>
  <c r="AK82" i="70"/>
  <c r="CF82" i="70"/>
  <c r="CU82" i="70"/>
  <c r="R82" i="70"/>
  <c r="U82" i="70"/>
  <c r="CP82" i="70"/>
  <c r="BS82" i="70"/>
  <c r="H82" i="70"/>
  <c r="M82" i="70"/>
  <c r="CJ82" i="70"/>
  <c r="BD82" i="70"/>
  <c r="AJ82" i="70"/>
  <c r="CE82" i="70"/>
  <c r="CB82" i="70"/>
  <c r="J82" i="70"/>
  <c r="T82" i="70"/>
  <c r="CT82" i="70"/>
  <c r="AL82" i="70"/>
  <c r="AM82" i="70"/>
  <c r="BP82" i="70"/>
  <c r="BU82" i="70"/>
  <c r="AV82" i="70"/>
  <c r="AG82" i="70"/>
  <c r="CA82" i="70"/>
  <c r="BA82" i="70"/>
  <c r="L82" i="70"/>
  <c r="S82" i="70"/>
  <c r="BE82" i="70"/>
  <c r="BC82" i="70"/>
  <c r="AB82" i="70"/>
  <c r="V82" i="70"/>
  <c r="CY82" i="70"/>
  <c r="BQ82" i="70"/>
  <c r="F82" i="70"/>
  <c r="BO82" i="70"/>
  <c r="BM82" i="70"/>
  <c r="AI82" i="70"/>
  <c r="BR82" i="70"/>
  <c r="CC82" i="70"/>
  <c r="AO82" i="70"/>
  <c r="BT82" i="70"/>
  <c r="BN82" i="70"/>
  <c r="AQ82" i="70"/>
  <c r="BZ82" i="70"/>
  <c r="M133" i="70"/>
  <c r="AB133" i="70"/>
  <c r="BF133" i="70"/>
  <c r="AH133" i="70"/>
  <c r="AG133" i="70"/>
  <c r="BC133" i="70"/>
  <c r="AL133" i="70"/>
  <c r="Y133" i="70"/>
  <c r="BA133" i="70"/>
  <c r="BR133" i="70"/>
  <c r="AW133" i="70"/>
  <c r="BN133" i="70"/>
  <c r="H133" i="70"/>
  <c r="C133" i="70"/>
  <c r="BT133" i="70"/>
  <c r="J133" i="70"/>
  <c r="BP133" i="70"/>
  <c r="F133" i="70"/>
  <c r="R133" i="70"/>
  <c r="AQ133" i="70"/>
  <c r="AV133" i="70"/>
  <c r="AJ133" i="70"/>
  <c r="BK133" i="70"/>
  <c r="U133" i="70"/>
  <c r="BQ133" i="70"/>
  <c r="BL133" i="70"/>
  <c r="AK133" i="70"/>
  <c r="AM133" i="70"/>
  <c r="G133" i="70"/>
  <c r="AZ133" i="70"/>
  <c r="BO133" i="70"/>
  <c r="S133" i="70"/>
  <c r="BB133" i="70"/>
  <c r="BD133" i="70"/>
  <c r="AY133" i="70"/>
  <c r="AI133" i="70"/>
  <c r="L133" i="70"/>
  <c r="I133" i="70"/>
  <c r="AU133" i="70"/>
  <c r="AR30" i="70"/>
  <c r="AF170" i="70"/>
  <c r="AC30" i="70"/>
  <c r="AC46" i="70"/>
  <c r="BJ85" i="70"/>
  <c r="AR46" i="70"/>
  <c r="N38" i="70"/>
  <c r="AQ276" i="70"/>
  <c r="AV276" i="70"/>
  <c r="X276" i="70"/>
  <c r="BD181" i="70"/>
  <c r="AV275" i="70"/>
  <c r="Z275" i="70"/>
  <c r="CD82" i="70"/>
  <c r="BM170" i="70"/>
  <c r="AK170" i="70"/>
  <c r="S219" i="70"/>
  <c r="U219" i="70"/>
  <c r="AV219" i="70"/>
  <c r="AX219" i="70"/>
  <c r="D219" i="70"/>
  <c r="AI192" i="70"/>
  <c r="AK85" i="70"/>
  <c r="I85" i="70"/>
  <c r="AI85" i="70"/>
  <c r="K133" i="70"/>
  <c r="CS82" i="70"/>
  <c r="BS170" i="70"/>
  <c r="X82" i="70"/>
  <c r="BU133" i="70"/>
  <c r="C192" i="70"/>
  <c r="BT181" i="70"/>
  <c r="L85" i="70"/>
  <c r="F275" i="70"/>
  <c r="R276" i="70"/>
  <c r="BV40" i="70"/>
  <c r="BY82" i="70"/>
  <c r="BJ170" i="70"/>
  <c r="AR27" i="70"/>
  <c r="BJ82" i="70"/>
  <c r="AF85" i="70"/>
  <c r="AR38" i="70"/>
  <c r="AN276" i="70"/>
  <c r="AI276" i="70"/>
  <c r="BD276" i="70"/>
  <c r="I275" i="70"/>
  <c r="C275" i="70"/>
  <c r="K275" i="70"/>
  <c r="E82" i="70"/>
  <c r="BT170" i="70"/>
  <c r="AB170" i="70"/>
  <c r="C219" i="70"/>
  <c r="AZ219" i="70"/>
  <c r="R219" i="70"/>
  <c r="M219" i="70"/>
  <c r="BP192" i="70"/>
  <c r="T85" i="70"/>
  <c r="AJ85" i="70"/>
  <c r="BS85" i="70"/>
  <c r="BS133" i="70"/>
  <c r="D192" i="70"/>
  <c r="G82" i="70"/>
  <c r="CX82" i="70"/>
  <c r="AY82" i="70"/>
  <c r="AP133" i="70"/>
  <c r="BE133" i="70"/>
  <c r="M192" i="70"/>
  <c r="Z133" i="70"/>
  <c r="BN181" i="70"/>
  <c r="AJ181" i="70"/>
  <c r="S181" i="70"/>
  <c r="AV181" i="70"/>
  <c r="BL181" i="70"/>
  <c r="T181" i="70"/>
  <c r="D181" i="70"/>
  <c r="BS181" i="70"/>
  <c r="I181" i="70"/>
  <c r="BK181" i="70"/>
  <c r="Y181" i="70"/>
  <c r="AA181" i="70"/>
  <c r="BM181" i="70"/>
  <c r="C181" i="70"/>
  <c r="E181" i="70"/>
  <c r="BP181" i="70"/>
  <c r="M181" i="70"/>
  <c r="V181" i="70"/>
  <c r="H181" i="70"/>
  <c r="U181" i="70"/>
  <c r="W181" i="70"/>
  <c r="BC181" i="70"/>
  <c r="S275" i="70"/>
  <c r="AM275" i="70"/>
  <c r="U275" i="70"/>
  <c r="AX275" i="70"/>
  <c r="H275" i="70"/>
  <c r="M275" i="70"/>
  <c r="Q275" i="70"/>
  <c r="V275" i="70"/>
  <c r="T275" i="70"/>
  <c r="AK275" i="70"/>
  <c r="AW275" i="70"/>
  <c r="AF275" i="70"/>
  <c r="BF275" i="70"/>
  <c r="AA275" i="70"/>
  <c r="L275" i="70"/>
  <c r="G276" i="70"/>
  <c r="AZ276" i="70"/>
  <c r="B276" i="70"/>
  <c r="W276" i="70"/>
  <c r="AX276" i="70"/>
  <c r="J276" i="70"/>
  <c r="AY219" i="70"/>
  <c r="Y219" i="70"/>
  <c r="E219" i="70"/>
  <c r="AI219" i="70"/>
  <c r="BC219" i="70"/>
  <c r="W219" i="70"/>
  <c r="AB219" i="70"/>
  <c r="H219" i="70"/>
  <c r="AA219" i="70"/>
  <c r="I219" i="70"/>
  <c r="T219" i="70"/>
  <c r="AB275" i="70"/>
  <c r="BJ181" i="70"/>
  <c r="AF181" i="70"/>
  <c r="BV43" i="70"/>
  <c r="BG46" i="70"/>
  <c r="B192" i="70"/>
  <c r="B133" i="70"/>
  <c r="Q192" i="70"/>
  <c r="BF276" i="70"/>
  <c r="AW276" i="70"/>
  <c r="AK276" i="70"/>
  <c r="AY181" i="70"/>
  <c r="X275" i="70"/>
  <c r="AJ275" i="70"/>
  <c r="BA275" i="70"/>
  <c r="AW82" i="70"/>
  <c r="AL170" i="70"/>
  <c r="AL219" i="70"/>
  <c r="G219" i="70"/>
  <c r="AJ219" i="70"/>
  <c r="AG219" i="70"/>
  <c r="BL219" i="70"/>
  <c r="V192" i="70"/>
  <c r="BR85" i="70"/>
  <c r="AL85" i="70"/>
  <c r="AB85" i="70"/>
  <c r="CS85" i="70"/>
  <c r="Y276" i="70"/>
  <c r="C276" i="70"/>
  <c r="CV82" i="70"/>
  <c r="CR82" i="70"/>
  <c r="Y82" i="70"/>
  <c r="AZ85" i="70"/>
  <c r="T133" i="70"/>
  <c r="AO133" i="70"/>
  <c r="AX133" i="70"/>
  <c r="W275" i="70"/>
  <c r="BE276" i="70"/>
  <c r="BB82" i="70"/>
  <c r="G85" i="70"/>
  <c r="AN133" i="70"/>
  <c r="AV192" i="70"/>
  <c r="R275" i="70"/>
  <c r="K181" i="70"/>
  <c r="BD170" i="70"/>
  <c r="BC170" i="70"/>
  <c r="AO170" i="70"/>
  <c r="AN170" i="70"/>
  <c r="S170" i="70"/>
  <c r="F170" i="70"/>
  <c r="X170" i="70"/>
  <c r="BN170" i="70"/>
  <c r="AV170" i="70"/>
  <c r="BC130" i="70"/>
  <c r="BK130" i="70"/>
  <c r="AM130" i="70"/>
  <c r="Q219" i="70"/>
  <c r="AU219" i="70"/>
  <c r="B82" i="70"/>
  <c r="AC292" i="70"/>
  <c r="AU275" i="70"/>
  <c r="B219" i="70"/>
  <c r="N30" i="70"/>
  <c r="BA276" i="70"/>
  <c r="M276" i="70"/>
  <c r="Z276" i="70"/>
  <c r="AJ276" i="70"/>
  <c r="AH181" i="70"/>
  <c r="AG275" i="70"/>
  <c r="J275" i="70"/>
  <c r="AO275" i="70"/>
  <c r="AY170" i="70"/>
  <c r="BF170" i="70"/>
  <c r="CO82" i="70"/>
  <c r="BK85" i="70"/>
  <c r="BM219" i="70"/>
  <c r="BA219" i="70"/>
  <c r="AO219" i="70"/>
  <c r="J219" i="70"/>
  <c r="R192" i="70"/>
  <c r="BS192" i="70"/>
  <c r="AA85" i="70"/>
  <c r="BN85" i="70"/>
  <c r="AQ85" i="70"/>
  <c r="AO85" i="70"/>
  <c r="AG276" i="70"/>
  <c r="AO276" i="70"/>
  <c r="BK82" i="70"/>
  <c r="AA82" i="70"/>
  <c r="BF82" i="70"/>
  <c r="BM133" i="70"/>
  <c r="Y192" i="70"/>
  <c r="AM276" i="70"/>
  <c r="AB276" i="70"/>
  <c r="T276" i="70"/>
  <c r="BU192" i="70"/>
  <c r="N46" i="70"/>
  <c r="AU181" i="70"/>
  <c r="BY85" i="70"/>
  <c r="AU170" i="70"/>
  <c r="CN82" i="70"/>
  <c r="Q82" i="70"/>
  <c r="B170" i="70"/>
  <c r="Q170" i="70"/>
  <c r="AU276" i="70"/>
  <c r="CN85" i="70"/>
  <c r="Q133" i="70"/>
  <c r="AF192" i="70"/>
  <c r="AU192" i="70"/>
  <c r="F276" i="70"/>
  <c r="AY276" i="70"/>
  <c r="AH276" i="70"/>
  <c r="K276" i="70"/>
  <c r="BA181" i="70"/>
  <c r="AZ275" i="70"/>
  <c r="D275" i="70"/>
  <c r="Y275" i="70"/>
  <c r="M170" i="70"/>
  <c r="V170" i="70"/>
  <c r="W82" i="70"/>
  <c r="CH85" i="70"/>
  <c r="BO219" i="70"/>
  <c r="BU219" i="70"/>
  <c r="AH219" i="70"/>
  <c r="BE219" i="70"/>
  <c r="CI85" i="70"/>
  <c r="CC85" i="70"/>
  <c r="AG85" i="70"/>
  <c r="AL276" i="70"/>
  <c r="AX82" i="70"/>
  <c r="AN82" i="70"/>
  <c r="BB219" i="70"/>
  <c r="K192" i="70"/>
  <c r="Z82" i="70"/>
  <c r="E133" i="70"/>
  <c r="J192" i="70"/>
  <c r="D82" i="70"/>
  <c r="AH275" i="70"/>
  <c r="AA276" i="70"/>
  <c r="BB265" i="70"/>
  <c r="AN265" i="70"/>
  <c r="CU76" i="70"/>
  <c r="L171" i="70"/>
  <c r="AJ77" i="70"/>
  <c r="CQ77" i="70"/>
  <c r="AV265" i="70"/>
  <c r="U77" i="70"/>
  <c r="BR218" i="70"/>
  <c r="BD265" i="70"/>
  <c r="D265" i="70"/>
  <c r="AH76" i="70"/>
  <c r="H76" i="70"/>
  <c r="CI76" i="70"/>
  <c r="I77" i="70"/>
  <c r="BK77" i="70"/>
  <c r="L265" i="70"/>
  <c r="J265" i="70"/>
  <c r="R265" i="70"/>
  <c r="AH218" i="70"/>
  <c r="H265" i="70"/>
  <c r="X265" i="70"/>
  <c r="AI265" i="70"/>
  <c r="E265" i="70"/>
  <c r="AA265" i="70"/>
  <c r="T265" i="70"/>
  <c r="M265" i="70"/>
  <c r="AK218" i="70"/>
  <c r="D218" i="70"/>
  <c r="AP265" i="70"/>
  <c r="AL265" i="70"/>
  <c r="B265" i="70"/>
  <c r="S76" i="70"/>
  <c r="AK265" i="70"/>
  <c r="H218" i="70"/>
  <c r="J218" i="70"/>
  <c r="K218" i="70"/>
  <c r="Z218" i="70"/>
  <c r="CW76" i="70"/>
  <c r="Q104" i="70"/>
  <c r="AU138" i="70"/>
  <c r="I138" i="70"/>
  <c r="BY75" i="70"/>
  <c r="AB75" i="70"/>
  <c r="AM244" i="70"/>
  <c r="AQ244" i="70"/>
  <c r="CN68" i="70"/>
  <c r="Q68" i="70"/>
  <c r="S280" i="70"/>
  <c r="AJ68" i="70"/>
  <c r="AU280" i="70"/>
  <c r="AF149" i="70"/>
  <c r="F280" i="70"/>
  <c r="BY68" i="70"/>
  <c r="K68" i="70"/>
  <c r="AI68" i="70"/>
  <c r="E68" i="70"/>
  <c r="CJ68" i="70"/>
  <c r="CH68" i="70"/>
  <c r="BJ68" i="70"/>
  <c r="E280" i="70"/>
  <c r="AL122" i="70"/>
  <c r="CB68" i="70"/>
  <c r="AF68" i="70"/>
  <c r="C68" i="70"/>
  <c r="I101" i="70"/>
  <c r="Z68" i="70"/>
  <c r="CE68" i="70"/>
  <c r="CD68" i="70"/>
  <c r="B68" i="70"/>
  <c r="BU123" i="70"/>
  <c r="BK123" i="70"/>
  <c r="BE273" i="70"/>
  <c r="J273" i="70"/>
  <c r="BD86" i="70"/>
  <c r="BF68" i="70"/>
  <c r="B149" i="70"/>
  <c r="BA123" i="70"/>
  <c r="R123" i="70"/>
  <c r="AP273" i="70"/>
  <c r="AI273" i="70"/>
  <c r="V50" i="70"/>
  <c r="AC50" i="70" s="1"/>
  <c r="AX280" i="70"/>
  <c r="D273" i="70"/>
  <c r="AY273" i="70"/>
  <c r="BO181" i="70"/>
  <c r="AN181" i="70"/>
  <c r="AX181" i="70"/>
  <c r="AP181" i="70"/>
  <c r="M221" i="70"/>
  <c r="N221" i="70" s="1"/>
  <c r="BF181" i="70"/>
  <c r="J181" i="70"/>
  <c r="AK124" i="70"/>
  <c r="AI124" i="70"/>
  <c r="AK181" i="70"/>
  <c r="L181" i="70"/>
  <c r="BR181" i="70"/>
  <c r="AA124" i="70"/>
  <c r="M124" i="70"/>
  <c r="BE181" i="70"/>
  <c r="AG181" i="70"/>
  <c r="R181" i="70"/>
  <c r="F181" i="70"/>
  <c r="AQ181" i="70"/>
  <c r="BK221" i="70"/>
  <c r="AO181" i="70"/>
  <c r="AF78" i="70"/>
  <c r="BV30" i="70"/>
  <c r="BV35" i="70"/>
  <c r="B78" i="70"/>
  <c r="BJ164" i="70"/>
  <c r="BJ177" i="70"/>
  <c r="BP83" i="70"/>
  <c r="CD78" i="70"/>
  <c r="E78" i="70"/>
  <c r="J267" i="70"/>
  <c r="AW267" i="70"/>
  <c r="X267" i="70"/>
  <c r="V267" i="70"/>
  <c r="K74" i="70"/>
  <c r="D177" i="70"/>
  <c r="AL74" i="70"/>
  <c r="H74" i="70"/>
  <c r="AA177" i="70"/>
  <c r="CF78" i="70"/>
  <c r="J177" i="70"/>
  <c r="BK78" i="70"/>
  <c r="BQ181" i="70"/>
  <c r="AL181" i="70"/>
  <c r="BB181" i="70"/>
  <c r="G274" i="70"/>
  <c r="T274" i="70"/>
  <c r="BV46" i="70"/>
  <c r="BG30" i="70"/>
  <c r="AR35" i="70"/>
  <c r="BJ78" i="70"/>
  <c r="B145" i="70"/>
  <c r="BM78" i="70"/>
  <c r="CU78" i="70"/>
  <c r="L281" i="70"/>
  <c r="AI267" i="70"/>
  <c r="K267" i="70"/>
  <c r="AA267" i="70"/>
  <c r="BC267" i="70"/>
  <c r="BB83" i="70"/>
  <c r="AY113" i="70"/>
  <c r="R74" i="70"/>
  <c r="CY74" i="70"/>
  <c r="BO74" i="70"/>
  <c r="BK177" i="70"/>
  <c r="D74" i="70"/>
  <c r="AU78" i="70"/>
  <c r="N39" i="70"/>
  <c r="AR43" i="70"/>
  <c r="B177" i="70"/>
  <c r="Q78" i="70"/>
  <c r="AU74" i="70"/>
  <c r="N40" i="70"/>
  <c r="CN78" i="70"/>
  <c r="AU145" i="70"/>
  <c r="CB78" i="70"/>
  <c r="BQ78" i="70"/>
  <c r="V281" i="70"/>
  <c r="AX267" i="70"/>
  <c r="I267" i="70"/>
  <c r="U267" i="70"/>
  <c r="M267" i="70"/>
  <c r="T267" i="70"/>
  <c r="BT74" i="70"/>
  <c r="AK177" i="70"/>
  <c r="BM83" i="70"/>
  <c r="R177" i="70"/>
  <c r="AF74" i="70"/>
  <c r="AC35" i="70"/>
  <c r="BG35" i="70"/>
  <c r="G78" i="70"/>
  <c r="M78" i="70"/>
  <c r="AO78" i="70"/>
  <c r="R281" i="70"/>
  <c r="E267" i="70"/>
  <c r="AM267" i="70"/>
  <c r="F267" i="70"/>
  <c r="AH267" i="70"/>
  <c r="AK267" i="70"/>
  <c r="CS74" i="70"/>
  <c r="BA74" i="70"/>
  <c r="CW74" i="70"/>
  <c r="AN177" i="70"/>
  <c r="AN79" i="70"/>
  <c r="C274" i="70"/>
  <c r="C83" i="70"/>
  <c r="B74" i="70"/>
  <c r="CN83" i="70"/>
  <c r="BJ74" i="70"/>
  <c r="N35" i="70"/>
  <c r="BG27" i="70"/>
  <c r="AU177" i="70"/>
  <c r="AC38" i="70"/>
  <c r="BG292" i="70"/>
  <c r="G74" i="70"/>
  <c r="U83" i="70"/>
  <c r="AA78" i="70"/>
  <c r="K78" i="70"/>
  <c r="BF281" i="70"/>
  <c r="AF267" i="70"/>
  <c r="BB267" i="70"/>
  <c r="BA267" i="70"/>
  <c r="AV267" i="70"/>
  <c r="AY74" i="70"/>
  <c r="CC74" i="70"/>
  <c r="AO177" i="70"/>
  <c r="E74" i="70"/>
  <c r="L79" i="70"/>
  <c r="B275" i="70"/>
  <c r="BC275" i="70"/>
  <c r="CZ292" i="70"/>
  <c r="CN74" i="70"/>
  <c r="AC43" i="70"/>
  <c r="AC27" i="70"/>
  <c r="N43" i="70"/>
  <c r="BV27" i="70"/>
  <c r="AR292" i="70"/>
  <c r="AO74" i="70"/>
  <c r="BN83" i="70"/>
  <c r="BE78" i="70"/>
  <c r="BT78" i="70"/>
  <c r="G267" i="70"/>
  <c r="L267" i="70"/>
  <c r="Q267" i="70"/>
  <c r="BE267" i="70"/>
  <c r="AJ267" i="70"/>
  <c r="Y74" i="70"/>
  <c r="AB74" i="70"/>
  <c r="AM74" i="70"/>
  <c r="W177" i="70"/>
  <c r="AQ74" i="70"/>
  <c r="AM177" i="70"/>
  <c r="Z177" i="70"/>
  <c r="G181" i="70"/>
  <c r="AW181" i="70"/>
  <c r="AW274" i="70"/>
  <c r="AU267" i="70"/>
  <c r="BG38" i="70"/>
  <c r="AC32" i="70"/>
  <c r="BY78" i="70"/>
  <c r="BV38" i="70"/>
  <c r="BV32" i="70"/>
  <c r="R78" i="70"/>
  <c r="S78" i="70"/>
  <c r="B267" i="70"/>
  <c r="H267" i="70"/>
  <c r="BF267" i="70"/>
  <c r="AN267" i="70"/>
  <c r="BN74" i="70"/>
  <c r="E79" i="70"/>
  <c r="CS79" i="70"/>
  <c r="S79" i="70"/>
  <c r="BM79" i="70"/>
  <c r="T79" i="70"/>
  <c r="CU79" i="70"/>
  <c r="AB79" i="70"/>
  <c r="BO79" i="70"/>
  <c r="CX79" i="70"/>
  <c r="BZ79" i="70"/>
  <c r="AZ79" i="70"/>
  <c r="C79" i="70"/>
  <c r="AH79" i="70"/>
  <c r="BE79" i="70"/>
  <c r="AL79" i="70"/>
  <c r="AK79" i="70"/>
  <c r="BC79" i="70"/>
  <c r="AV79" i="70"/>
  <c r="BL79" i="70"/>
  <c r="R79" i="70"/>
  <c r="CQ79" i="70"/>
  <c r="AI79" i="70"/>
  <c r="BT79" i="70"/>
  <c r="CB79" i="70"/>
  <c r="BS79" i="70"/>
  <c r="BQ79" i="70"/>
  <c r="BF79" i="70"/>
  <c r="BD79" i="70"/>
  <c r="AP79" i="70"/>
  <c r="CR79" i="70"/>
  <c r="CE79" i="70"/>
  <c r="AM79" i="70"/>
  <c r="AG79" i="70"/>
  <c r="BK79" i="70"/>
  <c r="W79" i="70"/>
  <c r="CW79" i="70"/>
  <c r="J79" i="70"/>
  <c r="BN79" i="70"/>
  <c r="BB79" i="70"/>
  <c r="CY79" i="70"/>
  <c r="M79" i="70"/>
  <c r="AQ79" i="70"/>
  <c r="CI79" i="70"/>
  <c r="CF79" i="70"/>
  <c r="AX79" i="70"/>
  <c r="AJ79" i="70"/>
  <c r="CH79" i="70"/>
  <c r="AW79" i="70"/>
  <c r="CC79" i="70"/>
  <c r="D79" i="70"/>
  <c r="AY79" i="70"/>
  <c r="CV79" i="70"/>
  <c r="X79" i="70"/>
  <c r="CD79" i="70"/>
  <c r="CG79" i="70"/>
  <c r="AK126" i="70"/>
  <c r="V126" i="70"/>
  <c r="BR126" i="70"/>
  <c r="W126" i="70"/>
  <c r="AO126" i="70"/>
  <c r="BP126" i="70"/>
  <c r="R126" i="70"/>
  <c r="BM126" i="70"/>
  <c r="BL126" i="70"/>
  <c r="AQ126" i="70"/>
  <c r="AP126" i="70"/>
  <c r="AN126" i="70"/>
  <c r="BD126" i="70"/>
  <c r="T126" i="70"/>
  <c r="AB126" i="70"/>
  <c r="AH126" i="70"/>
  <c r="L126" i="70"/>
  <c r="E126" i="70"/>
  <c r="AZ126" i="70"/>
  <c r="AG126" i="70"/>
  <c r="BK126" i="70"/>
  <c r="BF126" i="70"/>
  <c r="J126" i="70"/>
  <c r="X126" i="70"/>
  <c r="S126" i="70"/>
  <c r="G126" i="70"/>
  <c r="H126" i="70"/>
  <c r="BB126" i="70"/>
  <c r="AY126" i="70"/>
  <c r="BO126" i="70"/>
  <c r="F126" i="70"/>
  <c r="BQ126" i="70"/>
  <c r="AL126" i="70"/>
  <c r="AJ126" i="70"/>
  <c r="I126" i="70"/>
  <c r="U126" i="70"/>
  <c r="AX126" i="70"/>
  <c r="Y126" i="70"/>
  <c r="BT126" i="70"/>
  <c r="K126" i="70"/>
  <c r="AA126" i="70"/>
  <c r="AN97" i="70"/>
  <c r="BU97" i="70"/>
  <c r="E97" i="70"/>
  <c r="T97" i="70"/>
  <c r="AC97" i="70" s="1"/>
  <c r="L97" i="70"/>
  <c r="O97" i="70" s="1"/>
  <c r="BN97" i="70"/>
  <c r="AI97" i="70"/>
  <c r="AK97" i="70"/>
  <c r="AG97" i="70"/>
  <c r="D97" i="70"/>
  <c r="AH134" i="70"/>
  <c r="BB134" i="70"/>
  <c r="AY134" i="70"/>
  <c r="G134" i="70"/>
  <c r="AO134" i="70"/>
  <c r="AA134" i="70"/>
  <c r="BQ134" i="70"/>
  <c r="AV134" i="70"/>
  <c r="BA134" i="70"/>
  <c r="BE134" i="70"/>
  <c r="M134" i="70"/>
  <c r="S134" i="70"/>
  <c r="AK134" i="70"/>
  <c r="K134" i="70"/>
  <c r="V134" i="70"/>
  <c r="BL134" i="70"/>
  <c r="AN134" i="70"/>
  <c r="F134" i="70"/>
  <c r="J134" i="70"/>
  <c r="BP134" i="70"/>
  <c r="L134" i="70"/>
  <c r="AX134" i="70"/>
  <c r="BM134" i="70"/>
  <c r="BK134" i="70"/>
  <c r="BR134" i="70"/>
  <c r="Y134" i="70"/>
  <c r="BN134" i="70"/>
  <c r="BD134" i="70"/>
  <c r="R134" i="70"/>
  <c r="BF134" i="70"/>
  <c r="AI134" i="70"/>
  <c r="BT134" i="70"/>
  <c r="T134" i="70"/>
  <c r="H134" i="70"/>
  <c r="AJ134" i="70"/>
  <c r="W134" i="70"/>
  <c r="X134" i="70"/>
  <c r="AQ134" i="70"/>
  <c r="I134" i="70"/>
  <c r="BU134" i="70"/>
  <c r="AZ229" i="70"/>
  <c r="AV229" i="70"/>
  <c r="W229" i="70"/>
  <c r="D229" i="70"/>
  <c r="AN229" i="70"/>
  <c r="AA229" i="70"/>
  <c r="AQ229" i="70"/>
  <c r="BN229" i="70"/>
  <c r="L229" i="70"/>
  <c r="BP229" i="70"/>
  <c r="R229" i="70"/>
  <c r="C229" i="70"/>
  <c r="X229" i="70"/>
  <c r="AI229" i="70"/>
  <c r="E229" i="70"/>
  <c r="AJ229" i="70"/>
  <c r="BK229" i="70"/>
  <c r="M229" i="70"/>
  <c r="BC229" i="70"/>
  <c r="BF229" i="70"/>
  <c r="BM229" i="70"/>
  <c r="AK229" i="70"/>
  <c r="V77" i="70"/>
  <c r="AN77" i="70"/>
  <c r="BR77" i="70"/>
  <c r="AY77" i="70"/>
  <c r="AM77" i="70"/>
  <c r="M77" i="70"/>
  <c r="CS77" i="70"/>
  <c r="BP77" i="70"/>
  <c r="AV77" i="70"/>
  <c r="Z77" i="70"/>
  <c r="L77" i="70"/>
  <c r="BB77" i="70"/>
  <c r="AG77" i="70"/>
  <c r="CF77" i="70"/>
  <c r="Y77" i="70"/>
  <c r="BL77" i="70"/>
  <c r="J77" i="70"/>
  <c r="CX77" i="70"/>
  <c r="S77" i="70"/>
  <c r="BO77" i="70"/>
  <c r="AP77" i="70"/>
  <c r="AI77" i="70"/>
  <c r="AB77" i="70"/>
  <c r="CB77" i="70"/>
  <c r="AQ77" i="70"/>
  <c r="CH77" i="70"/>
  <c r="R77" i="70"/>
  <c r="AK77" i="70"/>
  <c r="AW77" i="70"/>
  <c r="BZ77" i="70"/>
  <c r="BF77" i="70"/>
  <c r="CI77" i="70"/>
  <c r="CP77" i="70"/>
  <c r="BU77" i="70"/>
  <c r="AL77" i="70"/>
  <c r="CT77" i="70"/>
  <c r="CC77" i="70"/>
  <c r="AZ77" i="70"/>
  <c r="X77" i="70"/>
  <c r="BD77" i="70"/>
  <c r="CV77" i="70"/>
  <c r="CW77" i="70"/>
  <c r="G77" i="70"/>
  <c r="BM77" i="70"/>
  <c r="H77" i="70"/>
  <c r="BE77" i="70"/>
  <c r="W77" i="70"/>
  <c r="CJ77" i="70"/>
  <c r="BQ77" i="70"/>
  <c r="AH77" i="70"/>
  <c r="CU77" i="70"/>
  <c r="BA77" i="70"/>
  <c r="CG77" i="70"/>
  <c r="CE77" i="70"/>
  <c r="T77" i="70"/>
  <c r="CR77" i="70"/>
  <c r="I227" i="70"/>
  <c r="BL227" i="70"/>
  <c r="Z227" i="70"/>
  <c r="BA227" i="70"/>
  <c r="AO227" i="70"/>
  <c r="BN227" i="70"/>
  <c r="AA227" i="70"/>
  <c r="G227" i="70"/>
  <c r="D227" i="70"/>
  <c r="V227" i="70"/>
  <c r="U227" i="70"/>
  <c r="L227" i="70"/>
  <c r="AK227" i="70"/>
  <c r="X227" i="70"/>
  <c r="BK227" i="70"/>
  <c r="AM227" i="70"/>
  <c r="AH227" i="70"/>
  <c r="BE227" i="70"/>
  <c r="AQ227" i="70"/>
  <c r="C227" i="70"/>
  <c r="AB227" i="70"/>
  <c r="BR227" i="70"/>
  <c r="J227" i="70"/>
  <c r="H227" i="70"/>
  <c r="BU227" i="70"/>
  <c r="K227" i="70"/>
  <c r="AX227" i="70"/>
  <c r="AL227" i="70"/>
  <c r="BD227" i="70"/>
  <c r="AY227" i="70"/>
  <c r="BP227" i="70"/>
  <c r="W227" i="70"/>
  <c r="AV227" i="70"/>
  <c r="AZ227" i="70"/>
  <c r="BT227" i="70"/>
  <c r="AI227" i="70"/>
  <c r="BS227" i="70"/>
  <c r="S227" i="70"/>
  <c r="E227" i="70"/>
  <c r="T227" i="70"/>
  <c r="T232" i="70"/>
  <c r="AZ232" i="70"/>
  <c r="H232" i="70"/>
  <c r="I232" i="70"/>
  <c r="AG232" i="70"/>
  <c r="AY232" i="70"/>
  <c r="U232" i="70"/>
  <c r="BQ232" i="70"/>
  <c r="AO232" i="70"/>
  <c r="BO232" i="70"/>
  <c r="BL232" i="70"/>
  <c r="J232" i="70"/>
  <c r="AM232" i="70"/>
  <c r="V232" i="70"/>
  <c r="AK232" i="70"/>
  <c r="D232" i="70"/>
  <c r="X232" i="70"/>
  <c r="C232" i="70"/>
  <c r="BF232" i="70"/>
  <c r="AG83" i="70"/>
  <c r="I83" i="70"/>
  <c r="CJ83" i="70"/>
  <c r="CB83" i="70"/>
  <c r="AL83" i="70"/>
  <c r="R234" i="70"/>
  <c r="G234" i="70"/>
  <c r="L234" i="70"/>
  <c r="F78" i="70"/>
  <c r="CH78" i="70"/>
  <c r="CC78" i="70"/>
  <c r="BO78" i="70"/>
  <c r="AI78" i="70"/>
  <c r="BF78" i="70"/>
  <c r="AW78" i="70"/>
  <c r="BU78" i="70"/>
  <c r="CO78" i="70"/>
  <c r="AX78" i="70"/>
  <c r="AP78" i="70"/>
  <c r="CX78" i="70"/>
  <c r="AK78" i="70"/>
  <c r="X78" i="70"/>
  <c r="CE78" i="70"/>
  <c r="CP78" i="70"/>
  <c r="AQ78" i="70"/>
  <c r="BS78" i="70"/>
  <c r="AZ78" i="70"/>
  <c r="CQ78" i="70"/>
  <c r="BP78" i="70"/>
  <c r="AH78" i="70"/>
  <c r="CR78" i="70"/>
  <c r="L78" i="70"/>
  <c r="I78" i="70"/>
  <c r="U78" i="70"/>
  <c r="AG78" i="70"/>
  <c r="BA78" i="70"/>
  <c r="AV78" i="70"/>
  <c r="BD78" i="70"/>
  <c r="BR78" i="70"/>
  <c r="AL78" i="70"/>
  <c r="CW78" i="70"/>
  <c r="BN78" i="70"/>
  <c r="CG78" i="70"/>
  <c r="BB78" i="70"/>
  <c r="CI78" i="70"/>
  <c r="BZ78" i="70"/>
  <c r="CS78" i="70"/>
  <c r="CY78" i="70"/>
  <c r="S267" i="70"/>
  <c r="AY267" i="70"/>
  <c r="Y267" i="70"/>
  <c r="BD267" i="70"/>
  <c r="W267" i="70"/>
  <c r="AZ267" i="70"/>
  <c r="AG267" i="70"/>
  <c r="C267" i="70"/>
  <c r="D267" i="70"/>
  <c r="AQ267" i="70"/>
  <c r="C145" i="70"/>
  <c r="BL145" i="70"/>
  <c r="AW145" i="70"/>
  <c r="AM145" i="70"/>
  <c r="AK145" i="70"/>
  <c r="K145" i="70"/>
  <c r="R145" i="70"/>
  <c r="BQ145" i="70"/>
  <c r="T145" i="70"/>
  <c r="X145" i="70"/>
  <c r="AV145" i="70"/>
  <c r="D145" i="70"/>
  <c r="I177" i="70"/>
  <c r="BT177" i="70"/>
  <c r="Y177" i="70"/>
  <c r="BD177" i="70"/>
  <c r="AX177" i="70"/>
  <c r="AZ177" i="70"/>
  <c r="BR177" i="70"/>
  <c r="C177" i="70"/>
  <c r="U177" i="70"/>
  <c r="X177" i="70"/>
  <c r="AB177" i="70"/>
  <c r="BN177" i="70"/>
  <c r="BC177" i="70"/>
  <c r="AL177" i="70"/>
  <c r="BE177" i="70"/>
  <c r="V177" i="70"/>
  <c r="M177" i="70"/>
  <c r="L177" i="70"/>
  <c r="BS177" i="70"/>
  <c r="AW177" i="70"/>
  <c r="AG177" i="70"/>
  <c r="AV177" i="70"/>
  <c r="BL177" i="70"/>
  <c r="F177" i="70"/>
  <c r="K177" i="70"/>
  <c r="H177" i="70"/>
  <c r="S177" i="70"/>
  <c r="BO177" i="70"/>
  <c r="AH177" i="70"/>
  <c r="E177" i="70"/>
  <c r="BF177" i="70"/>
  <c r="AJ177" i="70"/>
  <c r="BB177" i="70"/>
  <c r="AP177" i="70"/>
  <c r="AY177" i="70"/>
  <c r="BM177" i="70"/>
  <c r="BA177" i="70"/>
  <c r="G177" i="70"/>
  <c r="BP177" i="70"/>
  <c r="AQ177" i="70"/>
  <c r="BQ177" i="70"/>
  <c r="CK292" i="70"/>
  <c r="BV292" i="70"/>
  <c r="I74" i="70"/>
  <c r="T74" i="70"/>
  <c r="BQ74" i="70"/>
  <c r="M74" i="70"/>
  <c r="AA74" i="70"/>
  <c r="AW74" i="70"/>
  <c r="CG74" i="70"/>
  <c r="CQ74" i="70"/>
  <c r="F74" i="70"/>
  <c r="CB74" i="70"/>
  <c r="BB74" i="70"/>
  <c r="CV74" i="70"/>
  <c r="AG74" i="70"/>
  <c r="AK74" i="70"/>
  <c r="CR74" i="70"/>
  <c r="AX74" i="70"/>
  <c r="BS74" i="70"/>
  <c r="CF74" i="70"/>
  <c r="CE74" i="70"/>
  <c r="CJ74" i="70"/>
  <c r="J74" i="70"/>
  <c r="CA74" i="70"/>
  <c r="AP74" i="70"/>
  <c r="AZ74" i="70"/>
  <c r="CU74" i="70"/>
  <c r="S74" i="70"/>
  <c r="W74" i="70"/>
  <c r="CI74" i="70"/>
  <c r="AI74" i="70"/>
  <c r="AH74" i="70"/>
  <c r="C74" i="70"/>
  <c r="BM74" i="70"/>
  <c r="BR74" i="70"/>
  <c r="Z74" i="70"/>
  <c r="L74" i="70"/>
  <c r="BE74" i="70"/>
  <c r="CP74" i="70"/>
  <c r="BK74" i="70"/>
  <c r="BU74" i="70"/>
  <c r="X74" i="70"/>
  <c r="AN74" i="70"/>
  <c r="AV74" i="70"/>
  <c r="BP74" i="70"/>
  <c r="AJ74" i="70"/>
  <c r="BD74" i="70"/>
  <c r="U74" i="70"/>
  <c r="CT74" i="70"/>
  <c r="CX74" i="70"/>
  <c r="CO74" i="70"/>
  <c r="CD74" i="70"/>
  <c r="BC74" i="70"/>
  <c r="BL74" i="70"/>
  <c r="V74" i="70"/>
  <c r="AO267" i="70"/>
  <c r="K186" i="70"/>
  <c r="AW186" i="70"/>
  <c r="AJ233" i="70"/>
  <c r="AK233" i="70"/>
  <c r="K178" i="70"/>
  <c r="M178" i="70"/>
  <c r="AP178" i="70"/>
  <c r="J178" i="70"/>
  <c r="AW178" i="70"/>
  <c r="V178" i="70"/>
  <c r="AQ178" i="70"/>
  <c r="BR178" i="70"/>
  <c r="BK178" i="70"/>
  <c r="BN178" i="70"/>
  <c r="BQ178" i="70"/>
  <c r="I178" i="70"/>
  <c r="W178" i="70"/>
  <c r="BC178" i="70"/>
  <c r="C178" i="70"/>
  <c r="AK264" i="70"/>
  <c r="J264" i="70"/>
  <c r="AP264" i="70"/>
  <c r="K264" i="70"/>
  <c r="AQ264" i="70"/>
  <c r="W264" i="70"/>
  <c r="I264" i="70"/>
  <c r="AZ264" i="70"/>
  <c r="G264" i="70"/>
  <c r="E264" i="70"/>
  <c r="CA78" i="70"/>
  <c r="AN78" i="70"/>
  <c r="Y78" i="70"/>
  <c r="BN77" i="70"/>
  <c r="AP138" i="70"/>
  <c r="AX138" i="70"/>
  <c r="CD77" i="70"/>
  <c r="T83" i="70"/>
  <c r="F79" i="70"/>
  <c r="CT78" i="70"/>
  <c r="V78" i="70"/>
  <c r="D78" i="70"/>
  <c r="C78" i="70"/>
  <c r="T78" i="70"/>
  <c r="AJ78" i="70"/>
  <c r="CY77" i="70"/>
  <c r="AY78" i="70"/>
  <c r="AB78" i="70"/>
  <c r="Z78" i="70"/>
  <c r="BL78" i="70"/>
  <c r="AO77" i="70"/>
  <c r="CP79" i="70"/>
  <c r="CJ78" i="70"/>
  <c r="AM78" i="70"/>
  <c r="AY164" i="70"/>
  <c r="AY178" i="70"/>
  <c r="F264" i="70"/>
  <c r="BB264" i="70"/>
  <c r="AA264" i="70"/>
  <c r="AV264" i="70"/>
  <c r="AI264" i="70"/>
  <c r="Y174" i="70"/>
  <c r="AW219" i="70"/>
  <c r="E85" i="70"/>
  <c r="CA85" i="70"/>
  <c r="BA85" i="70"/>
  <c r="BB85" i="70"/>
  <c r="F85" i="70"/>
  <c r="AH178" i="70"/>
  <c r="BP174" i="70"/>
  <c r="BM174" i="70"/>
  <c r="I174" i="70"/>
  <c r="AQ174" i="70"/>
  <c r="AI233" i="70"/>
  <c r="I125" i="70"/>
  <c r="AW92" i="70"/>
  <c r="BL92" i="70"/>
  <c r="BN125" i="70"/>
  <c r="BO92" i="70"/>
  <c r="AV92" i="70"/>
  <c r="BD113" i="70"/>
  <c r="F178" i="70"/>
  <c r="Q264" i="70"/>
  <c r="AY264" i="70"/>
  <c r="BA264" i="70"/>
  <c r="AL264" i="70"/>
  <c r="BF264" i="70"/>
  <c r="AP233" i="70"/>
  <c r="CG92" i="70"/>
  <c r="AW125" i="70"/>
  <c r="K174" i="70"/>
  <c r="BB125" i="70"/>
  <c r="X174" i="70"/>
  <c r="CO85" i="70"/>
  <c r="CJ85" i="70"/>
  <c r="BL85" i="70"/>
  <c r="CR85" i="70"/>
  <c r="BC85" i="70"/>
  <c r="BU178" i="70"/>
  <c r="AH264" i="70"/>
  <c r="AI174" i="70"/>
  <c r="U174" i="70"/>
  <c r="BO174" i="70"/>
  <c r="AP174" i="70"/>
  <c r="D178" i="70"/>
  <c r="BD219" i="70"/>
  <c r="BR125" i="70"/>
  <c r="CF85" i="70"/>
  <c r="AN92" i="70"/>
  <c r="AH92" i="70"/>
  <c r="H125" i="70"/>
  <c r="W125" i="70"/>
  <c r="BA92" i="70"/>
  <c r="BF92" i="70"/>
  <c r="CI92" i="70"/>
  <c r="AN125" i="70"/>
  <c r="H57" i="64"/>
  <c r="Q98" i="70"/>
  <c r="AN178" i="70"/>
  <c r="Y178" i="70"/>
  <c r="L264" i="70"/>
  <c r="AJ264" i="70"/>
  <c r="BC264" i="70"/>
  <c r="AF264" i="70"/>
  <c r="M264" i="70"/>
  <c r="J233" i="70"/>
  <c r="BZ92" i="70"/>
  <c r="C125" i="70"/>
  <c r="BU174" i="70"/>
  <c r="CB92" i="70"/>
  <c r="U85" i="70"/>
  <c r="W85" i="70"/>
  <c r="BE85" i="70"/>
  <c r="CG85" i="70"/>
  <c r="Y85" i="70"/>
  <c r="BP178" i="70"/>
  <c r="Y264" i="70"/>
  <c r="BK174" i="70"/>
  <c r="AG174" i="70"/>
  <c r="AX174" i="70"/>
  <c r="AV174" i="70"/>
  <c r="BD85" i="70"/>
  <c r="V219" i="70"/>
  <c r="BT125" i="70"/>
  <c r="AM92" i="70"/>
  <c r="BA125" i="70"/>
  <c r="U125" i="70"/>
  <c r="L92" i="70"/>
  <c r="BT92" i="70"/>
  <c r="AL92" i="70"/>
  <c r="CW92" i="70"/>
  <c r="T113" i="70"/>
  <c r="AX113" i="70"/>
  <c r="BD233" i="70"/>
  <c r="BO178" i="70"/>
  <c r="AK178" i="70"/>
  <c r="R264" i="70"/>
  <c r="C264" i="70"/>
  <c r="BD264" i="70"/>
  <c r="AG264" i="70"/>
  <c r="AM264" i="70"/>
  <c r="AJ92" i="70"/>
  <c r="BO233" i="70"/>
  <c r="S174" i="70"/>
  <c r="H85" i="70"/>
  <c r="BU85" i="70"/>
  <c r="BO85" i="70"/>
  <c r="BM85" i="70"/>
  <c r="U178" i="70"/>
  <c r="AN264" i="70"/>
  <c r="AB174" i="70"/>
  <c r="BR174" i="70"/>
  <c r="BE174" i="70"/>
  <c r="R174" i="70"/>
  <c r="AL174" i="70"/>
  <c r="AH174" i="70"/>
  <c r="AM233" i="70"/>
  <c r="AY125" i="70"/>
  <c r="K92" i="70"/>
  <c r="CC92" i="70"/>
  <c r="BN92" i="70"/>
  <c r="BQ92" i="70"/>
  <c r="AI92" i="70"/>
  <c r="U233" i="70"/>
  <c r="X178" i="70"/>
  <c r="X264" i="70"/>
  <c r="AO264" i="70"/>
  <c r="D264" i="70"/>
  <c r="S264" i="70"/>
  <c r="W92" i="70"/>
  <c r="AZ233" i="70"/>
  <c r="J92" i="70"/>
  <c r="AK174" i="70"/>
  <c r="AN85" i="70"/>
  <c r="CV85" i="70"/>
  <c r="CE85" i="70"/>
  <c r="J85" i="70"/>
  <c r="U264" i="70"/>
  <c r="BA174" i="70"/>
  <c r="M174" i="70"/>
  <c r="C174" i="70"/>
  <c r="BD174" i="70"/>
  <c r="BF174" i="70"/>
  <c r="R85" i="70"/>
  <c r="C85" i="70"/>
  <c r="Y125" i="70"/>
  <c r="D85" i="70"/>
  <c r="CB85" i="70"/>
  <c r="CD92" i="70"/>
  <c r="AQ233" i="70"/>
  <c r="L125" i="70"/>
  <c r="Y92" i="70"/>
  <c r="CJ92" i="70"/>
  <c r="CR92" i="70"/>
  <c r="CQ92" i="70"/>
  <c r="BD92" i="70"/>
  <c r="BF125" i="70"/>
  <c r="BJ166" i="70"/>
  <c r="AW113" i="70"/>
  <c r="BQ186" i="70"/>
  <c r="AA178" i="70"/>
  <c r="BE264" i="70"/>
  <c r="V264" i="70"/>
  <c r="AW264" i="70"/>
  <c r="AX264" i="70"/>
  <c r="AB264" i="70"/>
  <c r="BB186" i="70"/>
  <c r="AK92" i="70"/>
  <c r="C233" i="70"/>
  <c r="BT174" i="70"/>
  <c r="D125" i="70"/>
  <c r="S85" i="70"/>
  <c r="CU85" i="70"/>
  <c r="AW85" i="70"/>
  <c r="CQ85" i="70"/>
  <c r="R178" i="70"/>
  <c r="AN174" i="70"/>
  <c r="BB174" i="70"/>
  <c r="AJ174" i="70"/>
  <c r="AY174" i="70"/>
  <c r="BN174" i="70"/>
  <c r="F174" i="70"/>
  <c r="BP85" i="70"/>
  <c r="CY87" i="70"/>
  <c r="AP125" i="70"/>
  <c r="M125" i="70"/>
  <c r="AH125" i="70"/>
  <c r="BN91" i="70"/>
  <c r="BM92" i="70"/>
  <c r="CA92" i="70"/>
  <c r="I92" i="70"/>
  <c r="BB92" i="70"/>
  <c r="D174" i="70"/>
  <c r="F57" i="64"/>
  <c r="BV290" i="70"/>
  <c r="AL240" i="70"/>
  <c r="AB123" i="70"/>
  <c r="BD240" i="70"/>
  <c r="B240" i="70"/>
  <c r="BF66" i="70"/>
  <c r="BB273" i="70"/>
  <c r="Z273" i="70"/>
  <c r="AF273" i="70"/>
  <c r="AJ273" i="70"/>
  <c r="E240" i="70"/>
  <c r="F273" i="70"/>
  <c r="Q161" i="70"/>
  <c r="CS87" i="70"/>
  <c r="T87" i="70"/>
  <c r="AZ87" i="70"/>
  <c r="BM87" i="70"/>
  <c r="AK182" i="70"/>
  <c r="BC182" i="70"/>
  <c r="AV182" i="70"/>
  <c r="T182" i="70"/>
  <c r="Y182" i="70"/>
  <c r="AY182" i="70"/>
  <c r="E182" i="70"/>
  <c r="BA87" i="70"/>
  <c r="CJ87" i="70"/>
  <c r="AI86" i="70"/>
  <c r="CQ87" i="70"/>
  <c r="G86" i="70"/>
  <c r="S86" i="70"/>
  <c r="AX243" i="70"/>
  <c r="CN86" i="70"/>
  <c r="CX87" i="70"/>
  <c r="BD87" i="70"/>
  <c r="CU54" i="70"/>
  <c r="AH243" i="70"/>
  <c r="CG87" i="70"/>
  <c r="BN87" i="70"/>
  <c r="AL87" i="70"/>
  <c r="AQ87" i="70"/>
  <c r="K182" i="70"/>
  <c r="BF182" i="70"/>
  <c r="BE182" i="70"/>
  <c r="AP182" i="70"/>
  <c r="AH182" i="70"/>
  <c r="BM182" i="70"/>
  <c r="BA182" i="70"/>
  <c r="BE87" i="70"/>
  <c r="AK87" i="70"/>
  <c r="BO86" i="70"/>
  <c r="BM178" i="70"/>
  <c r="AZ178" i="70"/>
  <c r="AV234" i="70"/>
  <c r="L87" i="70"/>
  <c r="BL170" i="70"/>
  <c r="L233" i="70"/>
  <c r="BM233" i="70"/>
  <c r="D86" i="70"/>
  <c r="BM86" i="70"/>
  <c r="AW243" i="70"/>
  <c r="AU182" i="70"/>
  <c r="AF86" i="70"/>
  <c r="B87" i="70"/>
  <c r="Q58" i="70"/>
  <c r="BJ54" i="70"/>
  <c r="K87" i="70"/>
  <c r="AP87" i="70"/>
  <c r="AX54" i="70"/>
  <c r="CV87" i="70"/>
  <c r="BF87" i="70"/>
  <c r="BQ87" i="70"/>
  <c r="CP87" i="70"/>
  <c r="I243" i="70"/>
  <c r="V182" i="70"/>
  <c r="S182" i="70"/>
  <c r="BR182" i="70"/>
  <c r="BS182" i="70"/>
  <c r="G182" i="70"/>
  <c r="AQ182" i="70"/>
  <c r="CO87" i="70"/>
  <c r="CF87" i="70"/>
  <c r="CB87" i="70"/>
  <c r="AJ178" i="70"/>
  <c r="BE178" i="70"/>
  <c r="D87" i="70"/>
  <c r="I87" i="70"/>
  <c r="AM86" i="70"/>
  <c r="BF86" i="70"/>
  <c r="F182" i="70"/>
  <c r="AN87" i="70"/>
  <c r="I86" i="70"/>
  <c r="CV86" i="70"/>
  <c r="BB87" i="70"/>
  <c r="J86" i="70"/>
  <c r="T86" i="70"/>
  <c r="BV289" i="70"/>
  <c r="U182" i="70"/>
  <c r="BO87" i="70"/>
  <c r="CA54" i="70"/>
  <c r="AH87" i="70"/>
  <c r="AA87" i="70"/>
  <c r="M87" i="70"/>
  <c r="AM87" i="70"/>
  <c r="BD182" i="70"/>
  <c r="BN182" i="70"/>
  <c r="C182" i="70"/>
  <c r="H182" i="70"/>
  <c r="AA182" i="70"/>
  <c r="R182" i="70"/>
  <c r="BO182" i="70"/>
  <c r="BP87" i="70"/>
  <c r="S87" i="70"/>
  <c r="CX86" i="70"/>
  <c r="AL178" i="70"/>
  <c r="T174" i="70"/>
  <c r="BE86" i="70"/>
  <c r="CD86" i="70"/>
  <c r="BA86" i="70"/>
  <c r="CK290" i="70"/>
  <c r="I182" i="70"/>
  <c r="M182" i="70"/>
  <c r="Z87" i="70"/>
  <c r="BY87" i="70"/>
  <c r="BJ182" i="70"/>
  <c r="BJ193" i="70"/>
  <c r="AQ245" i="70"/>
  <c r="AY243" i="70"/>
  <c r="AU243" i="70"/>
  <c r="BY86" i="70"/>
  <c r="BG39" i="70"/>
  <c r="Q54" i="70"/>
  <c r="CN54" i="70"/>
  <c r="AF182" i="70"/>
  <c r="Q182" i="70"/>
  <c r="AC3" i="70"/>
  <c r="BQ182" i="70"/>
  <c r="BR87" i="70"/>
  <c r="E87" i="70"/>
  <c r="CS54" i="70"/>
  <c r="K86" i="70"/>
  <c r="AZ54" i="70"/>
  <c r="AI54" i="70"/>
  <c r="BL87" i="70"/>
  <c r="CE87" i="70"/>
  <c r="AB87" i="70"/>
  <c r="AV87" i="70"/>
  <c r="C87" i="70"/>
  <c r="AN182" i="70"/>
  <c r="BU182" i="70"/>
  <c r="AG182" i="70"/>
  <c r="BK182" i="70"/>
  <c r="AW182" i="70"/>
  <c r="AM182" i="70"/>
  <c r="AJ87" i="70"/>
  <c r="CD87" i="70"/>
  <c r="S178" i="70"/>
  <c r="AG178" i="70"/>
  <c r="BB178" i="70"/>
  <c r="AW234" i="70"/>
  <c r="AO174" i="70"/>
  <c r="BC233" i="70"/>
  <c r="CW86" i="70"/>
  <c r="AA86" i="70"/>
  <c r="W182" i="70"/>
  <c r="L182" i="70"/>
  <c r="BP182" i="70"/>
  <c r="U87" i="70"/>
  <c r="J87" i="70"/>
  <c r="AB243" i="70"/>
  <c r="T243" i="70"/>
  <c r="BV39" i="70"/>
  <c r="Q87" i="70"/>
  <c r="AF54" i="70"/>
  <c r="AU86" i="70"/>
  <c r="AO182" i="70"/>
  <c r="F87" i="70"/>
  <c r="R87" i="70"/>
  <c r="T160" i="70"/>
  <c r="F86" i="70"/>
  <c r="AQ54" i="70"/>
  <c r="CE54" i="70"/>
  <c r="Z54" i="70"/>
  <c r="CC87" i="70"/>
  <c r="AG87" i="70"/>
  <c r="CH87" i="70"/>
  <c r="V87" i="70"/>
  <c r="X87" i="70"/>
  <c r="J182" i="70"/>
  <c r="X182" i="70"/>
  <c r="Z182" i="70"/>
  <c r="D182" i="70"/>
  <c r="AJ182" i="70"/>
  <c r="BT182" i="70"/>
  <c r="CA87" i="70"/>
  <c r="W87" i="70"/>
  <c r="M197" i="70"/>
  <c r="AW87" i="70"/>
  <c r="U86" i="70"/>
  <c r="T178" i="70"/>
  <c r="K234" i="70"/>
  <c r="AP170" i="70"/>
  <c r="CC86" i="70"/>
  <c r="AM174" i="70"/>
  <c r="AZ174" i="70"/>
  <c r="CR86" i="70"/>
  <c r="N3" i="70"/>
  <c r="AU186" i="70"/>
  <c r="Q217" i="70"/>
  <c r="N290" i="70"/>
  <c r="BJ186" i="70"/>
  <c r="AC39" i="70"/>
  <c r="Q173" i="70"/>
  <c r="N31" i="70"/>
  <c r="H228" i="70"/>
  <c r="BN228" i="70"/>
  <c r="AO228" i="70"/>
  <c r="AI228" i="70"/>
  <c r="BL217" i="70"/>
  <c r="W217" i="70"/>
  <c r="AA145" i="70"/>
  <c r="BN145" i="70"/>
  <c r="BO145" i="70"/>
  <c r="AP145" i="70"/>
  <c r="S145" i="70"/>
  <c r="AG145" i="70"/>
  <c r="R173" i="70"/>
  <c r="AH173" i="70"/>
  <c r="G173" i="70"/>
  <c r="T173" i="70"/>
  <c r="BP186" i="70"/>
  <c r="AL173" i="70"/>
  <c r="BA186" i="70"/>
  <c r="J130" i="70"/>
  <c r="Z217" i="70"/>
  <c r="T228" i="70"/>
  <c r="BM217" i="70"/>
  <c r="AI217" i="70"/>
  <c r="AQ217" i="70"/>
  <c r="BC217" i="70"/>
  <c r="AN217" i="70"/>
  <c r="BC228" i="70"/>
  <c r="BS173" i="70"/>
  <c r="BE173" i="70"/>
  <c r="BD173" i="70"/>
  <c r="AF186" i="70"/>
  <c r="AR40" i="70"/>
  <c r="AR290" i="70"/>
  <c r="AR45" i="70"/>
  <c r="N29" i="70"/>
  <c r="BS145" i="70"/>
  <c r="BM228" i="70"/>
  <c r="G228" i="70"/>
  <c r="E228" i="70"/>
  <c r="AG228" i="70"/>
  <c r="AY228" i="70"/>
  <c r="H217" i="70"/>
  <c r="AL145" i="70"/>
  <c r="AZ145" i="70"/>
  <c r="E145" i="70"/>
  <c r="BM145" i="70"/>
  <c r="J145" i="70"/>
  <c r="BU145" i="70"/>
  <c r="AB145" i="70"/>
  <c r="BL173" i="70"/>
  <c r="D173" i="70"/>
  <c r="BM173" i="70"/>
  <c r="AO173" i="70"/>
  <c r="AK186" i="70"/>
  <c r="J173" i="70"/>
  <c r="D186" i="70"/>
  <c r="CS91" i="70"/>
  <c r="BU173" i="70"/>
  <c r="BS217" i="70"/>
  <c r="AY217" i="70"/>
  <c r="AL217" i="70"/>
  <c r="G217" i="70"/>
  <c r="AG217" i="70"/>
  <c r="Y173" i="70"/>
  <c r="BD91" i="70"/>
  <c r="E173" i="70"/>
  <c r="AF145" i="70"/>
  <c r="AQ145" i="70"/>
  <c r="AQ228" i="70"/>
  <c r="R228" i="70"/>
  <c r="C228" i="70"/>
  <c r="S228" i="70"/>
  <c r="AA228" i="70"/>
  <c r="BU217" i="70"/>
  <c r="K91" i="70"/>
  <c r="Z145" i="70"/>
  <c r="BB145" i="70"/>
  <c r="BD145" i="70"/>
  <c r="Y145" i="70"/>
  <c r="AH145" i="70"/>
  <c r="M145" i="70"/>
  <c r="BR145" i="70"/>
  <c r="L228" i="70"/>
  <c r="X173" i="70"/>
  <c r="AY173" i="70"/>
  <c r="AW173" i="70"/>
  <c r="AZ173" i="70"/>
  <c r="G186" i="70"/>
  <c r="AM173" i="70"/>
  <c r="AJ186" i="70"/>
  <c r="BK91" i="70"/>
  <c r="BP217" i="70"/>
  <c r="AB217" i="70"/>
  <c r="BO217" i="70"/>
  <c r="BA217" i="70"/>
  <c r="D217" i="70"/>
  <c r="L91" i="70"/>
  <c r="BC173" i="70"/>
  <c r="D228" i="70"/>
  <c r="AH228" i="70"/>
  <c r="CB91" i="70"/>
  <c r="AQ173" i="70"/>
  <c r="T130" i="70"/>
  <c r="X91" i="70"/>
  <c r="AF173" i="70"/>
  <c r="BG290" i="70"/>
  <c r="AR31" i="70"/>
  <c r="CN91" i="70"/>
  <c r="BV44" i="70"/>
  <c r="BQ173" i="70"/>
  <c r="AM228" i="70"/>
  <c r="BK228" i="70"/>
  <c r="BU228" i="70"/>
  <c r="AV228" i="70"/>
  <c r="BO228" i="70"/>
  <c r="F228" i="70"/>
  <c r="AO217" i="70"/>
  <c r="BT91" i="70"/>
  <c r="AI145" i="70"/>
  <c r="AO145" i="70"/>
  <c r="BC145" i="70"/>
  <c r="AN145" i="70"/>
  <c r="BP145" i="70"/>
  <c r="L145" i="70"/>
  <c r="L173" i="70"/>
  <c r="AI173" i="70"/>
  <c r="BP173" i="70"/>
  <c r="S173" i="70"/>
  <c r="C186" i="70"/>
  <c r="C173" i="70"/>
  <c r="J186" i="70"/>
  <c r="L217" i="70"/>
  <c r="BF217" i="70"/>
  <c r="S217" i="70"/>
  <c r="BQ217" i="70"/>
  <c r="BT217" i="70"/>
  <c r="I217" i="70"/>
  <c r="E217" i="70"/>
  <c r="U173" i="70"/>
  <c r="I130" i="70"/>
  <c r="AF217" i="70"/>
  <c r="B228" i="70"/>
  <c r="B91" i="70"/>
  <c r="Q228" i="70"/>
  <c r="AR32" i="70"/>
  <c r="AR39" i="70"/>
  <c r="B186" i="70"/>
  <c r="BJ217" i="70"/>
  <c r="BJ145" i="70"/>
  <c r="AR3" i="70"/>
  <c r="K173" i="70"/>
  <c r="AL228" i="70"/>
  <c r="AK228" i="70"/>
  <c r="Y228" i="70"/>
  <c r="BS228" i="70"/>
  <c r="M228" i="70"/>
  <c r="BD228" i="70"/>
  <c r="AP217" i="70"/>
  <c r="BT228" i="70"/>
  <c r="BA145" i="70"/>
  <c r="H145" i="70"/>
  <c r="BE145" i="70"/>
  <c r="G145" i="70"/>
  <c r="AJ145" i="70"/>
  <c r="BF145" i="70"/>
  <c r="AZ228" i="70"/>
  <c r="BT173" i="70"/>
  <c r="AK173" i="70"/>
  <c r="BB173" i="70"/>
  <c r="I173" i="70"/>
  <c r="AL186" i="70"/>
  <c r="H173" i="70"/>
  <c r="AM217" i="70"/>
  <c r="BN217" i="70"/>
  <c r="C217" i="70"/>
  <c r="AK217" i="70"/>
  <c r="AA217" i="70"/>
  <c r="M217" i="70"/>
  <c r="CV91" i="70"/>
  <c r="K228" i="70"/>
  <c r="AX217" i="70"/>
  <c r="BQ228" i="70"/>
  <c r="AI130" i="70"/>
  <c r="BE91" i="70"/>
  <c r="I228" i="70"/>
  <c r="BA130" i="70"/>
  <c r="AJ217" i="70"/>
  <c r="BG32" i="70"/>
  <c r="BJ228" i="70"/>
  <c r="AF228" i="70"/>
  <c r="N32" i="70"/>
  <c r="B217" i="70"/>
  <c r="AC290" i="70"/>
  <c r="BJ130" i="70"/>
  <c r="AU228" i="70"/>
  <c r="Q145" i="70"/>
  <c r="BA228" i="70"/>
  <c r="AW228" i="70"/>
  <c r="W228" i="70"/>
  <c r="AP228" i="70"/>
  <c r="CV69" i="70"/>
  <c r="I145" i="70"/>
  <c r="U145" i="70"/>
  <c r="AY145" i="70"/>
  <c r="F145" i="70"/>
  <c r="BT145" i="70"/>
  <c r="V145" i="70"/>
  <c r="AP173" i="70"/>
  <c r="BK173" i="70"/>
  <c r="BN173" i="70"/>
  <c r="M173" i="70"/>
  <c r="X186" i="70"/>
  <c r="BB217" i="70"/>
  <c r="BE217" i="70"/>
  <c r="T217" i="70"/>
  <c r="U217" i="70"/>
  <c r="Y217" i="70"/>
  <c r="BF228" i="70"/>
  <c r="AV173" i="70"/>
  <c r="T91" i="70"/>
  <c r="CT91" i="70"/>
  <c r="BO173" i="70"/>
  <c r="CK289" i="70"/>
  <c r="CZ289" i="70"/>
  <c r="BM199" i="70"/>
  <c r="I199" i="70"/>
  <c r="B199" i="70"/>
  <c r="BR199" i="70"/>
  <c r="Q199" i="70"/>
  <c r="BJ199" i="70"/>
  <c r="W199" i="70"/>
  <c r="AU199" i="70"/>
  <c r="AF199" i="70"/>
  <c r="BY91" i="70"/>
  <c r="AR289" i="70"/>
  <c r="B146" i="70"/>
  <c r="BR54" i="70"/>
  <c r="AW54" i="70"/>
  <c r="CP54" i="70"/>
  <c r="AB54" i="70"/>
  <c r="Y225" i="70"/>
  <c r="E84" i="70"/>
  <c r="E91" i="70"/>
  <c r="F54" i="70"/>
  <c r="H54" i="70"/>
  <c r="BD54" i="70"/>
  <c r="CO54" i="70"/>
  <c r="AX225" i="70"/>
  <c r="AN225" i="70"/>
  <c r="BP225" i="70"/>
  <c r="U225" i="70"/>
  <c r="AL225" i="70"/>
  <c r="E225" i="70"/>
  <c r="CF54" i="70"/>
  <c r="BD130" i="70"/>
  <c r="BR186" i="70"/>
  <c r="I186" i="70"/>
  <c r="BN186" i="70"/>
  <c r="M186" i="70"/>
  <c r="AX186" i="70"/>
  <c r="AH186" i="70"/>
  <c r="CP86" i="70"/>
  <c r="C91" i="70"/>
  <c r="AG91" i="70"/>
  <c r="AK130" i="70"/>
  <c r="U130" i="70"/>
  <c r="AJ91" i="70"/>
  <c r="CY91" i="70"/>
  <c r="X84" i="70"/>
  <c r="CE84" i="70"/>
  <c r="V84" i="70"/>
  <c r="M84" i="70"/>
  <c r="BM84" i="70"/>
  <c r="BB84" i="70"/>
  <c r="CC84" i="70"/>
  <c r="C130" i="70"/>
  <c r="K130" i="70"/>
  <c r="AJ84" i="70"/>
  <c r="J84" i="70"/>
  <c r="H84" i="70"/>
  <c r="CS84" i="70"/>
  <c r="BK86" i="70"/>
  <c r="CA91" i="70"/>
  <c r="AV91" i="70"/>
  <c r="AK91" i="70"/>
  <c r="CJ91" i="70"/>
  <c r="AV86" i="70"/>
  <c r="AG130" i="70"/>
  <c r="AL130" i="70"/>
  <c r="BL130" i="70"/>
  <c r="BN130" i="70"/>
  <c r="BP130" i="70"/>
  <c r="CO91" i="70"/>
  <c r="W86" i="70"/>
  <c r="AN86" i="70"/>
  <c r="CF86" i="70"/>
  <c r="E130" i="70"/>
  <c r="CH86" i="70"/>
  <c r="CQ86" i="70"/>
  <c r="CA86" i="70"/>
  <c r="CJ86" i="70"/>
  <c r="BS86" i="70"/>
  <c r="M130" i="70"/>
  <c r="AJ86" i="70"/>
  <c r="AU225" i="70"/>
  <c r="BF146" i="70"/>
  <c r="AC31" i="70"/>
  <c r="N289" i="70"/>
  <c r="BG31" i="70"/>
  <c r="B84" i="70"/>
  <c r="BJ225" i="70"/>
  <c r="Q146" i="70"/>
  <c r="AF146" i="70"/>
  <c r="BN54" i="70"/>
  <c r="CY54" i="70"/>
  <c r="AA54" i="70"/>
  <c r="M54" i="70"/>
  <c r="BR91" i="70"/>
  <c r="CF75" i="70"/>
  <c r="CX75" i="70"/>
  <c r="U91" i="70"/>
  <c r="D54" i="70"/>
  <c r="T54" i="70"/>
  <c r="CT54" i="70"/>
  <c r="AN54" i="70"/>
  <c r="CX54" i="70"/>
  <c r="U54" i="70"/>
  <c r="BF225" i="70"/>
  <c r="BA225" i="70"/>
  <c r="AP225" i="70"/>
  <c r="K225" i="70"/>
  <c r="AJ225" i="70"/>
  <c r="BF54" i="70"/>
  <c r="Z130" i="70"/>
  <c r="E186" i="70"/>
  <c r="BK186" i="70"/>
  <c r="S186" i="70"/>
  <c r="Y186" i="70"/>
  <c r="BD186" i="70"/>
  <c r="F186" i="70"/>
  <c r="BF186" i="70"/>
  <c r="BT186" i="70"/>
  <c r="AY86" i="70"/>
  <c r="BA91" i="70"/>
  <c r="AN91" i="70"/>
  <c r="AI91" i="70"/>
  <c r="AQ84" i="70"/>
  <c r="BA84" i="70"/>
  <c r="BP84" i="70"/>
  <c r="AW84" i="70"/>
  <c r="CT84" i="70"/>
  <c r="CO84" i="70"/>
  <c r="CU84" i="70"/>
  <c r="F130" i="70"/>
  <c r="CY84" i="70"/>
  <c r="L84" i="70"/>
  <c r="AW86" i="70"/>
  <c r="CX91" i="70"/>
  <c r="AX84" i="70"/>
  <c r="BM91" i="70"/>
  <c r="BO91" i="70"/>
  <c r="Y86" i="70"/>
  <c r="AH130" i="70"/>
  <c r="BM130" i="70"/>
  <c r="X130" i="70"/>
  <c r="R130" i="70"/>
  <c r="AW130" i="70"/>
  <c r="AO86" i="70"/>
  <c r="L86" i="70"/>
  <c r="BC86" i="70"/>
  <c r="BN86" i="70"/>
  <c r="AX86" i="70"/>
  <c r="E86" i="70"/>
  <c r="AP86" i="70"/>
  <c r="BD146" i="70"/>
  <c r="BG37" i="70"/>
  <c r="AU130" i="70"/>
  <c r="BJ115" i="70"/>
  <c r="AF84" i="70"/>
  <c r="Q84" i="70"/>
  <c r="AU146" i="70"/>
  <c r="CV54" i="70"/>
  <c r="R54" i="70"/>
  <c r="K54" i="70"/>
  <c r="BU54" i="70"/>
  <c r="BS91" i="70"/>
  <c r="BP75" i="70"/>
  <c r="CR91" i="70"/>
  <c r="CH54" i="70"/>
  <c r="BC54" i="70"/>
  <c r="CB54" i="70"/>
  <c r="F225" i="70"/>
  <c r="BK225" i="70"/>
  <c r="AZ225" i="70"/>
  <c r="BB225" i="70"/>
  <c r="BR225" i="70"/>
  <c r="AY54" i="70"/>
  <c r="BB54" i="70"/>
  <c r="AY130" i="70"/>
  <c r="AP186" i="70"/>
  <c r="AA186" i="70"/>
  <c r="AV186" i="70"/>
  <c r="AI186" i="70"/>
  <c r="L186" i="70"/>
  <c r="R186" i="70"/>
  <c r="AZ186" i="70"/>
  <c r="BU86" i="70"/>
  <c r="W91" i="70"/>
  <c r="H86" i="70"/>
  <c r="AP54" i="70"/>
  <c r="AX91" i="70"/>
  <c r="K84" i="70"/>
  <c r="G84" i="70"/>
  <c r="R84" i="70"/>
  <c r="W84" i="70"/>
  <c r="AM84" i="70"/>
  <c r="CQ84" i="70"/>
  <c r="AX130" i="70"/>
  <c r="BZ84" i="70"/>
  <c r="CW84" i="70"/>
  <c r="CJ84" i="70"/>
  <c r="AO84" i="70"/>
  <c r="BE84" i="70"/>
  <c r="CE91" i="70"/>
  <c r="J91" i="70"/>
  <c r="AM91" i="70"/>
  <c r="D91" i="70"/>
  <c r="AQ91" i="70"/>
  <c r="BP86" i="70"/>
  <c r="BB130" i="70"/>
  <c r="BZ86" i="70"/>
  <c r="M86" i="70"/>
  <c r="CI86" i="70"/>
  <c r="AK86" i="70"/>
  <c r="AV146" i="70"/>
  <c r="G91" i="70"/>
  <c r="BR146" i="70"/>
  <c r="K146" i="70"/>
  <c r="AF206" i="70"/>
  <c r="BJ91" i="70"/>
  <c r="B130" i="70"/>
  <c r="BJ198" i="70"/>
  <c r="B75" i="70"/>
  <c r="B225" i="70"/>
  <c r="BV31" i="70"/>
  <c r="Q91" i="70"/>
  <c r="AU91" i="70"/>
  <c r="AU198" i="70"/>
  <c r="CQ54" i="70"/>
  <c r="J54" i="70"/>
  <c r="S54" i="70"/>
  <c r="BE54" i="70"/>
  <c r="M91" i="70"/>
  <c r="AK75" i="70"/>
  <c r="BF91" i="70"/>
  <c r="AL54" i="70"/>
  <c r="BZ54" i="70"/>
  <c r="T225" i="70"/>
  <c r="W225" i="70"/>
  <c r="H225" i="70"/>
  <c r="AO225" i="70"/>
  <c r="BS225" i="70"/>
  <c r="G225" i="70"/>
  <c r="CJ54" i="70"/>
  <c r="C54" i="70"/>
  <c r="AH54" i="70"/>
  <c r="BQ130" i="70"/>
  <c r="BU186" i="70"/>
  <c r="AN186" i="70"/>
  <c r="AG186" i="70"/>
  <c r="BM186" i="70"/>
  <c r="AM186" i="70"/>
  <c r="BE186" i="70"/>
  <c r="AY186" i="70"/>
  <c r="BQ86" i="70"/>
  <c r="S91" i="70"/>
  <c r="CG91" i="70"/>
  <c r="AZ86" i="70"/>
  <c r="AJ130" i="70"/>
  <c r="AO54" i="70"/>
  <c r="CP91" i="70"/>
  <c r="BR84" i="70"/>
  <c r="CR84" i="70"/>
  <c r="AN84" i="70"/>
  <c r="CX84" i="70"/>
  <c r="CF84" i="70"/>
  <c r="V130" i="70"/>
  <c r="CB84" i="70"/>
  <c r="AB86" i="70"/>
  <c r="AA84" i="70"/>
  <c r="BK84" i="70"/>
  <c r="CH91" i="70"/>
  <c r="AL91" i="70"/>
  <c r="CT86" i="70"/>
  <c r="AA130" i="70"/>
  <c r="BE130" i="70"/>
  <c r="AH91" i="70"/>
  <c r="CS86" i="70"/>
  <c r="AM83" i="70"/>
  <c r="CG86" i="70"/>
  <c r="BQ146" i="70"/>
  <c r="S146" i="70"/>
  <c r="AU75" i="70"/>
  <c r="AF130" i="70"/>
  <c r="AU206" i="70"/>
  <c r="AC289" i="70"/>
  <c r="CD54" i="70"/>
  <c r="CC54" i="70"/>
  <c r="BA54" i="70"/>
  <c r="BU91" i="70"/>
  <c r="BK75" i="70"/>
  <c r="CW91" i="70"/>
  <c r="V54" i="70"/>
  <c r="E54" i="70"/>
  <c r="L54" i="70"/>
  <c r="CG54" i="70"/>
  <c r="AW225" i="70"/>
  <c r="BC225" i="70"/>
  <c r="Z225" i="70"/>
  <c r="BE225" i="70"/>
  <c r="AB225" i="70"/>
  <c r="BT225" i="70"/>
  <c r="CI54" i="70"/>
  <c r="BO54" i="70"/>
  <c r="AV130" i="70"/>
  <c r="H186" i="70"/>
  <c r="T186" i="70"/>
  <c r="BC186" i="70"/>
  <c r="AQ186" i="70"/>
  <c r="AO186" i="70"/>
  <c r="BO186" i="70"/>
  <c r="U186" i="70"/>
  <c r="BR86" i="70"/>
  <c r="F91" i="70"/>
  <c r="CF91" i="70"/>
  <c r="AQ86" i="70"/>
  <c r="AB130" i="70"/>
  <c r="H91" i="70"/>
  <c r="AK84" i="70"/>
  <c r="CG84" i="70"/>
  <c r="AV84" i="70"/>
  <c r="AP130" i="70"/>
  <c r="Y130" i="70"/>
  <c r="AH84" i="70"/>
  <c r="Z84" i="70"/>
  <c r="CY86" i="70"/>
  <c r="BF84" i="70"/>
  <c r="BT84" i="70"/>
  <c r="BO84" i="70"/>
  <c r="BQ91" i="70"/>
  <c r="BC91" i="70"/>
  <c r="I91" i="70"/>
  <c r="CQ91" i="70"/>
  <c r="G130" i="70"/>
  <c r="X86" i="70"/>
  <c r="CU86" i="70"/>
  <c r="AL86" i="70"/>
  <c r="AA225" i="70"/>
  <c r="X225" i="70"/>
  <c r="AH225" i="70"/>
  <c r="BZ91" i="70"/>
  <c r="AA91" i="70"/>
  <c r="AN130" i="70"/>
  <c r="U84" i="70"/>
  <c r="M225" i="70"/>
  <c r="BS84" i="70"/>
  <c r="CD84" i="70"/>
  <c r="AL84" i="70"/>
  <c r="BU130" i="70"/>
  <c r="H130" i="70"/>
  <c r="AB84" i="70"/>
  <c r="BN84" i="70"/>
  <c r="AZ84" i="70"/>
  <c r="V91" i="70"/>
  <c r="AP91" i="70"/>
  <c r="R91" i="70"/>
  <c r="Z91" i="70"/>
  <c r="CI91" i="70"/>
  <c r="AZ91" i="70"/>
  <c r="AZ130" i="70"/>
  <c r="BF130" i="70"/>
  <c r="E57" i="64"/>
  <c r="BL225" i="70"/>
  <c r="D225" i="70"/>
  <c r="AV225" i="70"/>
  <c r="AB146" i="70"/>
  <c r="C146" i="70"/>
  <c r="AU84" i="70"/>
  <c r="BJ75" i="70"/>
  <c r="AF166" i="70"/>
  <c r="Q130" i="70"/>
  <c r="AF91" i="70"/>
  <c r="Q225" i="70"/>
  <c r="AF225" i="70"/>
  <c r="BY84" i="70"/>
  <c r="BG289" i="70"/>
  <c r="BT54" i="70"/>
  <c r="AK54" i="70"/>
  <c r="AG54" i="70"/>
  <c r="AM54" i="70"/>
  <c r="V225" i="70"/>
  <c r="F84" i="70"/>
  <c r="AW91" i="70"/>
  <c r="BS54" i="70"/>
  <c r="G54" i="70"/>
  <c r="C225" i="70"/>
  <c r="AI225" i="70"/>
  <c r="BK54" i="70"/>
  <c r="BU225" i="70"/>
  <c r="S225" i="70"/>
  <c r="AY225" i="70"/>
  <c r="BQ225" i="70"/>
  <c r="AM225" i="70"/>
  <c r="I225" i="70"/>
  <c r="Z186" i="70"/>
  <c r="V186" i="70"/>
  <c r="BL186" i="70"/>
  <c r="BS186" i="70"/>
  <c r="W186" i="70"/>
  <c r="AB186" i="70"/>
  <c r="AG86" i="70"/>
  <c r="R86" i="70"/>
  <c r="BL91" i="70"/>
  <c r="BB91" i="70"/>
  <c r="BB86" i="70"/>
  <c r="BO130" i="70"/>
  <c r="CU91" i="70"/>
  <c r="CP84" i="70"/>
  <c r="CI84" i="70"/>
  <c r="CH84" i="70"/>
  <c r="BD84" i="70"/>
  <c r="AQ130" i="70"/>
  <c r="D130" i="70"/>
  <c r="BQ84" i="70"/>
  <c r="BU84" i="70"/>
  <c r="BC84" i="70"/>
  <c r="AH86" i="70"/>
  <c r="CB86" i="70"/>
  <c r="CC91" i="70"/>
  <c r="BP91" i="70"/>
  <c r="AO91" i="70"/>
  <c r="CE86" i="70"/>
  <c r="BT130" i="70"/>
  <c r="BR130" i="70"/>
  <c r="V86" i="70"/>
  <c r="BT86" i="70"/>
  <c r="Z86" i="70"/>
  <c r="W130" i="70"/>
  <c r="CO86" i="70"/>
  <c r="BJ155" i="70"/>
  <c r="C281" i="70"/>
  <c r="AA281" i="70"/>
  <c r="AQ281" i="70"/>
  <c r="AM281" i="70"/>
  <c r="I160" i="70"/>
  <c r="AF281" i="70"/>
  <c r="X281" i="70"/>
  <c r="I281" i="70"/>
  <c r="AB234" i="70"/>
  <c r="J234" i="70"/>
  <c r="AH234" i="70"/>
  <c r="AA234" i="70"/>
  <c r="AY234" i="70"/>
  <c r="AC37" i="70"/>
  <c r="AR29" i="70"/>
  <c r="W281" i="70"/>
  <c r="BC281" i="70"/>
  <c r="U281" i="70"/>
  <c r="Y281" i="70"/>
  <c r="W160" i="70"/>
  <c r="BD281" i="70"/>
  <c r="BR234" i="70"/>
  <c r="AN234" i="70"/>
  <c r="AO234" i="70"/>
  <c r="BO234" i="70"/>
  <c r="BS234" i="70"/>
  <c r="M234" i="70"/>
  <c r="BP234" i="70"/>
  <c r="D123" i="70"/>
  <c r="AX250" i="70"/>
  <c r="AK281" i="70"/>
  <c r="BG29" i="70"/>
  <c r="BJ234" i="70"/>
  <c r="AF213" i="70"/>
  <c r="Q234" i="70"/>
  <c r="AC45" i="70"/>
  <c r="CN65" i="70"/>
  <c r="AR37" i="70"/>
  <c r="K281" i="70"/>
  <c r="AG281" i="70"/>
  <c r="G281" i="70"/>
  <c r="M281" i="70"/>
  <c r="H281" i="70"/>
  <c r="BU234" i="70"/>
  <c r="D234" i="70"/>
  <c r="AP234" i="70"/>
  <c r="Z234" i="70"/>
  <c r="BQ234" i="70"/>
  <c r="U234" i="70"/>
  <c r="BL234" i="70"/>
  <c r="AI234" i="70"/>
  <c r="U250" i="70"/>
  <c r="AF234" i="70"/>
  <c r="BV37" i="70"/>
  <c r="AZ281" i="70"/>
  <c r="Q281" i="70"/>
  <c r="AJ281" i="70"/>
  <c r="AO281" i="70"/>
  <c r="J281" i="70"/>
  <c r="F281" i="70"/>
  <c r="AH281" i="70"/>
  <c r="AX281" i="70"/>
  <c r="BK234" i="70"/>
  <c r="S234" i="70"/>
  <c r="BC234" i="70"/>
  <c r="T234" i="70"/>
  <c r="AM234" i="70"/>
  <c r="BB234" i="70"/>
  <c r="AJ234" i="70"/>
  <c r="I234" i="70"/>
  <c r="C234" i="70"/>
  <c r="BF234" i="70"/>
  <c r="AB281" i="70"/>
  <c r="BZ65" i="70"/>
  <c r="BV45" i="70"/>
  <c r="AU281" i="70"/>
  <c r="N37" i="70"/>
  <c r="BV29" i="70"/>
  <c r="B281" i="70"/>
  <c r="AP281" i="70"/>
  <c r="BA281" i="70"/>
  <c r="AV281" i="70"/>
  <c r="AI281" i="70"/>
  <c r="F234" i="70"/>
  <c r="BM234" i="70"/>
  <c r="W234" i="70"/>
  <c r="AZ234" i="70"/>
  <c r="AL234" i="70"/>
  <c r="BA234" i="70"/>
  <c r="BN234" i="70"/>
  <c r="B234" i="70"/>
  <c r="T281" i="70"/>
  <c r="E281" i="70"/>
  <c r="Z281" i="70"/>
  <c r="BE281" i="70"/>
  <c r="BN160" i="70"/>
  <c r="Y234" i="70"/>
  <c r="BD234" i="70"/>
  <c r="BT234" i="70"/>
  <c r="AQ234" i="70"/>
  <c r="V234" i="70"/>
  <c r="AK123" i="70"/>
  <c r="AU234" i="70"/>
  <c r="BG45" i="70"/>
  <c r="AC29" i="70"/>
  <c r="N45" i="70"/>
  <c r="Q197" i="70"/>
  <c r="AN281" i="70"/>
  <c r="AL281" i="70"/>
  <c r="D281" i="70"/>
  <c r="AY281" i="70"/>
  <c r="G160" i="70"/>
  <c r="AW281" i="70"/>
  <c r="S281" i="70"/>
  <c r="AX234" i="70"/>
  <c r="G197" i="70"/>
  <c r="H234" i="70"/>
  <c r="AK234" i="70"/>
  <c r="BE234" i="70"/>
  <c r="X234" i="70"/>
  <c r="E234" i="70"/>
  <c r="AG234" i="70"/>
  <c r="BE149" i="70"/>
  <c r="AV131" i="70"/>
  <c r="AI131" i="70"/>
  <c r="F240" i="70"/>
  <c r="AZ113" i="70"/>
  <c r="L254" i="70"/>
  <c r="AF212" i="70"/>
  <c r="AV113" i="70"/>
  <c r="AP240" i="70"/>
  <c r="AL244" i="70"/>
  <c r="BN53" i="70"/>
  <c r="Q196" i="70"/>
  <c r="AK243" i="70"/>
  <c r="J243" i="70"/>
  <c r="AX199" i="70"/>
  <c r="BL199" i="70"/>
  <c r="AM199" i="70"/>
  <c r="C199" i="70"/>
  <c r="E199" i="70"/>
  <c r="L243" i="70"/>
  <c r="BA122" i="70"/>
  <c r="D199" i="70"/>
  <c r="X138" i="70"/>
  <c r="R199" i="70"/>
  <c r="AU209" i="70"/>
  <c r="BJ196" i="70"/>
  <c r="AU196" i="70"/>
  <c r="Z243" i="70"/>
  <c r="BE243" i="70"/>
  <c r="F243" i="70"/>
  <c r="AW199" i="70"/>
  <c r="M199" i="70"/>
  <c r="F199" i="70"/>
  <c r="AZ199" i="70"/>
  <c r="BN199" i="70"/>
  <c r="BB243" i="70"/>
  <c r="AI243" i="70"/>
  <c r="H199" i="70"/>
  <c r="AL199" i="70"/>
  <c r="AM138" i="70"/>
  <c r="AF196" i="70"/>
  <c r="G243" i="70"/>
  <c r="BC243" i="70"/>
  <c r="U243" i="70"/>
  <c r="AO199" i="70"/>
  <c r="V199" i="70"/>
  <c r="BT199" i="70"/>
  <c r="AI199" i="70"/>
  <c r="BO199" i="70"/>
  <c r="AJ243" i="70"/>
  <c r="AN199" i="70"/>
  <c r="BS199" i="70"/>
  <c r="AY122" i="70"/>
  <c r="AB138" i="70"/>
  <c r="T122" i="70"/>
  <c r="W243" i="70"/>
  <c r="BF243" i="70"/>
  <c r="Q243" i="70"/>
  <c r="X199" i="70"/>
  <c r="S199" i="70"/>
  <c r="G199" i="70"/>
  <c r="BQ199" i="70"/>
  <c r="AP199" i="70"/>
  <c r="AA243" i="70"/>
  <c r="BU199" i="70"/>
  <c r="AQ122" i="70"/>
  <c r="BL138" i="70"/>
  <c r="B243" i="70"/>
  <c r="V243" i="70"/>
  <c r="AK199" i="70"/>
  <c r="L199" i="70"/>
  <c r="Z199" i="70"/>
  <c r="AA199" i="70"/>
  <c r="AH199" i="70"/>
  <c r="L138" i="70"/>
  <c r="AV243" i="70"/>
  <c r="BA199" i="70"/>
  <c r="J199" i="70"/>
  <c r="BF122" i="70"/>
  <c r="G122" i="70"/>
  <c r="AV138" i="70"/>
  <c r="AG138" i="70"/>
  <c r="AN243" i="70"/>
  <c r="AQ243" i="70"/>
  <c r="BK199" i="70"/>
  <c r="AY199" i="70"/>
  <c r="BD199" i="70"/>
  <c r="Y199" i="70"/>
  <c r="AJ199" i="70"/>
  <c r="T199" i="70"/>
  <c r="M243" i="70"/>
  <c r="I122" i="70"/>
  <c r="BP199" i="70"/>
  <c r="BF138" i="70"/>
  <c r="AF243" i="70"/>
  <c r="AP243" i="70"/>
  <c r="U199" i="70"/>
  <c r="AV199" i="70"/>
  <c r="BC199" i="70"/>
  <c r="BE199" i="70"/>
  <c r="AG199" i="70"/>
  <c r="AQ199" i="70"/>
  <c r="BB199" i="70"/>
  <c r="BF199" i="70"/>
  <c r="AR41" i="70"/>
  <c r="AX193" i="70"/>
  <c r="AF193" i="70"/>
  <c r="AO193" i="70"/>
  <c r="AW193" i="70"/>
  <c r="AO130" i="70"/>
  <c r="BS130" i="70"/>
  <c r="S130" i="70"/>
  <c r="L130" i="70"/>
  <c r="E233" i="70"/>
  <c r="BP233" i="70"/>
  <c r="AQ170" i="70"/>
  <c r="BB233" i="70"/>
  <c r="BA233" i="70"/>
  <c r="R170" i="70"/>
  <c r="AH170" i="70"/>
  <c r="AH233" i="70"/>
  <c r="C170" i="70"/>
  <c r="U170" i="70"/>
  <c r="Z233" i="70"/>
  <c r="M233" i="70"/>
  <c r="E170" i="70"/>
  <c r="H170" i="70"/>
  <c r="AY233" i="70"/>
  <c r="AL233" i="70"/>
  <c r="AW170" i="70"/>
  <c r="T233" i="70"/>
  <c r="BB170" i="70"/>
  <c r="BR170" i="70"/>
  <c r="Y170" i="70"/>
  <c r="BA170" i="70"/>
  <c r="AX233" i="70"/>
  <c r="AJ170" i="70"/>
  <c r="BN233" i="70"/>
  <c r="J170" i="70"/>
  <c r="G233" i="70"/>
  <c r="AA170" i="70"/>
  <c r="I233" i="70"/>
  <c r="E178" i="70"/>
  <c r="AB233" i="70"/>
  <c r="K170" i="70"/>
  <c r="BK233" i="70"/>
  <c r="AG170" i="70"/>
  <c r="Y233" i="70"/>
  <c r="BL233" i="70"/>
  <c r="F233" i="70"/>
  <c r="Z170" i="70"/>
  <c r="BP170" i="70"/>
  <c r="W233" i="70"/>
  <c r="BE170" i="70"/>
  <c r="X233" i="70"/>
  <c r="AI178" i="70"/>
  <c r="AZ170" i="70"/>
  <c r="BU170" i="70"/>
  <c r="AN233" i="70"/>
  <c r="AG233" i="70"/>
  <c r="BS233" i="70"/>
  <c r="K233" i="70"/>
  <c r="W170" i="70"/>
  <c r="G57" i="64"/>
  <c r="I170" i="70"/>
  <c r="R233" i="70"/>
  <c r="D233" i="70"/>
  <c r="AA233" i="70"/>
  <c r="BF233" i="70"/>
  <c r="BU233" i="70"/>
  <c r="BQ233" i="70"/>
  <c r="L178" i="70"/>
  <c r="V233" i="70"/>
  <c r="BE233" i="70"/>
  <c r="BD178" i="70"/>
  <c r="BO170" i="70"/>
  <c r="H233" i="70"/>
  <c r="AO233" i="70"/>
  <c r="D170" i="70"/>
  <c r="S233" i="70"/>
  <c r="BR233" i="70"/>
  <c r="BL178" i="70"/>
  <c r="AN255" i="70"/>
  <c r="AK255" i="70"/>
  <c r="L255" i="70"/>
  <c r="BO66" i="70"/>
  <c r="AX244" i="70"/>
  <c r="AU254" i="70"/>
  <c r="BJ83" i="70"/>
  <c r="CG83" i="70"/>
  <c r="K83" i="70"/>
  <c r="CO83" i="70"/>
  <c r="AO75" i="70"/>
  <c r="BR75" i="70"/>
  <c r="BD75" i="70"/>
  <c r="AQ75" i="70"/>
  <c r="W75" i="70"/>
  <c r="CO75" i="70"/>
  <c r="D280" i="70"/>
  <c r="BB280" i="70"/>
  <c r="I280" i="70"/>
  <c r="G280" i="70"/>
  <c r="X280" i="70"/>
  <c r="C280" i="70"/>
  <c r="CD83" i="70"/>
  <c r="H255" i="70"/>
  <c r="BP193" i="70"/>
  <c r="CO66" i="70"/>
  <c r="AG244" i="70"/>
  <c r="G244" i="70"/>
  <c r="X254" i="70"/>
  <c r="BL83" i="70"/>
  <c r="AM75" i="70"/>
  <c r="BO83" i="70"/>
  <c r="Z83" i="70"/>
  <c r="AA83" i="70"/>
  <c r="AZ244" i="70"/>
  <c r="AB244" i="70"/>
  <c r="BG28" i="70"/>
  <c r="AU83" i="70"/>
  <c r="X83" i="70"/>
  <c r="AB83" i="70"/>
  <c r="AX83" i="70"/>
  <c r="CJ75" i="70"/>
  <c r="AV75" i="70"/>
  <c r="BU75" i="70"/>
  <c r="M75" i="70"/>
  <c r="CY75" i="70"/>
  <c r="CV75" i="70"/>
  <c r="Z75" i="70"/>
  <c r="AK280" i="70"/>
  <c r="AV280" i="70"/>
  <c r="Y280" i="70"/>
  <c r="AZ280" i="70"/>
  <c r="BD280" i="70"/>
  <c r="CV83" i="70"/>
  <c r="BD255" i="70"/>
  <c r="W255" i="70"/>
  <c r="BS83" i="70"/>
  <c r="M244" i="70"/>
  <c r="AF254" i="70"/>
  <c r="CT83" i="70"/>
  <c r="L75" i="70"/>
  <c r="CH83" i="70"/>
  <c r="D244" i="70"/>
  <c r="I244" i="70"/>
  <c r="Q71" i="70"/>
  <c r="B155" i="70"/>
  <c r="AF83" i="70"/>
  <c r="Q155" i="70"/>
  <c r="CN75" i="70"/>
  <c r="AU244" i="70"/>
  <c r="AZ83" i="70"/>
  <c r="CS83" i="70"/>
  <c r="Q244" i="70"/>
  <c r="CF83" i="70"/>
  <c r="CI75" i="70"/>
  <c r="AP75" i="70"/>
  <c r="S75" i="70"/>
  <c r="I75" i="70"/>
  <c r="BS75" i="70"/>
  <c r="BC75" i="70"/>
  <c r="CW75" i="70"/>
  <c r="BQ75" i="70"/>
  <c r="CT75" i="70"/>
  <c r="W280" i="70"/>
  <c r="AI280" i="70"/>
  <c r="V280" i="70"/>
  <c r="AM280" i="70"/>
  <c r="AF280" i="70"/>
  <c r="D83" i="70"/>
  <c r="CU83" i="70"/>
  <c r="E244" i="70"/>
  <c r="BL75" i="70"/>
  <c r="AW83" i="70"/>
  <c r="CI83" i="70"/>
  <c r="CS75" i="70"/>
  <c r="H83" i="70"/>
  <c r="D75" i="70"/>
  <c r="L83" i="70"/>
  <c r="CW83" i="70"/>
  <c r="AO244" i="70"/>
  <c r="F244" i="70"/>
  <c r="BY83" i="70"/>
  <c r="Q75" i="70"/>
  <c r="B83" i="70"/>
  <c r="G83" i="70"/>
  <c r="BD83" i="70"/>
  <c r="AQ83" i="70"/>
  <c r="Y83" i="70"/>
  <c r="CA75" i="70"/>
  <c r="AL75" i="70"/>
  <c r="AI75" i="70"/>
  <c r="BF75" i="70"/>
  <c r="BE75" i="70"/>
  <c r="CG75" i="70"/>
  <c r="T254" i="70"/>
  <c r="BB75" i="70"/>
  <c r="U75" i="70"/>
  <c r="G75" i="70"/>
  <c r="M280" i="70"/>
  <c r="AA280" i="70"/>
  <c r="B280" i="70"/>
  <c r="H280" i="70"/>
  <c r="AW280" i="70"/>
  <c r="R280" i="70"/>
  <c r="T280" i="70"/>
  <c r="BU83" i="70"/>
  <c r="AY83" i="70"/>
  <c r="L193" i="70"/>
  <c r="AP244" i="70"/>
  <c r="BO75" i="70"/>
  <c r="C75" i="70"/>
  <c r="AH83" i="70"/>
  <c r="BT83" i="70"/>
  <c r="AZ75" i="70"/>
  <c r="AP83" i="70"/>
  <c r="AO83" i="70"/>
  <c r="BE83" i="70"/>
  <c r="BD244" i="70"/>
  <c r="AF75" i="70"/>
  <c r="Q83" i="70"/>
  <c r="AU155" i="70"/>
  <c r="AJ83" i="70"/>
  <c r="V83" i="70"/>
  <c r="BZ83" i="70"/>
  <c r="CP83" i="70"/>
  <c r="AY75" i="70"/>
  <c r="V75" i="70"/>
  <c r="R75" i="70"/>
  <c r="AA75" i="70"/>
  <c r="AH75" i="70"/>
  <c r="K75" i="70"/>
  <c r="AL254" i="70"/>
  <c r="BM75" i="70"/>
  <c r="Y75" i="70"/>
  <c r="CP75" i="70"/>
  <c r="AQ280" i="70"/>
  <c r="J280" i="70"/>
  <c r="BA280" i="70"/>
  <c r="AH280" i="70"/>
  <c r="AB280" i="70"/>
  <c r="Q280" i="70"/>
  <c r="CR83" i="70"/>
  <c r="CC83" i="70"/>
  <c r="J193" i="70"/>
  <c r="AK244" i="70"/>
  <c r="CQ75" i="70"/>
  <c r="R83" i="70"/>
  <c r="BF83" i="70"/>
  <c r="CC75" i="70"/>
  <c r="CA83" i="70"/>
  <c r="CX83" i="70"/>
  <c r="S83" i="70"/>
  <c r="J83" i="70"/>
  <c r="T75" i="70"/>
  <c r="CB75" i="70"/>
  <c r="F75" i="70"/>
  <c r="Z254" i="70"/>
  <c r="BT75" i="70"/>
  <c r="X75" i="70"/>
  <c r="BC280" i="70"/>
  <c r="L280" i="70"/>
  <c r="Z280" i="70"/>
  <c r="U280" i="70"/>
  <c r="AL280" i="70"/>
  <c r="AY280" i="70"/>
  <c r="AV83" i="70"/>
  <c r="W244" i="70"/>
  <c r="AK83" i="70"/>
  <c r="BR83" i="70"/>
  <c r="AJ75" i="70"/>
  <c r="AI83" i="70"/>
  <c r="M83" i="70"/>
  <c r="BZ75" i="70"/>
  <c r="H75" i="70"/>
  <c r="AN75" i="70"/>
  <c r="R244" i="70"/>
  <c r="W83" i="70"/>
  <c r="AN83" i="70"/>
  <c r="BN75" i="70"/>
  <c r="J75" i="70"/>
  <c r="BA75" i="70"/>
  <c r="AG75" i="70"/>
  <c r="AW75" i="70"/>
  <c r="CH75" i="70"/>
  <c r="CD75" i="70"/>
  <c r="CR75" i="70"/>
  <c r="BF280" i="70"/>
  <c r="AN280" i="70"/>
  <c r="K280" i="70"/>
  <c r="AO280" i="70"/>
  <c r="BE280" i="70"/>
  <c r="AG280" i="70"/>
  <c r="F83" i="70"/>
  <c r="AJ255" i="70"/>
  <c r="M193" i="70"/>
  <c r="AZ193" i="70"/>
  <c r="BM66" i="70"/>
  <c r="X244" i="70"/>
  <c r="BD254" i="70"/>
  <c r="E75" i="70"/>
  <c r="CY83" i="70"/>
  <c r="BA83" i="70"/>
  <c r="CE75" i="70"/>
  <c r="CE83" i="70"/>
  <c r="CQ83" i="70"/>
  <c r="Q69" i="70"/>
  <c r="G69" i="70"/>
  <c r="R248" i="70"/>
  <c r="AI245" i="70"/>
  <c r="AF204" i="70"/>
  <c r="BV36" i="70"/>
  <c r="AC44" i="70"/>
  <c r="AF114" i="70"/>
  <c r="AQ149" i="70"/>
  <c r="BB244" i="70"/>
  <c r="U244" i="70"/>
  <c r="AI244" i="70"/>
  <c r="AM254" i="70"/>
  <c r="BD248" i="70"/>
  <c r="B63" i="70"/>
  <c r="AY149" i="70"/>
  <c r="AW244" i="70"/>
  <c r="BC244" i="70"/>
  <c r="K244" i="70"/>
  <c r="G254" i="70"/>
  <c r="X248" i="70"/>
  <c r="BG36" i="70"/>
  <c r="BE248" i="70"/>
  <c r="AR44" i="70"/>
  <c r="M164" i="70"/>
  <c r="Q240" i="70"/>
  <c r="BE244" i="70"/>
  <c r="T244" i="70"/>
  <c r="C244" i="70"/>
  <c r="H254" i="70"/>
  <c r="AI254" i="70"/>
  <c r="K248" i="70"/>
  <c r="BB245" i="70"/>
  <c r="AU245" i="70"/>
  <c r="B208" i="70"/>
  <c r="H248" i="70"/>
  <c r="M240" i="70"/>
  <c r="BD197" i="70"/>
  <c r="S244" i="70"/>
  <c r="Z244" i="70"/>
  <c r="B244" i="70"/>
  <c r="AW254" i="70"/>
  <c r="Q254" i="70"/>
  <c r="Y248" i="70"/>
  <c r="BR69" i="70"/>
  <c r="BA240" i="70"/>
  <c r="S197" i="70"/>
  <c r="BA244" i="70"/>
  <c r="AY254" i="70"/>
  <c r="AH254" i="70"/>
  <c r="M248" i="70"/>
  <c r="H53" i="70"/>
  <c r="CH53" i="70"/>
  <c r="Q212" i="70"/>
  <c r="BV28" i="70"/>
  <c r="Q113" i="70"/>
  <c r="AU104" i="70"/>
  <c r="Q122" i="70"/>
  <c r="N44" i="70"/>
  <c r="AR28" i="70"/>
  <c r="B122" i="70"/>
  <c r="BJ113" i="70"/>
  <c r="AU103" i="70"/>
  <c r="AU98" i="70"/>
  <c r="Z138" i="70"/>
  <c r="BT164" i="70"/>
  <c r="AB113" i="70"/>
  <c r="AL138" i="70"/>
  <c r="BB113" i="70"/>
  <c r="BN113" i="70"/>
  <c r="V122" i="70"/>
  <c r="X164" i="70"/>
  <c r="Y113" i="70"/>
  <c r="AG164" i="70"/>
  <c r="L122" i="70"/>
  <c r="AZ122" i="70"/>
  <c r="BU122" i="70"/>
  <c r="AK122" i="70"/>
  <c r="AV122" i="70"/>
  <c r="AH138" i="70"/>
  <c r="W138" i="70"/>
  <c r="E138" i="70"/>
  <c r="BC138" i="70"/>
  <c r="AY138" i="70"/>
  <c r="AP122" i="70"/>
  <c r="AC36" i="70"/>
  <c r="B209" i="70"/>
  <c r="BJ122" i="70"/>
  <c r="CN64" i="70"/>
  <c r="AU205" i="70"/>
  <c r="B205" i="70"/>
  <c r="B212" i="70"/>
  <c r="Q205" i="70"/>
  <c r="AF138" i="70"/>
  <c r="Q138" i="70"/>
  <c r="BY53" i="70"/>
  <c r="BM164" i="70"/>
  <c r="K113" i="70"/>
  <c r="AJ113" i="70"/>
  <c r="BA138" i="70"/>
  <c r="AO113" i="70"/>
  <c r="U113" i="70"/>
  <c r="AW122" i="70"/>
  <c r="C122" i="70"/>
  <c r="AM113" i="70"/>
  <c r="Y122" i="70"/>
  <c r="AA122" i="70"/>
  <c r="BB122" i="70"/>
  <c r="BN122" i="70"/>
  <c r="BD122" i="70"/>
  <c r="BQ138" i="70"/>
  <c r="BB138" i="70"/>
  <c r="S138" i="70"/>
  <c r="M138" i="70"/>
  <c r="BO138" i="70"/>
  <c r="BS122" i="70"/>
  <c r="AY91" i="70"/>
  <c r="Y91" i="70"/>
  <c r="CD91" i="70"/>
  <c r="BO53" i="70"/>
  <c r="G53" i="70"/>
  <c r="N36" i="70"/>
  <c r="B113" i="70"/>
  <c r="BJ64" i="70"/>
  <c r="Q158" i="70"/>
  <c r="AF158" i="70"/>
  <c r="AF113" i="70"/>
  <c r="BJ138" i="70"/>
  <c r="B98" i="70"/>
  <c r="AI113" i="70"/>
  <c r="U138" i="70"/>
  <c r="AH113" i="70"/>
  <c r="F113" i="70"/>
  <c r="AA113" i="70"/>
  <c r="E122" i="70"/>
  <c r="BE122" i="70"/>
  <c r="S113" i="70"/>
  <c r="X122" i="70"/>
  <c r="R122" i="70"/>
  <c r="U122" i="70"/>
  <c r="S122" i="70"/>
  <c r="BP138" i="70"/>
  <c r="BS138" i="70"/>
  <c r="V138" i="70"/>
  <c r="J138" i="70"/>
  <c r="D138" i="70"/>
  <c r="BR138" i="70"/>
  <c r="K138" i="70"/>
  <c r="BK83" i="70"/>
  <c r="E83" i="70"/>
  <c r="AW53" i="70"/>
  <c r="BJ205" i="70"/>
  <c r="AU158" i="70"/>
  <c r="AF104" i="70"/>
  <c r="AF122" i="70"/>
  <c r="AR36" i="70"/>
  <c r="AU64" i="70"/>
  <c r="BJ104" i="70"/>
  <c r="B158" i="70"/>
  <c r="BF113" i="70"/>
  <c r="AK138" i="70"/>
  <c r="AQ113" i="70"/>
  <c r="BQ113" i="70"/>
  <c r="BC122" i="70"/>
  <c r="AN122" i="70"/>
  <c r="BK122" i="70"/>
  <c r="K122" i="70"/>
  <c r="BR122" i="70"/>
  <c r="AO122" i="70"/>
  <c r="AW138" i="70"/>
  <c r="AZ138" i="70"/>
  <c r="C138" i="70"/>
  <c r="H138" i="70"/>
  <c r="T138" i="70"/>
  <c r="F138" i="70"/>
  <c r="R138" i="70"/>
  <c r="AW233" i="70"/>
  <c r="BT233" i="70"/>
  <c r="AV233" i="70"/>
  <c r="CW53" i="70"/>
  <c r="BG44" i="70"/>
  <c r="AF53" i="70"/>
  <c r="BC113" i="70"/>
  <c r="E113" i="70"/>
  <c r="BE113" i="70"/>
  <c r="AG122" i="70"/>
  <c r="F122" i="70"/>
  <c r="AJ122" i="70"/>
  <c r="BP122" i="70"/>
  <c r="AX122" i="70"/>
  <c r="BU138" i="70"/>
  <c r="Y138" i="70"/>
  <c r="BN138" i="70"/>
  <c r="AA138" i="70"/>
  <c r="BT138" i="70"/>
  <c r="J122" i="70"/>
  <c r="AO138" i="70"/>
  <c r="Z53" i="70"/>
  <c r="AF64" i="70"/>
  <c r="Q64" i="70"/>
  <c r="BJ209" i="70"/>
  <c r="AC28" i="70"/>
  <c r="AF209" i="70"/>
  <c r="AU122" i="70"/>
  <c r="Q53" i="70"/>
  <c r="AU113" i="70"/>
  <c r="N28" i="70"/>
  <c r="AF98" i="70"/>
  <c r="D113" i="70"/>
  <c r="AK113" i="70"/>
  <c r="R113" i="70"/>
  <c r="BT113" i="70"/>
  <c r="BO122" i="70"/>
  <c r="M122" i="70"/>
  <c r="D122" i="70"/>
  <c r="AI122" i="70"/>
  <c r="AM122" i="70"/>
  <c r="BM122" i="70"/>
  <c r="W122" i="70"/>
  <c r="G138" i="70"/>
  <c r="AJ138" i="70"/>
  <c r="AI138" i="70"/>
  <c r="BK138" i="70"/>
  <c r="C53" i="70"/>
  <c r="BY64" i="70"/>
  <c r="BG41" i="70"/>
  <c r="J113" i="70"/>
  <c r="W113" i="70"/>
  <c r="AN138" i="70"/>
  <c r="BM113" i="70"/>
  <c r="BK113" i="70"/>
  <c r="BP113" i="70"/>
  <c r="BQ122" i="70"/>
  <c r="BA164" i="70"/>
  <c r="BT122" i="70"/>
  <c r="AB122" i="70"/>
  <c r="H122" i="70"/>
  <c r="Z122" i="70"/>
  <c r="BL122" i="70"/>
  <c r="BD138" i="70"/>
  <c r="BM138" i="70"/>
  <c r="AQ138" i="70"/>
  <c r="BE138" i="70"/>
  <c r="J195" i="70"/>
  <c r="BJ112" i="70"/>
  <c r="Q112" i="70"/>
  <c r="AF112" i="70"/>
  <c r="BK195" i="70"/>
  <c r="B112" i="70"/>
  <c r="AS50" i="70"/>
  <c r="AC33" i="70"/>
  <c r="N41" i="70"/>
  <c r="AW164" i="70"/>
  <c r="AN164" i="70"/>
  <c r="R164" i="70"/>
  <c r="BP164" i="70"/>
  <c r="Z207" i="70"/>
  <c r="AO164" i="70"/>
  <c r="Z164" i="70"/>
  <c r="Y164" i="70"/>
  <c r="BF254" i="70"/>
  <c r="AZ254" i="70"/>
  <c r="BA254" i="70"/>
  <c r="K254" i="70"/>
  <c r="CZ291" i="70"/>
  <c r="BV41" i="70"/>
  <c r="BJ117" i="70"/>
  <c r="AF117" i="70"/>
  <c r="AF161" i="70"/>
  <c r="AK164" i="70"/>
  <c r="H164" i="70"/>
  <c r="J164" i="70"/>
  <c r="AQ164" i="70"/>
  <c r="BB55" i="70"/>
  <c r="BK164" i="70"/>
  <c r="AX164" i="70"/>
  <c r="AA164" i="70"/>
  <c r="AV254" i="70"/>
  <c r="AG254" i="70"/>
  <c r="B254" i="70"/>
  <c r="J254" i="70"/>
  <c r="K161" i="70"/>
  <c r="B164" i="70"/>
  <c r="B117" i="70"/>
  <c r="BJ107" i="70"/>
  <c r="BW50" i="70"/>
  <c r="BQ164" i="70"/>
  <c r="AV164" i="70"/>
  <c r="BF164" i="70"/>
  <c r="S164" i="70"/>
  <c r="F164" i="70"/>
  <c r="BL164" i="70"/>
  <c r="BD164" i="70"/>
  <c r="BE164" i="70"/>
  <c r="AU161" i="70"/>
  <c r="AU164" i="70"/>
  <c r="Q164" i="70"/>
  <c r="B161" i="70"/>
  <c r="AU117" i="70"/>
  <c r="AL164" i="70"/>
  <c r="E164" i="70"/>
  <c r="V164" i="70"/>
  <c r="I164" i="70"/>
  <c r="AI164" i="70"/>
  <c r="L164" i="70"/>
  <c r="BB164" i="70"/>
  <c r="D164" i="70"/>
  <c r="AF164" i="70"/>
  <c r="BJ161" i="70"/>
  <c r="BC164" i="70"/>
  <c r="AP164" i="70"/>
  <c r="BN164" i="70"/>
  <c r="AM164" i="70"/>
  <c r="BS164" i="70"/>
  <c r="K164" i="70"/>
  <c r="BR164" i="70"/>
  <c r="Y254" i="70"/>
  <c r="S254" i="70"/>
  <c r="E254" i="70"/>
  <c r="AF107" i="70"/>
  <c r="C164" i="70"/>
  <c r="G164" i="70"/>
  <c r="T164" i="70"/>
  <c r="AH164" i="70"/>
  <c r="BU164" i="70"/>
  <c r="AQ254" i="70"/>
  <c r="D254" i="70"/>
  <c r="V254" i="70"/>
  <c r="AB164" i="70"/>
  <c r="BO164" i="70"/>
  <c r="AZ164" i="70"/>
  <c r="U164" i="70"/>
  <c r="BD207" i="70"/>
  <c r="AJ164" i="70"/>
  <c r="C254" i="70"/>
  <c r="AJ254" i="70"/>
  <c r="H66" i="70"/>
  <c r="AP101" i="70"/>
  <c r="AG195" i="70"/>
  <c r="BS193" i="70"/>
  <c r="AV149" i="70"/>
  <c r="AW240" i="70"/>
  <c r="AL101" i="70"/>
  <c r="BK101" i="70"/>
  <c r="AO250" i="70"/>
  <c r="BF195" i="70"/>
  <c r="B108" i="70"/>
  <c r="Q101" i="70"/>
  <c r="AF111" i="70"/>
  <c r="AU250" i="70"/>
  <c r="Q108" i="70"/>
  <c r="BJ105" i="70"/>
  <c r="B70" i="70"/>
  <c r="AU240" i="70"/>
  <c r="AF62" i="70"/>
  <c r="BJ195" i="70"/>
  <c r="AJ240" i="70"/>
  <c r="BB240" i="70"/>
  <c r="AM193" i="70"/>
  <c r="AA193" i="70"/>
  <c r="BE193" i="70"/>
  <c r="BN193" i="70"/>
  <c r="F193" i="70"/>
  <c r="BC193" i="70"/>
  <c r="X193" i="70"/>
  <c r="S149" i="70"/>
  <c r="BN149" i="70"/>
  <c r="AO149" i="70"/>
  <c r="BG137" i="70"/>
  <c r="BJ62" i="70"/>
  <c r="E193" i="70"/>
  <c r="AA149" i="70"/>
  <c r="D240" i="70"/>
  <c r="AX101" i="70"/>
  <c r="L101" i="70"/>
  <c r="BB250" i="70"/>
  <c r="BU195" i="70"/>
  <c r="Q111" i="70"/>
  <c r="BJ149" i="70"/>
  <c r="BJ111" i="70"/>
  <c r="AF105" i="70"/>
  <c r="AF70" i="70"/>
  <c r="AU62" i="70"/>
  <c r="AU193" i="70"/>
  <c r="DA50" i="70"/>
  <c r="X240" i="70"/>
  <c r="AK240" i="70"/>
  <c r="R240" i="70"/>
  <c r="AX240" i="70"/>
  <c r="D193" i="70"/>
  <c r="Z193" i="70"/>
  <c r="BA193" i="70"/>
  <c r="R193" i="70"/>
  <c r="BR193" i="70"/>
  <c r="I149" i="70"/>
  <c r="BU149" i="70"/>
  <c r="BC149" i="70"/>
  <c r="R195" i="70"/>
  <c r="AJ193" i="70"/>
  <c r="AM240" i="70"/>
  <c r="BC101" i="70"/>
  <c r="AL250" i="70"/>
  <c r="K195" i="70"/>
  <c r="AY195" i="70"/>
  <c r="Q166" i="70"/>
  <c r="AF198" i="70"/>
  <c r="AC7" i="70"/>
  <c r="N291" i="70"/>
  <c r="B62" i="70"/>
  <c r="BJ206" i="70"/>
  <c r="Q206" i="70"/>
  <c r="Q105" i="70"/>
  <c r="B105" i="70"/>
  <c r="B101" i="70"/>
  <c r="BG176" i="70"/>
  <c r="B193" i="70"/>
  <c r="BE240" i="70"/>
  <c r="AN240" i="70"/>
  <c r="AF240" i="70"/>
  <c r="AL193" i="70"/>
  <c r="BM193" i="70"/>
  <c r="BQ193" i="70"/>
  <c r="BO193" i="70"/>
  <c r="AK193" i="70"/>
  <c r="AV193" i="70"/>
  <c r="BM149" i="70"/>
  <c r="AW149" i="70"/>
  <c r="BR149" i="70"/>
  <c r="BF193" i="70"/>
  <c r="AY240" i="70"/>
  <c r="AI101" i="70"/>
  <c r="BF250" i="70"/>
  <c r="B195" i="70"/>
  <c r="B166" i="70"/>
  <c r="Q149" i="70"/>
  <c r="CN62" i="70"/>
  <c r="BY62" i="70"/>
  <c r="CZ93" i="70"/>
  <c r="CN70" i="70"/>
  <c r="AU100" i="70"/>
  <c r="V240" i="70"/>
  <c r="S240" i="70"/>
  <c r="BF240" i="70"/>
  <c r="BB193" i="70"/>
  <c r="AQ193" i="70"/>
  <c r="AI193" i="70"/>
  <c r="H193" i="70"/>
  <c r="W193" i="70"/>
  <c r="BL149" i="70"/>
  <c r="AM149" i="70"/>
  <c r="AL149" i="70"/>
  <c r="AB193" i="70"/>
  <c r="X149" i="70"/>
  <c r="J240" i="70"/>
  <c r="AW101" i="70"/>
  <c r="AN250" i="70"/>
  <c r="BE195" i="70"/>
  <c r="BJ70" i="70"/>
  <c r="AR33" i="70"/>
  <c r="BY70" i="70"/>
  <c r="AU101" i="70"/>
  <c r="Q195" i="70"/>
  <c r="AR231" i="70"/>
  <c r="AU149" i="70"/>
  <c r="AF108" i="70"/>
  <c r="BH50" i="70"/>
  <c r="L240" i="70"/>
  <c r="Z240" i="70"/>
  <c r="AI240" i="70"/>
  <c r="I193" i="70"/>
  <c r="AH193" i="70"/>
  <c r="AY193" i="70"/>
  <c r="G193" i="70"/>
  <c r="BU193" i="70"/>
  <c r="U193" i="70"/>
  <c r="AZ149" i="70"/>
  <c r="AH149" i="70"/>
  <c r="AJ149" i="70"/>
  <c r="K101" i="70"/>
  <c r="V193" i="70"/>
  <c r="Y193" i="70"/>
  <c r="W240" i="70"/>
  <c r="AZ240" i="70"/>
  <c r="R101" i="70"/>
  <c r="AF101" i="70"/>
  <c r="AU70" i="70"/>
  <c r="AU108" i="70"/>
  <c r="BG291" i="70"/>
  <c r="AF162" i="70"/>
  <c r="Q193" i="70"/>
  <c r="G240" i="70"/>
  <c r="BC240" i="70"/>
  <c r="BK193" i="70"/>
  <c r="AG193" i="70"/>
  <c r="BL193" i="70"/>
  <c r="K193" i="70"/>
  <c r="C193" i="70"/>
  <c r="T193" i="70"/>
  <c r="AI149" i="70"/>
  <c r="G149" i="70"/>
  <c r="CC61" i="70"/>
  <c r="Q200" i="70"/>
  <c r="Q201" i="70"/>
  <c r="B61" i="70"/>
  <c r="AF63" i="70"/>
  <c r="AU159" i="70"/>
  <c r="AC272" i="70"/>
  <c r="AU63" i="70"/>
  <c r="AJ61" i="70"/>
  <c r="AU165" i="70"/>
  <c r="BV291" i="70"/>
  <c r="AA160" i="70"/>
  <c r="V197" i="70"/>
  <c r="BG93" i="70"/>
  <c r="AU65" i="70"/>
  <c r="B114" i="70"/>
  <c r="AU150" i="70"/>
  <c r="Q114" i="70"/>
  <c r="B115" i="70"/>
  <c r="AV160" i="70"/>
  <c r="E160" i="70"/>
  <c r="AM160" i="70"/>
  <c r="BA160" i="70"/>
  <c r="BP160" i="70"/>
  <c r="Q248" i="70"/>
  <c r="AY258" i="70"/>
  <c r="CR55" i="70"/>
  <c r="AJ197" i="70"/>
  <c r="AL197" i="70"/>
  <c r="R197" i="70"/>
  <c r="BB197" i="70"/>
  <c r="BA248" i="70"/>
  <c r="D248" i="70"/>
  <c r="AX248" i="70"/>
  <c r="G248" i="70"/>
  <c r="BJ65" i="70"/>
  <c r="BV120" i="70"/>
  <c r="Q160" i="70"/>
  <c r="BY65" i="70"/>
  <c r="AR175" i="70"/>
  <c r="L160" i="70"/>
  <c r="BC160" i="70"/>
  <c r="AN160" i="70"/>
  <c r="BK160" i="70"/>
  <c r="BE160" i="70"/>
  <c r="BA55" i="70"/>
  <c r="AA197" i="70"/>
  <c r="AO197" i="70"/>
  <c r="BU197" i="70"/>
  <c r="AW197" i="70"/>
  <c r="S248" i="70"/>
  <c r="L248" i="70"/>
  <c r="BB248" i="70"/>
  <c r="BF248" i="70"/>
  <c r="AF197" i="70"/>
  <c r="BR197" i="70"/>
  <c r="CH65" i="70"/>
  <c r="Y163" i="70"/>
  <c r="AU248" i="70"/>
  <c r="Q150" i="70"/>
  <c r="B157" i="70"/>
  <c r="B150" i="70"/>
  <c r="BJ197" i="70"/>
  <c r="BJ114" i="70"/>
  <c r="AL160" i="70"/>
  <c r="AY160" i="70"/>
  <c r="R160" i="70"/>
  <c r="K160" i="70"/>
  <c r="X160" i="70"/>
  <c r="AB197" i="70"/>
  <c r="W197" i="70"/>
  <c r="C197" i="70"/>
  <c r="Y197" i="70"/>
  <c r="AV248" i="70"/>
  <c r="Z248" i="70"/>
  <c r="T248" i="70"/>
  <c r="F248" i="70"/>
  <c r="BO160" i="70"/>
  <c r="BF197" i="70"/>
  <c r="AC175" i="70"/>
  <c r="BP65" i="70"/>
  <c r="N33" i="70"/>
  <c r="B58" i="70"/>
  <c r="AC291" i="70"/>
  <c r="Q65" i="70"/>
  <c r="B197" i="70"/>
  <c r="BL160" i="70"/>
  <c r="C160" i="70"/>
  <c r="BT160" i="70"/>
  <c r="AX160" i="70"/>
  <c r="AG160" i="70"/>
  <c r="H197" i="70"/>
  <c r="BK197" i="70"/>
  <c r="X197" i="70"/>
  <c r="E197" i="70"/>
  <c r="J248" i="70"/>
  <c r="AZ248" i="70"/>
  <c r="U248" i="70"/>
  <c r="V248" i="70"/>
  <c r="CP65" i="70"/>
  <c r="AQ160" i="70"/>
  <c r="AP160" i="70"/>
  <c r="BF65" i="70"/>
  <c r="AF150" i="70"/>
  <c r="AF160" i="70"/>
  <c r="AB65" i="70"/>
  <c r="G65" i="70"/>
  <c r="B160" i="70"/>
  <c r="AU197" i="70"/>
  <c r="AF65" i="70"/>
  <c r="B248" i="70"/>
  <c r="AK160" i="70"/>
  <c r="AH160" i="70"/>
  <c r="V160" i="70"/>
  <c r="S160" i="70"/>
  <c r="AJ160" i="70"/>
  <c r="D197" i="70"/>
  <c r="U197" i="70"/>
  <c r="BA197" i="70"/>
  <c r="J197" i="70"/>
  <c r="AY248" i="70"/>
  <c r="C248" i="70"/>
  <c r="AA248" i="70"/>
  <c r="I248" i="70"/>
  <c r="N137" i="70"/>
  <c r="AX197" i="70"/>
  <c r="BV187" i="70"/>
  <c r="BS65" i="70"/>
  <c r="AP65" i="70"/>
  <c r="AO56" i="70"/>
  <c r="BJ160" i="70"/>
  <c r="AU160" i="70"/>
  <c r="AC41" i="70"/>
  <c r="AU115" i="70"/>
  <c r="Q115" i="70"/>
  <c r="BD160" i="70"/>
  <c r="BB160" i="70"/>
  <c r="BR160" i="70"/>
  <c r="F160" i="70"/>
  <c r="T55" i="70"/>
  <c r="AM197" i="70"/>
  <c r="BT197" i="70"/>
  <c r="BP197" i="70"/>
  <c r="E248" i="70"/>
  <c r="AW248" i="70"/>
  <c r="AB248" i="70"/>
  <c r="AF200" i="70"/>
  <c r="AU204" i="70"/>
  <c r="BV140" i="70"/>
  <c r="CN55" i="70"/>
  <c r="Q165" i="70"/>
  <c r="BG132" i="70"/>
  <c r="BG272" i="70"/>
  <c r="Q210" i="70"/>
  <c r="AF210" i="70"/>
  <c r="AU156" i="70"/>
  <c r="AC263" i="70"/>
  <c r="K55" i="70"/>
  <c r="CD55" i="70"/>
  <c r="CX55" i="70"/>
  <c r="U55" i="70"/>
  <c r="AB55" i="70"/>
  <c r="AD50" i="70"/>
  <c r="N277" i="70"/>
  <c r="CL50" i="70"/>
  <c r="AC277" i="70"/>
  <c r="AR277" i="70"/>
  <c r="N263" i="70"/>
  <c r="N272" i="70"/>
  <c r="AU55" i="70"/>
  <c r="BJ109" i="70"/>
  <c r="N18" i="70"/>
  <c r="B200" i="70"/>
  <c r="AR220" i="70"/>
  <c r="BV135" i="70"/>
  <c r="AC137" i="70"/>
  <c r="AR7" i="70"/>
  <c r="BV223" i="70"/>
  <c r="AR184" i="70"/>
  <c r="BK55" i="70"/>
  <c r="CF55" i="70"/>
  <c r="AO55" i="70"/>
  <c r="M55" i="70"/>
  <c r="R55" i="70"/>
  <c r="BY55" i="70"/>
  <c r="BJ55" i="70"/>
  <c r="N220" i="70"/>
  <c r="AR81" i="70"/>
  <c r="Q204" i="70"/>
  <c r="B109" i="70"/>
  <c r="AF109" i="70"/>
  <c r="BJ147" i="70"/>
  <c r="AW55" i="70"/>
  <c r="F55" i="70"/>
  <c r="AM55" i="70"/>
  <c r="H55" i="70"/>
  <c r="AR132" i="70"/>
  <c r="B204" i="70"/>
  <c r="AU200" i="70"/>
  <c r="AU147" i="70"/>
  <c r="Q147" i="70"/>
  <c r="BU55" i="70"/>
  <c r="CE55" i="70"/>
  <c r="AV55" i="70"/>
  <c r="BC55" i="70"/>
  <c r="BD147" i="70"/>
  <c r="AU210" i="70"/>
  <c r="B156" i="70"/>
  <c r="AF55" i="70"/>
  <c r="AU213" i="70"/>
  <c r="BJ165" i="70"/>
  <c r="B165" i="70"/>
  <c r="AC93" i="70"/>
  <c r="Q156" i="70"/>
  <c r="CA55" i="70"/>
  <c r="CO55" i="70"/>
  <c r="CW55" i="70"/>
  <c r="BS55" i="70"/>
  <c r="BN55" i="70"/>
  <c r="AF156" i="70"/>
  <c r="B213" i="70"/>
  <c r="BV7" i="70"/>
  <c r="AC19" i="70"/>
  <c r="BJ213" i="70"/>
  <c r="N172" i="70"/>
  <c r="B55" i="70"/>
  <c r="BF55" i="70"/>
  <c r="AP55" i="70"/>
  <c r="BL55" i="70"/>
  <c r="CB55" i="70"/>
  <c r="CH55" i="70"/>
  <c r="Q55" i="70"/>
  <c r="AU109" i="70"/>
  <c r="AF201" i="70"/>
  <c r="BV93" i="70"/>
  <c r="AR269" i="70"/>
  <c r="W55" i="70"/>
  <c r="J55" i="70"/>
  <c r="S55" i="70"/>
  <c r="BZ55" i="70"/>
  <c r="BG140" i="70"/>
  <c r="N223" i="70"/>
  <c r="BG220" i="70"/>
  <c r="Q151" i="70"/>
  <c r="BG172" i="70"/>
  <c r="CN66" i="70"/>
  <c r="AR135" i="70"/>
  <c r="AC81" i="70"/>
  <c r="B69" i="70"/>
  <c r="AR137" i="70"/>
  <c r="BV172" i="70"/>
  <c r="BZ57" i="70"/>
  <c r="BF69" i="70"/>
  <c r="BO69" i="70"/>
  <c r="M69" i="70"/>
  <c r="BF255" i="70"/>
  <c r="AL255" i="70"/>
  <c r="B255" i="70"/>
  <c r="BA255" i="70"/>
  <c r="U255" i="70"/>
  <c r="R255" i="70"/>
  <c r="CS66" i="70"/>
  <c r="CE66" i="70"/>
  <c r="W66" i="70"/>
  <c r="I66" i="70"/>
  <c r="S255" i="70"/>
  <c r="AP163" i="70"/>
  <c r="BG81" i="70"/>
  <c r="AR291" i="70"/>
  <c r="BG33" i="70"/>
  <c r="BV19" i="70"/>
  <c r="AF66" i="70"/>
  <c r="AU253" i="70"/>
  <c r="AC132" i="70"/>
  <c r="AF69" i="70"/>
  <c r="BF57" i="70"/>
  <c r="AP69" i="70"/>
  <c r="AH69" i="70"/>
  <c r="Y69" i="70"/>
  <c r="K255" i="70"/>
  <c r="D255" i="70"/>
  <c r="C255" i="70"/>
  <c r="BB255" i="70"/>
  <c r="M255" i="70"/>
  <c r="CG66" i="70"/>
  <c r="AV66" i="70"/>
  <c r="BA66" i="70"/>
  <c r="BD66" i="70"/>
  <c r="F255" i="70"/>
  <c r="L66" i="70"/>
  <c r="BJ110" i="70"/>
  <c r="BG277" i="70"/>
  <c r="BG223" i="70"/>
  <c r="BG7" i="70"/>
  <c r="BG19" i="70"/>
  <c r="AU106" i="70"/>
  <c r="BG231" i="70"/>
  <c r="BG222" i="70"/>
  <c r="Q60" i="70"/>
  <c r="BT69" i="70"/>
  <c r="W69" i="70"/>
  <c r="CE69" i="70"/>
  <c r="AG255" i="70"/>
  <c r="Y255" i="70"/>
  <c r="E255" i="70"/>
  <c r="AX255" i="70"/>
  <c r="AH66" i="70"/>
  <c r="AG66" i="70"/>
  <c r="AW66" i="70"/>
  <c r="BR66" i="70"/>
  <c r="AF106" i="70"/>
  <c r="CN69" i="70"/>
  <c r="AU60" i="70"/>
  <c r="AC184" i="70"/>
  <c r="AU151" i="70"/>
  <c r="BV184" i="70"/>
  <c r="CK73" i="70"/>
  <c r="BJ69" i="70"/>
  <c r="AR93" i="70"/>
  <c r="AU255" i="70"/>
  <c r="BJ60" i="70"/>
  <c r="AC235" i="70"/>
  <c r="BY60" i="70"/>
  <c r="Q255" i="70"/>
  <c r="CP69" i="70"/>
  <c r="BN69" i="70"/>
  <c r="BA69" i="70"/>
  <c r="AQ255" i="70"/>
  <c r="AP255" i="70"/>
  <c r="BE255" i="70"/>
  <c r="J255" i="70"/>
  <c r="AZ255" i="70"/>
  <c r="AB66" i="70"/>
  <c r="F66" i="70"/>
  <c r="CH66" i="70"/>
  <c r="AQ66" i="70"/>
  <c r="N184" i="70"/>
  <c r="AU69" i="70"/>
  <c r="AC231" i="70"/>
  <c r="Q163" i="70"/>
  <c r="B66" i="70"/>
  <c r="N19" i="70"/>
  <c r="BV220" i="70"/>
  <c r="N132" i="70"/>
  <c r="CK50" i="70"/>
  <c r="AV69" i="70"/>
  <c r="T69" i="70"/>
  <c r="BU69" i="70"/>
  <c r="AM255" i="70"/>
  <c r="AY255" i="70"/>
  <c r="I255" i="70"/>
  <c r="T255" i="70"/>
  <c r="AB255" i="70"/>
  <c r="BS66" i="70"/>
  <c r="BZ66" i="70"/>
  <c r="AA66" i="70"/>
  <c r="M66" i="70"/>
  <c r="BV221" i="70"/>
  <c r="BV231" i="70"/>
  <c r="BY66" i="70"/>
  <c r="AC187" i="70"/>
  <c r="BY69" i="70"/>
  <c r="Q106" i="70"/>
  <c r="AU201" i="70"/>
  <c r="BV137" i="70"/>
  <c r="AF60" i="70"/>
  <c r="B151" i="70"/>
  <c r="AF151" i="70"/>
  <c r="B201" i="70"/>
  <c r="CK93" i="70"/>
  <c r="N140" i="70"/>
  <c r="BG184" i="70"/>
  <c r="BV81" i="70"/>
  <c r="CZ50" i="70"/>
  <c r="BZ69" i="70"/>
  <c r="CR69" i="70"/>
  <c r="F69" i="70"/>
  <c r="AA255" i="70"/>
  <c r="AI255" i="70"/>
  <c r="AH255" i="70"/>
  <c r="G255" i="70"/>
  <c r="AV255" i="70"/>
  <c r="AF255" i="70"/>
  <c r="CV66" i="70"/>
  <c r="AK66" i="70"/>
  <c r="AN66" i="70"/>
  <c r="CI66" i="70"/>
  <c r="BJ66" i="70"/>
  <c r="AU66" i="70"/>
  <c r="AR172" i="70"/>
  <c r="BJ57" i="70"/>
  <c r="AC185" i="70"/>
  <c r="BY57" i="70"/>
  <c r="Q66" i="70"/>
  <c r="N93" i="70"/>
  <c r="AR140" i="70"/>
  <c r="B106" i="70"/>
  <c r="AC140" i="70"/>
  <c r="N135" i="70"/>
  <c r="BN57" i="70"/>
  <c r="AX69" i="70"/>
  <c r="Z69" i="70"/>
  <c r="AO255" i="70"/>
  <c r="BC255" i="70"/>
  <c r="X255" i="70"/>
  <c r="AP66" i="70"/>
  <c r="BU66" i="70"/>
  <c r="AZ66" i="70"/>
  <c r="BG10" i="70"/>
  <c r="B159" i="70"/>
  <c r="AF159" i="70"/>
  <c r="D246" i="70"/>
  <c r="BO113" i="70"/>
  <c r="BA113" i="70"/>
  <c r="BM161" i="70"/>
  <c r="S161" i="70"/>
  <c r="BJ159" i="70"/>
  <c r="CN56" i="70"/>
  <c r="BY56" i="70"/>
  <c r="BJ56" i="70"/>
  <c r="B99" i="70"/>
  <c r="AF147" i="70"/>
  <c r="Q246" i="70"/>
  <c r="V113" i="70"/>
  <c r="G113" i="70"/>
  <c r="W161" i="70"/>
  <c r="CN63" i="70"/>
  <c r="BY63" i="70"/>
  <c r="AL113" i="70"/>
  <c r="AG113" i="70"/>
  <c r="BK161" i="70"/>
  <c r="Q63" i="70"/>
  <c r="B210" i="70"/>
  <c r="AF56" i="70"/>
  <c r="BJ99" i="70"/>
  <c r="Z113" i="70"/>
  <c r="BR113" i="70"/>
  <c r="AL161" i="70"/>
  <c r="B56" i="70"/>
  <c r="AU56" i="70"/>
  <c r="AF99" i="70"/>
  <c r="AX161" i="70"/>
  <c r="AU246" i="70"/>
  <c r="AU67" i="70"/>
  <c r="AR221" i="70"/>
  <c r="AU99" i="70"/>
  <c r="C113" i="70"/>
  <c r="BS113" i="70"/>
  <c r="AJ161" i="70"/>
  <c r="AC80" i="70"/>
  <c r="AU202" i="70"/>
  <c r="BU113" i="70"/>
  <c r="AX203" i="70"/>
  <c r="Z255" i="70"/>
  <c r="AW255" i="70"/>
  <c r="CA66" i="70"/>
  <c r="AM66" i="70"/>
  <c r="CJ66" i="70"/>
  <c r="G66" i="70"/>
  <c r="AL66" i="70"/>
  <c r="BB66" i="70"/>
  <c r="BT66" i="70"/>
  <c r="BL66" i="70"/>
  <c r="BC66" i="70"/>
  <c r="AI66" i="70"/>
  <c r="CY66" i="70"/>
  <c r="BP66" i="70"/>
  <c r="AX66" i="70"/>
  <c r="C66" i="70"/>
  <c r="CC66" i="70"/>
  <c r="R66" i="70"/>
  <c r="Y66" i="70"/>
  <c r="CX66" i="70"/>
  <c r="CP66" i="70"/>
  <c r="J66" i="70"/>
  <c r="CR66" i="70"/>
  <c r="CQ66" i="70"/>
  <c r="AY66" i="70"/>
  <c r="V66" i="70"/>
  <c r="BN66" i="70"/>
  <c r="CT66" i="70"/>
  <c r="CU66" i="70"/>
  <c r="CF66" i="70"/>
  <c r="T66" i="70"/>
  <c r="Z66" i="70"/>
  <c r="U66" i="70"/>
  <c r="K66" i="70"/>
  <c r="S66" i="70"/>
  <c r="E66" i="70"/>
  <c r="X66" i="70"/>
  <c r="BQ66" i="70"/>
  <c r="BE66" i="70"/>
  <c r="AJ66" i="70"/>
  <c r="AO66" i="70"/>
  <c r="CB66" i="70"/>
  <c r="CD66" i="70"/>
  <c r="CW66" i="70"/>
  <c r="BK66" i="70"/>
  <c r="AR272" i="70"/>
  <c r="AM161" i="70"/>
  <c r="BP161" i="70"/>
  <c r="AG161" i="70"/>
  <c r="BQ161" i="70"/>
  <c r="H161" i="70"/>
  <c r="BO161" i="70"/>
  <c r="X161" i="70"/>
  <c r="BR161" i="70"/>
  <c r="AZ161" i="70"/>
  <c r="AP161" i="70"/>
  <c r="T161" i="70"/>
  <c r="BE161" i="70"/>
  <c r="V161" i="70"/>
  <c r="BA161" i="70"/>
  <c r="AN161" i="70"/>
  <c r="Z161" i="70"/>
  <c r="L161" i="70"/>
  <c r="J161" i="70"/>
  <c r="AH161" i="70"/>
  <c r="M161" i="70"/>
  <c r="E161" i="70"/>
  <c r="U161" i="70"/>
  <c r="BN161" i="70"/>
  <c r="AK161" i="70"/>
  <c r="AI161" i="70"/>
  <c r="AB161" i="70"/>
  <c r="R161" i="70"/>
  <c r="AA161" i="70"/>
  <c r="BT161" i="70"/>
  <c r="BS161" i="70"/>
  <c r="BB161" i="70"/>
  <c r="BL161" i="70"/>
  <c r="BD161" i="70"/>
  <c r="AW161" i="70"/>
  <c r="BU161" i="70"/>
  <c r="AO161" i="70"/>
  <c r="F161" i="70"/>
  <c r="BC161" i="70"/>
  <c r="Y161" i="70"/>
  <c r="C161" i="70"/>
  <c r="AV161" i="70"/>
  <c r="G161" i="70"/>
  <c r="D161" i="70"/>
  <c r="AQ161" i="70"/>
  <c r="AY161" i="70"/>
  <c r="I161" i="70"/>
  <c r="AC279" i="70"/>
  <c r="BP54" i="70"/>
  <c r="Y54" i="70"/>
  <c r="X54" i="70"/>
  <c r="BM54" i="70"/>
  <c r="N271" i="70"/>
  <c r="AC168" i="70"/>
  <c r="AR218" i="70"/>
  <c r="AC120" i="70"/>
  <c r="BY51" i="70"/>
  <c r="AC135" i="70"/>
  <c r="N120" i="70"/>
  <c r="AU102" i="70"/>
  <c r="BG235" i="70"/>
  <c r="BV50" i="70"/>
  <c r="CZ73" i="70"/>
  <c r="N81" i="70"/>
  <c r="AQ258" i="70"/>
  <c r="N269" i="70"/>
  <c r="AN196" i="70"/>
  <c r="F196" i="70"/>
  <c r="W196" i="70"/>
  <c r="BT196" i="70"/>
  <c r="AA196" i="70"/>
  <c r="AJ196" i="70"/>
  <c r="H196" i="70"/>
  <c r="AY196" i="70"/>
  <c r="G196" i="70"/>
  <c r="L196" i="70"/>
  <c r="I196" i="70"/>
  <c r="AQ196" i="70"/>
  <c r="E196" i="70"/>
  <c r="BE196" i="70"/>
  <c r="R196" i="70"/>
  <c r="BO196" i="70"/>
  <c r="AP196" i="70"/>
  <c r="J196" i="70"/>
  <c r="BP196" i="70"/>
  <c r="AB196" i="70"/>
  <c r="AV196" i="70"/>
  <c r="AI196" i="70"/>
  <c r="BS196" i="70"/>
  <c r="BN196" i="70"/>
  <c r="BU196" i="70"/>
  <c r="M196" i="70"/>
  <c r="U196" i="70"/>
  <c r="Z196" i="70"/>
  <c r="S196" i="70"/>
  <c r="AZ196" i="70"/>
  <c r="V196" i="70"/>
  <c r="AO196" i="70"/>
  <c r="AM196" i="70"/>
  <c r="X196" i="70"/>
  <c r="D196" i="70"/>
  <c r="BM196" i="70"/>
  <c r="BL196" i="70"/>
  <c r="T196" i="70"/>
  <c r="BB196" i="70"/>
  <c r="AX196" i="70"/>
  <c r="BR196" i="70"/>
  <c r="AL196" i="70"/>
  <c r="K196" i="70"/>
  <c r="BC196" i="70"/>
  <c r="BK196" i="70"/>
  <c r="AH196" i="70"/>
  <c r="BA196" i="70"/>
  <c r="AW196" i="70"/>
  <c r="BD196" i="70"/>
  <c r="C196" i="70"/>
  <c r="BF196" i="70"/>
  <c r="Y196" i="70"/>
  <c r="AK196" i="70"/>
  <c r="BQ196" i="70"/>
  <c r="AG196" i="70"/>
  <c r="AM243" i="70"/>
  <c r="BA243" i="70"/>
  <c r="C243" i="70"/>
  <c r="K243" i="70"/>
  <c r="D243" i="70"/>
  <c r="AL243" i="70"/>
  <c r="X243" i="70"/>
  <c r="AG243" i="70"/>
  <c r="AR80" i="70"/>
  <c r="AU251" i="70"/>
  <c r="AR176" i="70"/>
  <c r="CZ81" i="70"/>
  <c r="AU107" i="70"/>
  <c r="B102" i="70"/>
  <c r="AU258" i="70"/>
  <c r="AI258" i="70"/>
  <c r="AR270" i="70"/>
  <c r="AR4" i="70"/>
  <c r="K107" i="70"/>
  <c r="BV14" i="70"/>
  <c r="BV18" i="70"/>
  <c r="Q102" i="70"/>
  <c r="AR8" i="70"/>
  <c r="BV176" i="70"/>
  <c r="N136" i="70"/>
  <c r="AR223" i="70"/>
  <c r="BV4" i="70"/>
  <c r="AX258" i="70"/>
  <c r="AC270" i="70"/>
  <c r="H113" i="70"/>
  <c r="I113" i="70"/>
  <c r="M113" i="70"/>
  <c r="X113" i="70"/>
  <c r="AN113" i="70"/>
  <c r="L113" i="70"/>
  <c r="BL113" i="70"/>
  <c r="I252" i="70"/>
  <c r="N187" i="70"/>
  <c r="BG8" i="70"/>
  <c r="BV185" i="70"/>
  <c r="BV8" i="70"/>
  <c r="BG73" i="70"/>
  <c r="AF102" i="70"/>
  <c r="Q152" i="70"/>
  <c r="Z258" i="70"/>
  <c r="N262" i="70"/>
  <c r="AC269" i="70"/>
  <c r="AN149" i="70"/>
  <c r="H149" i="70"/>
  <c r="C149" i="70"/>
  <c r="BP149" i="70"/>
  <c r="V149" i="70"/>
  <c r="BB149" i="70"/>
  <c r="BF149" i="70"/>
  <c r="D149" i="70"/>
  <c r="BQ149" i="70"/>
  <c r="BS149" i="70"/>
  <c r="AK149" i="70"/>
  <c r="AG149" i="70"/>
  <c r="T149" i="70"/>
  <c r="F149" i="70"/>
  <c r="R149" i="70"/>
  <c r="Y149" i="70"/>
  <c r="L149" i="70"/>
  <c r="E149" i="70"/>
  <c r="BT149" i="70"/>
  <c r="BO149" i="70"/>
  <c r="AX149" i="70"/>
  <c r="M149" i="70"/>
  <c r="U149" i="70"/>
  <c r="AP149" i="70"/>
  <c r="K149" i="70"/>
  <c r="J149" i="70"/>
  <c r="BA149" i="70"/>
  <c r="BK149" i="70"/>
  <c r="AB149" i="70"/>
  <c r="Z149" i="70"/>
  <c r="W149" i="70"/>
  <c r="AG101" i="70"/>
  <c r="H101" i="70"/>
  <c r="BE101" i="70"/>
  <c r="D101" i="70"/>
  <c r="AO101" i="70"/>
  <c r="AK101" i="70"/>
  <c r="BO101" i="70"/>
  <c r="BF101" i="70"/>
  <c r="F101" i="70"/>
  <c r="AM101" i="70"/>
  <c r="C101" i="70"/>
  <c r="G101" i="70"/>
  <c r="E101" i="70"/>
  <c r="BU101" i="70"/>
  <c r="BL101" i="70"/>
  <c r="BQ101" i="70"/>
  <c r="Y101" i="70"/>
  <c r="M101" i="70"/>
  <c r="T101" i="70"/>
  <c r="Z101" i="70"/>
  <c r="BM101" i="70"/>
  <c r="AV101" i="70"/>
  <c r="AA101" i="70"/>
  <c r="AJ101" i="70"/>
  <c r="AH101" i="70"/>
  <c r="W101" i="70"/>
  <c r="BR101" i="70"/>
  <c r="J101" i="70"/>
  <c r="AQ101" i="70"/>
  <c r="AY101" i="70"/>
  <c r="X101" i="70"/>
  <c r="BS101" i="70"/>
  <c r="BB101" i="70"/>
  <c r="BA101" i="70"/>
  <c r="V101" i="70"/>
  <c r="BD101" i="70"/>
  <c r="BN101" i="70"/>
  <c r="BT101" i="70"/>
  <c r="AZ101" i="70"/>
  <c r="U101" i="70"/>
  <c r="S101" i="70"/>
  <c r="AB101" i="70"/>
  <c r="BP101" i="70"/>
  <c r="AN101" i="70"/>
  <c r="BE254" i="70"/>
  <c r="AB254" i="70"/>
  <c r="AX254" i="70"/>
  <c r="M254" i="70"/>
  <c r="AN254" i="70"/>
  <c r="BB254" i="70"/>
  <c r="BC254" i="70"/>
  <c r="I254" i="70"/>
  <c r="AK254" i="70"/>
  <c r="AP254" i="70"/>
  <c r="W254" i="70"/>
  <c r="AO254" i="70"/>
  <c r="AA254" i="70"/>
  <c r="R254" i="70"/>
  <c r="U254" i="70"/>
  <c r="AN244" i="70"/>
  <c r="AA244" i="70"/>
  <c r="V244" i="70"/>
  <c r="Y244" i="70"/>
  <c r="AV244" i="70"/>
  <c r="AJ244" i="70"/>
  <c r="AH244" i="70"/>
  <c r="J244" i="70"/>
  <c r="AY244" i="70"/>
  <c r="L244" i="70"/>
  <c r="H244" i="70"/>
  <c r="AF244" i="70"/>
  <c r="L252" i="70"/>
  <c r="N24" i="70"/>
  <c r="Q107" i="70"/>
  <c r="BG278" i="70"/>
  <c r="N231" i="70"/>
  <c r="BB208" i="70"/>
  <c r="AY208" i="70"/>
  <c r="BA61" i="70"/>
  <c r="X203" i="70"/>
  <c r="AN61" i="70"/>
  <c r="I61" i="70"/>
  <c r="BO61" i="70"/>
  <c r="AU61" i="70"/>
  <c r="AC129" i="70"/>
  <c r="AF207" i="70"/>
  <c r="AC14" i="70"/>
  <c r="BJ207" i="70"/>
  <c r="AF153" i="70"/>
  <c r="AF208" i="70"/>
  <c r="AC8" i="70"/>
  <c r="H207" i="70"/>
  <c r="AZ207" i="70"/>
  <c r="I203" i="70"/>
  <c r="AL55" i="70"/>
  <c r="AK55" i="70"/>
  <c r="E55" i="70"/>
  <c r="CQ55" i="70"/>
  <c r="D55" i="70"/>
  <c r="AJ55" i="70"/>
  <c r="C55" i="70"/>
  <c r="BR55" i="70"/>
  <c r="BD55" i="70"/>
  <c r="CP55" i="70"/>
  <c r="AH55" i="70"/>
  <c r="BO55" i="70"/>
  <c r="BM55" i="70"/>
  <c r="AA55" i="70"/>
  <c r="CS55" i="70"/>
  <c r="AX55" i="70"/>
  <c r="Y55" i="70"/>
  <c r="AA240" i="70"/>
  <c r="AQ240" i="70"/>
  <c r="K240" i="70"/>
  <c r="AB240" i="70"/>
  <c r="U240" i="70"/>
  <c r="AG240" i="70"/>
  <c r="AH240" i="70"/>
  <c r="T240" i="70"/>
  <c r="I240" i="70"/>
  <c r="Y240" i="70"/>
  <c r="H240" i="70"/>
  <c r="C240" i="70"/>
  <c r="AO240" i="70"/>
  <c r="D208" i="70"/>
  <c r="BQ203" i="70"/>
  <c r="BC203" i="70"/>
  <c r="BN61" i="70"/>
  <c r="BR61" i="70"/>
  <c r="B71" i="70"/>
  <c r="AC223" i="70"/>
  <c r="AR226" i="70"/>
  <c r="BV129" i="70"/>
  <c r="AR18" i="70"/>
  <c r="BV226" i="70"/>
  <c r="AR188" i="70"/>
  <c r="BG270" i="70"/>
  <c r="AW207" i="70"/>
  <c r="T207" i="70"/>
  <c r="BK203" i="70"/>
  <c r="CI55" i="70"/>
  <c r="BE55" i="70"/>
  <c r="BP55" i="70"/>
  <c r="BQ55" i="70"/>
  <c r="AZ55" i="70"/>
  <c r="CT55" i="70"/>
  <c r="CV55" i="70"/>
  <c r="AJ208" i="70"/>
  <c r="CX61" i="70"/>
  <c r="BG224" i="70"/>
  <c r="AC176" i="70"/>
  <c r="AU118" i="70"/>
  <c r="AR187" i="70"/>
  <c r="BG14" i="70"/>
  <c r="N14" i="70"/>
  <c r="CN61" i="70"/>
  <c r="AU71" i="70"/>
  <c r="AR14" i="70"/>
  <c r="N176" i="70"/>
  <c r="AN207" i="70"/>
  <c r="U207" i="70"/>
  <c r="Y203" i="70"/>
  <c r="AG55" i="70"/>
  <c r="CJ55" i="70"/>
  <c r="AI55" i="70"/>
  <c r="CY55" i="70"/>
  <c r="X55" i="70"/>
  <c r="CC55" i="70"/>
  <c r="Z55" i="70"/>
  <c r="AQ55" i="70"/>
  <c r="BF112" i="70"/>
  <c r="BU112" i="70"/>
  <c r="BT112" i="70"/>
  <c r="AW112" i="70"/>
  <c r="AO112" i="70"/>
  <c r="BQ112" i="70"/>
  <c r="H112" i="70"/>
  <c r="T112" i="70"/>
  <c r="D112" i="70"/>
  <c r="AX112" i="70"/>
  <c r="C112" i="70"/>
  <c r="G112" i="70"/>
  <c r="AQ112" i="70"/>
  <c r="F112" i="70"/>
  <c r="BR112" i="70"/>
  <c r="L112" i="70"/>
  <c r="BE112" i="70"/>
  <c r="AP112" i="70"/>
  <c r="W112" i="70"/>
  <c r="R112" i="70"/>
  <c r="J112" i="70"/>
  <c r="AJ112" i="70"/>
  <c r="AV112" i="70"/>
  <c r="AM112" i="70"/>
  <c r="BD112" i="70"/>
  <c r="AH112" i="70"/>
  <c r="AB112" i="70"/>
  <c r="E112" i="70"/>
  <c r="BN112" i="70"/>
  <c r="BP112" i="70"/>
  <c r="M112" i="70"/>
  <c r="S112" i="70"/>
  <c r="Y112" i="70"/>
  <c r="I112" i="70"/>
  <c r="AN112" i="70"/>
  <c r="BB112" i="70"/>
  <c r="BS112" i="70"/>
  <c r="BO112" i="70"/>
  <c r="V112" i="70"/>
  <c r="AI112" i="70"/>
  <c r="X112" i="70"/>
  <c r="AZ112" i="70"/>
  <c r="Z112" i="70"/>
  <c r="K112" i="70"/>
  <c r="BC112" i="70"/>
  <c r="AK112" i="70"/>
  <c r="AL112" i="70"/>
  <c r="U112" i="70"/>
  <c r="BA112" i="70"/>
  <c r="AG112" i="70"/>
  <c r="BM112" i="70"/>
  <c r="AA112" i="70"/>
  <c r="BK112" i="70"/>
  <c r="BL112" i="70"/>
  <c r="AY112" i="70"/>
  <c r="M146" i="70"/>
  <c r="AN146" i="70"/>
  <c r="W146" i="70"/>
  <c r="AH146" i="70"/>
  <c r="F146" i="70"/>
  <c r="BO146" i="70"/>
  <c r="AL146" i="70"/>
  <c r="AW146" i="70"/>
  <c r="BA146" i="70"/>
  <c r="AA146" i="70"/>
  <c r="BP146" i="70"/>
  <c r="BM146" i="70"/>
  <c r="V146" i="70"/>
  <c r="BB146" i="70"/>
  <c r="AK146" i="70"/>
  <c r="BN146" i="70"/>
  <c r="H146" i="70"/>
  <c r="BC146" i="70"/>
  <c r="D146" i="70"/>
  <c r="J146" i="70"/>
  <c r="BE146" i="70"/>
  <c r="AJ146" i="70"/>
  <c r="BS146" i="70"/>
  <c r="AX146" i="70"/>
  <c r="U146" i="70"/>
  <c r="G146" i="70"/>
  <c r="R146" i="70"/>
  <c r="Y146" i="70"/>
  <c r="BL146" i="70"/>
  <c r="E146" i="70"/>
  <c r="T146" i="70"/>
  <c r="AQ146" i="70"/>
  <c r="AZ146" i="70"/>
  <c r="BU146" i="70"/>
  <c r="L146" i="70"/>
  <c r="AM146" i="70"/>
  <c r="X146" i="70"/>
  <c r="AI146" i="70"/>
  <c r="BK146" i="70"/>
  <c r="AG146" i="70"/>
  <c r="AO146" i="70"/>
  <c r="AY146" i="70"/>
  <c r="I146" i="70"/>
  <c r="BU61" i="70"/>
  <c r="AJ203" i="70"/>
  <c r="AW61" i="70"/>
  <c r="BD208" i="70"/>
  <c r="BM61" i="70"/>
  <c r="Z203" i="70"/>
  <c r="AW203" i="70"/>
  <c r="BP61" i="70"/>
  <c r="BL61" i="70"/>
  <c r="AO61" i="70"/>
  <c r="BJ203" i="70"/>
  <c r="AR22" i="70"/>
  <c r="BG279" i="70"/>
  <c r="Q61" i="70"/>
  <c r="Q208" i="70"/>
  <c r="B203" i="70"/>
  <c r="BV22" i="70"/>
  <c r="AU208" i="70"/>
  <c r="BG187" i="70"/>
  <c r="Q153" i="70"/>
  <c r="AP207" i="70"/>
  <c r="BF203" i="70"/>
  <c r="AV102" i="70"/>
  <c r="V102" i="70"/>
  <c r="AK102" i="70"/>
  <c r="BM102" i="70"/>
  <c r="AO102" i="70"/>
  <c r="BP102" i="70"/>
  <c r="BO102" i="70"/>
  <c r="C102" i="70"/>
  <c r="AG102" i="70"/>
  <c r="AI102" i="70"/>
  <c r="BK102" i="70"/>
  <c r="AX102" i="70"/>
  <c r="AM102" i="70"/>
  <c r="M102" i="70"/>
  <c r="F102" i="70"/>
  <c r="R102" i="70"/>
  <c r="AA102" i="70"/>
  <c r="K102" i="70"/>
  <c r="BN102" i="70"/>
  <c r="X102" i="70"/>
  <c r="AH102" i="70"/>
  <c r="L102" i="70"/>
  <c r="E102" i="70"/>
  <c r="BU102" i="70"/>
  <c r="BQ102" i="70"/>
  <c r="BS102" i="70"/>
  <c r="BR102" i="70"/>
  <c r="AL102" i="70"/>
  <c r="BF102" i="70"/>
  <c r="Y102" i="70"/>
  <c r="D102" i="70"/>
  <c r="BT102" i="70"/>
  <c r="AB102" i="70"/>
  <c r="Z102" i="70"/>
  <c r="W102" i="70"/>
  <c r="H102" i="70"/>
  <c r="BC102" i="70"/>
  <c r="BA102" i="70"/>
  <c r="BB102" i="70"/>
  <c r="J102" i="70"/>
  <c r="T102" i="70"/>
  <c r="I102" i="70"/>
  <c r="BD102" i="70"/>
  <c r="BL102" i="70"/>
  <c r="BE102" i="70"/>
  <c r="U102" i="70"/>
  <c r="AJ102" i="70"/>
  <c r="AY102" i="70"/>
  <c r="AQ102" i="70"/>
  <c r="AN102" i="70"/>
  <c r="G102" i="70"/>
  <c r="AW102" i="70"/>
  <c r="AP102" i="70"/>
  <c r="AZ102" i="70"/>
  <c r="S102" i="70"/>
  <c r="AO207" i="70"/>
  <c r="V207" i="70"/>
  <c r="AK207" i="70"/>
  <c r="AQ207" i="70"/>
  <c r="R207" i="70"/>
  <c r="W207" i="70"/>
  <c r="G207" i="70"/>
  <c r="BR207" i="70"/>
  <c r="L207" i="70"/>
  <c r="BN207" i="70"/>
  <c r="BU207" i="70"/>
  <c r="F207" i="70"/>
  <c r="S207" i="70"/>
  <c r="AM207" i="70"/>
  <c r="AB207" i="70"/>
  <c r="BK207" i="70"/>
  <c r="M207" i="70"/>
  <c r="J207" i="70"/>
  <c r="BQ207" i="70"/>
  <c r="BF207" i="70"/>
  <c r="BA207" i="70"/>
  <c r="BP207" i="70"/>
  <c r="Y207" i="70"/>
  <c r="I207" i="70"/>
  <c r="C207" i="70"/>
  <c r="AY207" i="70"/>
  <c r="AJ207" i="70"/>
  <c r="AV207" i="70"/>
  <c r="AG207" i="70"/>
  <c r="AX207" i="70"/>
  <c r="X207" i="70"/>
  <c r="BT207" i="70"/>
  <c r="BE207" i="70"/>
  <c r="BO207" i="70"/>
  <c r="BB207" i="70"/>
  <c r="AL207" i="70"/>
  <c r="AA207" i="70"/>
  <c r="BM207" i="70"/>
  <c r="E207" i="70"/>
  <c r="Z208" i="70"/>
  <c r="CB61" i="70"/>
  <c r="AU203" i="70"/>
  <c r="BT203" i="70"/>
  <c r="CT61" i="70"/>
  <c r="CD61" i="70"/>
  <c r="BQ61" i="70"/>
  <c r="CN59" i="70"/>
  <c r="BG136" i="70"/>
  <c r="Q203" i="70"/>
  <c r="BG120" i="70"/>
  <c r="AR120" i="70"/>
  <c r="AC18" i="70"/>
  <c r="AR10" i="70"/>
  <c r="AF118" i="70"/>
  <c r="Q207" i="70"/>
  <c r="BJ153" i="70"/>
  <c r="BY71" i="70"/>
  <c r="BV127" i="70"/>
  <c r="B153" i="70"/>
  <c r="BG269" i="70"/>
  <c r="D207" i="70"/>
  <c r="BC207" i="70"/>
  <c r="AP203" i="70"/>
  <c r="BS203" i="70"/>
  <c r="BJ208" i="70"/>
  <c r="AM61" i="70"/>
  <c r="AM203" i="70"/>
  <c r="AH203" i="70"/>
  <c r="AZ61" i="70"/>
  <c r="J61" i="70"/>
  <c r="BJ61" i="70"/>
  <c r="BJ118" i="70"/>
  <c r="BJ71" i="70"/>
  <c r="B118" i="70"/>
  <c r="BY61" i="70"/>
  <c r="BG18" i="70"/>
  <c r="BG16" i="70"/>
  <c r="AR19" i="70"/>
  <c r="AR73" i="70"/>
  <c r="BG15" i="70"/>
  <c r="CK81" i="70"/>
  <c r="AC4" i="70"/>
  <c r="AC73" i="70"/>
  <c r="N270" i="70"/>
  <c r="AI207" i="70"/>
  <c r="BS207" i="70"/>
  <c r="R203" i="70"/>
  <c r="AN55" i="70"/>
  <c r="V55" i="70"/>
  <c r="L55" i="70"/>
  <c r="CU55" i="70"/>
  <c r="I55" i="70"/>
  <c r="BT55" i="70"/>
  <c r="AY55" i="70"/>
  <c r="CI61" i="70"/>
  <c r="CV61" i="70"/>
  <c r="BM203" i="70"/>
  <c r="AF61" i="70"/>
  <c r="CO61" i="70"/>
  <c r="CS61" i="70"/>
  <c r="CN71" i="70"/>
  <c r="AU207" i="70"/>
  <c r="AR171" i="70"/>
  <c r="N73" i="70"/>
  <c r="B207" i="70"/>
  <c r="BY59" i="70"/>
  <c r="AF203" i="70"/>
  <c r="BG135" i="70"/>
  <c r="BV73" i="70"/>
  <c r="BG4" i="70"/>
  <c r="BL207" i="70"/>
  <c r="AH207" i="70"/>
  <c r="H203" i="70"/>
  <c r="BS160" i="70"/>
  <c r="U160" i="70"/>
  <c r="AZ160" i="70"/>
  <c r="BQ160" i="70"/>
  <c r="AB160" i="70"/>
  <c r="Y160" i="70"/>
  <c r="AO160" i="70"/>
  <c r="M160" i="70"/>
  <c r="Z160" i="70"/>
  <c r="BF160" i="70"/>
  <c r="AW160" i="70"/>
  <c r="D160" i="70"/>
  <c r="AI160" i="70"/>
  <c r="BU160" i="70"/>
  <c r="H160" i="70"/>
  <c r="BM160" i="70"/>
  <c r="BA65" i="70"/>
  <c r="BM65" i="70"/>
  <c r="CJ65" i="70"/>
  <c r="CS65" i="70"/>
  <c r="BU65" i="70"/>
  <c r="AX65" i="70"/>
  <c r="W65" i="70"/>
  <c r="AY65" i="70"/>
  <c r="X65" i="70"/>
  <c r="CG65" i="70"/>
  <c r="BD65" i="70"/>
  <c r="AI65" i="70"/>
  <c r="R65" i="70"/>
  <c r="CW65" i="70"/>
  <c r="AO65" i="70"/>
  <c r="BL65" i="70"/>
  <c r="AN65" i="70"/>
  <c r="K65" i="70"/>
  <c r="M65" i="70"/>
  <c r="D65" i="70"/>
  <c r="AG65" i="70"/>
  <c r="CA65" i="70"/>
  <c r="AA65" i="70"/>
  <c r="Z65" i="70"/>
  <c r="CI65" i="70"/>
  <c r="CT65" i="70"/>
  <c r="BC65" i="70"/>
  <c r="CR65" i="70"/>
  <c r="CE65" i="70"/>
  <c r="AM65" i="70"/>
  <c r="BB65" i="70"/>
  <c r="I65" i="70"/>
  <c r="CU65" i="70"/>
  <c r="AQ65" i="70"/>
  <c r="AK65" i="70"/>
  <c r="U65" i="70"/>
  <c r="E65" i="70"/>
  <c r="AH65" i="70"/>
  <c r="CB65" i="70"/>
  <c r="AZ65" i="70"/>
  <c r="CC65" i="70"/>
  <c r="AW65" i="70"/>
  <c r="CX65" i="70"/>
  <c r="AL65" i="70"/>
  <c r="CF65" i="70"/>
  <c r="BK65" i="70"/>
  <c r="BQ65" i="70"/>
  <c r="H65" i="70"/>
  <c r="BE65" i="70"/>
  <c r="F65" i="70"/>
  <c r="BT65" i="70"/>
  <c r="CO65" i="70"/>
  <c r="T65" i="70"/>
  <c r="CY65" i="70"/>
  <c r="J65" i="70"/>
  <c r="AJ65" i="70"/>
  <c r="AV65" i="70"/>
  <c r="BN65" i="70"/>
  <c r="BR65" i="70"/>
  <c r="C65" i="70"/>
  <c r="S65" i="70"/>
  <c r="CV65" i="70"/>
  <c r="V65" i="70"/>
  <c r="CQ65" i="70"/>
  <c r="L65" i="70"/>
  <c r="Y65" i="70"/>
  <c r="BO65" i="70"/>
  <c r="H150" i="70"/>
  <c r="E150" i="70"/>
  <c r="X150" i="70"/>
  <c r="AM150" i="70"/>
  <c r="BL150" i="70"/>
  <c r="AL150" i="70"/>
  <c r="BQ150" i="70"/>
  <c r="AJ150" i="70"/>
  <c r="W150" i="70"/>
  <c r="Z150" i="70"/>
  <c r="R150" i="70"/>
  <c r="C150" i="70"/>
  <c r="AN150" i="70"/>
  <c r="BM150" i="70"/>
  <c r="BA150" i="70"/>
  <c r="AO150" i="70"/>
  <c r="BR150" i="70"/>
  <c r="F150" i="70"/>
  <c r="D150" i="70"/>
  <c r="K150" i="70"/>
  <c r="AZ150" i="70"/>
  <c r="BK150" i="70"/>
  <c r="AH150" i="70"/>
  <c r="AK150" i="70"/>
  <c r="BB150" i="70"/>
  <c r="Y150" i="70"/>
  <c r="AG150" i="70"/>
  <c r="M150" i="70"/>
  <c r="AX150" i="70"/>
  <c r="G150" i="70"/>
  <c r="AI150" i="70"/>
  <c r="BS150" i="70"/>
  <c r="U150" i="70"/>
  <c r="L150" i="70"/>
  <c r="BE150" i="70"/>
  <c r="I150" i="70"/>
  <c r="BD150" i="70"/>
  <c r="S150" i="70"/>
  <c r="BO150" i="70"/>
  <c r="BF150" i="70"/>
  <c r="T150" i="70"/>
  <c r="AB150" i="70"/>
  <c r="AW150" i="70"/>
  <c r="BP150" i="70"/>
  <c r="BC150" i="70"/>
  <c r="AP150" i="70"/>
  <c r="AQ150" i="70"/>
  <c r="V150" i="70"/>
  <c r="BT150" i="70"/>
  <c r="AY150" i="70"/>
  <c r="AV150" i="70"/>
  <c r="BN150" i="70"/>
  <c r="J150" i="70"/>
  <c r="AA150" i="70"/>
  <c r="BU150" i="70"/>
  <c r="BN197" i="70"/>
  <c r="AI197" i="70"/>
  <c r="F197" i="70"/>
  <c r="BC197" i="70"/>
  <c r="K197" i="70"/>
  <c r="AQ197" i="70"/>
  <c r="L197" i="70"/>
  <c r="I197" i="70"/>
  <c r="AY197" i="70"/>
  <c r="AV197" i="70"/>
  <c r="BL197" i="70"/>
  <c r="BE197" i="70"/>
  <c r="AK197" i="70"/>
  <c r="AN197" i="70"/>
  <c r="BM197" i="70"/>
  <c r="BQ197" i="70"/>
  <c r="BS197" i="70"/>
  <c r="AH197" i="70"/>
  <c r="Z197" i="70"/>
  <c r="BO197" i="70"/>
  <c r="AG197" i="70"/>
  <c r="AZ197" i="70"/>
  <c r="AP197" i="70"/>
  <c r="BD193" i="70"/>
  <c r="AN193" i="70"/>
  <c r="BT193" i="70"/>
  <c r="AP193" i="70"/>
  <c r="E258" i="70"/>
  <c r="AN203" i="70"/>
  <c r="BL203" i="70"/>
  <c r="BO203" i="70"/>
  <c r="AG203" i="70"/>
  <c r="AI203" i="70"/>
  <c r="AB203" i="70"/>
  <c r="S203" i="70"/>
  <c r="BG21" i="70"/>
  <c r="C203" i="70"/>
  <c r="AA203" i="70"/>
  <c r="V203" i="70"/>
  <c r="AY203" i="70"/>
  <c r="AO203" i="70"/>
  <c r="L203" i="70"/>
  <c r="BE203" i="70"/>
  <c r="AL203" i="70"/>
  <c r="BU203" i="70"/>
  <c r="G203" i="70"/>
  <c r="BC258" i="70"/>
  <c r="AC268" i="70"/>
  <c r="AQ203" i="70"/>
  <c r="K203" i="70"/>
  <c r="AZ203" i="70"/>
  <c r="J203" i="70"/>
  <c r="AA258" i="70"/>
  <c r="AR282" i="70"/>
  <c r="N282" i="70"/>
  <c r="AR279" i="70"/>
  <c r="T203" i="70"/>
  <c r="BN203" i="70"/>
  <c r="AV203" i="70"/>
  <c r="F203" i="70"/>
  <c r="AL115" i="70"/>
  <c r="BF115" i="70"/>
  <c r="Y115" i="70"/>
  <c r="AN115" i="70"/>
  <c r="E115" i="70"/>
  <c r="BQ115" i="70"/>
  <c r="V115" i="70"/>
  <c r="BD115" i="70"/>
  <c r="F115" i="70"/>
  <c r="I115" i="70"/>
  <c r="AB115" i="70"/>
  <c r="BS115" i="70"/>
  <c r="BT115" i="70"/>
  <c r="M115" i="70"/>
  <c r="K115" i="70"/>
  <c r="AQ115" i="70"/>
  <c r="BB115" i="70"/>
  <c r="H115" i="70"/>
  <c r="BR115" i="70"/>
  <c r="BK115" i="70"/>
  <c r="AX115" i="70"/>
  <c r="BL115" i="70"/>
  <c r="G115" i="70"/>
  <c r="BP115" i="70"/>
  <c r="AV115" i="70"/>
  <c r="BN115" i="70"/>
  <c r="AO115" i="70"/>
  <c r="R115" i="70"/>
  <c r="AW115" i="70"/>
  <c r="S115" i="70"/>
  <c r="D115" i="70"/>
  <c r="AA115" i="70"/>
  <c r="C115" i="70"/>
  <c r="AG115" i="70"/>
  <c r="W115" i="70"/>
  <c r="AK115" i="70"/>
  <c r="T115" i="70"/>
  <c r="BU115" i="70"/>
  <c r="AH115" i="70"/>
  <c r="U115" i="70"/>
  <c r="L115" i="70"/>
  <c r="Z115" i="70"/>
  <c r="J115" i="70"/>
  <c r="AY115" i="70"/>
  <c r="BA115" i="70"/>
  <c r="BE115" i="70"/>
  <c r="AZ115" i="70"/>
  <c r="AM115" i="70"/>
  <c r="AI115" i="70"/>
  <c r="BC115" i="70"/>
  <c r="X115" i="70"/>
  <c r="AJ115" i="70"/>
  <c r="BM115" i="70"/>
  <c r="BO115" i="70"/>
  <c r="AP115" i="70"/>
  <c r="U203" i="70"/>
  <c r="BD203" i="70"/>
  <c r="BP203" i="70"/>
  <c r="BR203" i="70"/>
  <c r="N279" i="70"/>
  <c r="AC76" i="70"/>
  <c r="AJ258" i="70"/>
  <c r="Y258" i="70"/>
  <c r="AK203" i="70"/>
  <c r="M203" i="70"/>
  <c r="E203" i="70"/>
  <c r="BB203" i="70"/>
  <c r="BP68" i="70"/>
  <c r="BM68" i="70"/>
  <c r="AW68" i="70"/>
  <c r="V68" i="70"/>
  <c r="AB68" i="70"/>
  <c r="AQ68" i="70"/>
  <c r="BU68" i="70"/>
  <c r="W68" i="70"/>
  <c r="X68" i="70"/>
  <c r="U68" i="70"/>
  <c r="AN68" i="70"/>
  <c r="AY68" i="70"/>
  <c r="CC68" i="70"/>
  <c r="CR68" i="70"/>
  <c r="Y68" i="70"/>
  <c r="BB68" i="70"/>
  <c r="CP68" i="70"/>
  <c r="CO68" i="70"/>
  <c r="AM68" i="70"/>
  <c r="M68" i="70"/>
  <c r="F68" i="70"/>
  <c r="AG68" i="70"/>
  <c r="CV68" i="70"/>
  <c r="AX68" i="70"/>
  <c r="CS68" i="70"/>
  <c r="AK68" i="70"/>
  <c r="H68" i="70"/>
  <c r="CG68" i="70"/>
  <c r="L68" i="70"/>
  <c r="AA68" i="70"/>
  <c r="G68" i="70"/>
  <c r="CQ68" i="70"/>
  <c r="BN68" i="70"/>
  <c r="AO68" i="70"/>
  <c r="AL68" i="70"/>
  <c r="BA68" i="70"/>
  <c r="BT68" i="70"/>
  <c r="D68" i="70"/>
  <c r="J68" i="70"/>
  <c r="AH68" i="70"/>
  <c r="BS68" i="70"/>
  <c r="CF68" i="70"/>
  <c r="BO68" i="70"/>
  <c r="I68" i="70"/>
  <c r="CA68" i="70"/>
  <c r="AZ68" i="70"/>
  <c r="BK68" i="70"/>
  <c r="T68" i="70"/>
  <c r="CU68" i="70"/>
  <c r="BZ68" i="70"/>
  <c r="CY68" i="70"/>
  <c r="AV68" i="70"/>
  <c r="S68" i="70"/>
  <c r="CX68" i="70"/>
  <c r="CW68" i="70"/>
  <c r="BE68" i="70"/>
  <c r="BD68" i="70"/>
  <c r="AP68" i="70"/>
  <c r="BR68" i="70"/>
  <c r="BC68" i="70"/>
  <c r="AF211" i="70"/>
  <c r="AA108" i="70"/>
  <c r="AW108" i="70"/>
  <c r="X108" i="70"/>
  <c r="AV108" i="70"/>
  <c r="AK108" i="70"/>
  <c r="Z108" i="70"/>
  <c r="G108" i="70"/>
  <c r="C108" i="70"/>
  <c r="BB108" i="70"/>
  <c r="AH108" i="70"/>
  <c r="AL108" i="70"/>
  <c r="BF108" i="70"/>
  <c r="D108" i="70"/>
  <c r="W108" i="70"/>
  <c r="BK108" i="70"/>
  <c r="AN108" i="70"/>
  <c r="BU108" i="70"/>
  <c r="AG108" i="70"/>
  <c r="BE108" i="70"/>
  <c r="BC108" i="70"/>
  <c r="BS108" i="70"/>
  <c r="E108" i="70"/>
  <c r="T108" i="70"/>
  <c r="BP108" i="70"/>
  <c r="V108" i="70"/>
  <c r="I108" i="70"/>
  <c r="BL108" i="70"/>
  <c r="L108" i="70"/>
  <c r="AM108" i="70"/>
  <c r="AY108" i="70"/>
  <c r="F108" i="70"/>
  <c r="AP108" i="70"/>
  <c r="AJ108" i="70"/>
  <c r="K108" i="70"/>
  <c r="AQ108" i="70"/>
  <c r="J108" i="70"/>
  <c r="R108" i="70"/>
  <c r="AO108" i="70"/>
  <c r="U108" i="70"/>
  <c r="BR108" i="70"/>
  <c r="AX108" i="70"/>
  <c r="BM108" i="70"/>
  <c r="AI108" i="70"/>
  <c r="BT108" i="70"/>
  <c r="BA108" i="70"/>
  <c r="H108" i="70"/>
  <c r="M108" i="70"/>
  <c r="BD108" i="70"/>
  <c r="S108" i="70"/>
  <c r="BO108" i="70"/>
  <c r="AB108" i="70"/>
  <c r="BN108" i="70"/>
  <c r="Y108" i="70"/>
  <c r="AZ108" i="70"/>
  <c r="BQ108" i="70"/>
  <c r="Q67" i="70"/>
  <c r="Q154" i="70"/>
  <c r="BJ211" i="70"/>
  <c r="AU154" i="70"/>
  <c r="B250" i="70"/>
  <c r="C250" i="70"/>
  <c r="M250" i="70"/>
  <c r="AG250" i="70"/>
  <c r="S250" i="70"/>
  <c r="E250" i="70"/>
  <c r="AA250" i="70"/>
  <c r="Y250" i="70"/>
  <c r="AF250" i="70"/>
  <c r="T250" i="70"/>
  <c r="V250" i="70"/>
  <c r="L250" i="70"/>
  <c r="AQ250" i="70"/>
  <c r="Q250" i="70"/>
  <c r="G250" i="70"/>
  <c r="AY250" i="70"/>
  <c r="AI250" i="70"/>
  <c r="BD250" i="70"/>
  <c r="X250" i="70"/>
  <c r="D250" i="70"/>
  <c r="I250" i="70"/>
  <c r="AH250" i="70"/>
  <c r="R250" i="70"/>
  <c r="AZ250" i="70"/>
  <c r="W250" i="70"/>
  <c r="AM250" i="70"/>
  <c r="AK250" i="70"/>
  <c r="BC250" i="70"/>
  <c r="AJ250" i="70"/>
  <c r="AW250" i="70"/>
  <c r="AB250" i="70"/>
  <c r="H250" i="70"/>
  <c r="Z250" i="70"/>
  <c r="BA250" i="70"/>
  <c r="K250" i="70"/>
  <c r="AV250" i="70"/>
  <c r="AP250" i="70"/>
  <c r="BE250" i="70"/>
  <c r="J250" i="70"/>
  <c r="AU211" i="70"/>
  <c r="BV183" i="70"/>
  <c r="Q52" i="70"/>
  <c r="BV224" i="70"/>
  <c r="AU59" i="70"/>
  <c r="B154" i="70"/>
  <c r="B198" i="70"/>
  <c r="BJ52" i="70"/>
  <c r="BY52" i="70"/>
  <c r="CN52" i="70"/>
  <c r="BG50" i="70"/>
  <c r="AR278" i="70"/>
  <c r="AH57" i="70"/>
  <c r="AD97" i="70"/>
  <c r="AC282" i="70"/>
  <c r="BG266" i="70"/>
  <c r="AC220" i="70"/>
  <c r="BG76" i="70"/>
  <c r="Q202" i="70"/>
  <c r="AF59" i="70"/>
  <c r="AF52" i="70"/>
  <c r="Q198" i="70"/>
  <c r="N222" i="70"/>
  <c r="N50" i="70"/>
  <c r="BJ154" i="70"/>
  <c r="B67" i="70"/>
  <c r="AR263" i="70"/>
  <c r="AZ69" i="70"/>
  <c r="BP69" i="70"/>
  <c r="BQ69" i="70"/>
  <c r="AJ69" i="70"/>
  <c r="AY69" i="70"/>
  <c r="X69" i="70"/>
  <c r="CG69" i="70"/>
  <c r="CY69" i="70"/>
  <c r="AQ69" i="70"/>
  <c r="CC69" i="70"/>
  <c r="CI69" i="70"/>
  <c r="AN69" i="70"/>
  <c r="AW69" i="70"/>
  <c r="BM69" i="70"/>
  <c r="BC69" i="70"/>
  <c r="CD69" i="70"/>
  <c r="CS69" i="70"/>
  <c r="E69" i="70"/>
  <c r="CH69" i="70"/>
  <c r="J69" i="70"/>
  <c r="CJ69" i="70"/>
  <c r="AK69" i="70"/>
  <c r="CA69" i="70"/>
  <c r="BD69" i="70"/>
  <c r="K69" i="70"/>
  <c r="CT69" i="70"/>
  <c r="V69" i="70"/>
  <c r="CU69" i="70"/>
  <c r="R69" i="70"/>
  <c r="CX69" i="70"/>
  <c r="BS69" i="70"/>
  <c r="CW69" i="70"/>
  <c r="CB69" i="70"/>
  <c r="I69" i="70"/>
  <c r="C69" i="70"/>
  <c r="L69" i="70"/>
  <c r="AB69" i="70"/>
  <c r="BB69" i="70"/>
  <c r="CF69" i="70"/>
  <c r="U69" i="70"/>
  <c r="AL69" i="70"/>
  <c r="H69" i="70"/>
  <c r="CO69" i="70"/>
  <c r="AO69" i="70"/>
  <c r="CQ69" i="70"/>
  <c r="S69" i="70"/>
  <c r="AM69" i="70"/>
  <c r="BE69" i="70"/>
  <c r="AA69" i="70"/>
  <c r="AI69" i="70"/>
  <c r="BL69" i="70"/>
  <c r="D69" i="70"/>
  <c r="BK69" i="70"/>
  <c r="Q59" i="70"/>
  <c r="N21" i="70"/>
  <c r="BV90" i="70"/>
  <c r="AC15" i="70"/>
  <c r="CN67" i="70"/>
  <c r="I198" i="70"/>
  <c r="BO156" i="70"/>
  <c r="AH156" i="70"/>
  <c r="AO156" i="70"/>
  <c r="AB156" i="70"/>
  <c r="G156" i="70"/>
  <c r="BS156" i="70"/>
  <c r="BU156" i="70"/>
  <c r="S156" i="70"/>
  <c r="AG156" i="70"/>
  <c r="AX156" i="70"/>
  <c r="AJ156" i="70"/>
  <c r="BT156" i="70"/>
  <c r="Z156" i="70"/>
  <c r="BA156" i="70"/>
  <c r="AN156" i="70"/>
  <c r="I156" i="70"/>
  <c r="T156" i="70"/>
  <c r="D156" i="70"/>
  <c r="V156" i="70"/>
  <c r="BN156" i="70"/>
  <c r="BL156" i="70"/>
  <c r="M156" i="70"/>
  <c r="BQ156" i="70"/>
  <c r="BM156" i="70"/>
  <c r="C156" i="70"/>
  <c r="BE156" i="70"/>
  <c r="BP156" i="70"/>
  <c r="BF156" i="70"/>
  <c r="AY156" i="70"/>
  <c r="AA156" i="70"/>
  <c r="AL156" i="70"/>
  <c r="X156" i="70"/>
  <c r="AP156" i="70"/>
  <c r="AQ156" i="70"/>
  <c r="BC156" i="70"/>
  <c r="AI156" i="70"/>
  <c r="BR156" i="70"/>
  <c r="AZ156" i="70"/>
  <c r="E156" i="70"/>
  <c r="Y156" i="70"/>
  <c r="H156" i="70"/>
  <c r="K156" i="70"/>
  <c r="W156" i="70"/>
  <c r="L156" i="70"/>
  <c r="BK156" i="70"/>
  <c r="U156" i="70"/>
  <c r="AM156" i="70"/>
  <c r="AW156" i="70"/>
  <c r="AK156" i="70"/>
  <c r="R156" i="70"/>
  <c r="BB156" i="70"/>
  <c r="AV156" i="70"/>
  <c r="F156" i="70"/>
  <c r="BD156" i="70"/>
  <c r="J156" i="70"/>
  <c r="Q211" i="70"/>
  <c r="BY67" i="70"/>
  <c r="BV5" i="70"/>
  <c r="BG282" i="70"/>
  <c r="AR23" i="70"/>
  <c r="AC188" i="70"/>
  <c r="B52" i="70"/>
  <c r="AF67" i="70"/>
  <c r="N183" i="70"/>
  <c r="N226" i="70"/>
  <c r="AC183" i="70"/>
  <c r="BG5" i="70"/>
  <c r="N268" i="70"/>
  <c r="Y208" i="70"/>
  <c r="BO208" i="70"/>
  <c r="BF208" i="70"/>
  <c r="U208" i="70"/>
  <c r="W208" i="70"/>
  <c r="I208" i="70"/>
  <c r="AB208" i="70"/>
  <c r="BA208" i="70"/>
  <c r="R208" i="70"/>
  <c r="AI208" i="70"/>
  <c r="BS208" i="70"/>
  <c r="BT208" i="70"/>
  <c r="BL208" i="70"/>
  <c r="M208" i="70"/>
  <c r="BU208" i="70"/>
  <c r="BN208" i="70"/>
  <c r="H208" i="70"/>
  <c r="AP208" i="70"/>
  <c r="X208" i="70"/>
  <c r="E208" i="70"/>
  <c r="AG208" i="70"/>
  <c r="K208" i="70"/>
  <c r="F208" i="70"/>
  <c r="C208" i="70"/>
  <c r="J208" i="70"/>
  <c r="AK208" i="70"/>
  <c r="AH208" i="70"/>
  <c r="BR208" i="70"/>
  <c r="G208" i="70"/>
  <c r="BP208" i="70"/>
  <c r="AW208" i="70"/>
  <c r="S208" i="70"/>
  <c r="AN208" i="70"/>
  <c r="BQ208" i="70"/>
  <c r="V208" i="70"/>
  <c r="BK208" i="70"/>
  <c r="L208" i="70"/>
  <c r="AQ208" i="70"/>
  <c r="AL208" i="70"/>
  <c r="T208" i="70"/>
  <c r="BC208" i="70"/>
  <c r="AM208" i="70"/>
  <c r="AZ208" i="70"/>
  <c r="BM208" i="70"/>
  <c r="AO208" i="70"/>
  <c r="BE208" i="70"/>
  <c r="AA208" i="70"/>
  <c r="AV208" i="70"/>
  <c r="AA61" i="70"/>
  <c r="CQ61" i="70"/>
  <c r="CA61" i="70"/>
  <c r="CU61" i="70"/>
  <c r="AV61" i="70"/>
  <c r="AB61" i="70"/>
  <c r="BZ61" i="70"/>
  <c r="AY61" i="70"/>
  <c r="CE61" i="70"/>
  <c r="W61" i="70"/>
  <c r="AG61" i="70"/>
  <c r="C61" i="70"/>
  <c r="AL61" i="70"/>
  <c r="Z61" i="70"/>
  <c r="AI61" i="70"/>
  <c r="AQ61" i="70"/>
  <c r="BB61" i="70"/>
  <c r="Y61" i="70"/>
  <c r="AX61" i="70"/>
  <c r="BK61" i="70"/>
  <c r="CW61" i="70"/>
  <c r="CG61" i="70"/>
  <c r="F61" i="70"/>
  <c r="BE61" i="70"/>
  <c r="S61" i="70"/>
  <c r="CR61" i="70"/>
  <c r="CF61" i="70"/>
  <c r="H61" i="70"/>
  <c r="V61" i="70"/>
  <c r="CY61" i="70"/>
  <c r="D61" i="70"/>
  <c r="T61" i="70"/>
  <c r="CP61" i="70"/>
  <c r="AK61" i="70"/>
  <c r="BD61" i="70"/>
  <c r="E61" i="70"/>
  <c r="BS61" i="70"/>
  <c r="M61" i="70"/>
  <c r="CJ61" i="70"/>
  <c r="K61" i="70"/>
  <c r="BF61" i="70"/>
  <c r="X61" i="70"/>
  <c r="L61" i="70"/>
  <c r="AH61" i="70"/>
  <c r="BT61" i="70"/>
  <c r="G61" i="70"/>
  <c r="R61" i="70"/>
  <c r="U61" i="70"/>
  <c r="CH61" i="70"/>
  <c r="AP61" i="70"/>
  <c r="AM163" i="70"/>
  <c r="AR88" i="70"/>
  <c r="AC23" i="70"/>
  <c r="N171" i="70"/>
  <c r="BG22" i="70"/>
  <c r="BJ163" i="70"/>
  <c r="CB57" i="70"/>
  <c r="BO163" i="70"/>
  <c r="BU163" i="70"/>
  <c r="AF252" i="70"/>
  <c r="AF58" i="70"/>
  <c r="BG268" i="70"/>
  <c r="AC88" i="70"/>
  <c r="N235" i="70"/>
  <c r="AC89" i="70"/>
  <c r="Q57" i="70"/>
  <c r="AC20" i="70"/>
  <c r="AC9" i="70"/>
  <c r="BV215" i="70"/>
  <c r="BG218" i="70"/>
  <c r="B152" i="70"/>
  <c r="AC22" i="70"/>
  <c r="BJ202" i="70"/>
  <c r="Q110" i="70"/>
  <c r="Q157" i="70"/>
  <c r="AF152" i="70"/>
  <c r="CZ89" i="70"/>
  <c r="BV23" i="70"/>
  <c r="BG239" i="70"/>
  <c r="AF116" i="70"/>
  <c r="G57" i="70"/>
  <c r="AW57" i="70"/>
  <c r="V57" i="70"/>
  <c r="CC57" i="70"/>
  <c r="AL258" i="70"/>
  <c r="L258" i="70"/>
  <c r="W258" i="70"/>
  <c r="C258" i="70"/>
  <c r="AS97" i="70"/>
  <c r="AC230" i="70"/>
  <c r="AU57" i="70"/>
  <c r="AR127" i="70"/>
  <c r="BE51" i="70"/>
  <c r="BL51" i="70"/>
  <c r="CS51" i="70"/>
  <c r="AH51" i="70"/>
  <c r="AB51" i="70"/>
  <c r="CI51" i="70"/>
  <c r="BU51" i="70"/>
  <c r="AG51" i="70"/>
  <c r="K51" i="70"/>
  <c r="CU51" i="70"/>
  <c r="AN51" i="70"/>
  <c r="BR51" i="70"/>
  <c r="BA51" i="70"/>
  <c r="CY51" i="70"/>
  <c r="BP51" i="70"/>
  <c r="BO51" i="70"/>
  <c r="AV51" i="70"/>
  <c r="AW51" i="70"/>
  <c r="CW51" i="70"/>
  <c r="BZ51" i="70"/>
  <c r="S51" i="70"/>
  <c r="G51" i="70"/>
  <c r="CJ51" i="70"/>
  <c r="BC51" i="70"/>
  <c r="BS51" i="70"/>
  <c r="CH51" i="70"/>
  <c r="BK51" i="70"/>
  <c r="X51" i="70"/>
  <c r="R51" i="70"/>
  <c r="BN51" i="70"/>
  <c r="CB51" i="70"/>
  <c r="CR51" i="70"/>
  <c r="J51" i="70"/>
  <c r="AO51" i="70"/>
  <c r="E51" i="70"/>
  <c r="AI51" i="70"/>
  <c r="BB51" i="70"/>
  <c r="W51" i="70"/>
  <c r="CX51" i="70"/>
  <c r="CP51" i="70"/>
  <c r="AJ51" i="70"/>
  <c r="BM51" i="70"/>
  <c r="CQ51" i="70"/>
  <c r="C51" i="70"/>
  <c r="BD51" i="70"/>
  <c r="AL51" i="70"/>
  <c r="F51" i="70"/>
  <c r="CA51" i="70"/>
  <c r="CD51" i="70"/>
  <c r="AK51" i="70"/>
  <c r="CT51" i="70"/>
  <c r="V51" i="70"/>
  <c r="BF51" i="70"/>
  <c r="AM51" i="70"/>
  <c r="BQ51" i="70"/>
  <c r="CC51" i="70"/>
  <c r="AA51" i="70"/>
  <c r="U51" i="70"/>
  <c r="CO51" i="70"/>
  <c r="H51" i="70"/>
  <c r="CG51" i="70"/>
  <c r="Y51" i="70"/>
  <c r="AZ51" i="70"/>
  <c r="T51" i="70"/>
  <c r="CV51" i="70"/>
  <c r="D51" i="70"/>
  <c r="L51" i="70"/>
  <c r="Z51" i="70"/>
  <c r="M51" i="70"/>
  <c r="AY51" i="70"/>
  <c r="AP51" i="70"/>
  <c r="I51" i="70"/>
  <c r="CE51" i="70"/>
  <c r="AX51" i="70"/>
  <c r="CF51" i="70"/>
  <c r="BT51" i="70"/>
  <c r="AQ51" i="70"/>
  <c r="BA252" i="70"/>
  <c r="CZ294" i="70"/>
  <c r="CN58" i="70"/>
  <c r="N88" i="70"/>
  <c r="AF110" i="70"/>
  <c r="BG127" i="70"/>
  <c r="AC136" i="70"/>
  <c r="AR129" i="70"/>
  <c r="N23" i="70"/>
  <c r="BV188" i="70"/>
  <c r="B116" i="70"/>
  <c r="AR11" i="70"/>
  <c r="BJ116" i="70"/>
  <c r="BV10" i="70"/>
  <c r="AF202" i="70"/>
  <c r="AR13" i="70"/>
  <c r="N127" i="70"/>
  <c r="BV235" i="70"/>
  <c r="BJ58" i="70"/>
  <c r="BJ157" i="70"/>
  <c r="AU110" i="70"/>
  <c r="N188" i="70"/>
  <c r="AR235" i="70"/>
  <c r="BG171" i="70"/>
  <c r="AC215" i="70"/>
  <c r="N89" i="70"/>
  <c r="N168" i="70"/>
  <c r="AF51" i="70"/>
  <c r="BJ51" i="70"/>
  <c r="AC278" i="70"/>
  <c r="CI57" i="70"/>
  <c r="CY57" i="70"/>
  <c r="BB57" i="70"/>
  <c r="H57" i="70"/>
  <c r="BV294" i="70"/>
  <c r="AR266" i="70"/>
  <c r="G258" i="70"/>
  <c r="H258" i="70"/>
  <c r="AP258" i="70"/>
  <c r="CN57" i="70"/>
  <c r="BG89" i="70"/>
  <c r="AN57" i="70"/>
  <c r="BL57" i="70"/>
  <c r="B258" i="70"/>
  <c r="BE258" i="70"/>
  <c r="U258" i="70"/>
  <c r="I258" i="70"/>
  <c r="D258" i="70"/>
  <c r="J258" i="70"/>
  <c r="AF258" i="70"/>
  <c r="K258" i="70"/>
  <c r="BD258" i="70"/>
  <c r="AO258" i="70"/>
  <c r="F163" i="70"/>
  <c r="AK252" i="70"/>
  <c r="BG188" i="70"/>
  <c r="AC226" i="70"/>
  <c r="BV88" i="70"/>
  <c r="AR216" i="70"/>
  <c r="BV16" i="70"/>
  <c r="AC127" i="70"/>
  <c r="AC17" i="70"/>
  <c r="BG168" i="70"/>
  <c r="BG129" i="70"/>
  <c r="N15" i="70"/>
  <c r="BG80" i="70"/>
  <c r="BV80" i="70"/>
  <c r="AU58" i="70"/>
  <c r="AU252" i="70"/>
  <c r="AR16" i="70"/>
  <c r="BV89" i="70"/>
  <c r="BG230" i="70"/>
  <c r="AR168" i="70"/>
  <c r="BV216" i="70"/>
  <c r="AR294" i="70"/>
  <c r="AB57" i="70"/>
  <c r="AA57" i="70"/>
  <c r="X57" i="70"/>
  <c r="I57" i="70"/>
  <c r="N266" i="70"/>
  <c r="V258" i="70"/>
  <c r="F258" i="70"/>
  <c r="AV258" i="70"/>
  <c r="BA258" i="70"/>
  <c r="BA98" i="70"/>
  <c r="J98" i="70"/>
  <c r="BU98" i="70"/>
  <c r="D98" i="70"/>
  <c r="E98" i="70"/>
  <c r="BR98" i="70"/>
  <c r="BS98" i="70"/>
  <c r="AJ98" i="70"/>
  <c r="BT98" i="70"/>
  <c r="Y98" i="70"/>
  <c r="BP98" i="70"/>
  <c r="AL98" i="70"/>
  <c r="BK98" i="70"/>
  <c r="Z98" i="70"/>
  <c r="W98" i="70"/>
  <c r="AM98" i="70"/>
  <c r="H98" i="70"/>
  <c r="AN98" i="70"/>
  <c r="C98" i="70"/>
  <c r="L98" i="70"/>
  <c r="BM98" i="70"/>
  <c r="AO98" i="70"/>
  <c r="I98" i="70"/>
  <c r="AV98" i="70"/>
  <c r="AK98" i="70"/>
  <c r="R98" i="70"/>
  <c r="K98" i="70"/>
  <c r="S98" i="70"/>
  <c r="BF98" i="70"/>
  <c r="M98" i="70"/>
  <c r="AX98" i="70"/>
  <c r="G98" i="70"/>
  <c r="X98" i="70"/>
  <c r="BQ98" i="70"/>
  <c r="F98" i="70"/>
  <c r="V98" i="70"/>
  <c r="AI98" i="70"/>
  <c r="BB98" i="70"/>
  <c r="AB98" i="70"/>
  <c r="AY98" i="70"/>
  <c r="U98" i="70"/>
  <c r="BE98" i="70"/>
  <c r="BN98" i="70"/>
  <c r="AW98" i="70"/>
  <c r="BO98" i="70"/>
  <c r="AG98" i="70"/>
  <c r="T98" i="70"/>
  <c r="AQ98" i="70"/>
  <c r="BC98" i="70"/>
  <c r="BL98" i="70"/>
  <c r="AP98" i="70"/>
  <c r="AZ98" i="70"/>
  <c r="AA98" i="70"/>
  <c r="AH98" i="70"/>
  <c r="BD98" i="70"/>
  <c r="AR268" i="70"/>
  <c r="BQ163" i="70"/>
  <c r="AW163" i="70"/>
  <c r="U163" i="70"/>
  <c r="BC163" i="70"/>
  <c r="AQ163" i="70"/>
  <c r="I163" i="70"/>
  <c r="E163" i="70"/>
  <c r="BN163" i="70"/>
  <c r="BE163" i="70"/>
  <c r="BD163" i="70"/>
  <c r="AJ163" i="70"/>
  <c r="S163" i="70"/>
  <c r="AX163" i="70"/>
  <c r="BL163" i="70"/>
  <c r="AV163" i="70"/>
  <c r="D163" i="70"/>
  <c r="BS163" i="70"/>
  <c r="AZ163" i="70"/>
  <c r="AB163" i="70"/>
  <c r="AG163" i="70"/>
  <c r="AK163" i="70"/>
  <c r="AN163" i="70"/>
  <c r="Z163" i="70"/>
  <c r="C163" i="70"/>
  <c r="BR163" i="70"/>
  <c r="BK163" i="70"/>
  <c r="AH163" i="70"/>
  <c r="K163" i="70"/>
  <c r="BT163" i="70"/>
  <c r="X163" i="70"/>
  <c r="M163" i="70"/>
  <c r="L163" i="70"/>
  <c r="AL163" i="70"/>
  <c r="BM163" i="70"/>
  <c r="H163" i="70"/>
  <c r="BF163" i="70"/>
  <c r="BB163" i="70"/>
  <c r="AI163" i="70"/>
  <c r="BP163" i="70"/>
  <c r="R163" i="70"/>
  <c r="J163" i="70"/>
  <c r="AY163" i="70"/>
  <c r="AA163" i="70"/>
  <c r="AR215" i="70"/>
  <c r="N224" i="70"/>
  <c r="N4" i="70"/>
  <c r="BG226" i="70"/>
  <c r="BA163" i="70"/>
  <c r="T163" i="70"/>
  <c r="J252" i="70"/>
  <c r="BG263" i="70"/>
  <c r="AR230" i="70"/>
  <c r="CZ88" i="70"/>
  <c r="BG215" i="70"/>
  <c r="BV24" i="70"/>
  <c r="AR15" i="70"/>
  <c r="BV15" i="70"/>
  <c r="BJ152" i="70"/>
  <c r="AC218" i="70"/>
  <c r="BG17" i="70"/>
  <c r="AR136" i="70"/>
  <c r="BV168" i="70"/>
  <c r="AF57" i="70"/>
  <c r="AR121" i="70"/>
  <c r="B103" i="70"/>
  <c r="BG262" i="70"/>
  <c r="AR89" i="70"/>
  <c r="AR17" i="70"/>
  <c r="B51" i="70"/>
  <c r="N80" i="70"/>
  <c r="CP57" i="70"/>
  <c r="J57" i="70"/>
  <c r="K57" i="70"/>
  <c r="BO57" i="70"/>
  <c r="AW258" i="70"/>
  <c r="BB258" i="70"/>
  <c r="M258" i="70"/>
  <c r="AN258" i="70"/>
  <c r="AH258" i="70"/>
  <c r="AC262" i="70"/>
  <c r="W163" i="70"/>
  <c r="AC10" i="70"/>
  <c r="BV218" i="70"/>
  <c r="BV11" i="70"/>
  <c r="BV230" i="70"/>
  <c r="BV171" i="70"/>
  <c r="B163" i="70"/>
  <c r="AR24" i="70"/>
  <c r="AC24" i="70"/>
  <c r="BG11" i="70"/>
  <c r="N129" i="70"/>
  <c r="N128" i="70"/>
  <c r="N17" i="70"/>
  <c r="N22" i="70"/>
  <c r="AC11" i="70"/>
  <c r="CK80" i="70"/>
  <c r="N10" i="70"/>
  <c r="BG221" i="70"/>
  <c r="CZ80" i="70"/>
  <c r="BG216" i="70"/>
  <c r="AC221" i="70"/>
  <c r="BG24" i="70"/>
  <c r="CK89" i="70"/>
  <c r="AC171" i="70"/>
  <c r="N216" i="70"/>
  <c r="N230" i="70"/>
  <c r="AU51" i="70"/>
  <c r="BG294" i="70"/>
  <c r="CG57" i="70"/>
  <c r="CX57" i="70"/>
  <c r="AY57" i="70"/>
  <c r="AI57" i="70"/>
  <c r="E57" i="70"/>
  <c r="AR262" i="70"/>
  <c r="X258" i="70"/>
  <c r="R258" i="70"/>
  <c r="AB258" i="70"/>
  <c r="AM258" i="70"/>
  <c r="Q258" i="70"/>
  <c r="K97" i="64"/>
  <c r="L5" i="64"/>
  <c r="H5" i="64"/>
  <c r="K2" i="64"/>
  <c r="K4" i="64"/>
  <c r="BG97" i="70"/>
  <c r="BG88" i="70"/>
  <c r="BM57" i="70"/>
  <c r="V163" i="70"/>
  <c r="AO163" i="70"/>
  <c r="S252" i="70"/>
  <c r="AU163" i="70"/>
  <c r="AC16" i="70"/>
  <c r="AC216" i="70"/>
  <c r="AF157" i="70"/>
  <c r="BV132" i="70"/>
  <c r="BG23" i="70"/>
  <c r="AC172" i="70"/>
  <c r="BV17" i="70"/>
  <c r="AR76" i="70"/>
  <c r="N215" i="70"/>
  <c r="BV136" i="70"/>
  <c r="AC294" i="70"/>
  <c r="AF163" i="70"/>
  <c r="CK88" i="70"/>
  <c r="Q51" i="70"/>
  <c r="AR239" i="70"/>
  <c r="N278" i="70"/>
  <c r="BC57" i="70"/>
  <c r="M57" i="70"/>
  <c r="D57" i="70"/>
  <c r="AK258" i="70"/>
  <c r="T258" i="70"/>
  <c r="AG258" i="70"/>
  <c r="AZ258" i="70"/>
  <c r="BF258" i="70"/>
  <c r="AC266" i="70"/>
  <c r="BC117" i="70"/>
  <c r="AK117" i="70"/>
  <c r="AI117" i="70"/>
  <c r="AA117" i="70"/>
  <c r="BA117" i="70"/>
  <c r="G117" i="70"/>
  <c r="T117" i="70"/>
  <c r="E117" i="70"/>
  <c r="S117" i="70"/>
  <c r="BP117" i="70"/>
  <c r="H117" i="70"/>
  <c r="W117" i="70"/>
  <c r="BS117" i="70"/>
  <c r="V117" i="70"/>
  <c r="BD117" i="70"/>
  <c r="BE117" i="70"/>
  <c r="AW117" i="70"/>
  <c r="AN117" i="70"/>
  <c r="K117" i="70"/>
  <c r="AJ117" i="70"/>
  <c r="BO117" i="70"/>
  <c r="AG117" i="70"/>
  <c r="C117" i="70"/>
  <c r="J117" i="70"/>
  <c r="AH117" i="70"/>
  <c r="BN117" i="70"/>
  <c r="D117" i="70"/>
  <c r="BT117" i="70"/>
  <c r="BQ117" i="70"/>
  <c r="U117" i="70"/>
  <c r="AX117" i="70"/>
  <c r="X117" i="70"/>
  <c r="BU117" i="70"/>
  <c r="F117" i="70"/>
  <c r="AM117" i="70"/>
  <c r="BK117" i="70"/>
  <c r="AQ117" i="70"/>
  <c r="BR117" i="70"/>
  <c r="BB117" i="70"/>
  <c r="R117" i="70"/>
  <c r="AP117" i="70"/>
  <c r="BF117" i="70"/>
  <c r="AB117" i="70"/>
  <c r="AZ117" i="70"/>
  <c r="BM117" i="70"/>
  <c r="AV117" i="70"/>
  <c r="AY117" i="70"/>
  <c r="Y117" i="70"/>
  <c r="I117" i="70"/>
  <c r="M117" i="70"/>
  <c r="AL117" i="70"/>
  <c r="L117" i="70"/>
  <c r="AO117" i="70"/>
  <c r="BL117" i="70"/>
  <c r="Z117" i="70"/>
  <c r="J206" i="70"/>
  <c r="M206" i="70"/>
  <c r="R206" i="70"/>
  <c r="AK206" i="70"/>
  <c r="V206" i="70"/>
  <c r="X206" i="70"/>
  <c r="H206" i="70"/>
  <c r="BK206" i="70"/>
  <c r="BA206" i="70"/>
  <c r="BC206" i="70"/>
  <c r="AG206" i="70"/>
  <c r="BN206" i="70"/>
  <c r="BR206" i="70"/>
  <c r="L206" i="70"/>
  <c r="BS206" i="70"/>
  <c r="C206" i="70"/>
  <c r="D206" i="70"/>
  <c r="AN206" i="70"/>
  <c r="AM206" i="70"/>
  <c r="AY206" i="70"/>
  <c r="AI206" i="70"/>
  <c r="I206" i="70"/>
  <c r="AZ206" i="70"/>
  <c r="BD206" i="70"/>
  <c r="Y206" i="70"/>
  <c r="BE206" i="70"/>
  <c r="AP206" i="70"/>
  <c r="BT206" i="70"/>
  <c r="K206" i="70"/>
  <c r="S206" i="70"/>
  <c r="BU206" i="70"/>
  <c r="AB206" i="70"/>
  <c r="BM206" i="70"/>
  <c r="G206" i="70"/>
  <c r="T206" i="70"/>
  <c r="BQ206" i="70"/>
  <c r="BF206" i="70"/>
  <c r="AL206" i="70"/>
  <c r="W206" i="70"/>
  <c r="AW206" i="70"/>
  <c r="E206" i="70"/>
  <c r="F206" i="70"/>
  <c r="AJ206" i="70"/>
  <c r="AA206" i="70"/>
  <c r="AO206" i="70"/>
  <c r="BL206" i="70"/>
  <c r="U206" i="70"/>
  <c r="BO206" i="70"/>
  <c r="AV206" i="70"/>
  <c r="Z206" i="70"/>
  <c r="AX206" i="70"/>
  <c r="BP206" i="70"/>
  <c r="AQ206" i="70"/>
  <c r="BB206" i="70"/>
  <c r="AH206" i="70"/>
  <c r="AZ111" i="70"/>
  <c r="BK111" i="70"/>
  <c r="AM111" i="70"/>
  <c r="AH111" i="70"/>
  <c r="Z111" i="70"/>
  <c r="AP111" i="70"/>
  <c r="R111" i="70"/>
  <c r="AI111" i="70"/>
  <c r="AA111" i="70"/>
  <c r="V111" i="70"/>
  <c r="G111" i="70"/>
  <c r="BQ111" i="70"/>
  <c r="BF111" i="70"/>
  <c r="BE111" i="70"/>
  <c r="BD111" i="70"/>
  <c r="M111" i="70"/>
  <c r="BB111" i="70"/>
  <c r="AO111" i="70"/>
  <c r="K111" i="70"/>
  <c r="BR111" i="70"/>
  <c r="AW111" i="70"/>
  <c r="BP111" i="70"/>
  <c r="AB111" i="70"/>
  <c r="AX111" i="70"/>
  <c r="L111" i="70"/>
  <c r="AV111" i="70"/>
  <c r="BO111" i="70"/>
  <c r="BA111" i="70"/>
  <c r="AN111" i="70"/>
  <c r="AL111" i="70"/>
  <c r="BU111" i="70"/>
  <c r="Y111" i="70"/>
  <c r="BN111" i="70"/>
  <c r="BT111" i="70"/>
  <c r="BC111" i="70"/>
  <c r="D111" i="70"/>
  <c r="H111" i="70"/>
  <c r="S111" i="70"/>
  <c r="X111" i="70"/>
  <c r="BS111" i="70"/>
  <c r="T111" i="70"/>
  <c r="F111" i="70"/>
  <c r="I111" i="70"/>
  <c r="C111" i="70"/>
  <c r="AY111" i="70"/>
  <c r="W111" i="70"/>
  <c r="J111" i="70"/>
  <c r="BM111" i="70"/>
  <c r="AG111" i="70"/>
  <c r="BL111" i="70"/>
  <c r="U111" i="70"/>
  <c r="E111" i="70"/>
  <c r="AK111" i="70"/>
  <c r="AQ111" i="70"/>
  <c r="AJ111" i="70"/>
  <c r="BK198" i="70"/>
  <c r="L198" i="70"/>
  <c r="BU198" i="70"/>
  <c r="R198" i="70"/>
  <c r="T198" i="70"/>
  <c r="AG198" i="70"/>
  <c r="K198" i="70"/>
  <c r="V198" i="70"/>
  <c r="AW198" i="70"/>
  <c r="BC198" i="70"/>
  <c r="C198" i="70"/>
  <c r="E198" i="70"/>
  <c r="BQ198" i="70"/>
  <c r="S198" i="70"/>
  <c r="F198" i="70"/>
  <c r="AQ198" i="70"/>
  <c r="BT198" i="70"/>
  <c r="AB198" i="70"/>
  <c r="AI198" i="70"/>
  <c r="AA198" i="70"/>
  <c r="AN198" i="70"/>
  <c r="BP198" i="70"/>
  <c r="AX198" i="70"/>
  <c r="AH198" i="70"/>
  <c r="BS198" i="70"/>
  <c r="Z198" i="70"/>
  <c r="AY198" i="70"/>
  <c r="AL198" i="70"/>
  <c r="D198" i="70"/>
  <c r="AK198" i="70"/>
  <c r="U198" i="70"/>
  <c r="BE198" i="70"/>
  <c r="BO198" i="70"/>
  <c r="AP198" i="70"/>
  <c r="W198" i="70"/>
  <c r="Y198" i="70"/>
  <c r="H198" i="70"/>
  <c r="BL198" i="70"/>
  <c r="BN198" i="70"/>
  <c r="BA198" i="70"/>
  <c r="BF198" i="70"/>
  <c r="AJ198" i="70"/>
  <c r="AM198" i="70"/>
  <c r="G198" i="70"/>
  <c r="AO198" i="70"/>
  <c r="BB198" i="70"/>
  <c r="J198" i="70"/>
  <c r="AV198" i="70"/>
  <c r="M198" i="70"/>
  <c r="BM198" i="70"/>
  <c r="BR198" i="70"/>
  <c r="AZ198" i="70"/>
  <c r="BD198" i="70"/>
  <c r="V63" i="70"/>
  <c r="AG63" i="70"/>
  <c r="AV63" i="70"/>
  <c r="J63" i="70"/>
  <c r="CG63" i="70"/>
  <c r="W63" i="70"/>
  <c r="BN63" i="70"/>
  <c r="C63" i="70"/>
  <c r="I63" i="70"/>
  <c r="CQ63" i="70"/>
  <c r="F63" i="70"/>
  <c r="U63" i="70"/>
  <c r="AJ63" i="70"/>
  <c r="CC63" i="70"/>
  <c r="E63" i="70"/>
  <c r="AL63" i="70"/>
  <c r="BT63" i="70"/>
  <c r="AO63" i="70"/>
  <c r="AM63" i="70"/>
  <c r="CJ63" i="70"/>
  <c r="CT63" i="70"/>
  <c r="BU63" i="70"/>
  <c r="AH63" i="70"/>
  <c r="CH63" i="70"/>
  <c r="BL63" i="70"/>
  <c r="BB63" i="70"/>
  <c r="BO63" i="70"/>
  <c r="CX63" i="70"/>
  <c r="AX63" i="70"/>
  <c r="Y63" i="70"/>
  <c r="R63" i="70"/>
  <c r="CO63" i="70"/>
  <c r="BC63" i="70"/>
  <c r="CW63" i="70"/>
  <c r="AI63" i="70"/>
  <c r="Z63" i="70"/>
  <c r="X63" i="70"/>
  <c r="AY63" i="70"/>
  <c r="CY63" i="70"/>
  <c r="CF63" i="70"/>
  <c r="CP63" i="70"/>
  <c r="AQ63" i="70"/>
  <c r="BE63" i="70"/>
  <c r="M63" i="70"/>
  <c r="BK63" i="70"/>
  <c r="CR63" i="70"/>
  <c r="BR63" i="70"/>
  <c r="CS63" i="70"/>
  <c r="AW63" i="70"/>
  <c r="S63" i="70"/>
  <c r="AP63" i="70"/>
  <c r="BA63" i="70"/>
  <c r="G63" i="70"/>
  <c r="CU63" i="70"/>
  <c r="D63" i="70"/>
  <c r="CE63" i="70"/>
  <c r="BQ63" i="70"/>
  <c r="H63" i="70"/>
  <c r="BS63" i="70"/>
  <c r="T63" i="70"/>
  <c r="BD63" i="70"/>
  <c r="AK63" i="70"/>
  <c r="CI63" i="70"/>
  <c r="BZ63" i="70"/>
  <c r="CD63" i="70"/>
  <c r="AA63" i="70"/>
  <c r="AB63" i="70"/>
  <c r="CA63" i="70"/>
  <c r="BF63" i="70"/>
  <c r="K63" i="70"/>
  <c r="L63" i="70"/>
  <c r="CV63" i="70"/>
  <c r="CB63" i="70"/>
  <c r="BP63" i="70"/>
  <c r="BM63" i="70"/>
  <c r="AN63" i="70"/>
  <c r="AZ63" i="70"/>
  <c r="BD246" i="70"/>
  <c r="Z246" i="70"/>
  <c r="K246" i="70"/>
  <c r="C246" i="70"/>
  <c r="J246" i="70"/>
  <c r="E246" i="70"/>
  <c r="U246" i="70"/>
  <c r="AB246" i="70"/>
  <c r="AW246" i="70"/>
  <c r="AY246" i="70"/>
  <c r="AZ246" i="70"/>
  <c r="BE246" i="70"/>
  <c r="X246" i="70"/>
  <c r="F246" i="70"/>
  <c r="AP246" i="70"/>
  <c r="BB246" i="70"/>
  <c r="BC246" i="70"/>
  <c r="AI246" i="70"/>
  <c r="AG246" i="70"/>
  <c r="AK246" i="70"/>
  <c r="M246" i="70"/>
  <c r="V246" i="70"/>
  <c r="L246" i="70"/>
  <c r="AX246" i="70"/>
  <c r="I246" i="70"/>
  <c r="BA246" i="70"/>
  <c r="AQ246" i="70"/>
  <c r="BF246" i="70"/>
  <c r="AV246" i="70"/>
  <c r="AH246" i="70"/>
  <c r="T246" i="70"/>
  <c r="H246" i="70"/>
  <c r="AA246" i="70"/>
  <c r="AJ246" i="70"/>
  <c r="G246" i="70"/>
  <c r="R246" i="70"/>
  <c r="AO246" i="70"/>
  <c r="AF246" i="70"/>
  <c r="Y246" i="70"/>
  <c r="W246" i="70"/>
  <c r="AN246" i="70"/>
  <c r="S246" i="70"/>
  <c r="AL246" i="70"/>
  <c r="AM246" i="70"/>
  <c r="Z153" i="70"/>
  <c r="R153" i="70"/>
  <c r="AJ153" i="70"/>
  <c r="AL153" i="70"/>
  <c r="BB153" i="70"/>
  <c r="BM153" i="70"/>
  <c r="AN153" i="70"/>
  <c r="AW153" i="70"/>
  <c r="M153" i="70"/>
  <c r="K153" i="70"/>
  <c r="BL153" i="70"/>
  <c r="J153" i="70"/>
  <c r="L153" i="70"/>
  <c r="AY153" i="70"/>
  <c r="AP153" i="70"/>
  <c r="AK153" i="70"/>
  <c r="H153" i="70"/>
  <c r="AA153" i="70"/>
  <c r="BK153" i="70"/>
  <c r="BF153" i="70"/>
  <c r="BN153" i="70"/>
  <c r="AI153" i="70"/>
  <c r="BQ153" i="70"/>
  <c r="BP153" i="70"/>
  <c r="X153" i="70"/>
  <c r="T153" i="70"/>
  <c r="BS153" i="70"/>
  <c r="C153" i="70"/>
  <c r="AH153" i="70"/>
  <c r="W153" i="70"/>
  <c r="AM153" i="70"/>
  <c r="AZ153" i="70"/>
  <c r="E153" i="70"/>
  <c r="BA153" i="70"/>
  <c r="BC153" i="70"/>
  <c r="D153" i="70"/>
  <c r="BD153" i="70"/>
  <c r="U153" i="70"/>
  <c r="BO153" i="70"/>
  <c r="G153" i="70"/>
  <c r="BU153" i="70"/>
  <c r="F153" i="70"/>
  <c r="AX153" i="70"/>
  <c r="BT153" i="70"/>
  <c r="Y153" i="70"/>
  <c r="BR153" i="70"/>
  <c r="AO153" i="70"/>
  <c r="AB153" i="70"/>
  <c r="I153" i="70"/>
  <c r="AG153" i="70"/>
  <c r="BE153" i="70"/>
  <c r="S153" i="70"/>
  <c r="AV153" i="70"/>
  <c r="AQ153" i="70"/>
  <c r="V153" i="70"/>
  <c r="AV253" i="70"/>
  <c r="AI253" i="70"/>
  <c r="BE253" i="70"/>
  <c r="Y253" i="70"/>
  <c r="J253" i="70"/>
  <c r="I253" i="70"/>
  <c r="E253" i="70"/>
  <c r="G253" i="70"/>
  <c r="M253" i="70"/>
  <c r="AO253" i="70"/>
  <c r="BF253" i="70"/>
  <c r="T253" i="70"/>
  <c r="AA253" i="70"/>
  <c r="V253" i="70"/>
  <c r="AB253" i="70"/>
  <c r="R253" i="70"/>
  <c r="F253" i="70"/>
  <c r="AK253" i="70"/>
  <c r="X253" i="70"/>
  <c r="AJ253" i="70"/>
  <c r="D253" i="70"/>
  <c r="AX253" i="70"/>
  <c r="S253" i="70"/>
  <c r="AF253" i="70"/>
  <c r="AM253" i="70"/>
  <c r="H253" i="70"/>
  <c r="Z253" i="70"/>
  <c r="K253" i="70"/>
  <c r="W253" i="70"/>
  <c r="AP253" i="70"/>
  <c r="AZ253" i="70"/>
  <c r="L253" i="70"/>
  <c r="AY253" i="70"/>
  <c r="BA253" i="70"/>
  <c r="AW253" i="70"/>
  <c r="B253" i="70"/>
  <c r="C253" i="70"/>
  <c r="BB253" i="70"/>
  <c r="U253" i="70"/>
  <c r="AQ253" i="70"/>
  <c r="AG253" i="70"/>
  <c r="AH253" i="70"/>
  <c r="BC253" i="70"/>
  <c r="BD253" i="70"/>
  <c r="AL253" i="70"/>
  <c r="AN253" i="70"/>
  <c r="AC239" i="70"/>
  <c r="AG166" i="70"/>
  <c r="K166" i="70"/>
  <c r="BS166" i="70"/>
  <c r="L166" i="70"/>
  <c r="AX166" i="70"/>
  <c r="BA166" i="70"/>
  <c r="AP166" i="70"/>
  <c r="BM166" i="70"/>
  <c r="R166" i="70"/>
  <c r="E166" i="70"/>
  <c r="BR166" i="70"/>
  <c r="AN166" i="70"/>
  <c r="BQ166" i="70"/>
  <c r="BN166" i="70"/>
  <c r="BL166" i="70"/>
  <c r="BO166" i="70"/>
  <c r="AV166" i="70"/>
  <c r="BP166" i="70"/>
  <c r="BB166" i="70"/>
  <c r="AM166" i="70"/>
  <c r="AY166" i="70"/>
  <c r="F166" i="70"/>
  <c r="AK166" i="70"/>
  <c r="BC166" i="70"/>
  <c r="S166" i="70"/>
  <c r="AL166" i="70"/>
  <c r="X166" i="70"/>
  <c r="J166" i="70"/>
  <c r="AW166" i="70"/>
  <c r="AH166" i="70"/>
  <c r="BT166" i="70"/>
  <c r="AO166" i="70"/>
  <c r="BF166" i="70"/>
  <c r="BK166" i="70"/>
  <c r="M166" i="70"/>
  <c r="C166" i="70"/>
  <c r="AQ166" i="70"/>
  <c r="D166" i="70"/>
  <c r="AJ166" i="70"/>
  <c r="AZ166" i="70"/>
  <c r="Y166" i="70"/>
  <c r="BD166" i="70"/>
  <c r="BE166" i="70"/>
  <c r="AB166" i="70"/>
  <c r="Z166" i="70"/>
  <c r="BU166" i="70"/>
  <c r="AI166" i="70"/>
  <c r="G166" i="70"/>
  <c r="W166" i="70"/>
  <c r="H166" i="70"/>
  <c r="U166" i="70"/>
  <c r="V166" i="70"/>
  <c r="T166" i="70"/>
  <c r="AA166" i="70"/>
  <c r="I166" i="70"/>
  <c r="CK294" i="70"/>
  <c r="E157" i="70"/>
  <c r="S157" i="70"/>
  <c r="AB157" i="70"/>
  <c r="BS157" i="70"/>
  <c r="BD157" i="70"/>
  <c r="L157" i="70"/>
  <c r="AP157" i="70"/>
  <c r="T157" i="70"/>
  <c r="H157" i="70"/>
  <c r="AW157" i="70"/>
  <c r="F157" i="70"/>
  <c r="AZ157" i="70"/>
  <c r="AN157" i="70"/>
  <c r="AX157" i="70"/>
  <c r="BT157" i="70"/>
  <c r="BE157" i="70"/>
  <c r="BL157" i="70"/>
  <c r="R157" i="70"/>
  <c r="G157" i="70"/>
  <c r="AY157" i="70"/>
  <c r="BP157" i="70"/>
  <c r="BO157" i="70"/>
  <c r="BQ157" i="70"/>
  <c r="BR157" i="70"/>
  <c r="BU157" i="70"/>
  <c r="V157" i="70"/>
  <c r="AO157" i="70"/>
  <c r="BM157" i="70"/>
  <c r="X157" i="70"/>
  <c r="AK157" i="70"/>
  <c r="AL157" i="70"/>
  <c r="AI157" i="70"/>
  <c r="M157" i="70"/>
  <c r="AQ157" i="70"/>
  <c r="AV157" i="70"/>
  <c r="AA157" i="70"/>
  <c r="BA157" i="70"/>
  <c r="BK157" i="70"/>
  <c r="Y157" i="70"/>
  <c r="C157" i="70"/>
  <c r="BC157" i="70"/>
  <c r="U157" i="70"/>
  <c r="AM157" i="70"/>
  <c r="BN157" i="70"/>
  <c r="BF157" i="70"/>
  <c r="AG157" i="70"/>
  <c r="BB157" i="70"/>
  <c r="AJ157" i="70"/>
  <c r="W157" i="70"/>
  <c r="J157" i="70"/>
  <c r="D157" i="70"/>
  <c r="I157" i="70"/>
  <c r="Z157" i="70"/>
  <c r="AH157" i="70"/>
  <c r="K157" i="70"/>
  <c r="BC58" i="70"/>
  <c r="F58" i="70"/>
  <c r="X58" i="70"/>
  <c r="BL58" i="70"/>
  <c r="J58" i="70"/>
  <c r="AB58" i="70"/>
  <c r="T58" i="70"/>
  <c r="Y58" i="70"/>
  <c r="BU58" i="70"/>
  <c r="CA58" i="70"/>
  <c r="CB58" i="70"/>
  <c r="W58" i="70"/>
  <c r="CS58" i="70"/>
  <c r="CE58" i="70"/>
  <c r="AI58" i="70"/>
  <c r="U58" i="70"/>
  <c r="AH58" i="70"/>
  <c r="CD58" i="70"/>
  <c r="CW58" i="70"/>
  <c r="CX58" i="70"/>
  <c r="BN58" i="70"/>
  <c r="AW58" i="70"/>
  <c r="D58" i="70"/>
  <c r="CV58" i="70"/>
  <c r="S58" i="70"/>
  <c r="AG58" i="70"/>
  <c r="CO58" i="70"/>
  <c r="BS58" i="70"/>
  <c r="BD58" i="70"/>
  <c r="AK58" i="70"/>
  <c r="AV58" i="70"/>
  <c r="BZ58" i="70"/>
  <c r="CH58" i="70"/>
  <c r="AM58" i="70"/>
  <c r="CY58" i="70"/>
  <c r="AJ58" i="70"/>
  <c r="CJ58" i="70"/>
  <c r="CG58" i="70"/>
  <c r="R58" i="70"/>
  <c r="BR58" i="70"/>
  <c r="CI58" i="70"/>
  <c r="AA58" i="70"/>
  <c r="CP58" i="70"/>
  <c r="AP58" i="70"/>
  <c r="CF58" i="70"/>
  <c r="BA58" i="70"/>
  <c r="CT58" i="70"/>
  <c r="BK58" i="70"/>
  <c r="BB58" i="70"/>
  <c r="AL58" i="70"/>
  <c r="BE58" i="70"/>
  <c r="BP58" i="70"/>
  <c r="H58" i="70"/>
  <c r="CU58" i="70"/>
  <c r="I58" i="70"/>
  <c r="K58" i="70"/>
  <c r="Z58" i="70"/>
  <c r="AN58" i="70"/>
  <c r="BT58" i="70"/>
  <c r="G58" i="70"/>
  <c r="AY58" i="70"/>
  <c r="M58" i="70"/>
  <c r="BF58" i="70"/>
  <c r="BM58" i="70"/>
  <c r="BO58" i="70"/>
  <c r="V58" i="70"/>
  <c r="AQ58" i="70"/>
  <c r="BQ58" i="70"/>
  <c r="E58" i="70"/>
  <c r="C58" i="70"/>
  <c r="AX58" i="70"/>
  <c r="CR58" i="70"/>
  <c r="CQ58" i="70"/>
  <c r="AO58" i="70"/>
  <c r="L58" i="70"/>
  <c r="CC58" i="70"/>
  <c r="AZ58" i="70"/>
  <c r="BC110" i="70"/>
  <c r="G110" i="70"/>
  <c r="V110" i="70"/>
  <c r="Z110" i="70"/>
  <c r="BT110" i="70"/>
  <c r="BF110" i="70"/>
  <c r="AA110" i="70"/>
  <c r="BA110" i="70"/>
  <c r="BE110" i="70"/>
  <c r="H110" i="70"/>
  <c r="BU110" i="70"/>
  <c r="BO110" i="70"/>
  <c r="AW110" i="70"/>
  <c r="I110" i="70"/>
  <c r="AJ110" i="70"/>
  <c r="BR110" i="70"/>
  <c r="D110" i="70"/>
  <c r="AQ110" i="70"/>
  <c r="S110" i="70"/>
  <c r="AX110" i="70"/>
  <c r="AV110" i="70"/>
  <c r="Y110" i="70"/>
  <c r="K110" i="70"/>
  <c r="BS110" i="70"/>
  <c r="L110" i="70"/>
  <c r="AG110" i="70"/>
  <c r="E110" i="70"/>
  <c r="AZ110" i="70"/>
  <c r="AB110" i="70"/>
  <c r="J110" i="70"/>
  <c r="AH110" i="70"/>
  <c r="BN110" i="70"/>
  <c r="C110" i="70"/>
  <c r="AL110" i="70"/>
  <c r="BQ110" i="70"/>
  <c r="U110" i="70"/>
  <c r="F110" i="70"/>
  <c r="AY110" i="70"/>
  <c r="X110" i="70"/>
  <c r="BK110" i="70"/>
  <c r="W110" i="70"/>
  <c r="BL110" i="70"/>
  <c r="AO110" i="70"/>
  <c r="BD110" i="70"/>
  <c r="R110" i="70"/>
  <c r="AP110" i="70"/>
  <c r="M110" i="70"/>
  <c r="BM110" i="70"/>
  <c r="AN110" i="70"/>
  <c r="AI110" i="70"/>
  <c r="BP110" i="70"/>
  <c r="T110" i="70"/>
  <c r="AK110" i="70"/>
  <c r="BB110" i="70"/>
  <c r="AM110" i="70"/>
  <c r="R57" i="70"/>
  <c r="BQ57" i="70"/>
  <c r="AJ57" i="70"/>
  <c r="AV57" i="70"/>
  <c r="BU57" i="70"/>
  <c r="Y57" i="70"/>
  <c r="AK57" i="70"/>
  <c r="AZ57" i="70"/>
  <c r="BK57" i="70"/>
  <c r="BT57" i="70"/>
  <c r="CT57" i="70"/>
  <c r="CU57" i="70"/>
  <c r="AM57" i="70"/>
  <c r="AX57" i="70"/>
  <c r="CJ57" i="70"/>
  <c r="F57" i="70"/>
  <c r="BE57" i="70"/>
  <c r="CS57" i="70"/>
  <c r="CQ57" i="70"/>
  <c r="S57" i="70"/>
  <c r="CV57" i="70"/>
  <c r="CR57" i="70"/>
  <c r="CE57" i="70"/>
  <c r="BP57" i="70"/>
  <c r="AG57" i="70"/>
  <c r="W57" i="70"/>
  <c r="U57" i="70"/>
  <c r="CA57" i="70"/>
  <c r="AL57" i="70"/>
  <c r="C57" i="70"/>
  <c r="BR57" i="70"/>
  <c r="CO57" i="70"/>
  <c r="Z57" i="70"/>
  <c r="L57" i="70"/>
  <c r="BD57" i="70"/>
  <c r="AQ57" i="70"/>
  <c r="BA57" i="70"/>
  <c r="BS57" i="70"/>
  <c r="T57" i="70"/>
  <c r="AO57" i="70"/>
  <c r="CF57" i="70"/>
  <c r="CD57" i="70"/>
  <c r="AP57" i="70"/>
  <c r="CW57" i="70"/>
  <c r="N239" i="70"/>
  <c r="AY212" i="70"/>
  <c r="G212" i="70"/>
  <c r="V212" i="70"/>
  <c r="BD212" i="70"/>
  <c r="Y212" i="70"/>
  <c r="C212" i="70"/>
  <c r="AI212" i="70"/>
  <c r="BE212" i="70"/>
  <c r="BT212" i="70"/>
  <c r="BO212" i="70"/>
  <c r="U212" i="70"/>
  <c r="I212" i="70"/>
  <c r="AL212" i="70"/>
  <c r="AP212" i="70"/>
  <c r="AZ212" i="70"/>
  <c r="BN212" i="70"/>
  <c r="BC212" i="70"/>
  <c r="Z212" i="70"/>
  <c r="BK212" i="70"/>
  <c r="K212" i="70"/>
  <c r="AK212" i="70"/>
  <c r="S212" i="70"/>
  <c r="AQ212" i="70"/>
  <c r="BA212" i="70"/>
  <c r="T212" i="70"/>
  <c r="BQ212" i="70"/>
  <c r="D212" i="70"/>
  <c r="AH212" i="70"/>
  <c r="M212" i="70"/>
  <c r="W212" i="70"/>
  <c r="H212" i="70"/>
  <c r="BF212" i="70"/>
  <c r="AJ212" i="70"/>
  <c r="BP212" i="70"/>
  <c r="AG212" i="70"/>
  <c r="BB212" i="70"/>
  <c r="AM212" i="70"/>
  <c r="F212" i="70"/>
  <c r="X212" i="70"/>
  <c r="BS212" i="70"/>
  <c r="BM212" i="70"/>
  <c r="AO212" i="70"/>
  <c r="R212" i="70"/>
  <c r="BR212" i="70"/>
  <c r="AX212" i="70"/>
  <c r="AV212" i="70"/>
  <c r="AN212" i="70"/>
  <c r="L212" i="70"/>
  <c r="E212" i="70"/>
  <c r="J212" i="70"/>
  <c r="AW212" i="70"/>
  <c r="BL212" i="70"/>
  <c r="BU212" i="70"/>
  <c r="AA212" i="70"/>
  <c r="AB212" i="70"/>
  <c r="AJ252" i="70"/>
  <c r="V252" i="70"/>
  <c r="G252" i="70"/>
  <c r="U252" i="70"/>
  <c r="AX252" i="70"/>
  <c r="W252" i="70"/>
  <c r="AI252" i="70"/>
  <c r="X252" i="70"/>
  <c r="E252" i="70"/>
  <c r="AW252" i="70"/>
  <c r="AY252" i="70"/>
  <c r="B252" i="70"/>
  <c r="AO252" i="70"/>
  <c r="M252" i="70"/>
  <c r="K252" i="70"/>
  <c r="BD252" i="70"/>
  <c r="AB252" i="70"/>
  <c r="BF252" i="70"/>
  <c r="AH252" i="70"/>
  <c r="BC252" i="70"/>
  <c r="BE252" i="70"/>
  <c r="R252" i="70"/>
  <c r="AV252" i="70"/>
  <c r="BB252" i="70"/>
  <c r="AL252" i="70"/>
  <c r="AM252" i="70"/>
  <c r="AP252" i="70"/>
  <c r="Q252" i="70"/>
  <c r="AA252" i="70"/>
  <c r="D252" i="70"/>
  <c r="C252" i="70"/>
  <c r="AZ252" i="70"/>
  <c r="T252" i="70"/>
  <c r="H252" i="70"/>
  <c r="AG252" i="70"/>
  <c r="F252" i="70"/>
  <c r="Z252" i="70"/>
  <c r="AN252" i="70"/>
  <c r="AQ252" i="70"/>
  <c r="BS152" i="70"/>
  <c r="AO152" i="70"/>
  <c r="R152" i="70"/>
  <c r="G152" i="70"/>
  <c r="AZ152" i="70"/>
  <c r="BU152" i="70"/>
  <c r="C152" i="70"/>
  <c r="W152" i="70"/>
  <c r="BN152" i="70"/>
  <c r="AW152" i="70"/>
  <c r="AH152" i="70"/>
  <c r="AN152" i="70"/>
  <c r="H152" i="70"/>
  <c r="U152" i="70"/>
  <c r="BE152" i="70"/>
  <c r="AV152" i="70"/>
  <c r="AL152" i="70"/>
  <c r="S152" i="70"/>
  <c r="AG152" i="70"/>
  <c r="F152" i="70"/>
  <c r="X152" i="70"/>
  <c r="AJ152" i="70"/>
  <c r="BL152" i="70"/>
  <c r="E152" i="70"/>
  <c r="BA152" i="70"/>
  <c r="K152" i="70"/>
  <c r="BM152" i="70"/>
  <c r="T152" i="70"/>
  <c r="BB152" i="70"/>
  <c r="AK152" i="70"/>
  <c r="AI152" i="70"/>
  <c r="AM152" i="70"/>
  <c r="BQ152" i="70"/>
  <c r="BK152" i="70"/>
  <c r="BD152" i="70"/>
  <c r="AA152" i="70"/>
  <c r="AQ152" i="70"/>
  <c r="AP152" i="70"/>
  <c r="Y152" i="70"/>
  <c r="AX152" i="70"/>
  <c r="Z152" i="70"/>
  <c r="I152" i="70"/>
  <c r="M152" i="70"/>
  <c r="AB152" i="70"/>
  <c r="D152" i="70"/>
  <c r="L152" i="70"/>
  <c r="BF152" i="70"/>
  <c r="BO152" i="70"/>
  <c r="AY152" i="70"/>
  <c r="BC152" i="70"/>
  <c r="J152" i="70"/>
  <c r="V152" i="70"/>
  <c r="BT152" i="70"/>
  <c r="BR152" i="70"/>
  <c r="BP152" i="70"/>
  <c r="L165" i="70"/>
  <c r="BF165" i="70"/>
  <c r="BP165" i="70"/>
  <c r="BT165" i="70"/>
  <c r="Z165" i="70"/>
  <c r="AQ165" i="70"/>
  <c r="BD165" i="70"/>
  <c r="AZ165" i="70"/>
  <c r="BS165" i="70"/>
  <c r="BE165" i="70"/>
  <c r="Y165" i="70"/>
  <c r="K165" i="70"/>
  <c r="H165" i="70"/>
  <c r="AJ165" i="70"/>
  <c r="C165" i="70"/>
  <c r="BB165" i="70"/>
  <c r="BQ165" i="70"/>
  <c r="J165" i="70"/>
  <c r="AK165" i="70"/>
  <c r="V165" i="70"/>
  <c r="AL165" i="70"/>
  <c r="AY165" i="70"/>
  <c r="BU165" i="70"/>
  <c r="D165" i="70"/>
  <c r="F165" i="70"/>
  <c r="AM165" i="70"/>
  <c r="X165" i="70"/>
  <c r="S165" i="70"/>
  <c r="AV165" i="70"/>
  <c r="BA165" i="70"/>
  <c r="AO165" i="70"/>
  <c r="BM165" i="70"/>
  <c r="BL165" i="70"/>
  <c r="BN165" i="70"/>
  <c r="BC165" i="70"/>
  <c r="AB165" i="70"/>
  <c r="AN165" i="70"/>
  <c r="T165" i="70"/>
  <c r="AI165" i="70"/>
  <c r="BR165" i="70"/>
  <c r="AA165" i="70"/>
  <c r="I165" i="70"/>
  <c r="U165" i="70"/>
  <c r="E165" i="70"/>
  <c r="AG165" i="70"/>
  <c r="M165" i="70"/>
  <c r="G165" i="70"/>
  <c r="AW165" i="70"/>
  <c r="BK165" i="70"/>
  <c r="AX165" i="70"/>
  <c r="BO165" i="70"/>
  <c r="W165" i="70"/>
  <c r="AH165" i="70"/>
  <c r="AP165" i="70"/>
  <c r="R165" i="70"/>
  <c r="BB109" i="70"/>
  <c r="C109" i="70"/>
  <c r="W109" i="70"/>
  <c r="BA109" i="70"/>
  <c r="J109" i="70"/>
  <c r="BO109" i="70"/>
  <c r="T109" i="70"/>
  <c r="BR109" i="70"/>
  <c r="K109" i="70"/>
  <c r="AK109" i="70"/>
  <c r="AV109" i="70"/>
  <c r="BP109" i="70"/>
  <c r="AH109" i="70"/>
  <c r="I109" i="70"/>
  <c r="BQ109" i="70"/>
  <c r="D109" i="70"/>
  <c r="F109" i="70"/>
  <c r="BC109" i="70"/>
  <c r="M109" i="70"/>
  <c r="AI109" i="70"/>
  <c r="R109" i="70"/>
  <c r="E109" i="70"/>
  <c r="H109" i="70"/>
  <c r="U109" i="70"/>
  <c r="AA109" i="70"/>
  <c r="BL109" i="70"/>
  <c r="AZ109" i="70"/>
  <c r="X109" i="70"/>
  <c r="AG109" i="70"/>
  <c r="Z109" i="70"/>
  <c r="AW109" i="70"/>
  <c r="Y109" i="70"/>
  <c r="G109" i="70"/>
  <c r="BU109" i="70"/>
  <c r="AM109" i="70"/>
  <c r="BF109" i="70"/>
  <c r="BN109" i="70"/>
  <c r="BD109" i="70"/>
  <c r="AB109" i="70"/>
  <c r="BK109" i="70"/>
  <c r="AN109" i="70"/>
  <c r="AX109" i="70"/>
  <c r="L109" i="70"/>
  <c r="AO109" i="70"/>
  <c r="S109" i="70"/>
  <c r="BS109" i="70"/>
  <c r="BE109" i="70"/>
  <c r="AJ109" i="70"/>
  <c r="AP109" i="70"/>
  <c r="AQ109" i="70"/>
  <c r="AL109" i="70"/>
  <c r="AY109" i="70"/>
  <c r="V109" i="70"/>
  <c r="BT109" i="70"/>
  <c r="BM109" i="70"/>
  <c r="BA204" i="70"/>
  <c r="W204" i="70"/>
  <c r="L204" i="70"/>
  <c r="AZ204" i="70"/>
  <c r="Z204" i="70"/>
  <c r="AP204" i="70"/>
  <c r="AV204" i="70"/>
  <c r="H204" i="70"/>
  <c r="BB204" i="70"/>
  <c r="V204" i="70"/>
  <c r="T204" i="70"/>
  <c r="J204" i="70"/>
  <c r="AY204" i="70"/>
  <c r="AM204" i="70"/>
  <c r="AW204" i="70"/>
  <c r="AA204" i="70"/>
  <c r="BQ204" i="70"/>
  <c r="BT204" i="70"/>
  <c r="G204" i="70"/>
  <c r="BC204" i="70"/>
  <c r="BM204" i="70"/>
  <c r="BO204" i="70"/>
  <c r="AO204" i="70"/>
  <c r="R204" i="70"/>
  <c r="C204" i="70"/>
  <c r="AH204" i="70"/>
  <c r="AB204" i="70"/>
  <c r="K204" i="70"/>
  <c r="AK204" i="70"/>
  <c r="AN204" i="70"/>
  <c r="X204" i="70"/>
  <c r="BR204" i="70"/>
  <c r="AX204" i="70"/>
  <c r="M204" i="70"/>
  <c r="BS204" i="70"/>
  <c r="AQ204" i="70"/>
  <c r="E204" i="70"/>
  <c r="S204" i="70"/>
  <c r="U204" i="70"/>
  <c r="D204" i="70"/>
  <c r="BN204" i="70"/>
  <c r="I204" i="70"/>
  <c r="AJ204" i="70"/>
  <c r="F204" i="70"/>
  <c r="AL204" i="70"/>
  <c r="Y204" i="70"/>
  <c r="AI204" i="70"/>
  <c r="BE204" i="70"/>
  <c r="BP204" i="70"/>
  <c r="BD204" i="70"/>
  <c r="BF204" i="70"/>
  <c r="AG204" i="70"/>
  <c r="BL204" i="70"/>
  <c r="BK204" i="70"/>
  <c r="BU204" i="70"/>
  <c r="BK200" i="70"/>
  <c r="AM200" i="70"/>
  <c r="BS200" i="70"/>
  <c r="AY200" i="70"/>
  <c r="BT200" i="70"/>
  <c r="AW200" i="70"/>
  <c r="BF200" i="70"/>
  <c r="Y200" i="70"/>
  <c r="BR200" i="70"/>
  <c r="W200" i="70"/>
  <c r="V200" i="70"/>
  <c r="F200" i="70"/>
  <c r="BA200" i="70"/>
  <c r="BP200" i="70"/>
  <c r="BL200" i="70"/>
  <c r="BD200" i="70"/>
  <c r="AQ200" i="70"/>
  <c r="AI200" i="70"/>
  <c r="I200" i="70"/>
  <c r="AA200" i="70"/>
  <c r="AG200" i="70"/>
  <c r="Z200" i="70"/>
  <c r="BE200" i="70"/>
  <c r="AO200" i="70"/>
  <c r="BM200" i="70"/>
  <c r="BC200" i="70"/>
  <c r="AJ200" i="70"/>
  <c r="J200" i="70"/>
  <c r="AK200" i="70"/>
  <c r="R200" i="70"/>
  <c r="AN200" i="70"/>
  <c r="AZ200" i="70"/>
  <c r="AV200" i="70"/>
  <c r="BB200" i="70"/>
  <c r="AX200" i="70"/>
  <c r="M200" i="70"/>
  <c r="E200" i="70"/>
  <c r="AH200" i="70"/>
  <c r="BO200" i="70"/>
  <c r="T200" i="70"/>
  <c r="X200" i="70"/>
  <c r="D200" i="70"/>
  <c r="S200" i="70"/>
  <c r="K200" i="70"/>
  <c r="BN200" i="70"/>
  <c r="H200" i="70"/>
  <c r="G200" i="70"/>
  <c r="C200" i="70"/>
  <c r="AB200" i="70"/>
  <c r="AL200" i="70"/>
  <c r="BU200" i="70"/>
  <c r="U200" i="70"/>
  <c r="L200" i="70"/>
  <c r="BQ200" i="70"/>
  <c r="AP200" i="70"/>
  <c r="AK64" i="70"/>
  <c r="BO64" i="70"/>
  <c r="H64" i="70"/>
  <c r="BA64" i="70"/>
  <c r="AZ64" i="70"/>
  <c r="CP64" i="70"/>
  <c r="BS64" i="70"/>
  <c r="CF64" i="70"/>
  <c r="CW64" i="70"/>
  <c r="K64" i="70"/>
  <c r="AV64" i="70"/>
  <c r="S64" i="70"/>
  <c r="CG64" i="70"/>
  <c r="AP64" i="70"/>
  <c r="AJ64" i="70"/>
  <c r="AX64" i="70"/>
  <c r="G64" i="70"/>
  <c r="CQ64" i="70"/>
  <c r="V64" i="70"/>
  <c r="AQ64" i="70"/>
  <c r="Y64" i="70"/>
  <c r="AH64" i="70"/>
  <c r="BM64" i="70"/>
  <c r="U64" i="70"/>
  <c r="CX64" i="70"/>
  <c r="CD64" i="70"/>
  <c r="BE64" i="70"/>
  <c r="Z64" i="70"/>
  <c r="BT64" i="70"/>
  <c r="M64" i="70"/>
  <c r="AI64" i="70"/>
  <c r="BK64" i="70"/>
  <c r="CS64" i="70"/>
  <c r="BF64" i="70"/>
  <c r="AL64" i="70"/>
  <c r="BL64" i="70"/>
  <c r="E64" i="70"/>
  <c r="CR64" i="70"/>
  <c r="CJ64" i="70"/>
  <c r="W64" i="70"/>
  <c r="CA64" i="70"/>
  <c r="CH64" i="70"/>
  <c r="CI64" i="70"/>
  <c r="BN64" i="70"/>
  <c r="BB64" i="70"/>
  <c r="T64" i="70"/>
  <c r="BR64" i="70"/>
  <c r="C64" i="70"/>
  <c r="BQ64" i="70"/>
  <c r="I64" i="70"/>
  <c r="AB64" i="70"/>
  <c r="BU64" i="70"/>
  <c r="J64" i="70"/>
  <c r="CV64" i="70"/>
  <c r="BD64" i="70"/>
  <c r="CY64" i="70"/>
  <c r="CO64" i="70"/>
  <c r="CB64" i="70"/>
  <c r="D64" i="70"/>
  <c r="F64" i="70"/>
  <c r="AM64" i="70"/>
  <c r="AG64" i="70"/>
  <c r="BC64" i="70"/>
  <c r="CU64" i="70"/>
  <c r="X64" i="70"/>
  <c r="CE64" i="70"/>
  <c r="AY64" i="70"/>
  <c r="BP64" i="70"/>
  <c r="AO64" i="70"/>
  <c r="BZ64" i="70"/>
  <c r="AA64" i="70"/>
  <c r="CC64" i="70"/>
  <c r="CT64" i="70"/>
  <c r="AW64" i="70"/>
  <c r="L64" i="70"/>
  <c r="AN64" i="70"/>
  <c r="R64" i="70"/>
  <c r="BE71" i="70"/>
  <c r="M71" i="70"/>
  <c r="CY71" i="70"/>
  <c r="BQ71" i="70"/>
  <c r="AZ71" i="70"/>
  <c r="CO71" i="70"/>
  <c r="BF71" i="70"/>
  <c r="K71" i="70"/>
  <c r="BN71" i="70"/>
  <c r="H71" i="70"/>
  <c r="AA71" i="70"/>
  <c r="CV71" i="70"/>
  <c r="AV71" i="70"/>
  <c r="AI71" i="70"/>
  <c r="U71" i="70"/>
  <c r="CU71" i="70"/>
  <c r="AJ71" i="70"/>
  <c r="E71" i="70"/>
  <c r="BZ71" i="70"/>
  <c r="W71" i="70"/>
  <c r="BL71" i="70"/>
  <c r="S71" i="70"/>
  <c r="BM71" i="70"/>
  <c r="Z71" i="70"/>
  <c r="CC71" i="70"/>
  <c r="AY71" i="70"/>
  <c r="BB71" i="70"/>
  <c r="T71" i="70"/>
  <c r="CX71" i="70"/>
  <c r="CD71" i="70"/>
  <c r="BO71" i="70"/>
  <c r="AN71" i="70"/>
  <c r="AX71" i="70"/>
  <c r="CH71" i="70"/>
  <c r="AG71" i="70"/>
  <c r="CF71" i="70"/>
  <c r="CE71" i="70"/>
  <c r="CI71" i="70"/>
  <c r="CS71" i="70"/>
  <c r="G71" i="70"/>
  <c r="AW71" i="70"/>
  <c r="BU71" i="70"/>
  <c r="R71" i="70"/>
  <c r="CW71" i="70"/>
  <c r="BK71" i="70"/>
  <c r="AM71" i="70"/>
  <c r="BP71" i="70"/>
  <c r="CJ71" i="70"/>
  <c r="BS71" i="70"/>
  <c r="BD71" i="70"/>
  <c r="BR71" i="70"/>
  <c r="CP71" i="70"/>
  <c r="AL71" i="70"/>
  <c r="AB71" i="70"/>
  <c r="AO71" i="70"/>
  <c r="BT71" i="70"/>
  <c r="L71" i="70"/>
  <c r="V71" i="70"/>
  <c r="CG71" i="70"/>
  <c r="CA71" i="70"/>
  <c r="CT71" i="70"/>
  <c r="BC71" i="70"/>
  <c r="X71" i="70"/>
  <c r="Y71" i="70"/>
  <c r="CR71" i="70"/>
  <c r="AK71" i="70"/>
  <c r="I71" i="70"/>
  <c r="CB71" i="70"/>
  <c r="AH71" i="70"/>
  <c r="F71" i="70"/>
  <c r="D71" i="70"/>
  <c r="CQ71" i="70"/>
  <c r="J71" i="70"/>
  <c r="C71" i="70"/>
  <c r="AQ71" i="70"/>
  <c r="AP71" i="70"/>
  <c r="BA71" i="70"/>
  <c r="BO118" i="70"/>
  <c r="R118" i="70"/>
  <c r="U118" i="70"/>
  <c r="AY118" i="70"/>
  <c r="AB118" i="70"/>
  <c r="AH118" i="70"/>
  <c r="M118" i="70"/>
  <c r="BA118" i="70"/>
  <c r="T118" i="70"/>
  <c r="AI118" i="70"/>
  <c r="BQ118" i="70"/>
  <c r="D118" i="70"/>
  <c r="S118" i="70"/>
  <c r="BD118" i="70"/>
  <c r="AL118" i="70"/>
  <c r="H118" i="70"/>
  <c r="BS118" i="70"/>
  <c r="X118" i="70"/>
  <c r="AW118" i="70"/>
  <c r="Y118" i="70"/>
  <c r="W118" i="70"/>
  <c r="BL118" i="70"/>
  <c r="BT118" i="70"/>
  <c r="AQ118" i="70"/>
  <c r="AJ118" i="70"/>
  <c r="J118" i="70"/>
  <c r="BR118" i="70"/>
  <c r="BF118" i="70"/>
  <c r="AA118" i="70"/>
  <c r="BU118" i="70"/>
  <c r="AM118" i="70"/>
  <c r="C118" i="70"/>
  <c r="G118" i="70"/>
  <c r="V118" i="70"/>
  <c r="AG118" i="70"/>
  <c r="BN118" i="70"/>
  <c r="AZ118" i="70"/>
  <c r="AV118" i="70"/>
  <c r="AK118" i="70"/>
  <c r="L118" i="70"/>
  <c r="BB118" i="70"/>
  <c r="BC118" i="70"/>
  <c r="AP118" i="70"/>
  <c r="F118" i="70"/>
  <c r="BK118" i="70"/>
  <c r="BM118" i="70"/>
  <c r="E118" i="70"/>
  <c r="I118" i="70"/>
  <c r="AN118" i="70"/>
  <c r="AO118" i="70"/>
  <c r="AX118" i="70"/>
  <c r="BP118" i="70"/>
  <c r="Z118" i="70"/>
  <c r="BE118" i="70"/>
  <c r="K118" i="70"/>
  <c r="N76" i="70"/>
  <c r="D70" i="70"/>
  <c r="CX70" i="70"/>
  <c r="BR70" i="70"/>
  <c r="CU70" i="70"/>
  <c r="AJ70" i="70"/>
  <c r="CY70" i="70"/>
  <c r="CH70" i="70"/>
  <c r="W70" i="70"/>
  <c r="E70" i="70"/>
  <c r="AN70" i="70"/>
  <c r="CQ70" i="70"/>
  <c r="T70" i="70"/>
  <c r="BQ70" i="70"/>
  <c r="CJ70" i="70"/>
  <c r="AY70" i="70"/>
  <c r="CT70" i="70"/>
  <c r="R70" i="70"/>
  <c r="AV70" i="70"/>
  <c r="AW70" i="70"/>
  <c r="X70" i="70"/>
  <c r="CO70" i="70"/>
  <c r="J70" i="70"/>
  <c r="CA70" i="70"/>
  <c r="CS70" i="70"/>
  <c r="CG70" i="70"/>
  <c r="CR70" i="70"/>
  <c r="BT70" i="70"/>
  <c r="BO70" i="70"/>
  <c r="AH70" i="70"/>
  <c r="AA70" i="70"/>
  <c r="CD70" i="70"/>
  <c r="CW70" i="70"/>
  <c r="Z70" i="70"/>
  <c r="AI70" i="70"/>
  <c r="BZ70" i="70"/>
  <c r="BS70" i="70"/>
  <c r="CV70" i="70"/>
  <c r="K70" i="70"/>
  <c r="AZ70" i="70"/>
  <c r="AP70" i="70"/>
  <c r="BK70" i="70"/>
  <c r="U70" i="70"/>
  <c r="H70" i="70"/>
  <c r="BE70" i="70"/>
  <c r="F70" i="70"/>
  <c r="M70" i="70"/>
  <c r="BL70" i="70"/>
  <c r="BA70" i="70"/>
  <c r="CF70" i="70"/>
  <c r="BF70" i="70"/>
  <c r="Y70" i="70"/>
  <c r="L70" i="70"/>
  <c r="AQ70" i="70"/>
  <c r="BM70" i="70"/>
  <c r="AK70" i="70"/>
  <c r="BU70" i="70"/>
  <c r="AX70" i="70"/>
  <c r="BB70" i="70"/>
  <c r="CE70" i="70"/>
  <c r="AB70" i="70"/>
  <c r="CB70" i="70"/>
  <c r="I70" i="70"/>
  <c r="AG70" i="70"/>
  <c r="BP70" i="70"/>
  <c r="AM70" i="70"/>
  <c r="AO70" i="70"/>
  <c r="G70" i="70"/>
  <c r="V70" i="70"/>
  <c r="BN70" i="70"/>
  <c r="S70" i="70"/>
  <c r="BC70" i="70"/>
  <c r="C70" i="70"/>
  <c r="CI70" i="70"/>
  <c r="CP70" i="70"/>
  <c r="BD70" i="70"/>
  <c r="AL70" i="70"/>
  <c r="CC70" i="70"/>
  <c r="CX62" i="70"/>
  <c r="BE62" i="70"/>
  <c r="BK62" i="70"/>
  <c r="H62" i="70"/>
  <c r="CY62" i="70"/>
  <c r="AP62" i="70"/>
  <c r="CO62" i="70"/>
  <c r="CS62" i="70"/>
  <c r="BU62" i="70"/>
  <c r="K62" i="70"/>
  <c r="CJ62" i="70"/>
  <c r="M62" i="70"/>
  <c r="CG62" i="70"/>
  <c r="X62" i="70"/>
  <c r="T62" i="70"/>
  <c r="BL62" i="70"/>
  <c r="BC62" i="70"/>
  <c r="CQ62" i="70"/>
  <c r="AN62" i="70"/>
  <c r="CT62" i="70"/>
  <c r="CB62" i="70"/>
  <c r="AI62" i="70"/>
  <c r="AG62" i="70"/>
  <c r="CW62" i="70"/>
  <c r="CE62" i="70"/>
  <c r="CH62" i="70"/>
  <c r="BN62" i="70"/>
  <c r="Y62" i="70"/>
  <c r="V62" i="70"/>
  <c r="F62" i="70"/>
  <c r="BM62" i="70"/>
  <c r="AM62" i="70"/>
  <c r="G62" i="70"/>
  <c r="BQ62" i="70"/>
  <c r="AH62" i="70"/>
  <c r="BP62" i="70"/>
  <c r="BT62" i="70"/>
  <c r="AY62" i="70"/>
  <c r="AV62" i="70"/>
  <c r="AZ62" i="70"/>
  <c r="S62" i="70"/>
  <c r="CP62" i="70"/>
  <c r="BF62" i="70"/>
  <c r="CF62" i="70"/>
  <c r="R62" i="70"/>
  <c r="CU62" i="70"/>
  <c r="AQ62" i="70"/>
  <c r="BB62" i="70"/>
  <c r="L62" i="70"/>
  <c r="AO62" i="70"/>
  <c r="E62" i="70"/>
  <c r="I62" i="70"/>
  <c r="CD62" i="70"/>
  <c r="J62" i="70"/>
  <c r="AJ62" i="70"/>
  <c r="AK62" i="70"/>
  <c r="CR62" i="70"/>
  <c r="W62" i="70"/>
  <c r="C62" i="70"/>
  <c r="BR62" i="70"/>
  <c r="BD62" i="70"/>
  <c r="U62" i="70"/>
  <c r="CC62" i="70"/>
  <c r="BA62" i="70"/>
  <c r="CA62" i="70"/>
  <c r="CI62" i="70"/>
  <c r="Z62" i="70"/>
  <c r="AX62" i="70"/>
  <c r="BO62" i="70"/>
  <c r="AB62" i="70"/>
  <c r="AL62" i="70"/>
  <c r="BS62" i="70"/>
  <c r="BZ62" i="70"/>
  <c r="D62" i="70"/>
  <c r="AW62" i="70"/>
  <c r="AA62" i="70"/>
  <c r="CV62" i="70"/>
  <c r="AL105" i="70"/>
  <c r="W105" i="70"/>
  <c r="BU105" i="70"/>
  <c r="AN105" i="70"/>
  <c r="BK105" i="70"/>
  <c r="D105" i="70"/>
  <c r="AA105" i="70"/>
  <c r="G105" i="70"/>
  <c r="AI105" i="70"/>
  <c r="AQ105" i="70"/>
  <c r="BO105" i="70"/>
  <c r="BL105" i="70"/>
  <c r="BM105" i="70"/>
  <c r="S105" i="70"/>
  <c r="BS105" i="70"/>
  <c r="AB105" i="70"/>
  <c r="T105" i="70"/>
  <c r="AH105" i="70"/>
  <c r="AM105" i="70"/>
  <c r="AO105" i="70"/>
  <c r="AZ105" i="70"/>
  <c r="BQ105" i="70"/>
  <c r="BF105" i="70"/>
  <c r="AW105" i="70"/>
  <c r="K105" i="70"/>
  <c r="BP105" i="70"/>
  <c r="BT105" i="70"/>
  <c r="BN105" i="70"/>
  <c r="U105" i="70"/>
  <c r="AJ105" i="70"/>
  <c r="E105" i="70"/>
  <c r="BR105" i="70"/>
  <c r="AX105" i="70"/>
  <c r="X105" i="70"/>
  <c r="V105" i="70"/>
  <c r="AG105" i="70"/>
  <c r="C105" i="70"/>
  <c r="Z105" i="70"/>
  <c r="AP105" i="70"/>
  <c r="BA105" i="70"/>
  <c r="M105" i="70"/>
  <c r="Y105" i="70"/>
  <c r="L105" i="70"/>
  <c r="R105" i="70"/>
  <c r="AV105" i="70"/>
  <c r="BD105" i="70"/>
  <c r="F105" i="70"/>
  <c r="AY105" i="70"/>
  <c r="J105" i="70"/>
  <c r="AK105" i="70"/>
  <c r="BC105" i="70"/>
  <c r="H105" i="70"/>
  <c r="BB105" i="70"/>
  <c r="BE105" i="70"/>
  <c r="I105" i="70"/>
  <c r="J159" i="70"/>
  <c r="AV159" i="70"/>
  <c r="I159" i="70"/>
  <c r="BP159" i="70"/>
  <c r="BF159" i="70"/>
  <c r="AA159" i="70"/>
  <c r="BR159" i="70"/>
  <c r="BC159" i="70"/>
  <c r="X159" i="70"/>
  <c r="AK159" i="70"/>
  <c r="BO159" i="70"/>
  <c r="AL159" i="70"/>
  <c r="BD159" i="70"/>
  <c r="U159" i="70"/>
  <c r="AO159" i="70"/>
  <c r="W159" i="70"/>
  <c r="AQ159" i="70"/>
  <c r="AN159" i="70"/>
  <c r="AJ159" i="70"/>
  <c r="BA159" i="70"/>
  <c r="T159" i="70"/>
  <c r="BS159" i="70"/>
  <c r="Y159" i="70"/>
  <c r="S159" i="70"/>
  <c r="AY159" i="70"/>
  <c r="F159" i="70"/>
  <c r="BE159" i="70"/>
  <c r="BQ159" i="70"/>
  <c r="AX159" i="70"/>
  <c r="Z159" i="70"/>
  <c r="BK159" i="70"/>
  <c r="AG159" i="70"/>
  <c r="BL159" i="70"/>
  <c r="AI159" i="70"/>
  <c r="V159" i="70"/>
  <c r="K159" i="70"/>
  <c r="BU159" i="70"/>
  <c r="BB159" i="70"/>
  <c r="G159" i="70"/>
  <c r="AB159" i="70"/>
  <c r="M159" i="70"/>
  <c r="L159" i="70"/>
  <c r="AM159" i="70"/>
  <c r="AH159" i="70"/>
  <c r="AP159" i="70"/>
  <c r="BN159" i="70"/>
  <c r="R159" i="70"/>
  <c r="D159" i="70"/>
  <c r="C159" i="70"/>
  <c r="E159" i="70"/>
  <c r="AZ159" i="70"/>
  <c r="BT159" i="70"/>
  <c r="BM159" i="70"/>
  <c r="H159" i="70"/>
  <c r="AW159" i="70"/>
  <c r="B260" i="70"/>
  <c r="AI260" i="70"/>
  <c r="AA260" i="70"/>
  <c r="AB260" i="70"/>
  <c r="E260" i="70"/>
  <c r="K260" i="70"/>
  <c r="AN260" i="70"/>
  <c r="AJ260" i="70"/>
  <c r="AH260" i="70"/>
  <c r="AW260" i="70"/>
  <c r="Y260" i="70"/>
  <c r="Z260" i="70"/>
  <c r="BC260" i="70"/>
  <c r="I260" i="70"/>
  <c r="BB260" i="70"/>
  <c r="M260" i="70"/>
  <c r="S260" i="70"/>
  <c r="AO260" i="70"/>
  <c r="BA260" i="70"/>
  <c r="AL260" i="70"/>
  <c r="W260" i="70"/>
  <c r="J260" i="70"/>
  <c r="BF260" i="70"/>
  <c r="BE260" i="70"/>
  <c r="AV260" i="70"/>
  <c r="D260" i="70"/>
  <c r="AQ260" i="70"/>
  <c r="F260" i="70"/>
  <c r="AK260" i="70"/>
  <c r="V260" i="70"/>
  <c r="C260" i="70"/>
  <c r="T260" i="70"/>
  <c r="AG260" i="70"/>
  <c r="AM260" i="70"/>
  <c r="AX260" i="70"/>
  <c r="U260" i="70"/>
  <c r="X260" i="70"/>
  <c r="AY260" i="70"/>
  <c r="AZ260" i="70"/>
  <c r="Q260" i="70"/>
  <c r="AP260" i="70"/>
  <c r="H260" i="70"/>
  <c r="AF260" i="70"/>
  <c r="BD260" i="70"/>
  <c r="L260" i="70"/>
  <c r="G260" i="70"/>
  <c r="R260" i="70"/>
  <c r="BC213" i="70"/>
  <c r="BM213" i="70"/>
  <c r="BT213" i="70"/>
  <c r="BO213" i="70"/>
  <c r="AV213" i="70"/>
  <c r="AX213" i="70"/>
  <c r="BQ213" i="70"/>
  <c r="E213" i="70"/>
  <c r="BU213" i="70"/>
  <c r="R213" i="70"/>
  <c r="M213" i="70"/>
  <c r="X213" i="70"/>
  <c r="AY213" i="70"/>
  <c r="T213" i="70"/>
  <c r="AQ213" i="70"/>
  <c r="AK213" i="70"/>
  <c r="BN213" i="70"/>
  <c r="AO213" i="70"/>
  <c r="Z213" i="70"/>
  <c r="BA213" i="70"/>
  <c r="AH213" i="70"/>
  <c r="BP213" i="70"/>
  <c r="C213" i="70"/>
  <c r="I213" i="70"/>
  <c r="H213" i="70"/>
  <c r="Y213" i="70"/>
  <c r="K213" i="70"/>
  <c r="BR213" i="70"/>
  <c r="G213" i="70"/>
  <c r="BK213" i="70"/>
  <c r="D213" i="70"/>
  <c r="AA213" i="70"/>
  <c r="F213" i="70"/>
  <c r="J213" i="70"/>
  <c r="AG213" i="70"/>
  <c r="AB213" i="70"/>
  <c r="U213" i="70"/>
  <c r="BL213" i="70"/>
  <c r="AM213" i="70"/>
  <c r="S213" i="70"/>
  <c r="BF213" i="70"/>
  <c r="AZ213" i="70"/>
  <c r="AJ213" i="70"/>
  <c r="AI213" i="70"/>
  <c r="AN213" i="70"/>
  <c r="L213" i="70"/>
  <c r="BS213" i="70"/>
  <c r="BE213" i="70"/>
  <c r="BB213" i="70"/>
  <c r="W213" i="70"/>
  <c r="BD213" i="70"/>
  <c r="AL213" i="70"/>
  <c r="AP213" i="70"/>
  <c r="AW213" i="70"/>
  <c r="V213" i="70"/>
  <c r="AC5" i="70"/>
  <c r="AR6" i="70"/>
  <c r="K259" i="70"/>
  <c r="H259" i="70"/>
  <c r="AF259" i="70"/>
  <c r="M259" i="70"/>
  <c r="AN259" i="70"/>
  <c r="V259" i="70"/>
  <c r="AM259" i="70"/>
  <c r="AW259" i="70"/>
  <c r="D259" i="70"/>
  <c r="BD259" i="70"/>
  <c r="AY259" i="70"/>
  <c r="R259" i="70"/>
  <c r="BF259" i="70"/>
  <c r="AJ259" i="70"/>
  <c r="AL259" i="70"/>
  <c r="U259" i="70"/>
  <c r="AO259" i="70"/>
  <c r="L259" i="70"/>
  <c r="AZ259" i="70"/>
  <c r="AI259" i="70"/>
  <c r="AP259" i="70"/>
  <c r="J259" i="70"/>
  <c r="W259" i="70"/>
  <c r="Q259" i="70"/>
  <c r="S259" i="70"/>
  <c r="BC259" i="70"/>
  <c r="AH259" i="70"/>
  <c r="Y259" i="70"/>
  <c r="BA259" i="70"/>
  <c r="X259" i="70"/>
  <c r="BB259" i="70"/>
  <c r="F259" i="70"/>
  <c r="C259" i="70"/>
  <c r="AX259" i="70"/>
  <c r="AA259" i="70"/>
  <c r="AQ259" i="70"/>
  <c r="I259" i="70"/>
  <c r="AV259" i="70"/>
  <c r="Z259" i="70"/>
  <c r="AK259" i="70"/>
  <c r="T259" i="70"/>
  <c r="G259" i="70"/>
  <c r="B259" i="70"/>
  <c r="AB259" i="70"/>
  <c r="AG259" i="70"/>
  <c r="BE259" i="70"/>
  <c r="E259" i="70"/>
  <c r="B251" i="70"/>
  <c r="BC251" i="70"/>
  <c r="AG251" i="70"/>
  <c r="T251" i="70"/>
  <c r="J251" i="70"/>
  <c r="AZ251" i="70"/>
  <c r="AJ251" i="70"/>
  <c r="K251" i="70"/>
  <c r="AX251" i="70"/>
  <c r="W251" i="70"/>
  <c r="AP251" i="70"/>
  <c r="BE251" i="70"/>
  <c r="AV251" i="70"/>
  <c r="AH251" i="70"/>
  <c r="AO251" i="70"/>
  <c r="AW251" i="70"/>
  <c r="AK251" i="70"/>
  <c r="Z251" i="70"/>
  <c r="BB251" i="70"/>
  <c r="AI251" i="70"/>
  <c r="M251" i="70"/>
  <c r="X251" i="70"/>
  <c r="BA251" i="70"/>
  <c r="F251" i="70"/>
  <c r="S251" i="70"/>
  <c r="V251" i="70"/>
  <c r="AB251" i="70"/>
  <c r="H251" i="70"/>
  <c r="BD251" i="70"/>
  <c r="U251" i="70"/>
  <c r="AN251" i="70"/>
  <c r="L251" i="70"/>
  <c r="AA251" i="70"/>
  <c r="I251" i="70"/>
  <c r="AM251" i="70"/>
  <c r="BF251" i="70"/>
  <c r="AY251" i="70"/>
  <c r="E251" i="70"/>
  <c r="G251" i="70"/>
  <c r="AL251" i="70"/>
  <c r="D251" i="70"/>
  <c r="C251" i="70"/>
  <c r="AF251" i="70"/>
  <c r="Y251" i="70"/>
  <c r="R251" i="70"/>
  <c r="AQ251" i="70"/>
  <c r="AA205" i="70"/>
  <c r="BC205" i="70"/>
  <c r="BD205" i="70"/>
  <c r="AM205" i="70"/>
  <c r="BE205" i="70"/>
  <c r="T205" i="70"/>
  <c r="H205" i="70"/>
  <c r="AX205" i="70"/>
  <c r="BL205" i="70"/>
  <c r="E205" i="70"/>
  <c r="AV205" i="70"/>
  <c r="BT205" i="70"/>
  <c r="BU205" i="70"/>
  <c r="AY205" i="70"/>
  <c r="G205" i="70"/>
  <c r="BA205" i="70"/>
  <c r="L205" i="70"/>
  <c r="U205" i="70"/>
  <c r="X205" i="70"/>
  <c r="F205" i="70"/>
  <c r="BQ205" i="70"/>
  <c r="AB205" i="70"/>
  <c r="BO205" i="70"/>
  <c r="AN205" i="70"/>
  <c r="K205" i="70"/>
  <c r="V205" i="70"/>
  <c r="BP205" i="70"/>
  <c r="AL205" i="70"/>
  <c r="AO205" i="70"/>
  <c r="BN205" i="70"/>
  <c r="Y205" i="70"/>
  <c r="C205" i="70"/>
  <c r="AI205" i="70"/>
  <c r="BF205" i="70"/>
  <c r="J205" i="70"/>
  <c r="AK205" i="70"/>
  <c r="AP205" i="70"/>
  <c r="AG205" i="70"/>
  <c r="BK205" i="70"/>
  <c r="AJ205" i="70"/>
  <c r="R205" i="70"/>
  <c r="AQ205" i="70"/>
  <c r="BB205" i="70"/>
  <c r="AW205" i="70"/>
  <c r="BS205" i="70"/>
  <c r="M205" i="70"/>
  <c r="AH205" i="70"/>
  <c r="D205" i="70"/>
  <c r="BR205" i="70"/>
  <c r="W205" i="70"/>
  <c r="S205" i="70"/>
  <c r="I205" i="70"/>
  <c r="Z205" i="70"/>
  <c r="BM205" i="70"/>
  <c r="AZ205" i="70"/>
  <c r="BO158" i="70"/>
  <c r="AP158" i="70"/>
  <c r="R158" i="70"/>
  <c r="M158" i="70"/>
  <c r="AI158" i="70"/>
  <c r="BQ158" i="70"/>
  <c r="AN158" i="70"/>
  <c r="AK158" i="70"/>
  <c r="H158" i="70"/>
  <c r="AQ158" i="70"/>
  <c r="I158" i="70"/>
  <c r="BR158" i="70"/>
  <c r="BD158" i="70"/>
  <c r="X158" i="70"/>
  <c r="BM158" i="70"/>
  <c r="BT158" i="70"/>
  <c r="BL158" i="70"/>
  <c r="V158" i="70"/>
  <c r="BA158" i="70"/>
  <c r="AA158" i="70"/>
  <c r="C158" i="70"/>
  <c r="T158" i="70"/>
  <c r="K158" i="70"/>
  <c r="U158" i="70"/>
  <c r="E158" i="70"/>
  <c r="W158" i="70"/>
  <c r="AX158" i="70"/>
  <c r="AV158" i="70"/>
  <c r="AZ158" i="70"/>
  <c r="AW158" i="70"/>
  <c r="AY158" i="70"/>
  <c r="J158" i="70"/>
  <c r="AM158" i="70"/>
  <c r="AL158" i="70"/>
  <c r="BU158" i="70"/>
  <c r="BP158" i="70"/>
  <c r="BC158" i="70"/>
  <c r="AJ158" i="70"/>
  <c r="S158" i="70"/>
  <c r="BN158" i="70"/>
  <c r="BS158" i="70"/>
  <c r="BF158" i="70"/>
  <c r="AG158" i="70"/>
  <c r="Y158" i="70"/>
  <c r="AB158" i="70"/>
  <c r="BB158" i="70"/>
  <c r="F158" i="70"/>
  <c r="BE158" i="70"/>
  <c r="BK158" i="70"/>
  <c r="L158" i="70"/>
  <c r="G158" i="70"/>
  <c r="D158" i="70"/>
  <c r="Z158" i="70"/>
  <c r="AH158" i="70"/>
  <c r="AO158" i="70"/>
  <c r="AQ104" i="70"/>
  <c r="I104" i="70"/>
  <c r="BT104" i="70"/>
  <c r="AH104" i="70"/>
  <c r="BO104" i="70"/>
  <c r="AM104" i="70"/>
  <c r="X104" i="70"/>
  <c r="BF104" i="70"/>
  <c r="AX104" i="70"/>
  <c r="AO104" i="70"/>
  <c r="K104" i="70"/>
  <c r="J104" i="70"/>
  <c r="BA104" i="70"/>
  <c r="AL104" i="70"/>
  <c r="AG104" i="70"/>
  <c r="AP104" i="70"/>
  <c r="AW104" i="70"/>
  <c r="AY104" i="70"/>
  <c r="V104" i="70"/>
  <c r="AN104" i="70"/>
  <c r="W104" i="70"/>
  <c r="BM104" i="70"/>
  <c r="AK104" i="70"/>
  <c r="U104" i="70"/>
  <c r="BE104" i="70"/>
  <c r="R104" i="70"/>
  <c r="AA104" i="70"/>
  <c r="BS104" i="70"/>
  <c r="E104" i="70"/>
  <c r="AI104" i="70"/>
  <c r="AV104" i="70"/>
  <c r="BC104" i="70"/>
  <c r="BP104" i="70"/>
  <c r="C104" i="70"/>
  <c r="S104" i="70"/>
  <c r="BQ104" i="70"/>
  <c r="BR104" i="70"/>
  <c r="F104" i="70"/>
  <c r="BU104" i="70"/>
  <c r="AB104" i="70"/>
  <c r="H104" i="70"/>
  <c r="BB104" i="70"/>
  <c r="BN104" i="70"/>
  <c r="BK104" i="70"/>
  <c r="AZ104" i="70"/>
  <c r="M104" i="70"/>
  <c r="AJ104" i="70"/>
  <c r="BL104" i="70"/>
  <c r="G104" i="70"/>
  <c r="T104" i="70"/>
  <c r="Y104" i="70"/>
  <c r="D104" i="70"/>
  <c r="BD104" i="70"/>
  <c r="L104" i="70"/>
  <c r="Z104" i="70"/>
  <c r="AF103" i="70"/>
  <c r="AR183" i="70"/>
  <c r="AR12" i="70"/>
  <c r="BG9" i="70"/>
  <c r="BG13" i="70"/>
  <c r="AC6" i="70"/>
  <c r="BN56" i="70"/>
  <c r="Z56" i="70"/>
  <c r="F56" i="70"/>
  <c r="W56" i="70"/>
  <c r="AK56" i="70"/>
  <c r="E56" i="70"/>
  <c r="CH56" i="70"/>
  <c r="CW56" i="70"/>
  <c r="BS56" i="70"/>
  <c r="K56" i="70"/>
  <c r="BM56" i="70"/>
  <c r="CD56" i="70"/>
  <c r="C56" i="70"/>
  <c r="CT56" i="70"/>
  <c r="T56" i="70"/>
  <c r="Y56" i="70"/>
  <c r="AL56" i="70"/>
  <c r="BL56" i="70"/>
  <c r="J56" i="70"/>
  <c r="AN56" i="70"/>
  <c r="AI56" i="70"/>
  <c r="CG56" i="70"/>
  <c r="S56" i="70"/>
  <c r="BK56" i="70"/>
  <c r="R56" i="70"/>
  <c r="CJ56" i="70"/>
  <c r="CV56" i="70"/>
  <c r="CI56" i="70"/>
  <c r="BT56" i="70"/>
  <c r="CA56" i="70"/>
  <c r="AA56" i="70"/>
  <c r="BP56" i="70"/>
  <c r="BC56" i="70"/>
  <c r="AQ56" i="70"/>
  <c r="M56" i="70"/>
  <c r="G56" i="70"/>
  <c r="CP56" i="70"/>
  <c r="BA56" i="70"/>
  <c r="CY56" i="70"/>
  <c r="CS56" i="70"/>
  <c r="AP56" i="70"/>
  <c r="CB56" i="70"/>
  <c r="AH56" i="70"/>
  <c r="CU56" i="70"/>
  <c r="H56" i="70"/>
  <c r="BF56" i="70"/>
  <c r="CR56" i="70"/>
  <c r="CF56" i="70"/>
  <c r="BE56" i="70"/>
  <c r="CE56" i="70"/>
  <c r="AZ56" i="70"/>
  <c r="AV56" i="70"/>
  <c r="BQ56" i="70"/>
  <c r="AG56" i="70"/>
  <c r="CO56" i="70"/>
  <c r="X56" i="70"/>
  <c r="AM56" i="70"/>
  <c r="BZ56" i="70"/>
  <c r="AB56" i="70"/>
  <c r="BO56" i="70"/>
  <c r="BU56" i="70"/>
  <c r="V56" i="70"/>
  <c r="BR56" i="70"/>
  <c r="CQ56" i="70"/>
  <c r="U56" i="70"/>
  <c r="CX56" i="70"/>
  <c r="AJ56" i="70"/>
  <c r="AY56" i="70"/>
  <c r="AW56" i="70"/>
  <c r="BD56" i="70"/>
  <c r="CC56" i="70"/>
  <c r="I56" i="70"/>
  <c r="AX56" i="70"/>
  <c r="L56" i="70"/>
  <c r="BB56" i="70"/>
  <c r="D56" i="70"/>
  <c r="AM210" i="70"/>
  <c r="AZ210" i="70"/>
  <c r="R210" i="70"/>
  <c r="K210" i="70"/>
  <c r="AJ210" i="70"/>
  <c r="M210" i="70"/>
  <c r="BE210" i="70"/>
  <c r="D210" i="70"/>
  <c r="AP210" i="70"/>
  <c r="U210" i="70"/>
  <c r="BO210" i="70"/>
  <c r="BM210" i="70"/>
  <c r="S210" i="70"/>
  <c r="AW210" i="70"/>
  <c r="AL210" i="70"/>
  <c r="BF210" i="70"/>
  <c r="Z210" i="70"/>
  <c r="BT210" i="70"/>
  <c r="BC210" i="70"/>
  <c r="L210" i="70"/>
  <c r="AB210" i="70"/>
  <c r="BA210" i="70"/>
  <c r="AY210" i="70"/>
  <c r="BN210" i="70"/>
  <c r="AA210" i="70"/>
  <c r="F210" i="70"/>
  <c r="Y210" i="70"/>
  <c r="AK210" i="70"/>
  <c r="H210" i="70"/>
  <c r="X210" i="70"/>
  <c r="AX210" i="70"/>
  <c r="BD210" i="70"/>
  <c r="BP210" i="70"/>
  <c r="C210" i="70"/>
  <c r="AG210" i="70"/>
  <c r="AQ210" i="70"/>
  <c r="AO210" i="70"/>
  <c r="BR210" i="70"/>
  <c r="V210" i="70"/>
  <c r="BU210" i="70"/>
  <c r="BS210" i="70"/>
  <c r="W210" i="70"/>
  <c r="BB210" i="70"/>
  <c r="E210" i="70"/>
  <c r="AI210" i="70"/>
  <c r="G210" i="70"/>
  <c r="AV210" i="70"/>
  <c r="T210" i="70"/>
  <c r="AH210" i="70"/>
  <c r="J210" i="70"/>
  <c r="I210" i="70"/>
  <c r="BL210" i="70"/>
  <c r="BK210" i="70"/>
  <c r="AN210" i="70"/>
  <c r="BQ210" i="70"/>
  <c r="AI147" i="70"/>
  <c r="AO147" i="70"/>
  <c r="BL147" i="70"/>
  <c r="Z147" i="70"/>
  <c r="K147" i="70"/>
  <c r="BS147" i="70"/>
  <c r="E147" i="70"/>
  <c r="D147" i="70"/>
  <c r="R147" i="70"/>
  <c r="BK147" i="70"/>
  <c r="AW147" i="70"/>
  <c r="BA147" i="70"/>
  <c r="BO147" i="70"/>
  <c r="BE147" i="70"/>
  <c r="W147" i="70"/>
  <c r="Y147" i="70"/>
  <c r="AN147" i="70"/>
  <c r="S147" i="70"/>
  <c r="H147" i="70"/>
  <c r="BP147" i="70"/>
  <c r="AP147" i="70"/>
  <c r="BF147" i="70"/>
  <c r="BU147" i="70"/>
  <c r="AB147" i="70"/>
  <c r="AV147" i="70"/>
  <c r="G147" i="70"/>
  <c r="AL147" i="70"/>
  <c r="AA147" i="70"/>
  <c r="L147" i="70"/>
  <c r="J147" i="70"/>
  <c r="AK147" i="70"/>
  <c r="AQ147" i="70"/>
  <c r="BQ147" i="70"/>
  <c r="AM147" i="70"/>
  <c r="U147" i="70"/>
  <c r="BR147" i="70"/>
  <c r="AZ147" i="70"/>
  <c r="BB147" i="70"/>
  <c r="X147" i="70"/>
  <c r="F147" i="70"/>
  <c r="AX147" i="70"/>
  <c r="C147" i="70"/>
  <c r="BC147" i="70"/>
  <c r="BN147" i="70"/>
  <c r="M147" i="70"/>
  <c r="BM147" i="70"/>
  <c r="AG147" i="70"/>
  <c r="AH147" i="70"/>
  <c r="AJ147" i="70"/>
  <c r="AY147" i="70"/>
  <c r="V147" i="70"/>
  <c r="I147" i="70"/>
  <c r="BT147" i="70"/>
  <c r="T147" i="70"/>
  <c r="CJ53" i="70"/>
  <c r="BM53" i="70"/>
  <c r="CE53" i="70"/>
  <c r="CX53" i="70"/>
  <c r="V53" i="70"/>
  <c r="E53" i="70"/>
  <c r="CC53" i="70"/>
  <c r="CI53" i="70"/>
  <c r="CO53" i="70"/>
  <c r="X53" i="70"/>
  <c r="BF53" i="70"/>
  <c r="BJ53" i="70"/>
  <c r="I53" i="70"/>
  <c r="AX53" i="70"/>
  <c r="AK53" i="70"/>
  <c r="AA53" i="70"/>
  <c r="CG53" i="70"/>
  <c r="BE53" i="70"/>
  <c r="CS53" i="70"/>
  <c r="CQ53" i="70"/>
  <c r="AQ53" i="70"/>
  <c r="Y53" i="70"/>
  <c r="CD53" i="70"/>
  <c r="BD53" i="70"/>
  <c r="BL53" i="70"/>
  <c r="W53" i="70"/>
  <c r="AN53" i="70"/>
  <c r="AH53" i="70"/>
  <c r="D53" i="70"/>
  <c r="BB53" i="70"/>
  <c r="K53" i="70"/>
  <c r="BP53" i="70"/>
  <c r="AV53" i="70"/>
  <c r="J53" i="70"/>
  <c r="CB53" i="70"/>
  <c r="AP53" i="70"/>
  <c r="M53" i="70"/>
  <c r="AG53" i="70"/>
  <c r="T53" i="70"/>
  <c r="CF53" i="70"/>
  <c r="AY53" i="70"/>
  <c r="BZ53" i="70"/>
  <c r="CU53" i="70"/>
  <c r="R53" i="70"/>
  <c r="CP53" i="70"/>
  <c r="BS53" i="70"/>
  <c r="BT53" i="70"/>
  <c r="CN53" i="70"/>
  <c r="S53" i="70"/>
  <c r="BU53" i="70"/>
  <c r="AZ53" i="70"/>
  <c r="AI53" i="70"/>
  <c r="AB53" i="70"/>
  <c r="BA53" i="70"/>
  <c r="U53" i="70"/>
  <c r="AL53" i="70"/>
  <c r="AJ53" i="70"/>
  <c r="CV53" i="70"/>
  <c r="BR53" i="70"/>
  <c r="AU53" i="70"/>
  <c r="BK53" i="70"/>
  <c r="CT53" i="70"/>
  <c r="AM53" i="70"/>
  <c r="BQ53" i="70"/>
  <c r="CA53" i="70"/>
  <c r="BC53" i="70"/>
  <c r="AO53" i="70"/>
  <c r="L53" i="70"/>
  <c r="CY53" i="70"/>
  <c r="CR53" i="70"/>
  <c r="K67" i="70"/>
  <c r="BS67" i="70"/>
  <c r="CO67" i="70"/>
  <c r="CT67" i="70"/>
  <c r="BA67" i="70"/>
  <c r="CS67" i="70"/>
  <c r="M67" i="70"/>
  <c r="CQ67" i="70"/>
  <c r="BN67" i="70"/>
  <c r="I67" i="70"/>
  <c r="Z67" i="70"/>
  <c r="AI67" i="70"/>
  <c r="BU67" i="70"/>
  <c r="CJ67" i="70"/>
  <c r="BO67" i="70"/>
  <c r="AG67" i="70"/>
  <c r="CG67" i="70"/>
  <c r="AN67" i="70"/>
  <c r="E67" i="70"/>
  <c r="CA67" i="70"/>
  <c r="AJ67" i="70"/>
  <c r="AA67" i="70"/>
  <c r="CU67" i="70"/>
  <c r="S67" i="70"/>
  <c r="D67" i="70"/>
  <c r="AX67" i="70"/>
  <c r="CB67" i="70"/>
  <c r="F67" i="70"/>
  <c r="AZ67" i="70"/>
  <c r="CW67" i="70"/>
  <c r="AW67" i="70"/>
  <c r="AH67" i="70"/>
  <c r="CF67" i="70"/>
  <c r="X67" i="70"/>
  <c r="BK67" i="70"/>
  <c r="BP67" i="70"/>
  <c r="BQ67" i="70"/>
  <c r="C67" i="70"/>
  <c r="CH67" i="70"/>
  <c r="CI67" i="70"/>
  <c r="AM67" i="70"/>
  <c r="BM67" i="70"/>
  <c r="CD67" i="70"/>
  <c r="CP67" i="70"/>
  <c r="CY67" i="70"/>
  <c r="CC67" i="70"/>
  <c r="V67" i="70"/>
  <c r="CV67" i="70"/>
  <c r="Y67" i="70"/>
  <c r="G67" i="70"/>
  <c r="T67" i="70"/>
  <c r="BE67" i="70"/>
  <c r="AL67" i="70"/>
  <c r="CE67" i="70"/>
  <c r="BC67" i="70"/>
  <c r="BF67" i="70"/>
  <c r="BB67" i="70"/>
  <c r="J67" i="70"/>
  <c r="AY67" i="70"/>
  <c r="BT67" i="70"/>
  <c r="BR67" i="70"/>
  <c r="AQ67" i="70"/>
  <c r="BZ67" i="70"/>
  <c r="AK67" i="70"/>
  <c r="CR67" i="70"/>
  <c r="AP67" i="70"/>
  <c r="AO67" i="70"/>
  <c r="W67" i="70"/>
  <c r="L67" i="70"/>
  <c r="AB67" i="70"/>
  <c r="BL67" i="70"/>
  <c r="R67" i="70"/>
  <c r="CX67" i="70"/>
  <c r="AV67" i="70"/>
  <c r="H67" i="70"/>
  <c r="BD67" i="70"/>
  <c r="U67" i="70"/>
  <c r="M194" i="70"/>
  <c r="G194" i="70"/>
  <c r="AQ194" i="70"/>
  <c r="I194" i="70"/>
  <c r="BQ194" i="70"/>
  <c r="V194" i="70"/>
  <c r="W194" i="70"/>
  <c r="AZ194" i="70"/>
  <c r="T194" i="70"/>
  <c r="AL194" i="70"/>
  <c r="AV194" i="70"/>
  <c r="U194" i="70"/>
  <c r="R194" i="70"/>
  <c r="BD194" i="70"/>
  <c r="AI194" i="70"/>
  <c r="BR194" i="70"/>
  <c r="AG194" i="70"/>
  <c r="D194" i="70"/>
  <c r="AW194" i="70"/>
  <c r="BF194" i="70"/>
  <c r="AO194" i="70"/>
  <c r="L194" i="70"/>
  <c r="BT194" i="70"/>
  <c r="AB194" i="70"/>
  <c r="E194" i="70"/>
  <c r="AM194" i="70"/>
  <c r="K194" i="70"/>
  <c r="Y194" i="70"/>
  <c r="AX194" i="70"/>
  <c r="S194" i="70"/>
  <c r="AN194" i="70"/>
  <c r="BU194" i="70"/>
  <c r="BA194" i="70"/>
  <c r="BK194" i="70"/>
  <c r="AK194" i="70"/>
  <c r="BL194" i="70"/>
  <c r="BN194" i="70"/>
  <c r="F194" i="70"/>
  <c r="C194" i="70"/>
  <c r="AH194" i="70"/>
  <c r="AY194" i="70"/>
  <c r="X194" i="70"/>
  <c r="BB194" i="70"/>
  <c r="BC194" i="70"/>
  <c r="BS194" i="70"/>
  <c r="BE194" i="70"/>
  <c r="BM194" i="70"/>
  <c r="BP194" i="70"/>
  <c r="Z194" i="70"/>
  <c r="AJ194" i="70"/>
  <c r="AP194" i="70"/>
  <c r="J194" i="70"/>
  <c r="BO194" i="70"/>
  <c r="H194" i="70"/>
  <c r="AA194" i="70"/>
  <c r="AC21" i="70"/>
  <c r="B162" i="70"/>
  <c r="BV12" i="70"/>
  <c r="AC12" i="70"/>
  <c r="AC128" i="70"/>
  <c r="BV128" i="70"/>
  <c r="BG20" i="70"/>
  <c r="AR90" i="70"/>
  <c r="AU194" i="70"/>
  <c r="Q257" i="70"/>
  <c r="I257" i="70"/>
  <c r="AP257" i="70"/>
  <c r="S257" i="70"/>
  <c r="L257" i="70"/>
  <c r="AL257" i="70"/>
  <c r="M257" i="70"/>
  <c r="X257" i="70"/>
  <c r="AX257" i="70"/>
  <c r="BB257" i="70"/>
  <c r="AM257" i="70"/>
  <c r="U257" i="70"/>
  <c r="AA257" i="70"/>
  <c r="AY257" i="70"/>
  <c r="H257" i="70"/>
  <c r="AV257" i="70"/>
  <c r="BA257" i="70"/>
  <c r="BC257" i="70"/>
  <c r="C257" i="70"/>
  <c r="W257" i="70"/>
  <c r="B257" i="70"/>
  <c r="AN257" i="70"/>
  <c r="BE257" i="70"/>
  <c r="J257" i="70"/>
  <c r="AQ257" i="70"/>
  <c r="AW257" i="70"/>
  <c r="D257" i="70"/>
  <c r="AH257" i="70"/>
  <c r="AK257" i="70"/>
  <c r="AJ257" i="70"/>
  <c r="E257" i="70"/>
  <c r="R257" i="70"/>
  <c r="AF257" i="70"/>
  <c r="AI257" i="70"/>
  <c r="AB257" i="70"/>
  <c r="AG257" i="70"/>
  <c r="F257" i="70"/>
  <c r="V257" i="70"/>
  <c r="Y257" i="70"/>
  <c r="BF257" i="70"/>
  <c r="G257" i="70"/>
  <c r="Z257" i="70"/>
  <c r="AZ257" i="70"/>
  <c r="AO257" i="70"/>
  <c r="T257" i="70"/>
  <c r="BD257" i="70"/>
  <c r="K257" i="70"/>
  <c r="F52" i="70"/>
  <c r="E52" i="70"/>
  <c r="T52" i="70"/>
  <c r="AB52" i="70"/>
  <c r="AI52" i="70"/>
  <c r="CC52" i="70"/>
  <c r="BS52" i="70"/>
  <c r="CP52" i="70"/>
  <c r="CQ52" i="70"/>
  <c r="BC52" i="70"/>
  <c r="AZ52" i="70"/>
  <c r="Y52" i="70"/>
  <c r="AL52" i="70"/>
  <c r="CV52" i="70"/>
  <c r="CU52" i="70"/>
  <c r="AP52" i="70"/>
  <c r="AW52" i="70"/>
  <c r="BF52" i="70"/>
  <c r="G52" i="70"/>
  <c r="CG52" i="70"/>
  <c r="BU52" i="70"/>
  <c r="AA52" i="70"/>
  <c r="AQ52" i="70"/>
  <c r="I52" i="70"/>
  <c r="BP52" i="70"/>
  <c r="W52" i="70"/>
  <c r="AV52" i="70"/>
  <c r="M52" i="70"/>
  <c r="Z52" i="70"/>
  <c r="C52" i="70"/>
  <c r="CI52" i="70"/>
  <c r="AO52" i="70"/>
  <c r="AM52" i="70"/>
  <c r="X52" i="70"/>
  <c r="CY52" i="70"/>
  <c r="CT52" i="70"/>
  <c r="BR52" i="70"/>
  <c r="CE52" i="70"/>
  <c r="CD52" i="70"/>
  <c r="BT52" i="70"/>
  <c r="R52" i="70"/>
  <c r="CJ52" i="70"/>
  <c r="AH52" i="70"/>
  <c r="BM52" i="70"/>
  <c r="CX52" i="70"/>
  <c r="CA52" i="70"/>
  <c r="U52" i="70"/>
  <c r="S52" i="70"/>
  <c r="AX52" i="70"/>
  <c r="J52" i="70"/>
  <c r="BL52" i="70"/>
  <c r="BE52" i="70"/>
  <c r="CR52" i="70"/>
  <c r="CB52" i="70"/>
  <c r="CH52" i="70"/>
  <c r="BA52" i="70"/>
  <c r="CS52" i="70"/>
  <c r="CF52" i="70"/>
  <c r="BZ52" i="70"/>
  <c r="BN52" i="70"/>
  <c r="AN52" i="70"/>
  <c r="BK52" i="70"/>
  <c r="H52" i="70"/>
  <c r="AK52" i="70"/>
  <c r="CO52" i="70"/>
  <c r="CW52" i="70"/>
  <c r="BO52" i="70"/>
  <c r="AY52" i="70"/>
  <c r="BB52" i="70"/>
  <c r="V52" i="70"/>
  <c r="AG52" i="70"/>
  <c r="D52" i="70"/>
  <c r="L52" i="70"/>
  <c r="AJ52" i="70"/>
  <c r="BD52" i="70"/>
  <c r="BQ52" i="70"/>
  <c r="K52" i="70"/>
  <c r="CG59" i="70"/>
  <c r="AW59" i="70"/>
  <c r="W59" i="70"/>
  <c r="U59" i="70"/>
  <c r="CV59" i="70"/>
  <c r="AK59" i="70"/>
  <c r="BD59" i="70"/>
  <c r="I59" i="70"/>
  <c r="G59" i="70"/>
  <c r="Z59" i="70"/>
  <c r="AX59" i="70"/>
  <c r="CT59" i="70"/>
  <c r="CP59" i="70"/>
  <c r="H59" i="70"/>
  <c r="V59" i="70"/>
  <c r="BZ59" i="70"/>
  <c r="J59" i="70"/>
  <c r="CW59" i="70"/>
  <c r="BS59" i="70"/>
  <c r="BO59" i="70"/>
  <c r="S59" i="70"/>
  <c r="CH59" i="70"/>
  <c r="CF59" i="70"/>
  <c r="AP59" i="70"/>
  <c r="AH59" i="70"/>
  <c r="AL59" i="70"/>
  <c r="BF59" i="70"/>
  <c r="K59" i="70"/>
  <c r="CS59" i="70"/>
  <c r="AN59" i="70"/>
  <c r="BR59" i="70"/>
  <c r="CI59" i="70"/>
  <c r="E59" i="70"/>
  <c r="BE59" i="70"/>
  <c r="AG59" i="70"/>
  <c r="D59" i="70"/>
  <c r="AV59" i="70"/>
  <c r="M59" i="70"/>
  <c r="Y59" i="70"/>
  <c r="BQ59" i="70"/>
  <c r="BA59" i="70"/>
  <c r="F59" i="70"/>
  <c r="AB59" i="70"/>
  <c r="CU59" i="70"/>
  <c r="BC59" i="70"/>
  <c r="AI59" i="70"/>
  <c r="BK59" i="70"/>
  <c r="AA59" i="70"/>
  <c r="BT59" i="70"/>
  <c r="CJ59" i="70"/>
  <c r="CQ59" i="70"/>
  <c r="BB59" i="70"/>
  <c r="CY59" i="70"/>
  <c r="CX59" i="70"/>
  <c r="R59" i="70"/>
  <c r="T59" i="70"/>
  <c r="CO59" i="70"/>
  <c r="CA59" i="70"/>
  <c r="AZ59" i="70"/>
  <c r="AJ59" i="70"/>
  <c r="CC59" i="70"/>
  <c r="L59" i="70"/>
  <c r="CB59" i="70"/>
  <c r="AO59" i="70"/>
  <c r="CE59" i="70"/>
  <c r="AQ59" i="70"/>
  <c r="AM59" i="70"/>
  <c r="CD59" i="70"/>
  <c r="BM59" i="70"/>
  <c r="BP59" i="70"/>
  <c r="BL59" i="70"/>
  <c r="X59" i="70"/>
  <c r="C59" i="70"/>
  <c r="BU59" i="70"/>
  <c r="BN59" i="70"/>
  <c r="AY59" i="70"/>
  <c r="CR59" i="70"/>
  <c r="BV6" i="70"/>
  <c r="AA148" i="70"/>
  <c r="BK148" i="70"/>
  <c r="AJ148" i="70"/>
  <c r="BS148" i="70"/>
  <c r="BJ148" i="70"/>
  <c r="AP148" i="70"/>
  <c r="M148" i="70"/>
  <c r="BU148" i="70"/>
  <c r="T148" i="70"/>
  <c r="W148" i="70"/>
  <c r="AG148" i="70"/>
  <c r="AK148" i="70"/>
  <c r="AX148" i="70"/>
  <c r="BB148" i="70"/>
  <c r="S148" i="70"/>
  <c r="BP148" i="70"/>
  <c r="AB148" i="70"/>
  <c r="AF148" i="70"/>
  <c r="Q148" i="70"/>
  <c r="D148" i="70"/>
  <c r="BR148" i="70"/>
  <c r="V148" i="70"/>
  <c r="G148" i="70"/>
  <c r="AO148" i="70"/>
  <c r="J148" i="70"/>
  <c r="AQ148" i="70"/>
  <c r="R148" i="70"/>
  <c r="AM148" i="70"/>
  <c r="K148" i="70"/>
  <c r="BF148" i="70"/>
  <c r="BE148" i="70"/>
  <c r="L148" i="70"/>
  <c r="B148" i="70"/>
  <c r="AI148" i="70"/>
  <c r="C148" i="70"/>
  <c r="Z148" i="70"/>
  <c r="BM148" i="70"/>
  <c r="E148" i="70"/>
  <c r="H148" i="70"/>
  <c r="BN148" i="70"/>
  <c r="AV148" i="70"/>
  <c r="BC148" i="70"/>
  <c r="BQ148" i="70"/>
  <c r="AZ148" i="70"/>
  <c r="BA148" i="70"/>
  <c r="AN148" i="70"/>
  <c r="BD148" i="70"/>
  <c r="I148" i="70"/>
  <c r="AH148" i="70"/>
  <c r="AL148" i="70"/>
  <c r="U148" i="70"/>
  <c r="BT148" i="70"/>
  <c r="AU148" i="70"/>
  <c r="AY148" i="70"/>
  <c r="X148" i="70"/>
  <c r="F148" i="70"/>
  <c r="BO148" i="70"/>
  <c r="AW148" i="70"/>
  <c r="BL148" i="70"/>
  <c r="Y148" i="70"/>
  <c r="BG6" i="70"/>
  <c r="AN241" i="70"/>
  <c r="I241" i="70"/>
  <c r="E241" i="70"/>
  <c r="AL241" i="70"/>
  <c r="AK241" i="70"/>
  <c r="H241" i="70"/>
  <c r="L241" i="70"/>
  <c r="AZ241" i="70"/>
  <c r="BD241" i="70"/>
  <c r="AP241" i="70"/>
  <c r="U241" i="70"/>
  <c r="AW241" i="70"/>
  <c r="AB241" i="70"/>
  <c r="AX241" i="70"/>
  <c r="W241" i="70"/>
  <c r="AF241" i="70"/>
  <c r="AA241" i="70"/>
  <c r="X241" i="70"/>
  <c r="F241" i="70"/>
  <c r="G241" i="70"/>
  <c r="R241" i="70"/>
  <c r="B241" i="70"/>
  <c r="AG241" i="70"/>
  <c r="Z241" i="70"/>
  <c r="BC241" i="70"/>
  <c r="AQ241" i="70"/>
  <c r="V241" i="70"/>
  <c r="BB241" i="70"/>
  <c r="J241" i="70"/>
  <c r="C241" i="70"/>
  <c r="AY241" i="70"/>
  <c r="M241" i="70"/>
  <c r="AJ241" i="70"/>
  <c r="Y241" i="70"/>
  <c r="BA241" i="70"/>
  <c r="AI241" i="70"/>
  <c r="Q241" i="70"/>
  <c r="AV241" i="70"/>
  <c r="T241" i="70"/>
  <c r="AO241" i="70"/>
  <c r="BF241" i="70"/>
  <c r="AM241" i="70"/>
  <c r="AH241" i="70"/>
  <c r="BE241" i="70"/>
  <c r="D241" i="70"/>
  <c r="K241" i="70"/>
  <c r="S241" i="70"/>
  <c r="N6" i="70"/>
  <c r="AR5" i="70"/>
  <c r="AU116" i="70"/>
  <c r="AC90" i="70"/>
  <c r="CK76" i="70"/>
  <c r="BV21" i="70"/>
  <c r="BG12" i="70"/>
  <c r="Q194" i="70"/>
  <c r="H99" i="70"/>
  <c r="AB99" i="70"/>
  <c r="BK99" i="70"/>
  <c r="BN99" i="70"/>
  <c r="AZ99" i="70"/>
  <c r="AK99" i="70"/>
  <c r="G99" i="70"/>
  <c r="BQ99" i="70"/>
  <c r="I99" i="70"/>
  <c r="F99" i="70"/>
  <c r="BS99" i="70"/>
  <c r="AH99" i="70"/>
  <c r="AO99" i="70"/>
  <c r="Z99" i="70"/>
  <c r="V99" i="70"/>
  <c r="R99" i="70"/>
  <c r="BT99" i="70"/>
  <c r="W99" i="70"/>
  <c r="BD99" i="70"/>
  <c r="Y99" i="70"/>
  <c r="D99" i="70"/>
  <c r="AG99" i="70"/>
  <c r="AV99" i="70"/>
  <c r="AL99" i="70"/>
  <c r="C99" i="70"/>
  <c r="BM99" i="70"/>
  <c r="AN99" i="70"/>
  <c r="BB99" i="70"/>
  <c r="S99" i="70"/>
  <c r="BP99" i="70"/>
  <c r="J99" i="70"/>
  <c r="E99" i="70"/>
  <c r="BF99" i="70"/>
  <c r="AX99" i="70"/>
  <c r="L99" i="70"/>
  <c r="AP99" i="70"/>
  <c r="BL99" i="70"/>
  <c r="BU99" i="70"/>
  <c r="BE99" i="70"/>
  <c r="M99" i="70"/>
  <c r="AI99" i="70"/>
  <c r="BO99" i="70"/>
  <c r="AM99" i="70"/>
  <c r="AY99" i="70"/>
  <c r="AQ99" i="70"/>
  <c r="X99" i="70"/>
  <c r="BC99" i="70"/>
  <c r="AA99" i="70"/>
  <c r="U99" i="70"/>
  <c r="BR99" i="70"/>
  <c r="K99" i="70"/>
  <c r="T99" i="70"/>
  <c r="AJ99" i="70"/>
  <c r="BA99" i="70"/>
  <c r="AW99" i="70"/>
  <c r="B242" i="70"/>
  <c r="Z242" i="70"/>
  <c r="AJ242" i="70"/>
  <c r="M242" i="70"/>
  <c r="AH242" i="70"/>
  <c r="BE242" i="70"/>
  <c r="I242" i="70"/>
  <c r="X242" i="70"/>
  <c r="AZ242" i="70"/>
  <c r="AX242" i="70"/>
  <c r="AU242" i="70"/>
  <c r="L242" i="70"/>
  <c r="AV242" i="70"/>
  <c r="T242" i="70"/>
  <c r="S242" i="70"/>
  <c r="BD242" i="70"/>
  <c r="AW242" i="70"/>
  <c r="AN242" i="70"/>
  <c r="V242" i="70"/>
  <c r="H242" i="70"/>
  <c r="G242" i="70"/>
  <c r="AL242" i="70"/>
  <c r="AA242" i="70"/>
  <c r="AO242" i="70"/>
  <c r="AY242" i="70"/>
  <c r="D242" i="70"/>
  <c r="BA242" i="70"/>
  <c r="AQ242" i="70"/>
  <c r="R242" i="70"/>
  <c r="Y242" i="70"/>
  <c r="BF242" i="70"/>
  <c r="F242" i="70"/>
  <c r="BC242" i="70"/>
  <c r="E242" i="70"/>
  <c r="AB242" i="70"/>
  <c r="AI242" i="70"/>
  <c r="W242" i="70"/>
  <c r="AP242" i="70"/>
  <c r="J242" i="70"/>
  <c r="U242" i="70"/>
  <c r="Q242" i="70"/>
  <c r="AK242" i="70"/>
  <c r="AF242" i="70"/>
  <c r="AG242" i="70"/>
  <c r="K242" i="70"/>
  <c r="C242" i="70"/>
  <c r="AM242" i="70"/>
  <c r="BB242" i="70"/>
  <c r="BB195" i="70"/>
  <c r="BD195" i="70"/>
  <c r="X195" i="70"/>
  <c r="AO195" i="70"/>
  <c r="AV195" i="70"/>
  <c r="AP195" i="70"/>
  <c r="AX195" i="70"/>
  <c r="AU195" i="70"/>
  <c r="AM195" i="70"/>
  <c r="H195" i="70"/>
  <c r="BO195" i="70"/>
  <c r="C195" i="70"/>
  <c r="Y195" i="70"/>
  <c r="BM195" i="70"/>
  <c r="F195" i="70"/>
  <c r="BR195" i="70"/>
  <c r="L195" i="70"/>
  <c r="AH195" i="70"/>
  <c r="AJ195" i="70"/>
  <c r="D195" i="70"/>
  <c r="AK195" i="70"/>
  <c r="AF195" i="70"/>
  <c r="BP195" i="70"/>
  <c r="BL195" i="70"/>
  <c r="BC195" i="70"/>
  <c r="Z195" i="70"/>
  <c r="AQ195" i="70"/>
  <c r="BQ195" i="70"/>
  <c r="BT195" i="70"/>
  <c r="BS195" i="70"/>
  <c r="E195" i="70"/>
  <c r="AL195" i="70"/>
  <c r="G195" i="70"/>
  <c r="BA195" i="70"/>
  <c r="W195" i="70"/>
  <c r="U195" i="70"/>
  <c r="BN195" i="70"/>
  <c r="AZ195" i="70"/>
  <c r="AA195" i="70"/>
  <c r="AN195" i="70"/>
  <c r="I195" i="70"/>
  <c r="AI195" i="70"/>
  <c r="V195" i="70"/>
  <c r="S195" i="70"/>
  <c r="AB195" i="70"/>
  <c r="M195" i="70"/>
  <c r="T195" i="70"/>
  <c r="BJ100" i="70"/>
  <c r="AX100" i="70"/>
  <c r="AH100" i="70"/>
  <c r="AB100" i="70"/>
  <c r="BK100" i="70"/>
  <c r="T100" i="70"/>
  <c r="AM100" i="70"/>
  <c r="W100" i="70"/>
  <c r="R100" i="70"/>
  <c r="BB100" i="70"/>
  <c r="AZ100" i="70"/>
  <c r="BL100" i="70"/>
  <c r="E100" i="70"/>
  <c r="AY100" i="70"/>
  <c r="Z100" i="70"/>
  <c r="AG100" i="70"/>
  <c r="BP100" i="70"/>
  <c r="M100" i="70"/>
  <c r="AN100" i="70"/>
  <c r="BE100" i="70"/>
  <c r="BM100" i="70"/>
  <c r="AV100" i="70"/>
  <c r="S100" i="70"/>
  <c r="F100" i="70"/>
  <c r="Q100" i="70"/>
  <c r="D100" i="70"/>
  <c r="X100" i="70"/>
  <c r="AW100" i="70"/>
  <c r="BS100" i="70"/>
  <c r="AJ100" i="70"/>
  <c r="B100" i="70"/>
  <c r="AA100" i="70"/>
  <c r="BF100" i="70"/>
  <c r="AQ100" i="70"/>
  <c r="BA100" i="70"/>
  <c r="BD100" i="70"/>
  <c r="H100" i="70"/>
  <c r="BC100" i="70"/>
  <c r="C100" i="70"/>
  <c r="U100" i="70"/>
  <c r="AI100" i="70"/>
  <c r="V100" i="70"/>
  <c r="Y100" i="70"/>
  <c r="BO100" i="70"/>
  <c r="BR100" i="70"/>
  <c r="BU100" i="70"/>
  <c r="BQ100" i="70"/>
  <c r="AO100" i="70"/>
  <c r="K100" i="70"/>
  <c r="AK100" i="70"/>
  <c r="AL100" i="70"/>
  <c r="L100" i="70"/>
  <c r="G100" i="70"/>
  <c r="J100" i="70"/>
  <c r="I100" i="70"/>
  <c r="BT100" i="70"/>
  <c r="BN100" i="70"/>
  <c r="AP100" i="70"/>
  <c r="BS202" i="70"/>
  <c r="M202" i="70"/>
  <c r="W202" i="70"/>
  <c r="AQ202" i="70"/>
  <c r="BN202" i="70"/>
  <c r="X202" i="70"/>
  <c r="BF202" i="70"/>
  <c r="AZ202" i="70"/>
  <c r="BQ202" i="70"/>
  <c r="BO202" i="70"/>
  <c r="L202" i="70"/>
  <c r="Z202" i="70"/>
  <c r="F202" i="70"/>
  <c r="BK202" i="70"/>
  <c r="AA202" i="70"/>
  <c r="AK202" i="70"/>
  <c r="BL202" i="70"/>
  <c r="BU202" i="70"/>
  <c r="V202" i="70"/>
  <c r="AI202" i="70"/>
  <c r="AJ202" i="70"/>
  <c r="D202" i="70"/>
  <c r="BP202" i="70"/>
  <c r="BR202" i="70"/>
  <c r="AO202" i="70"/>
  <c r="G202" i="70"/>
  <c r="R202" i="70"/>
  <c r="BA202" i="70"/>
  <c r="AG202" i="70"/>
  <c r="BB202" i="70"/>
  <c r="T202" i="70"/>
  <c r="U202" i="70"/>
  <c r="AV202" i="70"/>
  <c r="C202" i="70"/>
  <c r="BC202" i="70"/>
  <c r="BT202" i="70"/>
  <c r="AL202" i="70"/>
  <c r="BE202" i="70"/>
  <c r="Y202" i="70"/>
  <c r="H202" i="70"/>
  <c r="AB202" i="70"/>
  <c r="AM202" i="70"/>
  <c r="S202" i="70"/>
  <c r="AH202" i="70"/>
  <c r="AN202" i="70"/>
  <c r="E202" i="70"/>
  <c r="AP202" i="70"/>
  <c r="BD202" i="70"/>
  <c r="J202" i="70"/>
  <c r="I202" i="70"/>
  <c r="AW202" i="70"/>
  <c r="AY202" i="70"/>
  <c r="AX202" i="70"/>
  <c r="K202" i="70"/>
  <c r="BM202" i="70"/>
  <c r="AJ256" i="70"/>
  <c r="BF256" i="70"/>
  <c r="AM256" i="70"/>
  <c r="K256" i="70"/>
  <c r="E256" i="70"/>
  <c r="C256" i="70"/>
  <c r="D256" i="70"/>
  <c r="M256" i="70"/>
  <c r="AI256" i="70"/>
  <c r="AO256" i="70"/>
  <c r="BA256" i="70"/>
  <c r="Q256" i="70"/>
  <c r="AN256" i="70"/>
  <c r="G256" i="70"/>
  <c r="AK256" i="70"/>
  <c r="H256" i="70"/>
  <c r="J256" i="70"/>
  <c r="AQ256" i="70"/>
  <c r="Z256" i="70"/>
  <c r="W256" i="70"/>
  <c r="AB256" i="70"/>
  <c r="AZ256" i="70"/>
  <c r="F256" i="70"/>
  <c r="AW256" i="70"/>
  <c r="T256" i="70"/>
  <c r="AX256" i="70"/>
  <c r="I256" i="70"/>
  <c r="BC256" i="70"/>
  <c r="AF256" i="70"/>
  <c r="AH256" i="70"/>
  <c r="BD256" i="70"/>
  <c r="AP256" i="70"/>
  <c r="AY256" i="70"/>
  <c r="U256" i="70"/>
  <c r="X256" i="70"/>
  <c r="AV256" i="70"/>
  <c r="Y256" i="70"/>
  <c r="AL256" i="70"/>
  <c r="BE256" i="70"/>
  <c r="B256" i="70"/>
  <c r="V256" i="70"/>
  <c r="AG256" i="70"/>
  <c r="BB256" i="70"/>
  <c r="R256" i="70"/>
  <c r="N5" i="70"/>
  <c r="BV76" i="70"/>
  <c r="BG90" i="70"/>
  <c r="CK90" i="70"/>
  <c r="AR21" i="70"/>
  <c r="BV9" i="70"/>
  <c r="N13" i="70"/>
  <c r="N9" i="70"/>
  <c r="AU241" i="70"/>
  <c r="AY201" i="70"/>
  <c r="G201" i="70"/>
  <c r="Y201" i="70"/>
  <c r="BA201" i="70"/>
  <c r="BD201" i="70"/>
  <c r="I201" i="70"/>
  <c r="BL201" i="70"/>
  <c r="AP201" i="70"/>
  <c r="R201" i="70"/>
  <c r="Z201" i="70"/>
  <c r="BB201" i="70"/>
  <c r="BU201" i="70"/>
  <c r="W201" i="70"/>
  <c r="AN201" i="70"/>
  <c r="AA201" i="70"/>
  <c r="BE201" i="70"/>
  <c r="AV201" i="70"/>
  <c r="BT201" i="70"/>
  <c r="M201" i="70"/>
  <c r="AB201" i="70"/>
  <c r="AJ201" i="70"/>
  <c r="L201" i="70"/>
  <c r="AL201" i="70"/>
  <c r="T201" i="70"/>
  <c r="BQ201" i="70"/>
  <c r="BK201" i="70"/>
  <c r="K201" i="70"/>
  <c r="BP201" i="70"/>
  <c r="BM201" i="70"/>
  <c r="S201" i="70"/>
  <c r="AM201" i="70"/>
  <c r="AW201" i="70"/>
  <c r="D201" i="70"/>
  <c r="J201" i="70"/>
  <c r="AI201" i="70"/>
  <c r="BR201" i="70"/>
  <c r="AH201" i="70"/>
  <c r="AO201" i="70"/>
  <c r="AG201" i="70"/>
  <c r="AZ201" i="70"/>
  <c r="BC201" i="70"/>
  <c r="E201" i="70"/>
  <c r="F201" i="70"/>
  <c r="BF201" i="70"/>
  <c r="X201" i="70"/>
  <c r="C201" i="70"/>
  <c r="V201" i="70"/>
  <c r="BN201" i="70"/>
  <c r="AK201" i="70"/>
  <c r="AQ201" i="70"/>
  <c r="U201" i="70"/>
  <c r="AX201" i="70"/>
  <c r="BS201" i="70"/>
  <c r="H201" i="70"/>
  <c r="BO201" i="70"/>
  <c r="AM151" i="70"/>
  <c r="L151" i="70"/>
  <c r="BD151" i="70"/>
  <c r="C151" i="70"/>
  <c r="G151" i="70"/>
  <c r="AX151" i="70"/>
  <c r="I151" i="70"/>
  <c r="BP151" i="70"/>
  <c r="AA151" i="70"/>
  <c r="J151" i="70"/>
  <c r="AJ151" i="70"/>
  <c r="AB151" i="70"/>
  <c r="AW151" i="70"/>
  <c r="BC151" i="70"/>
  <c r="T151" i="70"/>
  <c r="AY151" i="70"/>
  <c r="AK151" i="70"/>
  <c r="U151" i="70"/>
  <c r="AZ151" i="70"/>
  <c r="AL151" i="70"/>
  <c r="BM151" i="70"/>
  <c r="BR151" i="70"/>
  <c r="H151" i="70"/>
  <c r="BE151" i="70"/>
  <c r="AV151" i="70"/>
  <c r="BF151" i="70"/>
  <c r="E151" i="70"/>
  <c r="AG151" i="70"/>
  <c r="X151" i="70"/>
  <c r="BL151" i="70"/>
  <c r="BT151" i="70"/>
  <c r="V151" i="70"/>
  <c r="S151" i="70"/>
  <c r="BN151" i="70"/>
  <c r="BO151" i="70"/>
  <c r="BA151" i="70"/>
  <c r="AO151" i="70"/>
  <c r="W151" i="70"/>
  <c r="M151" i="70"/>
  <c r="AI151" i="70"/>
  <c r="BU151" i="70"/>
  <c r="BK151" i="70"/>
  <c r="Y151" i="70"/>
  <c r="R151" i="70"/>
  <c r="AN151" i="70"/>
  <c r="F151" i="70"/>
  <c r="Z151" i="70"/>
  <c r="AP151" i="70"/>
  <c r="AQ151" i="70"/>
  <c r="D151" i="70"/>
  <c r="K151" i="70"/>
  <c r="BB151" i="70"/>
  <c r="AH151" i="70"/>
  <c r="BQ151" i="70"/>
  <c r="BS151" i="70"/>
  <c r="AO107" i="70"/>
  <c r="BL107" i="70"/>
  <c r="D107" i="70"/>
  <c r="L107" i="70"/>
  <c r="AL107" i="70"/>
  <c r="M107" i="70"/>
  <c r="AB107" i="70"/>
  <c r="BE107" i="70"/>
  <c r="BK107" i="70"/>
  <c r="BN107" i="70"/>
  <c r="AM107" i="70"/>
  <c r="E107" i="70"/>
  <c r="AG107" i="70"/>
  <c r="AZ107" i="70"/>
  <c r="BU107" i="70"/>
  <c r="BR107" i="70"/>
  <c r="V107" i="70"/>
  <c r="BC107" i="70"/>
  <c r="BS107" i="70"/>
  <c r="C107" i="70"/>
  <c r="R107" i="70"/>
  <c r="AH107" i="70"/>
  <c r="AN107" i="70"/>
  <c r="AA107" i="70"/>
  <c r="H107" i="70"/>
  <c r="Y107" i="70"/>
  <c r="AW107" i="70"/>
  <c r="AP107" i="70"/>
  <c r="AX107" i="70"/>
  <c r="S107" i="70"/>
  <c r="BB107" i="70"/>
  <c r="BO107" i="70"/>
  <c r="W107" i="70"/>
  <c r="BA107" i="70"/>
  <c r="AQ107" i="70"/>
  <c r="G107" i="70"/>
  <c r="AI107" i="70"/>
  <c r="AV107" i="70"/>
  <c r="AK107" i="70"/>
  <c r="U107" i="70"/>
  <c r="T107" i="70"/>
  <c r="X107" i="70"/>
  <c r="BM107" i="70"/>
  <c r="BQ107" i="70"/>
  <c r="J107" i="70"/>
  <c r="AY107" i="70"/>
  <c r="BD107" i="70"/>
  <c r="BF107" i="70"/>
  <c r="AJ107" i="70"/>
  <c r="F107" i="70"/>
  <c r="BP107" i="70"/>
  <c r="I107" i="70"/>
  <c r="BT107" i="70"/>
  <c r="Z107" i="70"/>
  <c r="B194" i="70"/>
  <c r="X116" i="70"/>
  <c r="Z116" i="70"/>
  <c r="G116" i="70"/>
  <c r="BD116" i="70"/>
  <c r="AO116" i="70"/>
  <c r="BK116" i="70"/>
  <c r="J116" i="70"/>
  <c r="AP116" i="70"/>
  <c r="BP116" i="70"/>
  <c r="BO116" i="70"/>
  <c r="V116" i="70"/>
  <c r="AJ116" i="70"/>
  <c r="R116" i="70"/>
  <c r="AV116" i="70"/>
  <c r="AW116" i="70"/>
  <c r="AB116" i="70"/>
  <c r="E116" i="70"/>
  <c r="T116" i="70"/>
  <c r="BM116" i="70"/>
  <c r="F116" i="70"/>
  <c r="H116" i="70"/>
  <c r="AY116" i="70"/>
  <c r="BT116" i="70"/>
  <c r="AG116" i="70"/>
  <c r="BL116" i="70"/>
  <c r="Y116" i="70"/>
  <c r="W116" i="70"/>
  <c r="BU116" i="70"/>
  <c r="BF116" i="70"/>
  <c r="AA116" i="70"/>
  <c r="BB116" i="70"/>
  <c r="AL116" i="70"/>
  <c r="D116" i="70"/>
  <c r="U116" i="70"/>
  <c r="C116" i="70"/>
  <c r="AK116" i="70"/>
  <c r="L116" i="70"/>
  <c r="M116" i="70"/>
  <c r="BC116" i="70"/>
  <c r="AN116" i="70"/>
  <c r="BN116" i="70"/>
  <c r="AX116" i="70"/>
  <c r="S116" i="70"/>
  <c r="BA116" i="70"/>
  <c r="AH116" i="70"/>
  <c r="BE116" i="70"/>
  <c r="BR116" i="70"/>
  <c r="AZ116" i="70"/>
  <c r="BS116" i="70"/>
  <c r="K116" i="70"/>
  <c r="AM116" i="70"/>
  <c r="AQ116" i="70"/>
  <c r="I116" i="70"/>
  <c r="BQ116" i="70"/>
  <c r="AI116" i="70"/>
  <c r="Z103" i="70"/>
  <c r="AL103" i="70"/>
  <c r="AK103" i="70"/>
  <c r="M103" i="70"/>
  <c r="AJ103" i="70"/>
  <c r="F103" i="70"/>
  <c r="I103" i="70"/>
  <c r="R103" i="70"/>
  <c r="K103" i="70"/>
  <c r="BN103" i="70"/>
  <c r="BS103" i="70"/>
  <c r="AP103" i="70"/>
  <c r="AN103" i="70"/>
  <c r="BB103" i="70"/>
  <c r="BM103" i="70"/>
  <c r="Y103" i="70"/>
  <c r="BK103" i="70"/>
  <c r="J103" i="70"/>
  <c r="AV103" i="70"/>
  <c r="BE103" i="70"/>
  <c r="BL103" i="70"/>
  <c r="T103" i="70"/>
  <c r="BC103" i="70"/>
  <c r="G103" i="70"/>
  <c r="AH103" i="70"/>
  <c r="V103" i="70"/>
  <c r="X103" i="70"/>
  <c r="AA103" i="70"/>
  <c r="BO103" i="70"/>
  <c r="AG103" i="70"/>
  <c r="AQ103" i="70"/>
  <c r="U103" i="70"/>
  <c r="AY103" i="70"/>
  <c r="BA103" i="70"/>
  <c r="BT103" i="70"/>
  <c r="AX103" i="70"/>
  <c r="BQ103" i="70"/>
  <c r="BR103" i="70"/>
  <c r="E103" i="70"/>
  <c r="S103" i="70"/>
  <c r="AO103" i="70"/>
  <c r="BP103" i="70"/>
  <c r="H103" i="70"/>
  <c r="L103" i="70"/>
  <c r="W103" i="70"/>
  <c r="D103" i="70"/>
  <c r="AM103" i="70"/>
  <c r="AI103" i="70"/>
  <c r="AW103" i="70"/>
  <c r="BF103" i="70"/>
  <c r="AB103" i="70"/>
  <c r="C103" i="70"/>
  <c r="AZ103" i="70"/>
  <c r="BD103" i="70"/>
  <c r="BU103" i="70"/>
  <c r="S256" i="70"/>
  <c r="Q103" i="70"/>
  <c r="AR128" i="70"/>
  <c r="BV20" i="70"/>
  <c r="AC13" i="70"/>
  <c r="BV13" i="70"/>
  <c r="BG128" i="70"/>
  <c r="N20" i="70"/>
  <c r="BC211" i="70"/>
  <c r="I211" i="70"/>
  <c r="BP211" i="70"/>
  <c r="AV211" i="70"/>
  <c r="R211" i="70"/>
  <c r="BL211" i="70"/>
  <c r="AB211" i="70"/>
  <c r="BK211" i="70"/>
  <c r="K211" i="70"/>
  <c r="BU211" i="70"/>
  <c r="AA211" i="70"/>
  <c r="AY211" i="70"/>
  <c r="T211" i="70"/>
  <c r="BO211" i="70"/>
  <c r="Y211" i="70"/>
  <c r="AW211" i="70"/>
  <c r="C211" i="70"/>
  <c r="J211" i="70"/>
  <c r="Z211" i="70"/>
  <c r="BN211" i="70"/>
  <c r="AJ211" i="70"/>
  <c r="F211" i="70"/>
  <c r="X211" i="70"/>
  <c r="D211" i="70"/>
  <c r="W211" i="70"/>
  <c r="BR211" i="70"/>
  <c r="M211" i="70"/>
  <c r="BQ211" i="70"/>
  <c r="BS211" i="70"/>
  <c r="BM211" i="70"/>
  <c r="AZ211" i="70"/>
  <c r="AH211" i="70"/>
  <c r="AO211" i="70"/>
  <c r="S211" i="70"/>
  <c r="BE211" i="70"/>
  <c r="BA211" i="70"/>
  <c r="AX211" i="70"/>
  <c r="G211" i="70"/>
  <c r="AK211" i="70"/>
  <c r="AM211" i="70"/>
  <c r="BT211" i="70"/>
  <c r="AI211" i="70"/>
  <c r="AN211" i="70"/>
  <c r="AP211" i="70"/>
  <c r="BF211" i="70"/>
  <c r="E211" i="70"/>
  <c r="H211" i="70"/>
  <c r="L211" i="70"/>
  <c r="BB211" i="70"/>
  <c r="AG211" i="70"/>
  <c r="U211" i="70"/>
  <c r="AL211" i="70"/>
  <c r="BD211" i="70"/>
  <c r="AQ211" i="70"/>
  <c r="V211" i="70"/>
  <c r="S247" i="70"/>
  <c r="Q247" i="70"/>
  <c r="AW247" i="70"/>
  <c r="B247" i="70"/>
  <c r="AY247" i="70"/>
  <c r="R247" i="70"/>
  <c r="BE247" i="70"/>
  <c r="AB247" i="70"/>
  <c r="H247" i="70"/>
  <c r="K247" i="70"/>
  <c r="I247" i="70"/>
  <c r="BD247" i="70"/>
  <c r="U247" i="70"/>
  <c r="BA247" i="70"/>
  <c r="E247" i="70"/>
  <c r="G247" i="70"/>
  <c r="V247" i="70"/>
  <c r="L247" i="70"/>
  <c r="C247" i="70"/>
  <c r="X247" i="70"/>
  <c r="AA247" i="70"/>
  <c r="BF247" i="70"/>
  <c r="W247" i="70"/>
  <c r="F247" i="70"/>
  <c r="M247" i="70"/>
  <c r="AZ247" i="70"/>
  <c r="BC247" i="70"/>
  <c r="BB247" i="70"/>
  <c r="J247" i="70"/>
  <c r="Y247" i="70"/>
  <c r="AV247" i="70"/>
  <c r="D247" i="70"/>
  <c r="Z247" i="70"/>
  <c r="T247" i="70"/>
  <c r="AX247" i="70"/>
  <c r="AA154" i="70"/>
  <c r="AY154" i="70"/>
  <c r="AQ154" i="70"/>
  <c r="K154" i="70"/>
  <c r="BQ154" i="70"/>
  <c r="AV154" i="70"/>
  <c r="BT154" i="70"/>
  <c r="BS154" i="70"/>
  <c r="AK154" i="70"/>
  <c r="BK154" i="70"/>
  <c r="L154" i="70"/>
  <c r="V154" i="70"/>
  <c r="AJ154" i="70"/>
  <c r="C154" i="70"/>
  <c r="AB154" i="70"/>
  <c r="BN154" i="70"/>
  <c r="BC154" i="70"/>
  <c r="BO154" i="70"/>
  <c r="M154" i="70"/>
  <c r="BE154" i="70"/>
  <c r="T154" i="70"/>
  <c r="J154" i="70"/>
  <c r="BD154" i="70"/>
  <c r="Z154" i="70"/>
  <c r="AH154" i="70"/>
  <c r="S154" i="70"/>
  <c r="AN154" i="70"/>
  <c r="AX154" i="70"/>
  <c r="AM154" i="70"/>
  <c r="BM154" i="70"/>
  <c r="AO154" i="70"/>
  <c r="E154" i="70"/>
  <c r="G154" i="70"/>
  <c r="Y154" i="70"/>
  <c r="AP154" i="70"/>
  <c r="D154" i="70"/>
  <c r="AZ154" i="70"/>
  <c r="BA154" i="70"/>
  <c r="AL154" i="70"/>
  <c r="BL154" i="70"/>
  <c r="F154" i="70"/>
  <c r="BB154" i="70"/>
  <c r="U154" i="70"/>
  <c r="BR154" i="70"/>
  <c r="R154" i="70"/>
  <c r="AG154" i="70"/>
  <c r="W154" i="70"/>
  <c r="BU154" i="70"/>
  <c r="H154" i="70"/>
  <c r="AI154" i="70"/>
  <c r="AW154" i="70"/>
  <c r="BP154" i="70"/>
  <c r="I154" i="70"/>
  <c r="X154" i="70"/>
  <c r="BF154" i="70"/>
  <c r="AP114" i="70"/>
  <c r="Z114" i="70"/>
  <c r="AX114" i="70"/>
  <c r="BM114" i="70"/>
  <c r="BC114" i="70"/>
  <c r="L114" i="70"/>
  <c r="AB114" i="70"/>
  <c r="W114" i="70"/>
  <c r="BN114" i="70"/>
  <c r="AG114" i="70"/>
  <c r="E114" i="70"/>
  <c r="M114" i="70"/>
  <c r="AQ114" i="70"/>
  <c r="BO114" i="70"/>
  <c r="BP114" i="70"/>
  <c r="BR114" i="70"/>
  <c r="BB114" i="70"/>
  <c r="T114" i="70"/>
  <c r="BQ114" i="70"/>
  <c r="BK114" i="70"/>
  <c r="F114" i="70"/>
  <c r="BF114" i="70"/>
  <c r="AY114" i="70"/>
  <c r="BD114" i="70"/>
  <c r="S114" i="70"/>
  <c r="C114" i="70"/>
  <c r="G114" i="70"/>
  <c r="AW114" i="70"/>
  <c r="K114" i="70"/>
  <c r="BT114" i="70"/>
  <c r="I114" i="70"/>
  <c r="AZ114" i="70"/>
  <c r="AV114" i="70"/>
  <c r="V114" i="70"/>
  <c r="BA114" i="70"/>
  <c r="AN114" i="70"/>
  <c r="AH114" i="70"/>
  <c r="AJ114" i="70"/>
  <c r="BS114" i="70"/>
  <c r="D114" i="70"/>
  <c r="AO114" i="70"/>
  <c r="Y114" i="70"/>
  <c r="AK114" i="70"/>
  <c r="AI114" i="70"/>
  <c r="BE114" i="70"/>
  <c r="H114" i="70"/>
  <c r="AM114" i="70"/>
  <c r="AA114" i="70"/>
  <c r="AL114" i="70"/>
  <c r="BU114" i="70"/>
  <c r="U114" i="70"/>
  <c r="J114" i="70"/>
  <c r="X114" i="70"/>
  <c r="BL114" i="70"/>
  <c r="R114" i="70"/>
  <c r="AF248" i="70"/>
  <c r="B249" i="70"/>
  <c r="AJ247" i="70"/>
  <c r="T249" i="70"/>
  <c r="R249" i="70"/>
  <c r="AG247" i="70"/>
  <c r="AI247" i="70"/>
  <c r="E249" i="70"/>
  <c r="AG248" i="70"/>
  <c r="J249" i="70"/>
  <c r="BA249" i="70"/>
  <c r="AW249" i="70"/>
  <c r="K249" i="70"/>
  <c r="AN247" i="70"/>
  <c r="H249" i="70"/>
  <c r="M249" i="70"/>
  <c r="BE249" i="70"/>
  <c r="AM249" i="70"/>
  <c r="AO248" i="70"/>
  <c r="Z249" i="70"/>
  <c r="X249" i="70"/>
  <c r="AA249" i="70"/>
  <c r="W249" i="70"/>
  <c r="AQ247" i="70"/>
  <c r="AQ249" i="70"/>
  <c r="AY249" i="70"/>
  <c r="C249" i="70"/>
  <c r="I249" i="70"/>
  <c r="AM248" i="70"/>
  <c r="AH248" i="70"/>
  <c r="Q249" i="70"/>
  <c r="Y249" i="70"/>
  <c r="BB249" i="70"/>
  <c r="AL249" i="70"/>
  <c r="F249" i="70"/>
  <c r="V249" i="70"/>
  <c r="AN248" i="70"/>
  <c r="BD249" i="70"/>
  <c r="L249" i="70"/>
  <c r="AM247" i="70"/>
  <c r="AF249" i="70"/>
  <c r="AJ248" i="70"/>
  <c r="AQ248" i="70"/>
  <c r="AI249" i="70"/>
  <c r="BF249" i="70"/>
  <c r="BC249" i="70"/>
  <c r="AL247" i="70"/>
  <c r="AN249" i="70"/>
  <c r="AJ249" i="70"/>
  <c r="AH247" i="70"/>
  <c r="AV249" i="70"/>
  <c r="AG249" i="70"/>
  <c r="AB249" i="70"/>
  <c r="G249" i="70"/>
  <c r="AI248" i="70"/>
  <c r="AO249" i="70"/>
  <c r="D249" i="70"/>
  <c r="AF247" i="70"/>
  <c r="AH249" i="70"/>
  <c r="AP249" i="70"/>
  <c r="S249" i="70"/>
  <c r="U249" i="70"/>
  <c r="AK249" i="70"/>
  <c r="AL248" i="70"/>
  <c r="AX249" i="70"/>
  <c r="AK248" i="70"/>
  <c r="AP247" i="70"/>
  <c r="AZ249" i="70"/>
  <c r="AK247" i="70"/>
  <c r="AP248" i="70"/>
  <c r="AO247" i="70"/>
  <c r="K155" i="70"/>
  <c r="AZ155" i="70"/>
  <c r="AA155" i="70"/>
  <c r="BE155" i="70"/>
  <c r="AY155" i="70"/>
  <c r="BU155" i="70"/>
  <c r="L155" i="70"/>
  <c r="AM155" i="70"/>
  <c r="W155" i="70"/>
  <c r="BT155" i="70"/>
  <c r="BS155" i="70"/>
  <c r="V155" i="70"/>
  <c r="E155" i="70"/>
  <c r="BM155" i="70"/>
  <c r="BN155" i="70"/>
  <c r="BA155" i="70"/>
  <c r="AB155" i="70"/>
  <c r="AV155" i="70"/>
  <c r="AW155" i="70"/>
  <c r="G155" i="70"/>
  <c r="BL155" i="70"/>
  <c r="J155" i="70"/>
  <c r="AX155" i="70"/>
  <c r="C155" i="70"/>
  <c r="AJ155" i="70"/>
  <c r="AO155" i="70"/>
  <c r="M155" i="70"/>
  <c r="Z155" i="70"/>
  <c r="BC155" i="70"/>
  <c r="AG155" i="70"/>
  <c r="AP155" i="70"/>
  <c r="BR155" i="70"/>
  <c r="AN155" i="70"/>
  <c r="T155" i="70"/>
  <c r="BP155" i="70"/>
  <c r="BO155" i="70"/>
  <c r="AI155" i="70"/>
  <c r="I155" i="70"/>
  <c r="S155" i="70"/>
  <c r="X155" i="70"/>
  <c r="BB155" i="70"/>
  <c r="BF155" i="70"/>
  <c r="BQ155" i="70"/>
  <c r="AL155" i="70"/>
  <c r="AK155" i="70"/>
  <c r="BK155" i="70"/>
  <c r="F155" i="70"/>
  <c r="H155" i="70"/>
  <c r="U155" i="70"/>
  <c r="AQ155" i="70"/>
  <c r="AH155" i="70"/>
  <c r="Y155" i="70"/>
  <c r="D155" i="70"/>
  <c r="R155" i="70"/>
  <c r="BD155" i="70"/>
  <c r="BJ194" i="70"/>
  <c r="AL162" i="70"/>
  <c r="BL162" i="70"/>
  <c r="AV162" i="70"/>
  <c r="AB162" i="70"/>
  <c r="AI162" i="70"/>
  <c r="BR162" i="70"/>
  <c r="AK162" i="70"/>
  <c r="G162" i="70"/>
  <c r="J162" i="70"/>
  <c r="M162" i="70"/>
  <c r="BD162" i="70"/>
  <c r="BN162" i="70"/>
  <c r="U162" i="70"/>
  <c r="AX162" i="70"/>
  <c r="AM162" i="70"/>
  <c r="AW162" i="70"/>
  <c r="BP162" i="70"/>
  <c r="D162" i="70"/>
  <c r="L162" i="70"/>
  <c r="BC162" i="70"/>
  <c r="AA162" i="70"/>
  <c r="BT162" i="70"/>
  <c r="AJ162" i="70"/>
  <c r="BM162" i="70"/>
  <c r="S162" i="70"/>
  <c r="X162" i="70"/>
  <c r="AZ162" i="70"/>
  <c r="R162" i="70"/>
  <c r="C162" i="70"/>
  <c r="AY162" i="70"/>
  <c r="BK162" i="70"/>
  <c r="AH162" i="70"/>
  <c r="T162" i="70"/>
  <c r="I162" i="70"/>
  <c r="AG162" i="70"/>
  <c r="Z162" i="70"/>
  <c r="V162" i="70"/>
  <c r="K162" i="70"/>
  <c r="BA162" i="70"/>
  <c r="BF162" i="70"/>
  <c r="BE162" i="70"/>
  <c r="F162" i="70"/>
  <c r="H162" i="70"/>
  <c r="E162" i="70"/>
  <c r="AN162" i="70"/>
  <c r="BB162" i="70"/>
  <c r="BU162" i="70"/>
  <c r="AP162" i="70"/>
  <c r="BQ162" i="70"/>
  <c r="BS162" i="70"/>
  <c r="BO162" i="70"/>
  <c r="W162" i="70"/>
  <c r="AO162" i="70"/>
  <c r="AQ162" i="70"/>
  <c r="Y162" i="70"/>
  <c r="AA256" i="70"/>
  <c r="BJ162" i="70"/>
  <c r="AR224" i="70"/>
  <c r="AR20" i="70"/>
  <c r="AR9" i="70"/>
  <c r="CZ90" i="70"/>
  <c r="N90" i="70"/>
  <c r="AU256" i="70"/>
  <c r="Q162" i="70"/>
  <c r="AC224" i="70"/>
  <c r="AF194" i="70"/>
  <c r="R245" i="70"/>
  <c r="Q245" i="70"/>
  <c r="AH245" i="70"/>
  <c r="B245" i="70"/>
  <c r="T245" i="70"/>
  <c r="AO245" i="70"/>
  <c r="F245" i="70"/>
  <c r="BE245" i="70"/>
  <c r="AZ245" i="70"/>
  <c r="AY245" i="70"/>
  <c r="AL245" i="70"/>
  <c r="V245" i="70"/>
  <c r="G245" i="70"/>
  <c r="E245" i="70"/>
  <c r="L245" i="70"/>
  <c r="J245" i="70"/>
  <c r="W245" i="70"/>
  <c r="AW245" i="70"/>
  <c r="AG245" i="70"/>
  <c r="Z245" i="70"/>
  <c r="I245" i="70"/>
  <c r="BD245" i="70"/>
  <c r="S245" i="70"/>
  <c r="M245" i="70"/>
  <c r="BC245" i="70"/>
  <c r="BA245" i="70"/>
  <c r="AB245" i="70"/>
  <c r="H245" i="70"/>
  <c r="U245" i="70"/>
  <c r="AJ245" i="70"/>
  <c r="AP245" i="70"/>
  <c r="Y245" i="70"/>
  <c r="D245" i="70"/>
  <c r="BF245" i="70"/>
  <c r="AX245" i="70"/>
  <c r="AA245" i="70"/>
  <c r="AN245" i="70"/>
  <c r="AV245" i="70"/>
  <c r="AF245" i="70"/>
  <c r="AK245" i="70"/>
  <c r="C245" i="70"/>
  <c r="K245" i="70"/>
  <c r="AM245" i="70"/>
  <c r="R106" i="70"/>
  <c r="M106" i="70"/>
  <c r="Z106" i="70"/>
  <c r="I106" i="70"/>
  <c r="BA106" i="70"/>
  <c r="BQ106" i="70"/>
  <c r="BR106" i="70"/>
  <c r="K106" i="70"/>
  <c r="AY106" i="70"/>
  <c r="AI106" i="70"/>
  <c r="C106" i="70"/>
  <c r="D106" i="70"/>
  <c r="AL106" i="70"/>
  <c r="BD106" i="70"/>
  <c r="S106" i="70"/>
  <c r="BN106" i="70"/>
  <c r="V106" i="70"/>
  <c r="BL106" i="70"/>
  <c r="AG106" i="70"/>
  <c r="AW106" i="70"/>
  <c r="J106" i="70"/>
  <c r="L106" i="70"/>
  <c r="W106" i="70"/>
  <c r="BK106" i="70"/>
  <c r="BS106" i="70"/>
  <c r="AP106" i="70"/>
  <c r="AV106" i="70"/>
  <c r="G106" i="70"/>
  <c r="AN106" i="70"/>
  <c r="AH106" i="70"/>
  <c r="AB106" i="70"/>
  <c r="BC106" i="70"/>
  <c r="F106" i="70"/>
  <c r="BU106" i="70"/>
  <c r="AO106" i="70"/>
  <c r="AM106" i="70"/>
  <c r="BF106" i="70"/>
  <c r="T106" i="70"/>
  <c r="AX106" i="70"/>
  <c r="AJ106" i="70"/>
  <c r="AZ106" i="70"/>
  <c r="AQ106" i="70"/>
  <c r="BE106" i="70"/>
  <c r="U106" i="70"/>
  <c r="BO106" i="70"/>
  <c r="BT106" i="70"/>
  <c r="H106" i="70"/>
  <c r="E106" i="70"/>
  <c r="BP106" i="70"/>
  <c r="BM106" i="70"/>
  <c r="AK106" i="70"/>
  <c r="Y106" i="70"/>
  <c r="X106" i="70"/>
  <c r="BB106" i="70"/>
  <c r="AA106" i="70"/>
  <c r="AO209" i="70"/>
  <c r="BR209" i="70"/>
  <c r="BB209" i="70"/>
  <c r="AJ209" i="70"/>
  <c r="BL209" i="70"/>
  <c r="BQ209" i="70"/>
  <c r="AQ209" i="70"/>
  <c r="AL209" i="70"/>
  <c r="BE209" i="70"/>
  <c r="BO209" i="70"/>
  <c r="V209" i="70"/>
  <c r="M209" i="70"/>
  <c r="T209" i="70"/>
  <c r="AX209" i="70"/>
  <c r="BT209" i="70"/>
  <c r="J209" i="70"/>
  <c r="BN209" i="70"/>
  <c r="AZ209" i="70"/>
  <c r="AA209" i="70"/>
  <c r="G209" i="70"/>
  <c r="K209" i="70"/>
  <c r="BF209" i="70"/>
  <c r="BP209" i="70"/>
  <c r="BS209" i="70"/>
  <c r="Z209" i="70"/>
  <c r="U209" i="70"/>
  <c r="AW209" i="70"/>
  <c r="Y209" i="70"/>
  <c r="AP209" i="70"/>
  <c r="BK209" i="70"/>
  <c r="BD209" i="70"/>
  <c r="W209" i="70"/>
  <c r="AY209" i="70"/>
  <c r="H209" i="70"/>
  <c r="AH209" i="70"/>
  <c r="D209" i="70"/>
  <c r="R209" i="70"/>
  <c r="AM209" i="70"/>
  <c r="BM209" i="70"/>
  <c r="L209" i="70"/>
  <c r="S209" i="70"/>
  <c r="AI209" i="70"/>
  <c r="F209" i="70"/>
  <c r="E209" i="70"/>
  <c r="AG209" i="70"/>
  <c r="AN209" i="70"/>
  <c r="C209" i="70"/>
  <c r="BU209" i="70"/>
  <c r="AB209" i="70"/>
  <c r="I209" i="70"/>
  <c r="AV209" i="70"/>
  <c r="BC209" i="70"/>
  <c r="X209" i="70"/>
  <c r="BA209" i="70"/>
  <c r="AK209" i="70"/>
  <c r="W60" i="70"/>
  <c r="BM60" i="70"/>
  <c r="G60" i="70"/>
  <c r="CD60" i="70"/>
  <c r="F60" i="70"/>
  <c r="K60" i="70"/>
  <c r="BN60" i="70"/>
  <c r="AZ60" i="70"/>
  <c r="I60" i="70"/>
  <c r="U60" i="70"/>
  <c r="AH60" i="70"/>
  <c r="BO60" i="70"/>
  <c r="AW60" i="70"/>
  <c r="BU60" i="70"/>
  <c r="BZ60" i="70"/>
  <c r="AO60" i="70"/>
  <c r="V60" i="70"/>
  <c r="CB60" i="70"/>
  <c r="AN60" i="70"/>
  <c r="X60" i="70"/>
  <c r="AX60" i="70"/>
  <c r="T60" i="70"/>
  <c r="CO60" i="70"/>
  <c r="CY60" i="70"/>
  <c r="AA60" i="70"/>
  <c r="CI60" i="70"/>
  <c r="AL60" i="70"/>
  <c r="AP60" i="70"/>
  <c r="M60" i="70"/>
  <c r="CU60" i="70"/>
  <c r="AY60" i="70"/>
  <c r="BA60" i="70"/>
  <c r="CJ60" i="70"/>
  <c r="R60" i="70"/>
  <c r="CR60" i="70"/>
  <c r="BT60" i="70"/>
  <c r="AM60" i="70"/>
  <c r="BP60" i="70"/>
  <c r="CA60" i="70"/>
  <c r="CV60" i="70"/>
  <c r="AQ60" i="70"/>
  <c r="BL60" i="70"/>
  <c r="CP60" i="70"/>
  <c r="CC60" i="70"/>
  <c r="CQ60" i="70"/>
  <c r="BK60" i="70"/>
  <c r="CT60" i="70"/>
  <c r="J60" i="70"/>
  <c r="AG60" i="70"/>
  <c r="BF60" i="70"/>
  <c r="BD60" i="70"/>
  <c r="BQ60" i="70"/>
  <c r="CX60" i="70"/>
  <c r="CS60" i="70"/>
  <c r="CE60" i="70"/>
  <c r="CW60" i="70"/>
  <c r="AI60" i="70"/>
  <c r="CF60" i="70"/>
  <c r="CG60" i="70"/>
  <c r="BS60" i="70"/>
  <c r="E60" i="70"/>
  <c r="AK60" i="70"/>
  <c r="C60" i="70"/>
  <c r="Y60" i="70"/>
  <c r="S60" i="70"/>
  <c r="L60" i="70"/>
  <c r="H60" i="70"/>
  <c r="BB60" i="70"/>
  <c r="D60" i="70"/>
  <c r="CH60" i="70"/>
  <c r="AJ60" i="70"/>
  <c r="AV60" i="70"/>
  <c r="BC60" i="70"/>
  <c r="AB60" i="70"/>
  <c r="BR60" i="70"/>
  <c r="Z60" i="70"/>
  <c r="BE60" i="70"/>
  <c r="N175" i="70"/>
  <c r="B65" i="70"/>
  <c r="B8" i="70"/>
  <c r="N8" i="70" s="1"/>
  <c r="AR50" i="70"/>
  <c r="B16" i="70"/>
  <c r="N16" i="70" s="1"/>
  <c r="B11" i="70"/>
  <c r="N11" i="70" s="1"/>
  <c r="B54" i="70"/>
  <c r="B60" i="70"/>
  <c r="B57" i="70"/>
  <c r="B7" i="70"/>
  <c r="N7" i="70" s="1"/>
  <c r="B12" i="70"/>
  <c r="N12" i="70" s="1"/>
  <c r="BG3" i="70"/>
  <c r="B59" i="70"/>
  <c r="BV175" i="70"/>
  <c r="AC222" i="70"/>
  <c r="B292" i="70"/>
  <c r="N292" i="70" s="1"/>
  <c r="B294" i="70"/>
  <c r="N294" i="70" s="1"/>
  <c r="BG183" i="70"/>
  <c r="BG175" i="70"/>
  <c r="BV222" i="70"/>
  <c r="AR222" i="70"/>
  <c r="Y69" i="94" a="1"/>
  <c r="Y84" i="94" a="1"/>
  <c r="Y99" i="94" a="1"/>
  <c r="Y67" i="94" a="1"/>
  <c r="Y77" i="94" a="1"/>
  <c r="Y46" i="94" a="1"/>
  <c r="Y72" i="94" a="1"/>
  <c r="Y30" i="94" a="1"/>
  <c r="Y32" i="94" a="1"/>
  <c r="Y38" i="94" a="1"/>
  <c r="Y67" i="94" l="1"/>
  <c r="X67" i="94" s="1"/>
  <c r="Y46" i="94"/>
  <c r="X46" i="94" s="1"/>
  <c r="Y72" i="94"/>
  <c r="X72" i="94" s="1"/>
  <c r="R103" i="96"/>
  <c r="X4" i="97"/>
  <c r="X116" i="97"/>
  <c r="X115" i="97" s="1"/>
  <c r="Y5" i="97"/>
  <c r="X2" i="97"/>
  <c r="Y99" i="94"/>
  <c r="X99" i="94" s="1"/>
  <c r="Y77" i="94"/>
  <c r="X77" i="94" s="1"/>
  <c r="T5" i="96"/>
  <c r="S104" i="96"/>
  <c r="S4" i="96"/>
  <c r="S2" i="96"/>
  <c r="Y84" i="94"/>
  <c r="X84" i="94" s="1"/>
  <c r="AR265" i="70"/>
  <c r="CZ76" i="70"/>
  <c r="N139" i="70"/>
  <c r="BG232" i="70"/>
  <c r="BV97" i="70"/>
  <c r="AC133" i="70"/>
  <c r="N82" i="70"/>
  <c r="AC275" i="70"/>
  <c r="AR180" i="70"/>
  <c r="AR274" i="70"/>
  <c r="N274" i="70"/>
  <c r="BG185" i="70"/>
  <c r="N121" i="70"/>
  <c r="N185" i="70"/>
  <c r="AC121" i="70"/>
  <c r="BG121" i="70"/>
  <c r="BG275" i="70"/>
  <c r="AC271" i="70"/>
  <c r="BG271" i="70"/>
  <c r="AR271" i="70"/>
  <c r="AR185" i="70"/>
  <c r="BV121" i="70"/>
  <c r="N78" i="70"/>
  <c r="AR227" i="70"/>
  <c r="N229" i="70"/>
  <c r="BG229" i="70"/>
  <c r="BG126" i="70"/>
  <c r="BG265" i="70"/>
  <c r="BG192" i="70"/>
  <c r="CZ82" i="70"/>
  <c r="AR275" i="70"/>
  <c r="AR219" i="70"/>
  <c r="AR133" i="70"/>
  <c r="N267" i="70"/>
  <c r="BG82" i="70"/>
  <c r="N276" i="70"/>
  <c r="N133" i="70"/>
  <c r="CK82" i="70"/>
  <c r="N192" i="70"/>
  <c r="BG139" i="70"/>
  <c r="BV131" i="70"/>
  <c r="N131" i="70"/>
  <c r="AR169" i="70"/>
  <c r="BG91" i="70"/>
  <c r="AC178" i="70"/>
  <c r="BG125" i="70"/>
  <c r="BG92" i="70"/>
  <c r="AC78" i="70"/>
  <c r="AR267" i="70"/>
  <c r="N77" i="70"/>
  <c r="AR77" i="70"/>
  <c r="BV134" i="70"/>
  <c r="N218" i="70"/>
  <c r="AC265" i="70"/>
  <c r="N265" i="70"/>
  <c r="AC82" i="70"/>
  <c r="AC276" i="70"/>
  <c r="AR276" i="70"/>
  <c r="N219" i="70"/>
  <c r="BG276" i="70"/>
  <c r="BV219" i="70"/>
  <c r="BG181" i="70"/>
  <c r="BV192" i="70"/>
  <c r="BV82" i="70"/>
  <c r="BV181" i="70"/>
  <c r="BG133" i="70"/>
  <c r="BV133" i="70"/>
  <c r="AR192" i="70"/>
  <c r="AC139" i="70"/>
  <c r="AC131" i="70"/>
  <c r="AR131" i="70"/>
  <c r="BV180" i="70"/>
  <c r="N273" i="70"/>
  <c r="BG273" i="70"/>
  <c r="N179" i="70"/>
  <c r="BV179" i="70"/>
  <c r="N169" i="70"/>
  <c r="AC169" i="70"/>
  <c r="BV169" i="70"/>
  <c r="AR124" i="70"/>
  <c r="BG124" i="70"/>
  <c r="BV124" i="70"/>
  <c r="BG274" i="70"/>
  <c r="N92" i="70"/>
  <c r="BG179" i="70"/>
  <c r="BV123" i="70"/>
  <c r="BG123" i="70"/>
  <c r="AC123" i="70"/>
  <c r="N123" i="70"/>
  <c r="N174" i="70"/>
  <c r="AC177" i="70"/>
  <c r="BG227" i="70"/>
  <c r="BV77" i="70"/>
  <c r="AR181" i="70"/>
  <c r="N181" i="70"/>
  <c r="AC181" i="70"/>
  <c r="N275" i="70"/>
  <c r="AR85" i="70"/>
  <c r="AR82" i="70"/>
  <c r="AC192" i="70"/>
  <c r="BG169" i="70"/>
  <c r="AC179" i="70"/>
  <c r="AR139" i="70"/>
  <c r="AC180" i="70"/>
  <c r="N180" i="70"/>
  <c r="BG180" i="70"/>
  <c r="AC124" i="70"/>
  <c r="N124" i="70"/>
  <c r="AC274" i="70"/>
  <c r="BV139" i="70"/>
  <c r="AR179" i="70"/>
  <c r="AR123" i="70"/>
  <c r="Y32" i="94"/>
  <c r="X32" i="94" s="1"/>
  <c r="Y30" i="94"/>
  <c r="X30" i="94" s="1"/>
  <c r="Y69" i="94"/>
  <c r="X69" i="94" s="1"/>
  <c r="R2" i="95"/>
  <c r="S5" i="95"/>
  <c r="R4" i="95"/>
  <c r="R96" i="95"/>
  <c r="R95" i="95" s="1"/>
  <c r="Y38" i="94"/>
  <c r="X38" i="94" s="1"/>
  <c r="N97" i="70"/>
  <c r="BG131" i="70"/>
  <c r="BG178" i="70"/>
  <c r="AC219" i="70"/>
  <c r="AC273" i="70"/>
  <c r="AR78" i="70"/>
  <c r="AC74" i="70"/>
  <c r="N177" i="70"/>
  <c r="BG177" i="70"/>
  <c r="AR177" i="70"/>
  <c r="BG267" i="70"/>
  <c r="CZ78" i="70"/>
  <c r="AR232" i="70"/>
  <c r="AC232" i="70"/>
  <c r="N227" i="70"/>
  <c r="BV227" i="70"/>
  <c r="AC77" i="70"/>
  <c r="BV229" i="70"/>
  <c r="AC229" i="70"/>
  <c r="N126" i="70"/>
  <c r="AR126" i="70"/>
  <c r="AC79" i="70"/>
  <c r="AC267" i="70"/>
  <c r="BG219" i="70"/>
  <c r="CK74" i="70"/>
  <c r="N232" i="70"/>
  <c r="BV232" i="70"/>
  <c r="AC173" i="70"/>
  <c r="N228" i="70"/>
  <c r="AC182" i="70"/>
  <c r="AR87" i="70"/>
  <c r="BV87" i="70"/>
  <c r="AR273" i="70"/>
  <c r="AR125" i="70"/>
  <c r="N125" i="70"/>
  <c r="N85" i="70"/>
  <c r="AC85" i="70"/>
  <c r="CK92" i="70"/>
  <c r="AR178" i="70"/>
  <c r="N79" i="70"/>
  <c r="CK78" i="70"/>
  <c r="BV74" i="70"/>
  <c r="AR74" i="70"/>
  <c r="BG74" i="70"/>
  <c r="CZ74" i="70"/>
  <c r="N74" i="70"/>
  <c r="BV177" i="70"/>
  <c r="BG78" i="70"/>
  <c r="BV78" i="70"/>
  <c r="AC227" i="70"/>
  <c r="CZ77" i="70"/>
  <c r="BG77" i="70"/>
  <c r="CK77" i="70"/>
  <c r="AR229" i="70"/>
  <c r="AR134" i="70"/>
  <c r="BG134" i="70"/>
  <c r="N134" i="70"/>
  <c r="AC134" i="70"/>
  <c r="AR97" i="70"/>
  <c r="AC126" i="70"/>
  <c r="BV126" i="70"/>
  <c r="BG79" i="70"/>
  <c r="CZ79" i="70"/>
  <c r="CK79" i="70"/>
  <c r="AR79" i="70"/>
  <c r="BV79" i="70"/>
  <c r="BG182" i="70"/>
  <c r="AC125" i="70"/>
  <c r="AC92" i="70"/>
  <c r="N264" i="70"/>
  <c r="BV178" i="70"/>
  <c r="AR145" i="70"/>
  <c r="BV217" i="70"/>
  <c r="AC145" i="70"/>
  <c r="AR182" i="70"/>
  <c r="BV182" i="70"/>
  <c r="CZ87" i="70"/>
  <c r="BG174" i="70"/>
  <c r="BG264" i="70"/>
  <c r="CZ92" i="70"/>
  <c r="AC264" i="70"/>
  <c r="BV92" i="70"/>
  <c r="BV85" i="70"/>
  <c r="BG85" i="70"/>
  <c r="CK85" i="70"/>
  <c r="AR92" i="70"/>
  <c r="CZ85" i="70"/>
  <c r="AR264" i="70"/>
  <c r="BV125" i="70"/>
  <c r="BV130" i="70"/>
  <c r="N217" i="70"/>
  <c r="BV173" i="70"/>
  <c r="N182" i="70"/>
  <c r="BG87" i="70"/>
  <c r="AC174" i="70"/>
  <c r="BV174" i="70"/>
  <c r="AR84" i="70"/>
  <c r="BV228" i="70"/>
  <c r="AR174" i="70"/>
  <c r="DA54" i="70"/>
  <c r="AR225" i="70"/>
  <c r="N84" i="70"/>
  <c r="CL54" i="70"/>
  <c r="AS54" i="70"/>
  <c r="BG228" i="70"/>
  <c r="N173" i="70"/>
  <c r="AC87" i="70"/>
  <c r="CK87" i="70"/>
  <c r="N87" i="70"/>
  <c r="N86" i="70"/>
  <c r="BG54" i="70"/>
  <c r="BG217" i="70"/>
  <c r="BV145" i="70"/>
  <c r="AR217" i="70"/>
  <c r="BG173" i="70"/>
  <c r="BG145" i="70"/>
  <c r="AR228" i="70"/>
  <c r="N145" i="70"/>
  <c r="AC228" i="70"/>
  <c r="AR173" i="70"/>
  <c r="AC217" i="70"/>
  <c r="AC170" i="70"/>
  <c r="BV86" i="70"/>
  <c r="N225" i="70"/>
  <c r="AR54" i="70"/>
  <c r="AC225" i="70"/>
  <c r="CZ86" i="70"/>
  <c r="CK84" i="70"/>
  <c r="BG186" i="70"/>
  <c r="BH54" i="70"/>
  <c r="AR86" i="70"/>
  <c r="BG84" i="70"/>
  <c r="CK54" i="70"/>
  <c r="AC91" i="70"/>
  <c r="AC280" i="70"/>
  <c r="CZ75" i="70"/>
  <c r="BV83" i="70"/>
  <c r="BG281" i="70"/>
  <c r="N281" i="70"/>
  <c r="N234" i="70"/>
  <c r="BV234" i="70"/>
  <c r="AC234" i="70"/>
  <c r="AR281" i="70"/>
  <c r="AR234" i="70"/>
  <c r="AC281" i="70"/>
  <c r="BG86" i="70"/>
  <c r="BV186" i="70"/>
  <c r="CK91" i="70"/>
  <c r="AC84" i="70"/>
  <c r="AR186" i="70"/>
  <c r="AR91" i="70"/>
  <c r="AC86" i="70"/>
  <c r="CZ91" i="70"/>
  <c r="CZ54" i="70"/>
  <c r="N130" i="70"/>
  <c r="CK86" i="70"/>
  <c r="N91" i="70"/>
  <c r="CZ84" i="70"/>
  <c r="BV225" i="70"/>
  <c r="BW54" i="70"/>
  <c r="BG130" i="70"/>
  <c r="BV91" i="70"/>
  <c r="AC186" i="70"/>
  <c r="BG225" i="70"/>
  <c r="BV84" i="70"/>
  <c r="AR130" i="70"/>
  <c r="N186" i="70"/>
  <c r="BG234" i="70"/>
  <c r="N54" i="70"/>
  <c r="AC130" i="70"/>
  <c r="AC233" i="70"/>
  <c r="BV199" i="70"/>
  <c r="BG122" i="70"/>
  <c r="BG243" i="70"/>
  <c r="AR83" i="70"/>
  <c r="AR233" i="70"/>
  <c r="BV233" i="70"/>
  <c r="N170" i="70"/>
  <c r="AC199" i="70"/>
  <c r="AR199" i="70"/>
  <c r="AC243" i="70"/>
  <c r="N199" i="70"/>
  <c r="AC122" i="70"/>
  <c r="BG170" i="70"/>
  <c r="BG199" i="70"/>
  <c r="AS61" i="70"/>
  <c r="N233" i="70"/>
  <c r="BG138" i="70"/>
  <c r="N178" i="70"/>
  <c r="BG240" i="70"/>
  <c r="AR75" i="70"/>
  <c r="N75" i="70"/>
  <c r="BG83" i="70"/>
  <c r="CK83" i="70"/>
  <c r="AC75" i="70"/>
  <c r="BG75" i="70"/>
  <c r="BV75" i="70"/>
  <c r="N280" i="70"/>
  <c r="CK75" i="70"/>
  <c r="N83" i="70"/>
  <c r="BG280" i="70"/>
  <c r="AC83" i="70"/>
  <c r="CZ83" i="70"/>
  <c r="BV170" i="70"/>
  <c r="AR170" i="70"/>
  <c r="N122" i="70"/>
  <c r="AR280" i="70"/>
  <c r="BG113" i="70"/>
  <c r="BV138" i="70"/>
  <c r="BV122" i="70"/>
  <c r="AR122" i="70"/>
  <c r="BG233" i="70"/>
  <c r="AR138" i="70"/>
  <c r="AC138" i="70"/>
  <c r="AC164" i="70"/>
  <c r="N138" i="70"/>
  <c r="BV164" i="70"/>
  <c r="N244" i="70"/>
  <c r="AS113" i="70"/>
  <c r="AD113" i="70"/>
  <c r="BG193" i="70"/>
  <c r="N243" i="70"/>
  <c r="BG244" i="70"/>
  <c r="AD54" i="70"/>
  <c r="AC54" i="70"/>
  <c r="BG68" i="70"/>
  <c r="BG203" i="70"/>
  <c r="N164" i="70"/>
  <c r="DA61" i="70"/>
  <c r="BV54" i="70"/>
  <c r="BG160" i="70"/>
  <c r="N193" i="70"/>
  <c r="AC193" i="70"/>
  <c r="O101" i="70"/>
  <c r="AR164" i="70"/>
  <c r="BG164" i="70"/>
  <c r="AC244" i="70"/>
  <c r="N208" i="70"/>
  <c r="N254" i="70"/>
  <c r="BV193" i="70"/>
  <c r="AC248" i="70"/>
  <c r="AC163" i="70"/>
  <c r="BV207" i="70"/>
  <c r="N240" i="70"/>
  <c r="N66" i="70"/>
  <c r="N255" i="70"/>
  <c r="N248" i="70"/>
  <c r="BG248" i="70"/>
  <c r="AC197" i="70"/>
  <c r="AS56" i="70"/>
  <c r="AC146" i="70"/>
  <c r="AR240" i="70"/>
  <c r="AC101" i="70"/>
  <c r="AR101" i="70"/>
  <c r="BG255" i="70"/>
  <c r="BW66" i="70"/>
  <c r="BH68" i="70"/>
  <c r="AC203" i="70"/>
  <c r="BV203" i="70"/>
  <c r="AC65" i="70"/>
  <c r="AC208" i="70"/>
  <c r="N160" i="70"/>
  <c r="AR160" i="70"/>
  <c r="AD65" i="70"/>
  <c r="CK68" i="70"/>
  <c r="CL68" i="70"/>
  <c r="BV160" i="70"/>
  <c r="AS55" i="70"/>
  <c r="AR255" i="70"/>
  <c r="AR61" i="70"/>
  <c r="CK61" i="70"/>
  <c r="BV61" i="70"/>
  <c r="BW61" i="70"/>
  <c r="AR244" i="70"/>
  <c r="BG101" i="70"/>
  <c r="N101" i="70"/>
  <c r="BG110" i="70"/>
  <c r="AD57" i="70"/>
  <c r="BV163" i="70"/>
  <c r="BG250" i="70"/>
  <c r="AR68" i="70"/>
  <c r="AS65" i="70"/>
  <c r="AC160" i="70"/>
  <c r="BG161" i="70"/>
  <c r="N161" i="70"/>
  <c r="BV66" i="70"/>
  <c r="AD66" i="70"/>
  <c r="BG66" i="70"/>
  <c r="AC255" i="70"/>
  <c r="CK55" i="70"/>
  <c r="AR243" i="70"/>
  <c r="AR196" i="70"/>
  <c r="AR161" i="70"/>
  <c r="BV113" i="70"/>
  <c r="BV161" i="70"/>
  <c r="CZ66" i="70"/>
  <c r="CK66" i="70"/>
  <c r="AR197" i="70"/>
  <c r="AC112" i="70"/>
  <c r="AC161" i="70"/>
  <c r="AR66" i="70"/>
  <c r="AS66" i="70"/>
  <c r="AR258" i="70"/>
  <c r="AR113" i="70"/>
  <c r="O105" i="70"/>
  <c r="BG254" i="70"/>
  <c r="AD101" i="70"/>
  <c r="N61" i="70"/>
  <c r="BG208" i="70"/>
  <c r="BV68" i="70"/>
  <c r="AC68" i="70"/>
  <c r="AR193" i="70"/>
  <c r="BV65" i="70"/>
  <c r="CZ65" i="70"/>
  <c r="AR65" i="70"/>
  <c r="BH65" i="70"/>
  <c r="N207" i="70"/>
  <c r="BV196" i="70"/>
  <c r="BH66" i="70"/>
  <c r="AC66" i="70"/>
  <c r="BV57" i="70"/>
  <c r="AR149" i="70"/>
  <c r="BG61" i="70"/>
  <c r="AR146" i="70"/>
  <c r="N146" i="70"/>
  <c r="BG146" i="70"/>
  <c r="BV146" i="70"/>
  <c r="BV112" i="70"/>
  <c r="AR208" i="70"/>
  <c r="AR254" i="70"/>
  <c r="BV149" i="70"/>
  <c r="N113" i="70"/>
  <c r="BG196" i="70"/>
  <c r="CL66" i="70"/>
  <c r="N163" i="70"/>
  <c r="AR163" i="70"/>
  <c r="BG163" i="70"/>
  <c r="CK57" i="70"/>
  <c r="AR250" i="70"/>
  <c r="N68" i="70"/>
  <c r="CZ68" i="70"/>
  <c r="AR203" i="70"/>
  <c r="CK65" i="70"/>
  <c r="CZ61" i="70"/>
  <c r="N149" i="70"/>
  <c r="DA66" i="70"/>
  <c r="N246" i="70"/>
  <c r="BG111" i="70"/>
  <c r="AS101" i="70"/>
  <c r="N196" i="70"/>
  <c r="BW65" i="70"/>
  <c r="AC149" i="70"/>
  <c r="BV101" i="70"/>
  <c r="AC196" i="70"/>
  <c r="BG59" i="70"/>
  <c r="BG149" i="70"/>
  <c r="O113" i="70"/>
  <c r="N150" i="70"/>
  <c r="BV150" i="70"/>
  <c r="DA65" i="70"/>
  <c r="N112" i="70"/>
  <c r="AR55" i="70"/>
  <c r="BG65" i="70"/>
  <c r="CZ69" i="70"/>
  <c r="AS115" i="70"/>
  <c r="AC115" i="70"/>
  <c r="N203" i="70"/>
  <c r="BG150" i="70"/>
  <c r="BG102" i="70"/>
  <c r="AR112" i="70"/>
  <c r="CZ55" i="70"/>
  <c r="BG117" i="70"/>
  <c r="BW68" i="70"/>
  <c r="AS68" i="70"/>
  <c r="N102" i="70"/>
  <c r="AS69" i="70"/>
  <c r="AC150" i="70"/>
  <c r="AC102" i="70"/>
  <c r="AR102" i="70"/>
  <c r="BV102" i="70"/>
  <c r="AC254" i="70"/>
  <c r="BV197" i="70"/>
  <c r="N197" i="70"/>
  <c r="CL65" i="70"/>
  <c r="N55" i="70"/>
  <c r="N65" i="70"/>
  <c r="BG197" i="70"/>
  <c r="AC55" i="70"/>
  <c r="AC113" i="70"/>
  <c r="AC240" i="70"/>
  <c r="BH55" i="70"/>
  <c r="BG69" i="70"/>
  <c r="AR150" i="70"/>
  <c r="BG112" i="70"/>
  <c r="BG55" i="70"/>
  <c r="BV55" i="70"/>
  <c r="AR98" i="70"/>
  <c r="AD102" i="70"/>
  <c r="AD112" i="70"/>
  <c r="AS112" i="70"/>
  <c r="AR207" i="70"/>
  <c r="AC250" i="70"/>
  <c r="AD68" i="70"/>
  <c r="AR115" i="70"/>
  <c r="BG115" i="70"/>
  <c r="BV115" i="70"/>
  <c r="O102" i="70"/>
  <c r="CL55" i="70"/>
  <c r="AR117" i="70"/>
  <c r="BV156" i="70"/>
  <c r="BV69" i="70"/>
  <c r="AC69" i="70"/>
  <c r="N209" i="70"/>
  <c r="N69" i="70"/>
  <c r="BG207" i="70"/>
  <c r="DA55" i="70"/>
  <c r="AC207" i="70"/>
  <c r="AD55" i="70"/>
  <c r="N108" i="70"/>
  <c r="BV108" i="70"/>
  <c r="N153" i="70"/>
  <c r="CK69" i="70"/>
  <c r="AC108" i="70"/>
  <c r="N115" i="70"/>
  <c r="AS102" i="70"/>
  <c r="O112" i="70"/>
  <c r="BW55" i="70"/>
  <c r="N51" i="70"/>
  <c r="CL61" i="70"/>
  <c r="BV208" i="70"/>
  <c r="BH69" i="70"/>
  <c r="DA69" i="70"/>
  <c r="AD69" i="70"/>
  <c r="N250" i="70"/>
  <c r="DA68" i="70"/>
  <c r="DA53" i="70"/>
  <c r="BH61" i="70"/>
  <c r="BG105" i="70"/>
  <c r="N70" i="70"/>
  <c r="BV98" i="70"/>
  <c r="AR156" i="70"/>
  <c r="CL69" i="70"/>
  <c r="BW69" i="70"/>
  <c r="CK51" i="70"/>
  <c r="AC61" i="70"/>
  <c r="AR69" i="70"/>
  <c r="BV111" i="70"/>
  <c r="BV204" i="70"/>
  <c r="N204" i="70"/>
  <c r="BG156" i="70"/>
  <c r="AC156" i="70"/>
  <c r="BG108" i="70"/>
  <c r="AD115" i="70"/>
  <c r="AC107" i="70"/>
  <c r="BG100" i="70"/>
  <c r="BG257" i="70"/>
  <c r="AR64" i="70"/>
  <c r="AR165" i="70"/>
  <c r="AC152" i="70"/>
  <c r="AR252" i="70"/>
  <c r="BV58" i="70"/>
  <c r="AC157" i="70"/>
  <c r="N156" i="70"/>
  <c r="O115" i="70"/>
  <c r="N62" i="70"/>
  <c r="N57" i="70"/>
  <c r="AD104" i="70"/>
  <c r="AR158" i="70"/>
  <c r="AR251" i="70"/>
  <c r="BV166" i="70"/>
  <c r="AC98" i="70"/>
  <c r="AS51" i="70"/>
  <c r="O107" i="70"/>
  <c r="AR202" i="70"/>
  <c r="AD53" i="70"/>
  <c r="O104" i="70"/>
  <c r="N158" i="70"/>
  <c r="AC110" i="70"/>
  <c r="N157" i="70"/>
  <c r="AD108" i="70"/>
  <c r="AS100" i="70"/>
  <c r="AD99" i="70"/>
  <c r="CK59" i="70"/>
  <c r="BV52" i="70"/>
  <c r="BG258" i="70"/>
  <c r="N98" i="70"/>
  <c r="BG98" i="70"/>
  <c r="BV51" i="70"/>
  <c r="O108" i="70"/>
  <c r="AR108" i="70"/>
  <c r="BH70" i="70"/>
  <c r="N200" i="70"/>
  <c r="BG204" i="70"/>
  <c r="BG165" i="70"/>
  <c r="BH57" i="70"/>
  <c r="AC51" i="70"/>
  <c r="CZ51" i="70"/>
  <c r="AD61" i="70"/>
  <c r="N159" i="70"/>
  <c r="AC71" i="70"/>
  <c r="CK64" i="70"/>
  <c r="DA64" i="70"/>
  <c r="AC153" i="70"/>
  <c r="CK53" i="70"/>
  <c r="CL53" i="70"/>
  <c r="N104" i="70"/>
  <c r="BV158" i="70"/>
  <c r="AR153" i="70"/>
  <c r="AR111" i="70"/>
  <c r="AC64" i="70"/>
  <c r="CL57" i="70"/>
  <c r="BG51" i="70"/>
  <c r="AS108" i="70"/>
  <c r="BG67" i="70"/>
  <c r="CZ53" i="70"/>
  <c r="N53" i="70"/>
  <c r="AR53" i="70"/>
  <c r="BG147" i="70"/>
  <c r="BG56" i="70"/>
  <c r="CZ56" i="70"/>
  <c r="BV213" i="70"/>
  <c r="AR118" i="70"/>
  <c r="BH64" i="70"/>
  <c r="N109" i="70"/>
  <c r="BV165" i="70"/>
  <c r="AS57" i="70"/>
  <c r="AR57" i="70"/>
  <c r="AR110" i="70"/>
  <c r="N110" i="70"/>
  <c r="AC58" i="70"/>
  <c r="BG58" i="70"/>
  <c r="AR157" i="70"/>
  <c r="BV157" i="70"/>
  <c r="L97" i="64"/>
  <c r="L96" i="64" s="1"/>
  <c r="L2" i="64"/>
  <c r="M5" i="64"/>
  <c r="L4" i="64"/>
  <c r="AR51" i="70"/>
  <c r="CZ59" i="70"/>
  <c r="BG158" i="70"/>
  <c r="BG205" i="70"/>
  <c r="BG213" i="70"/>
  <c r="BG62" i="70"/>
  <c r="AR62" i="70"/>
  <c r="AC118" i="70"/>
  <c r="N58" i="70"/>
  <c r="DA58" i="70"/>
  <c r="AR63" i="70"/>
  <c r="BV117" i="70"/>
  <c r="K96" i="64"/>
  <c r="H97" i="64"/>
  <c r="DA51" i="70"/>
  <c r="BV104" i="70"/>
  <c r="AC158" i="70"/>
  <c r="AR260" i="70"/>
  <c r="CK70" i="70"/>
  <c r="CZ71" i="70"/>
  <c r="AD109" i="70"/>
  <c r="AC165" i="70"/>
  <c r="AC57" i="70"/>
  <c r="BV110" i="70"/>
  <c r="CL58" i="70"/>
  <c r="AC246" i="70"/>
  <c r="BG246" i="70"/>
  <c r="CK63" i="70"/>
  <c r="BW63" i="70"/>
  <c r="BG63" i="70"/>
  <c r="CZ63" i="70"/>
  <c r="BV63" i="70"/>
  <c r="AC63" i="70"/>
  <c r="BG198" i="70"/>
  <c r="BV198" i="70"/>
  <c r="AC198" i="70"/>
  <c r="AR198" i="70"/>
  <c r="N111" i="70"/>
  <c r="AC111" i="70"/>
  <c r="BG206" i="70"/>
  <c r="BV206" i="70"/>
  <c r="AR206" i="70"/>
  <c r="AC117" i="70"/>
  <c r="AS117" i="70"/>
  <c r="N117" i="70"/>
  <c r="BV60" i="70"/>
  <c r="AS103" i="70"/>
  <c r="O103" i="70"/>
  <c r="AC205" i="70"/>
  <c r="BG259" i="70"/>
  <c r="AR213" i="70"/>
  <c r="AC62" i="70"/>
  <c r="BG70" i="70"/>
  <c r="O118" i="70"/>
  <c r="N118" i="70"/>
  <c r="BV71" i="70"/>
  <c r="BG200" i="70"/>
  <c r="CZ57" i="70"/>
  <c r="AD110" i="70"/>
  <c r="BW58" i="70"/>
  <c r="BG157" i="70"/>
  <c r="AC206" i="70"/>
  <c r="AC258" i="70"/>
  <c r="AD98" i="70"/>
  <c r="BW51" i="70"/>
  <c r="AC256" i="70"/>
  <c r="N99" i="70"/>
  <c r="AS99" i="70"/>
  <c r="BV99" i="70"/>
  <c r="AC104" i="70"/>
  <c r="N205" i="70"/>
  <c r="AC213" i="70"/>
  <c r="AR159" i="70"/>
  <c r="BV70" i="70"/>
  <c r="AC70" i="70"/>
  <c r="CZ64" i="70"/>
  <c r="BG252" i="70"/>
  <c r="BG212" i="70"/>
  <c r="N212" i="70"/>
  <c r="CZ58" i="70"/>
  <c r="N166" i="70"/>
  <c r="AR166" i="70"/>
  <c r="AS98" i="70"/>
  <c r="BV205" i="70"/>
  <c r="AC251" i="70"/>
  <c r="BG251" i="70"/>
  <c r="BV159" i="70"/>
  <c r="BG118" i="70"/>
  <c r="AR71" i="70"/>
  <c r="BH71" i="70"/>
  <c r="CK71" i="70"/>
  <c r="N64" i="70"/>
  <c r="BV64" i="70"/>
  <c r="BG64" i="70"/>
  <c r="CL64" i="70"/>
  <c r="AR200" i="70"/>
  <c r="BV200" i="70"/>
  <c r="AC204" i="70"/>
  <c r="AR204" i="70"/>
  <c r="BV109" i="70"/>
  <c r="AR109" i="70"/>
  <c r="AC109" i="70"/>
  <c r="N165" i="70"/>
  <c r="N152" i="70"/>
  <c r="BW57" i="70"/>
  <c r="AR58" i="70"/>
  <c r="N198" i="70"/>
  <c r="O98" i="70"/>
  <c r="BH51" i="70"/>
  <c r="BG201" i="70"/>
  <c r="AR205" i="70"/>
  <c r="N105" i="70"/>
  <c r="BV105" i="70"/>
  <c r="AR70" i="70"/>
  <c r="BV118" i="70"/>
  <c r="N71" i="70"/>
  <c r="AC200" i="70"/>
  <c r="BG253" i="70"/>
  <c r="AC253" i="70"/>
  <c r="BG153" i="70"/>
  <c r="BV153" i="70"/>
  <c r="AD51" i="70"/>
  <c r="BG104" i="70"/>
  <c r="AR104" i="70"/>
  <c r="N213" i="70"/>
  <c r="BG260" i="70"/>
  <c r="BG159" i="70"/>
  <c r="AC159" i="70"/>
  <c r="AC105" i="70"/>
  <c r="AR105" i="70"/>
  <c r="CK62" i="70"/>
  <c r="CZ62" i="70"/>
  <c r="BV62" i="70"/>
  <c r="CZ70" i="70"/>
  <c r="BG109" i="70"/>
  <c r="BV152" i="70"/>
  <c r="AR152" i="70"/>
  <c r="BG152" i="70"/>
  <c r="AC252" i="70"/>
  <c r="N252" i="70"/>
  <c r="AC212" i="70"/>
  <c r="AR212" i="70"/>
  <c r="BV212" i="70"/>
  <c r="CK58" i="70"/>
  <c r="BG166" i="70"/>
  <c r="AC166" i="70"/>
  <c r="H2" i="64"/>
  <c r="G5" i="64"/>
  <c r="H4" i="64"/>
  <c r="N258" i="70"/>
  <c r="CL51" i="70"/>
  <c r="N106" i="70"/>
  <c r="AR114" i="70"/>
  <c r="BG57" i="70"/>
  <c r="AC151" i="70"/>
  <c r="AR151" i="70"/>
  <c r="N151" i="70"/>
  <c r="N202" i="70"/>
  <c r="BW59" i="70"/>
  <c r="N52" i="70"/>
  <c r="BH52" i="70"/>
  <c r="CZ52" i="70"/>
  <c r="AR52" i="70"/>
  <c r="N67" i="70"/>
  <c r="AS104" i="70"/>
  <c r="BH62" i="70"/>
  <c r="AS62" i="70"/>
  <c r="DA62" i="70"/>
  <c r="BW70" i="70"/>
  <c r="AD64" i="70"/>
  <c r="O110" i="70"/>
  <c r="CL63" i="70"/>
  <c r="N63" i="70"/>
  <c r="BG209" i="70"/>
  <c r="AR209" i="70"/>
  <c r="AR162" i="70"/>
  <c r="BG162" i="70"/>
  <c r="BV154" i="70"/>
  <c r="AR211" i="70"/>
  <c r="BV103" i="70"/>
  <c r="AR116" i="70"/>
  <c r="BV201" i="70"/>
  <c r="AC59" i="70"/>
  <c r="BV210" i="70"/>
  <c r="N251" i="70"/>
  <c r="AC259" i="70"/>
  <c r="AD105" i="70"/>
  <c r="DA70" i="70"/>
  <c r="AS109" i="70"/>
  <c r="O111" i="70"/>
  <c r="AS111" i="70"/>
  <c r="O117" i="70"/>
  <c r="N59" i="70"/>
  <c r="AC106" i="70"/>
  <c r="BG155" i="70"/>
  <c r="N211" i="70"/>
  <c r="BV107" i="70"/>
  <c r="BV151" i="70"/>
  <c r="AC201" i="70"/>
  <c r="AC99" i="70"/>
  <c r="CK52" i="70"/>
  <c r="CK67" i="70"/>
  <c r="BG210" i="70"/>
  <c r="BH56" i="70"/>
  <c r="AD70" i="70"/>
  <c r="BG71" i="70"/>
  <c r="DA71" i="70"/>
  <c r="AS64" i="70"/>
  <c r="AS110" i="70"/>
  <c r="AR253" i="70"/>
  <c r="DA63" i="70"/>
  <c r="AD117" i="70"/>
  <c r="AC209" i="70"/>
  <c r="N107" i="70"/>
  <c r="AC60" i="70"/>
  <c r="AC162" i="70"/>
  <c r="AC114" i="70"/>
  <c r="AR154" i="70"/>
  <c r="N154" i="70"/>
  <c r="BV211" i="70"/>
  <c r="BG103" i="70"/>
  <c r="BV116" i="70"/>
  <c r="BG151" i="70"/>
  <c r="N256" i="70"/>
  <c r="BV195" i="70"/>
  <c r="AC67" i="70"/>
  <c r="BV67" i="70"/>
  <c r="CZ67" i="70"/>
  <c r="AC53" i="70"/>
  <c r="BG53" i="70"/>
  <c r="BV53" i="70"/>
  <c r="AR147" i="70"/>
  <c r="BV147" i="70"/>
  <c r="AC147" i="70"/>
  <c r="N147" i="70"/>
  <c r="N210" i="70"/>
  <c r="CK56" i="70"/>
  <c r="AR56" i="70"/>
  <c r="BV56" i="70"/>
  <c r="N56" i="70"/>
  <c r="AC56" i="70"/>
  <c r="AD118" i="70"/>
  <c r="AD71" i="70"/>
  <c r="AD58" i="70"/>
  <c r="AD63" i="70"/>
  <c r="N206" i="70"/>
  <c r="AR60" i="70"/>
  <c r="BG106" i="70"/>
  <c r="AC245" i="70"/>
  <c r="BG256" i="70"/>
  <c r="BV194" i="70"/>
  <c r="N155" i="70"/>
  <c r="AC154" i="70"/>
  <c r="AC116" i="70"/>
  <c r="AR201" i="70"/>
  <c r="BV202" i="70"/>
  <c r="AC202" i="70"/>
  <c r="AR100" i="70"/>
  <c r="AC195" i="70"/>
  <c r="N195" i="70"/>
  <c r="BG195" i="70"/>
  <c r="BG99" i="70"/>
  <c r="AR99" i="70"/>
  <c r="N260" i="70"/>
  <c r="AS105" i="70"/>
  <c r="AD62" i="70"/>
  <c r="CL70" i="70"/>
  <c r="AS70" i="70"/>
  <c r="AS71" i="70"/>
  <c r="AS58" i="70"/>
  <c r="BG202" i="70"/>
  <c r="BG60" i="70"/>
  <c r="DA60" i="70"/>
  <c r="BG107" i="70"/>
  <c r="N201" i="70"/>
  <c r="AR195" i="70"/>
  <c r="AR59" i="70"/>
  <c r="AC52" i="70"/>
  <c r="BG194" i="70"/>
  <c r="AC260" i="70"/>
  <c r="BH58" i="70"/>
  <c r="AR246" i="70"/>
  <c r="AS63" i="70"/>
  <c r="AD111" i="70"/>
  <c r="BG211" i="70"/>
  <c r="CZ60" i="70"/>
  <c r="CK60" i="70"/>
  <c r="BV209" i="70"/>
  <c r="AD106" i="70"/>
  <c r="BV106" i="70"/>
  <c r="AR106" i="70"/>
  <c r="AR245" i="70"/>
  <c r="BG245" i="70"/>
  <c r="AC155" i="70"/>
  <c r="BV155" i="70"/>
  <c r="AR155" i="70"/>
  <c r="BG249" i="70"/>
  <c r="N114" i="70"/>
  <c r="BG114" i="70"/>
  <c r="BV114" i="70"/>
  <c r="BG154" i="70"/>
  <c r="BG247" i="70"/>
  <c r="AC211" i="70"/>
  <c r="N103" i="70"/>
  <c r="N116" i="70"/>
  <c r="AR107" i="70"/>
  <c r="AR67" i="70"/>
  <c r="AR210" i="70"/>
  <c r="AC210" i="70"/>
  <c r="N259" i="70"/>
  <c r="AR259" i="70"/>
  <c r="BW62" i="70"/>
  <c r="CL62" i="70"/>
  <c r="AS118" i="70"/>
  <c r="CL71" i="70"/>
  <c r="BW71" i="70"/>
  <c r="BW64" i="70"/>
  <c r="O109" i="70"/>
  <c r="DA57" i="70"/>
  <c r="N253" i="70"/>
  <c r="BH63" i="70"/>
  <c r="AR103" i="70"/>
  <c r="AS106" i="70"/>
  <c r="O106" i="70"/>
  <c r="O116" i="70"/>
  <c r="AS107" i="70"/>
  <c r="AC194" i="70"/>
  <c r="N148" i="70"/>
  <c r="AD59" i="70"/>
  <c r="CL59" i="70"/>
  <c r="BW52" i="70"/>
  <c r="AS67" i="70"/>
  <c r="AD67" i="70"/>
  <c r="BW53" i="70"/>
  <c r="AR148" i="70"/>
  <c r="AS60" i="70"/>
  <c r="AR194" i="70"/>
  <c r="BV162" i="70"/>
  <c r="AD114" i="70"/>
  <c r="N247" i="70"/>
  <c r="AC103" i="70"/>
  <c r="AD107" i="70"/>
  <c r="O100" i="70"/>
  <c r="BV148" i="70"/>
  <c r="DA59" i="70"/>
  <c r="BH67" i="70"/>
  <c r="CL67" i="70"/>
  <c r="AS53" i="70"/>
  <c r="AD56" i="70"/>
  <c r="CL56" i="70"/>
  <c r="AR247" i="70"/>
  <c r="N249" i="70"/>
  <c r="AS116" i="70"/>
  <c r="AR256" i="70"/>
  <c r="N100" i="70"/>
  <c r="CL52" i="70"/>
  <c r="AD52" i="70"/>
  <c r="AR257" i="70"/>
  <c r="AC257" i="70"/>
  <c r="BH53" i="70"/>
  <c r="N60" i="70"/>
  <c r="BH60" i="70"/>
  <c r="BW60" i="70"/>
  <c r="AD60" i="70"/>
  <c r="N245" i="70"/>
  <c r="AR249" i="70"/>
  <c r="AR248" i="70"/>
  <c r="AC247" i="70"/>
  <c r="AD103" i="70"/>
  <c r="AR242" i="70"/>
  <c r="BG242" i="70"/>
  <c r="AR241" i="70"/>
  <c r="BH59" i="70"/>
  <c r="AS52" i="70"/>
  <c r="DA67" i="70"/>
  <c r="CL60" i="70"/>
  <c r="BV59" i="70"/>
  <c r="AS114" i="70"/>
  <c r="O114" i="70"/>
  <c r="AD116" i="70"/>
  <c r="BG52" i="70"/>
  <c r="AD100" i="70"/>
  <c r="O99" i="70"/>
  <c r="BG116" i="70"/>
  <c r="AC241" i="70"/>
  <c r="BG148" i="70"/>
  <c r="AS59" i="70"/>
  <c r="N257" i="70"/>
  <c r="BW56" i="70"/>
  <c r="AC249" i="70"/>
  <c r="N194" i="70"/>
  <c r="AC242" i="70"/>
  <c r="N242" i="70"/>
  <c r="N241" i="70"/>
  <c r="DA52" i="70"/>
  <c r="N162" i="70"/>
  <c r="DA56" i="70"/>
  <c r="BG241" i="70"/>
  <c r="AC100" i="70"/>
  <c r="BV100" i="70"/>
  <c r="AC148" i="70"/>
  <c r="BW67" i="70"/>
  <c r="T53" i="96" l="1"/>
  <c r="T64" i="96" s="1"/>
  <c r="U5" i="96"/>
  <c r="T2" i="96"/>
  <c r="T104" i="96"/>
  <c r="T103" i="96" s="1"/>
  <c r="T4" i="96"/>
  <c r="S103" i="96"/>
  <c r="Z5" i="97"/>
  <c r="Y116" i="97"/>
  <c r="Y115" i="97" s="1"/>
  <c r="Y2" i="97"/>
  <c r="Y4" i="97"/>
  <c r="U104" i="96"/>
  <c r="U103" i="96" s="1"/>
  <c r="U4" i="96"/>
  <c r="V5" i="96"/>
  <c r="V53" i="96" s="1"/>
  <c r="V64" i="96" s="1"/>
  <c r="S2" i="95"/>
  <c r="S4" i="95"/>
  <c r="T5" i="95"/>
  <c r="S96" i="95"/>
  <c r="S95" i="95" s="1"/>
  <c r="M2" i="64"/>
  <c r="M97" i="64"/>
  <c r="M96" i="64" s="1"/>
  <c r="N5" i="64"/>
  <c r="M4" i="64"/>
  <c r="G97" i="64"/>
  <c r="H96" i="64"/>
  <c r="G4" i="64"/>
  <c r="G2" i="64"/>
  <c r="F5" i="64"/>
  <c r="U53" i="96" l="1"/>
  <c r="U64" i="96" s="1"/>
  <c r="U2" i="96"/>
  <c r="Z116" i="97"/>
  <c r="Z115" i="97" s="1"/>
  <c r="AA5" i="97"/>
  <c r="Z2" i="97"/>
  <c r="Z4" i="97"/>
  <c r="V104" i="96"/>
  <c r="W5" i="96"/>
  <c r="V2" i="96"/>
  <c r="V4" i="96"/>
  <c r="T2" i="95"/>
  <c r="U5" i="95"/>
  <c r="T4" i="95"/>
  <c r="T96" i="95"/>
  <c r="T95" i="95" s="1"/>
  <c r="G96" i="64"/>
  <c r="F97" i="64"/>
  <c r="O5" i="64"/>
  <c r="N97" i="64"/>
  <c r="N96" i="64" s="1"/>
  <c r="N4" i="64"/>
  <c r="N2" i="64"/>
  <c r="E5" i="64"/>
  <c r="F4" i="64"/>
  <c r="F2" i="64"/>
  <c r="V103" i="96" l="1"/>
  <c r="W53" i="96"/>
  <c r="W64" i="96" s="1"/>
  <c r="AA4" i="97"/>
  <c r="AA116" i="97"/>
  <c r="AA115" i="97" s="1"/>
  <c r="AA2" i="97"/>
  <c r="AB5" i="97"/>
  <c r="X5" i="96"/>
  <c r="W104" i="96"/>
  <c r="W2" i="96"/>
  <c r="W4" i="96"/>
  <c r="U2" i="95"/>
  <c r="V5" i="95"/>
  <c r="U4" i="95"/>
  <c r="U96" i="95"/>
  <c r="U95" i="95" s="1"/>
  <c r="E2" i="64"/>
  <c r="E4" i="64"/>
  <c r="D5" i="64"/>
  <c r="P5" i="64"/>
  <c r="O97" i="64"/>
  <c r="O96" i="64" s="1"/>
  <c r="O2" i="64"/>
  <c r="O4" i="64"/>
  <c r="F96" i="64"/>
  <c r="E97" i="64"/>
  <c r="W103" i="96" l="1"/>
  <c r="X53" i="96"/>
  <c r="X64" i="96" s="1"/>
  <c r="AB2" i="97"/>
  <c r="AB4" i="97"/>
  <c r="AB116" i="97"/>
  <c r="AB115" i="97" s="1"/>
  <c r="AC5" i="97"/>
  <c r="X104" i="96"/>
  <c r="X2" i="96"/>
  <c r="X4" i="96"/>
  <c r="Y5" i="96"/>
  <c r="V2" i="95"/>
  <c r="V4" i="95"/>
  <c r="W5" i="95"/>
  <c r="V96" i="95"/>
  <c r="V95" i="95" s="1"/>
  <c r="P4" i="64"/>
  <c r="Q5" i="64"/>
  <c r="P97" i="64"/>
  <c r="P96" i="64" s="1"/>
  <c r="P2" i="64"/>
  <c r="D4" i="64"/>
  <c r="D2" i="64"/>
  <c r="E96" i="64"/>
  <c r="D97" i="64"/>
  <c r="AG3" i="94"/>
  <c r="Y53" i="96" l="1"/>
  <c r="Y64" i="96" s="1"/>
  <c r="X103" i="96"/>
  <c r="AC2" i="97"/>
  <c r="AD5" i="97"/>
  <c r="AC4" i="97"/>
  <c r="AC116" i="97"/>
  <c r="Y104" i="96"/>
  <c r="Y2" i="96"/>
  <c r="Y4" i="96"/>
  <c r="Z5" i="96"/>
  <c r="Z53" i="96" s="1"/>
  <c r="Z64" i="96" s="1"/>
  <c r="D96" i="64"/>
  <c r="W2" i="95"/>
  <c r="W4" i="95"/>
  <c r="X5" i="95"/>
  <c r="W96" i="95"/>
  <c r="W95" i="95" s="1"/>
  <c r="Q97" i="64"/>
  <c r="Q4" i="64"/>
  <c r="R5" i="64"/>
  <c r="Q2" i="64"/>
  <c r="AG2" i="94"/>
  <c r="AG5" i="94"/>
  <c r="AA89" i="94" a="1"/>
  <c r="AA85" i="94" a="1"/>
  <c r="AA84" i="94" a="1"/>
  <c r="AA91" i="94" a="1"/>
  <c r="AA86" i="94" a="1"/>
  <c r="AA87" i="94" a="1"/>
  <c r="AA89" i="94" l="1"/>
  <c r="AA84" i="94"/>
  <c r="AA85" i="94"/>
  <c r="AA91" i="94"/>
  <c r="AA86" i="94"/>
  <c r="AA87" i="94"/>
  <c r="Y103" i="96"/>
  <c r="AC115" i="97"/>
  <c r="AD116" i="97"/>
  <c r="AD115" i="97" s="1"/>
  <c r="AD2" i="97"/>
  <c r="AD4" i="97"/>
  <c r="AE5" i="97"/>
  <c r="Z2" i="96"/>
  <c r="Z4" i="96"/>
  <c r="AA5" i="96"/>
  <c r="AA53" i="96" s="1"/>
  <c r="AA64" i="96" s="1"/>
  <c r="Z104" i="96"/>
  <c r="Z103" i="96" s="1"/>
  <c r="Q96" i="64"/>
  <c r="X2" i="95"/>
  <c r="X4" i="95"/>
  <c r="Y5" i="95"/>
  <c r="X96" i="95"/>
  <c r="X95" i="95" s="1"/>
  <c r="R2" i="64"/>
  <c r="R4" i="64"/>
  <c r="S5" i="64"/>
  <c r="R97" i="64"/>
  <c r="W23" i="94" a="1"/>
  <c r="AA90" i="94" a="1"/>
  <c r="AA88" i="94" a="1"/>
  <c r="AA82" i="94" a="1"/>
  <c r="AA7" i="94" a="1"/>
  <c r="AA8" i="94" a="1"/>
  <c r="AA83" i="94" a="1"/>
  <c r="AA88" i="94" l="1"/>
  <c r="AA90" i="94"/>
  <c r="AA83" i="94"/>
  <c r="AA82" i="94"/>
  <c r="AA7" i="94"/>
  <c r="AA8" i="94"/>
  <c r="W23" i="94"/>
  <c r="AE4" i="97"/>
  <c r="AE116" i="97"/>
  <c r="AE115" i="97" s="1"/>
  <c r="AF5" i="97"/>
  <c r="AE2" i="97"/>
  <c r="AA2" i="96"/>
  <c r="AA4" i="96"/>
  <c r="AA104" i="96"/>
  <c r="AA103" i="96" s="1"/>
  <c r="AB5" i="96"/>
  <c r="AB53" i="96" s="1"/>
  <c r="AB64" i="96" s="1"/>
  <c r="R96" i="64"/>
  <c r="Y4" i="95"/>
  <c r="Z5" i="95"/>
  <c r="Y96" i="95"/>
  <c r="Y95" i="95" s="1"/>
  <c r="Y2" i="95"/>
  <c r="S4" i="64"/>
  <c r="T5" i="64"/>
  <c r="S2" i="64"/>
  <c r="S97" i="64"/>
  <c r="AF4" i="97" l="1"/>
  <c r="AF116" i="97"/>
  <c r="AF115" i="97" s="1"/>
  <c r="AG5" i="97"/>
  <c r="AF2" i="97"/>
  <c r="AB4" i="96"/>
  <c r="AB104" i="96"/>
  <c r="AB103" i="96" s="1"/>
  <c r="AC5" i="96"/>
  <c r="AC53" i="96" s="1"/>
  <c r="AC64" i="96" s="1"/>
  <c r="AB2" i="96"/>
  <c r="S96" i="64"/>
  <c r="Z4" i="95"/>
  <c r="Z2" i="95"/>
  <c r="AA5" i="95"/>
  <c r="Z96" i="95"/>
  <c r="Z95" i="95" s="1"/>
  <c r="U5" i="64"/>
  <c r="T4" i="64"/>
  <c r="T2" i="64"/>
  <c r="T97" i="64"/>
  <c r="AH5" i="97" l="1"/>
  <c r="AG116" i="97"/>
  <c r="AG2" i="97"/>
  <c r="AG4" i="97"/>
  <c r="AC2" i="96"/>
  <c r="AC4" i="96"/>
  <c r="AC104" i="96"/>
  <c r="AD5" i="96"/>
  <c r="AD53" i="96" s="1"/>
  <c r="AD64" i="96" s="1"/>
  <c r="T96" i="64"/>
  <c r="AA2" i="95"/>
  <c r="AA4" i="95"/>
  <c r="AB5" i="95"/>
  <c r="AA96" i="95"/>
  <c r="AA95" i="95" s="1"/>
  <c r="U2" i="64"/>
  <c r="V5" i="64"/>
  <c r="U97" i="64"/>
  <c r="U4" i="64"/>
  <c r="AH116" i="97" l="1"/>
  <c r="AH115" i="97" s="1"/>
  <c r="AG115" i="97"/>
  <c r="AI5" i="97"/>
  <c r="AH2" i="97"/>
  <c r="AH4" i="97"/>
  <c r="AC103" i="96"/>
  <c r="AD104" i="96"/>
  <c r="AD103" i="96" s="1"/>
  <c r="AE5" i="96"/>
  <c r="AE53" i="96" s="1"/>
  <c r="AE64" i="96" s="1"/>
  <c r="AD2" i="96"/>
  <c r="AD4" i="96"/>
  <c r="U96" i="64"/>
  <c r="AC5" i="95"/>
  <c r="AB96" i="95"/>
  <c r="AB95" i="95" s="1"/>
  <c r="AB4" i="95"/>
  <c r="AB2" i="95"/>
  <c r="V2" i="64"/>
  <c r="W5" i="64"/>
  <c r="V97" i="64"/>
  <c r="V4" i="64"/>
  <c r="AI4" i="97" l="1"/>
  <c r="AI116" i="97"/>
  <c r="AI115" i="97" s="1"/>
  <c r="AI2" i="97"/>
  <c r="AJ5" i="97"/>
  <c r="AF5" i="96"/>
  <c r="AF53" i="96" s="1"/>
  <c r="AF64" i="96" s="1"/>
  <c r="AE104" i="96"/>
  <c r="AE103" i="96" s="1"/>
  <c r="AE2" i="96"/>
  <c r="AE4" i="96"/>
  <c r="V96" i="64"/>
  <c r="AD5" i="95"/>
  <c r="AC96" i="95"/>
  <c r="AC95" i="95" s="1"/>
  <c r="AC2" i="95"/>
  <c r="AC4" i="95"/>
  <c r="W97" i="64"/>
  <c r="X5" i="64"/>
  <c r="W4" i="64"/>
  <c r="W2" i="64"/>
  <c r="AJ2" i="97" l="1"/>
  <c r="AJ4" i="97"/>
  <c r="AJ116" i="97"/>
  <c r="AJ115" i="97" s="1"/>
  <c r="AK5" i="97"/>
  <c r="AF104" i="96"/>
  <c r="AF103" i="96" s="1"/>
  <c r="AG5" i="96"/>
  <c r="AG53" i="96" s="1"/>
  <c r="AG64" i="96" s="1"/>
  <c r="AF2" i="96"/>
  <c r="AF4" i="96"/>
  <c r="W96" i="64"/>
  <c r="AE5" i="95"/>
  <c r="AD4" i="95"/>
  <c r="AD96" i="95"/>
  <c r="AD95" i="95" s="1"/>
  <c r="AD2" i="95"/>
  <c r="X4" i="64"/>
  <c r="X97" i="64"/>
  <c r="X2" i="64"/>
  <c r="Y5" i="64"/>
  <c r="AK2" i="97" l="1"/>
  <c r="AL5" i="97"/>
  <c r="AK4" i="97"/>
  <c r="AK116" i="97"/>
  <c r="AK115" i="97" s="1"/>
  <c r="AG104" i="96"/>
  <c r="AG2" i="96"/>
  <c r="AG4" i="96"/>
  <c r="AH5" i="96"/>
  <c r="AH53" i="96" s="1"/>
  <c r="AH64" i="96" s="1"/>
  <c r="X96" i="64"/>
  <c r="AE96" i="95"/>
  <c r="AE95" i="95" s="1"/>
  <c r="AE4" i="95"/>
  <c r="AF5" i="95"/>
  <c r="AE2" i="95"/>
  <c r="Y2" i="64"/>
  <c r="Y4" i="64"/>
  <c r="Y97" i="64"/>
  <c r="Z5" i="64"/>
  <c r="AL2" i="97" l="1"/>
  <c r="AL4" i="97"/>
  <c r="AL116" i="97"/>
  <c r="AL115" i="97" s="1"/>
  <c r="AM5" i="97"/>
  <c r="AG103" i="96"/>
  <c r="AH104" i="96"/>
  <c r="AH103" i="96" s="1"/>
  <c r="AH2" i="96"/>
  <c r="AH4" i="96"/>
  <c r="AI5" i="96"/>
  <c r="AI53" i="96" s="1"/>
  <c r="AI64" i="96" s="1"/>
  <c r="Y96" i="64"/>
  <c r="AF2" i="95"/>
  <c r="AG5" i="95"/>
  <c r="AF4" i="95"/>
  <c r="AF96" i="95"/>
  <c r="AF95" i="95" s="1"/>
  <c r="AA5" i="64"/>
  <c r="Z4" i="64"/>
  <c r="Z97" i="64"/>
  <c r="Z2" i="64"/>
  <c r="AM73" i="97" l="1"/>
  <c r="AM4" i="97"/>
  <c r="AM116" i="97"/>
  <c r="AM115" i="97" s="1"/>
  <c r="AN5" i="97"/>
  <c r="AM2" i="97"/>
  <c r="AI2" i="96"/>
  <c r="AI4" i="96"/>
  <c r="AI104" i="96"/>
  <c r="AI103" i="96" s="1"/>
  <c r="AJ5" i="96"/>
  <c r="AJ53" i="96" s="1"/>
  <c r="AJ64" i="96" s="1"/>
  <c r="Z96" i="64"/>
  <c r="AG2" i="95"/>
  <c r="AG4" i="95"/>
  <c r="AH5" i="95"/>
  <c r="AG96" i="95"/>
  <c r="AG95" i="95" s="1"/>
  <c r="AB5" i="64"/>
  <c r="AA97" i="64"/>
  <c r="AA4" i="64"/>
  <c r="AA2" i="64"/>
  <c r="AN73" i="97" l="1"/>
  <c r="AN4" i="97"/>
  <c r="AN116" i="97"/>
  <c r="AN115" i="97" s="1"/>
  <c r="AO5" i="97"/>
  <c r="AN2" i="97"/>
  <c r="AJ2" i="96"/>
  <c r="AJ4" i="96"/>
  <c r="AJ104" i="96"/>
  <c r="AJ103" i="96" s="1"/>
  <c r="AK5" i="96"/>
  <c r="AK53" i="96" s="1"/>
  <c r="AK64" i="96" s="1"/>
  <c r="AA96" i="64"/>
  <c r="AH2" i="95"/>
  <c r="AI5" i="95"/>
  <c r="AH4" i="95"/>
  <c r="AH96" i="95"/>
  <c r="AH95" i="95" s="1"/>
  <c r="AB4" i="64"/>
  <c r="AB97" i="64"/>
  <c r="AC5" i="64"/>
  <c r="AB2" i="64"/>
  <c r="AO116" i="97" l="1"/>
  <c r="AO115" i="97" s="1"/>
  <c r="AO2" i="97"/>
  <c r="AO60" i="97"/>
  <c r="AO62" i="97" s="1"/>
  <c r="AO73" i="97" s="1"/>
  <c r="AO4" i="97"/>
  <c r="AK4" i="96"/>
  <c r="AK104" i="96"/>
  <c r="AK103" i="96" s="1"/>
  <c r="AL5" i="96"/>
  <c r="AL53" i="96" s="1"/>
  <c r="AL64" i="96" s="1"/>
  <c r="AK2" i="96"/>
  <c r="AB96" i="64"/>
  <c r="AJ5" i="95"/>
  <c r="AI2" i="95"/>
  <c r="AI4" i="95"/>
  <c r="AI96" i="95"/>
  <c r="AI95" i="95" s="1"/>
  <c r="AC97" i="64"/>
  <c r="AD5" i="64"/>
  <c r="AC4" i="64"/>
  <c r="AC2" i="64"/>
  <c r="AL104" i="96" l="1"/>
  <c r="AL103" i="96" s="1"/>
  <c r="AM5" i="96"/>
  <c r="AM51" i="96" s="1"/>
  <c r="AM53" i="96" s="1"/>
  <c r="AM64" i="96" s="1"/>
  <c r="AL2" i="96"/>
  <c r="AL4" i="96"/>
  <c r="AC96" i="64"/>
  <c r="AJ2" i="95"/>
  <c r="AJ4" i="95"/>
  <c r="AK5" i="95"/>
  <c r="AJ96" i="95"/>
  <c r="AJ95" i="95" s="1"/>
  <c r="AE5" i="64"/>
  <c r="AD97" i="64"/>
  <c r="AD4" i="64"/>
  <c r="AD2" i="64"/>
  <c r="AN5" i="96" l="1"/>
  <c r="AN51" i="96" s="1"/>
  <c r="AN53" i="96" s="1"/>
  <c r="AN64" i="96" s="1"/>
  <c r="AM104" i="96"/>
  <c r="AM103" i="96" s="1"/>
  <c r="AM2" i="96"/>
  <c r="AM4" i="96"/>
  <c r="AD96" i="64"/>
  <c r="AK2" i="95"/>
  <c r="AK4" i="95"/>
  <c r="AL5" i="95"/>
  <c r="AK96" i="95"/>
  <c r="AK95" i="95" s="1"/>
  <c r="AE2" i="64"/>
  <c r="AE97" i="64"/>
  <c r="AF5" i="64"/>
  <c r="AE4" i="64"/>
  <c r="AN104" i="96" l="1"/>
  <c r="AN103" i="96" s="1"/>
  <c r="AN2" i="96"/>
  <c r="AN4" i="96"/>
  <c r="AO5" i="96"/>
  <c r="AO51" i="96" s="1"/>
  <c r="AO53" i="96" s="1"/>
  <c r="AO64" i="96" s="1"/>
  <c r="AE96" i="64"/>
  <c r="AL4" i="95"/>
  <c r="AM5" i="95"/>
  <c r="AL96" i="95"/>
  <c r="AL95" i="95" s="1"/>
  <c r="AL2" i="95"/>
  <c r="AG5" i="64"/>
  <c r="AF4" i="64"/>
  <c r="AF2" i="64"/>
  <c r="AF97" i="64"/>
  <c r="AO104" i="96" l="1"/>
  <c r="AO103" i="96" s="1"/>
  <c r="AO2" i="96"/>
  <c r="AO4" i="96"/>
  <c r="AF96" i="64"/>
  <c r="AM4" i="95"/>
  <c r="AN5" i="95"/>
  <c r="AM96" i="95"/>
  <c r="AM95" i="95" s="1"/>
  <c r="AM2" i="95"/>
  <c r="AG2" i="64"/>
  <c r="AG4" i="64"/>
  <c r="AG97" i="64"/>
  <c r="AH5" i="64"/>
  <c r="AG96" i="64" l="1"/>
  <c r="AN4" i="95"/>
  <c r="AN2" i="95"/>
  <c r="AO5" i="95"/>
  <c r="AN96" i="95"/>
  <c r="AN95" i="95" s="1"/>
  <c r="AI5" i="64"/>
  <c r="AH4" i="64"/>
  <c r="AH2" i="64"/>
  <c r="AH97" i="64"/>
  <c r="AH96" i="64" l="1"/>
  <c r="AO2" i="95"/>
  <c r="AO4" i="95"/>
  <c r="AO96" i="95"/>
  <c r="AO95" i="95" s="1"/>
  <c r="AJ5" i="64"/>
  <c r="AI4" i="64"/>
  <c r="AI97" i="64"/>
  <c r="AI2" i="64"/>
  <c r="AI96" i="64" l="1"/>
  <c r="AJ2" i="64"/>
  <c r="AK5" i="64"/>
  <c r="AJ97" i="64"/>
  <c r="AJ4" i="64"/>
  <c r="AJ96" i="64" l="1"/>
  <c r="AL5" i="64"/>
  <c r="AK2" i="64"/>
  <c r="AK4" i="64"/>
  <c r="AK97" i="64"/>
  <c r="W66" i="94" a="1"/>
  <c r="W50" i="94" a="1"/>
  <c r="W99" i="94" a="1"/>
  <c r="W96" i="94" a="1"/>
  <c r="W60" i="94" a="1"/>
  <c r="W72" i="94" a="1"/>
  <c r="W88" i="94" a="1"/>
  <c r="W97" i="94" a="1"/>
  <c r="W81" i="94" a="1"/>
  <c r="W79" i="94" a="1"/>
  <c r="W70" i="94" a="1"/>
  <c r="W77" i="94" a="1"/>
  <c r="W68" i="94" a="1"/>
  <c r="W64" i="94" a="1"/>
  <c r="W84" i="94" a="1"/>
  <c r="W71" i="94" a="1"/>
  <c r="W39" i="94" a="1"/>
  <c r="W46" i="94" a="1"/>
  <c r="W40" i="94" a="1"/>
  <c r="W73" i="94" a="1"/>
  <c r="W75" i="94" a="1"/>
  <c r="W80" i="94" a="1"/>
  <c r="W42" i="94" a="1"/>
  <c r="W45" i="94" a="1"/>
  <c r="W52" i="94" a="1"/>
  <c r="W48" i="94" a="1"/>
  <c r="W82" i="94" a="1"/>
  <c r="W54" i="94" a="1"/>
  <c r="W91" i="94" a="1"/>
  <c r="W43" i="94" a="1"/>
  <c r="W49" i="94" a="1"/>
  <c r="W86" i="94" a="1"/>
  <c r="W94" i="94" a="1"/>
  <c r="W63" i="94" a="1"/>
  <c r="W58" i="94" a="1"/>
  <c r="W65" i="94" a="1"/>
  <c r="W69" i="94" a="1"/>
  <c r="W41" i="94" a="1"/>
  <c r="W61" i="94" a="1"/>
  <c r="W93" i="94" a="1"/>
  <c r="W53" i="94" a="1"/>
  <c r="W87" i="94" a="1"/>
  <c r="W95" i="94" a="1"/>
  <c r="W62" i="94" a="1"/>
  <c r="W57" i="94" a="1"/>
  <c r="W100" i="94" a="1"/>
  <c r="W92" i="94" a="1"/>
  <c r="W47" i="94" a="1"/>
  <c r="W55" i="94" a="1"/>
  <c r="W85" i="94" a="1"/>
  <c r="W51" i="94" a="1"/>
  <c r="W74" i="94" a="1"/>
  <c r="W59" i="94" a="1"/>
  <c r="W83" i="94" a="1"/>
  <c r="W78" i="94" a="1"/>
  <c r="W98" i="94" a="1"/>
  <c r="W44" i="94" a="1"/>
  <c r="W38" i="94" a="1"/>
  <c r="W76" i="94" a="1"/>
  <c r="W56" i="94" a="1"/>
  <c r="W67" i="94" a="1"/>
  <c r="W89" i="94" a="1"/>
  <c r="W90" i="94" a="1"/>
  <c r="W78" i="94" l="1"/>
  <c r="AB78" i="94" s="1"/>
  <c r="W40" i="94"/>
  <c r="AB40" i="94" s="1"/>
  <c r="W48" i="94"/>
  <c r="AB48" i="94" s="1"/>
  <c r="W72" i="94"/>
  <c r="AB72" i="94" s="1"/>
  <c r="W55" i="94"/>
  <c r="AB55" i="94" s="1"/>
  <c r="W46" i="94"/>
  <c r="AB46" i="94" s="1"/>
  <c r="W93" i="94"/>
  <c r="W98" i="94"/>
  <c r="W94" i="94"/>
  <c r="W56" i="94"/>
  <c r="AB56" i="94" s="1"/>
  <c r="W73" i="94"/>
  <c r="AB73" i="94" s="1"/>
  <c r="W39" i="94"/>
  <c r="AB39" i="94" s="1"/>
  <c r="W43" i="94"/>
  <c r="AB43" i="94" s="1"/>
  <c r="W51" i="94"/>
  <c r="AB51" i="94" s="1"/>
  <c r="W100" i="94"/>
  <c r="W96" i="94"/>
  <c r="W68" i="94"/>
  <c r="AB68" i="94" s="1"/>
  <c r="W83" i="94"/>
  <c r="AB83" i="94" s="1"/>
  <c r="AC83" i="94" s="1"/>
  <c r="W38" i="94"/>
  <c r="AB38" i="94" s="1"/>
  <c r="W63" i="94"/>
  <c r="AB63" i="94" s="1"/>
  <c r="W53" i="94"/>
  <c r="AB53" i="94" s="1"/>
  <c r="W80" i="94"/>
  <c r="AB80" i="94" s="1"/>
  <c r="W91" i="94"/>
  <c r="AB91" i="94" s="1"/>
  <c r="AC91" i="94" s="1"/>
  <c r="W95" i="94"/>
  <c r="W75" i="94"/>
  <c r="AB75" i="94" s="1"/>
  <c r="W79" i="94"/>
  <c r="AB79" i="94" s="1"/>
  <c r="W89" i="94"/>
  <c r="AB89" i="94" s="1"/>
  <c r="AC89" i="94" s="1"/>
  <c r="W99" i="94"/>
  <c r="W70" i="94"/>
  <c r="AB70" i="94" s="1"/>
  <c r="W47" i="94"/>
  <c r="AB47" i="94" s="1"/>
  <c r="W82" i="94"/>
  <c r="AB82" i="94" s="1"/>
  <c r="AC82" i="94" s="1"/>
  <c r="W67" i="94"/>
  <c r="AB67" i="94" s="1"/>
  <c r="W87" i="94"/>
  <c r="AB87" i="94" s="1"/>
  <c r="AC87" i="94" s="1"/>
  <c r="W64" i="94"/>
  <c r="AB64" i="94" s="1"/>
  <c r="W74" i="94"/>
  <c r="AB74" i="94" s="1"/>
  <c r="W92" i="94"/>
  <c r="W97" i="94"/>
  <c r="W54" i="94"/>
  <c r="AB54" i="94" s="1"/>
  <c r="W90" i="94"/>
  <c r="AB90" i="94" s="1"/>
  <c r="AC90" i="94" s="1"/>
  <c r="W86" i="94"/>
  <c r="AB86" i="94" s="1"/>
  <c r="AC86" i="94" s="1"/>
  <c r="W85" i="94"/>
  <c r="AB85" i="94" s="1"/>
  <c r="AC85" i="94" s="1"/>
  <c r="W65" i="94"/>
  <c r="AB65" i="94" s="1"/>
  <c r="W81" i="94"/>
  <c r="AB81" i="94" s="1"/>
  <c r="W60" i="94"/>
  <c r="AB60" i="94" s="1"/>
  <c r="W57" i="94"/>
  <c r="AB57" i="94" s="1"/>
  <c r="W76" i="94"/>
  <c r="AB76" i="94" s="1"/>
  <c r="W62" i="94"/>
  <c r="AB62" i="94" s="1"/>
  <c r="W58" i="94"/>
  <c r="AB58" i="94" s="1"/>
  <c r="W84" i="94"/>
  <c r="AB84" i="94" s="1"/>
  <c r="AC84" i="94" s="1"/>
  <c r="W69" i="94"/>
  <c r="AB69" i="94" s="1"/>
  <c r="W66" i="94"/>
  <c r="AB66" i="94" s="1"/>
  <c r="W52" i="94"/>
  <c r="AB52" i="94" s="1"/>
  <c r="W44" i="94"/>
  <c r="AB44" i="94" s="1"/>
  <c r="W61" i="94"/>
  <c r="AB61" i="94" s="1"/>
  <c r="W88" i="94"/>
  <c r="AB88" i="94" s="1"/>
  <c r="AC88" i="94" s="1"/>
  <c r="W71" i="94"/>
  <c r="AB71" i="94" s="1"/>
  <c r="W77" i="94"/>
  <c r="AB77" i="94" s="1"/>
  <c r="W49" i="94"/>
  <c r="AB49" i="94" s="1"/>
  <c r="W45" i="94"/>
  <c r="AB45" i="94" s="1"/>
  <c r="W59" i="94"/>
  <c r="AB59" i="94" s="1"/>
  <c r="W42" i="94"/>
  <c r="AB42" i="94" s="1"/>
  <c r="W41" i="94"/>
  <c r="AB41" i="94" s="1"/>
  <c r="W50" i="94"/>
  <c r="AB50" i="94" s="1"/>
  <c r="AG4" i="94"/>
  <c r="AK96" i="64"/>
  <c r="AL97" i="64"/>
  <c r="AL4" i="64"/>
  <c r="AM5" i="64"/>
  <c r="AL2" i="64"/>
  <c r="AA37" i="94" a="1"/>
  <c r="AA23" i="94" a="1"/>
  <c r="AA15" i="94" a="1"/>
  <c r="W28" i="94" a="1"/>
  <c r="AA63" i="94" a="1"/>
  <c r="AA26" i="94" a="1"/>
  <c r="AA29" i="94" a="1"/>
  <c r="AA44" i="94" a="1"/>
  <c r="AA35" i="94" a="1"/>
  <c r="AA64" i="94" a="1"/>
  <c r="AA66" i="94" a="1"/>
  <c r="AA54" i="94" a="1"/>
  <c r="W34" i="94" a="1"/>
  <c r="AA30" i="94" a="1"/>
  <c r="AA16" i="94" a="1"/>
  <c r="AA24" i="94" a="1"/>
  <c r="AA68" i="94" a="1"/>
  <c r="AA21" i="94" a="1"/>
  <c r="AA51" i="94" a="1"/>
  <c r="AA10" i="94" a="1"/>
  <c r="AA58" i="94" a="1"/>
  <c r="AA81" i="94" a="1"/>
  <c r="W14" i="94" a="1"/>
  <c r="W24" i="94" a="1"/>
  <c r="W10" i="94" a="1"/>
  <c r="AA47" i="94" a="1"/>
  <c r="AA20" i="94" a="1"/>
  <c r="AA57" i="94" a="1"/>
  <c r="AA59" i="94" a="1"/>
  <c r="AA70" i="94" a="1"/>
  <c r="AA76" i="94" a="1"/>
  <c r="AA19" i="94" a="1"/>
  <c r="AA48" i="94" a="1"/>
  <c r="AA25" i="94" a="1"/>
  <c r="W12" i="94" a="1"/>
  <c r="AA18" i="94" a="1"/>
  <c r="W22" i="94" a="1"/>
  <c r="AA45" i="94" a="1"/>
  <c r="W13" i="94" a="1"/>
  <c r="AA74" i="94" a="1"/>
  <c r="AA36" i="94" a="1"/>
  <c r="W11" i="94" a="1"/>
  <c r="AA53" i="94" a="1"/>
  <c r="W36" i="94" a="1"/>
  <c r="AA52" i="94" a="1"/>
  <c r="W16" i="94" a="1"/>
  <c r="AA9" i="94" a="1"/>
  <c r="AA17" i="94" a="1"/>
  <c r="AA34" i="94" a="1"/>
  <c r="AA33" i="94" a="1"/>
  <c r="W20" i="94" a="1"/>
  <c r="W26" i="94" a="1"/>
  <c r="AA80" i="94" a="1"/>
  <c r="W19" i="94" a="1"/>
  <c r="W30" i="94" a="1"/>
  <c r="W27" i="94" a="1"/>
  <c r="W35" i="94" a="1"/>
  <c r="AA40" i="94" a="1"/>
  <c r="W18" i="94" a="1"/>
  <c r="AA42" i="94" a="1"/>
  <c r="AA72" i="94" a="1"/>
  <c r="W31" i="94" a="1"/>
  <c r="W37" i="94" a="1"/>
  <c r="AA62" i="94" a="1"/>
  <c r="AA77" i="94" a="1"/>
  <c r="W7" i="94" a="1"/>
  <c r="AA71" i="94" a="1"/>
  <c r="AA56" i="94" a="1"/>
  <c r="AA13" i="94" a="1"/>
  <c r="AA22" i="94" a="1"/>
  <c r="W29" i="94" a="1"/>
  <c r="AA60" i="94" a="1"/>
  <c r="AA65" i="94" a="1"/>
  <c r="AA79" i="94" a="1"/>
  <c r="W21" i="94" a="1"/>
  <c r="W8" i="94" a="1"/>
  <c r="W33" i="94" a="1"/>
  <c r="AA69" i="94" a="1"/>
  <c r="AA67" i="94" a="1"/>
  <c r="AA12" i="94" a="1"/>
  <c r="AA39" i="94" a="1"/>
  <c r="AA27" i="94" a="1"/>
  <c r="AA50" i="94" a="1"/>
  <c r="AA11" i="94" a="1"/>
  <c r="AA75" i="94" a="1"/>
  <c r="AA55" i="94" a="1"/>
  <c r="W25" i="94" a="1"/>
  <c r="AA32" i="94" a="1"/>
  <c r="AA78" i="94" a="1"/>
  <c r="AA49" i="94" a="1"/>
  <c r="AA41" i="94" a="1"/>
  <c r="AA28" i="94" a="1"/>
  <c r="AA73" i="94" a="1"/>
  <c r="AA14" i="94" a="1"/>
  <c r="W9" i="94" a="1"/>
  <c r="AA61" i="94" a="1"/>
  <c r="W17" i="94" a="1"/>
  <c r="AA38" i="94" a="1"/>
  <c r="AA31" i="94" a="1"/>
  <c r="W15" i="94" a="1"/>
  <c r="AA46" i="94" a="1"/>
  <c r="AA43" i="94" a="1"/>
  <c r="AA16" i="94" l="1"/>
  <c r="AA66" i="94"/>
  <c r="AC66" i="94" s="1"/>
  <c r="AA9" i="94"/>
  <c r="AA75" i="94"/>
  <c r="AC75" i="94" s="1"/>
  <c r="AA36" i="94"/>
  <c r="AA68" i="94"/>
  <c r="AC68" i="94" s="1"/>
  <c r="AA77" i="94"/>
  <c r="AC77" i="94" s="1"/>
  <c r="AA27" i="94"/>
  <c r="AA72" i="94"/>
  <c r="AC72" i="94" s="1"/>
  <c r="AA28" i="94"/>
  <c r="AA31" i="94"/>
  <c r="AA78" i="94"/>
  <c r="AC78" i="94" s="1"/>
  <c r="AA39" i="94"/>
  <c r="AC39" i="94" s="1"/>
  <c r="AA38" i="94"/>
  <c r="AC38" i="94" s="1"/>
  <c r="AA76" i="94"/>
  <c r="AC76" i="94" s="1"/>
  <c r="AA37" i="94"/>
  <c r="AA55" i="94"/>
  <c r="AC55" i="94" s="1"/>
  <c r="AA70" i="94"/>
  <c r="AC70" i="94" s="1"/>
  <c r="AA50" i="94"/>
  <c r="AC50" i="94" s="1"/>
  <c r="AA56" i="94"/>
  <c r="AC56" i="94" s="1"/>
  <c r="AA26" i="94"/>
  <c r="AA24" i="94"/>
  <c r="AA33" i="94"/>
  <c r="AA58" i="94"/>
  <c r="AC58" i="94" s="1"/>
  <c r="AA14" i="94"/>
  <c r="AA46" i="94"/>
  <c r="AC46" i="94" s="1"/>
  <c r="AA21" i="94"/>
  <c r="AA48" i="94"/>
  <c r="AC48" i="94" s="1"/>
  <c r="AA60" i="94"/>
  <c r="AC60" i="94" s="1"/>
  <c r="AA19" i="94"/>
  <c r="AA23" i="94"/>
  <c r="AA62" i="94"/>
  <c r="AC62" i="94" s="1"/>
  <c r="AA61" i="94"/>
  <c r="AC61" i="94" s="1"/>
  <c r="AA74" i="94"/>
  <c r="AC74" i="94" s="1"/>
  <c r="AA45" i="94"/>
  <c r="AC45" i="94" s="1"/>
  <c r="AA47" i="94"/>
  <c r="AC47" i="94" s="1"/>
  <c r="AA53" i="94"/>
  <c r="AC53" i="94" s="1"/>
  <c r="AA79" i="94"/>
  <c r="AC79" i="94" s="1"/>
  <c r="AA17" i="94"/>
  <c r="AA52" i="94"/>
  <c r="AC52" i="94" s="1"/>
  <c r="AA42" i="94"/>
  <c r="AC42" i="94" s="1"/>
  <c r="AA51" i="94"/>
  <c r="AC51" i="94" s="1"/>
  <c r="AA41" i="94"/>
  <c r="AC41" i="94" s="1"/>
  <c r="AA20" i="94"/>
  <c r="AA63" i="94"/>
  <c r="AC63" i="94" s="1"/>
  <c r="AA12" i="94"/>
  <c r="AA11" i="94"/>
  <c r="AA65" i="94"/>
  <c r="AC65" i="94" s="1"/>
  <c r="AA81" i="94"/>
  <c r="AC81" i="94" s="1"/>
  <c r="AA34" i="94"/>
  <c r="AA18" i="94"/>
  <c r="AA73" i="94"/>
  <c r="AC73" i="94" s="1"/>
  <c r="AA67" i="94"/>
  <c r="AC67" i="94" s="1"/>
  <c r="AA32" i="94"/>
  <c r="AA69" i="94"/>
  <c r="AC69" i="94" s="1"/>
  <c r="AA30" i="94"/>
  <c r="AA54" i="94"/>
  <c r="AC54" i="94" s="1"/>
  <c r="AA59" i="94"/>
  <c r="AC59" i="94" s="1"/>
  <c r="AA80" i="94"/>
  <c r="AC80" i="94" s="1"/>
  <c r="AA10" i="94"/>
  <c r="AA64" i="94"/>
  <c r="AC64" i="94" s="1"/>
  <c r="AA57" i="94"/>
  <c r="AC57" i="94" s="1"/>
  <c r="AA71" i="94"/>
  <c r="AC71" i="94" s="1"/>
  <c r="AA15" i="94"/>
  <c r="AA35" i="94"/>
  <c r="AA43" i="94"/>
  <c r="AC43" i="94" s="1"/>
  <c r="AA40" i="94"/>
  <c r="AC40" i="94" s="1"/>
  <c r="AA25" i="94"/>
  <c r="AA44" i="94"/>
  <c r="AC44" i="94" s="1"/>
  <c r="AA49" i="94"/>
  <c r="AC49" i="94" s="1"/>
  <c r="AA13" i="94"/>
  <c r="AA29" i="94"/>
  <c r="AA22" i="94"/>
  <c r="W8" i="94"/>
  <c r="AB8" i="94" s="1"/>
  <c r="AC8" i="94" s="1"/>
  <c r="W14" i="94"/>
  <c r="AB14" i="94" s="1"/>
  <c r="W13" i="94"/>
  <c r="AB13" i="94" s="1"/>
  <c r="W29" i="94"/>
  <c r="AB29" i="94" s="1"/>
  <c r="W36" i="94"/>
  <c r="AB36" i="94" s="1"/>
  <c r="W30" i="94"/>
  <c r="AB30" i="94" s="1"/>
  <c r="W33" i="94"/>
  <c r="AB33" i="94" s="1"/>
  <c r="W21" i="94"/>
  <c r="AB21" i="94" s="1"/>
  <c r="W22" i="94"/>
  <c r="AB22" i="94" s="1"/>
  <c r="W25" i="94"/>
  <c r="AB25" i="94" s="1"/>
  <c r="AB23" i="94"/>
  <c r="W17" i="94"/>
  <c r="AB17" i="94" s="1"/>
  <c r="W16" i="94"/>
  <c r="AB16" i="94" s="1"/>
  <c r="W10" i="94"/>
  <c r="AB10" i="94" s="1"/>
  <c r="W7" i="94"/>
  <c r="W37" i="94"/>
  <c r="AB37" i="94" s="1"/>
  <c r="W20" i="94"/>
  <c r="AB20" i="94" s="1"/>
  <c r="W19" i="94"/>
  <c r="AB19" i="94" s="1"/>
  <c r="W34" i="94"/>
  <c r="AB34" i="94" s="1"/>
  <c r="W24" i="94"/>
  <c r="AB24" i="94" s="1"/>
  <c r="W27" i="94"/>
  <c r="AB27" i="94" s="1"/>
  <c r="W28" i="94"/>
  <c r="AB28" i="94" s="1"/>
  <c r="W35" i="94"/>
  <c r="AB35" i="94" s="1"/>
  <c r="W18" i="94"/>
  <c r="AB18" i="94" s="1"/>
  <c r="W11" i="94"/>
  <c r="AB11" i="94" s="1"/>
  <c r="W31" i="94"/>
  <c r="AB31" i="94" s="1"/>
  <c r="W12" i="94"/>
  <c r="AB12" i="94" s="1"/>
  <c r="W26" i="94"/>
  <c r="AB26" i="94" s="1"/>
  <c r="W9" i="94"/>
  <c r="AB9" i="94" s="1"/>
  <c r="W15" i="94"/>
  <c r="AB15" i="94" s="1"/>
  <c r="AL96" i="64"/>
  <c r="AN5" i="64"/>
  <c r="AM97" i="64"/>
  <c r="AM96" i="64" s="1"/>
  <c r="AM2" i="64"/>
  <c r="AM4" i="64"/>
  <c r="W32" i="94" a="1"/>
  <c r="AB7" i="94" l="1"/>
  <c r="AC7" i="94" s="1"/>
  <c r="W32" i="94"/>
  <c r="AB32" i="94" s="1"/>
  <c r="AC32" i="94" s="1"/>
  <c r="AC33" i="94"/>
  <c r="AC12" i="94"/>
  <c r="AC23" i="94"/>
  <c r="AC27" i="94"/>
  <c r="AC19" i="94"/>
  <c r="AC24" i="94"/>
  <c r="AC25" i="94"/>
  <c r="AC10" i="94"/>
  <c r="AC20" i="94"/>
  <c r="AC26" i="94"/>
  <c r="AC18" i="94"/>
  <c r="AC36" i="94"/>
  <c r="AC34" i="94"/>
  <c r="AC21" i="94"/>
  <c r="AC31" i="94"/>
  <c r="AC22" i="94"/>
  <c r="AC35" i="94"/>
  <c r="AC28" i="94"/>
  <c r="AC9" i="94"/>
  <c r="AC29" i="94"/>
  <c r="AC15" i="94"/>
  <c r="AC30" i="94"/>
  <c r="AC14" i="94"/>
  <c r="AC13" i="94"/>
  <c r="AC11" i="94"/>
  <c r="AC17" i="94"/>
  <c r="AC37" i="94"/>
  <c r="AC16" i="94"/>
  <c r="AO5" i="64"/>
  <c r="AN97" i="64"/>
  <c r="AN96" i="64" s="1"/>
  <c r="AN2" i="64"/>
  <c r="AN4" i="64"/>
  <c r="U10" i="94" l="1"/>
  <c r="U9" i="94"/>
  <c r="U7" i="94"/>
  <c r="U27" i="94"/>
  <c r="U18" i="94"/>
  <c r="U26" i="94"/>
  <c r="U78" i="94"/>
  <c r="U46" i="94"/>
  <c r="U39" i="94"/>
  <c r="U91" i="94"/>
  <c r="U54" i="94"/>
  <c r="U86" i="94"/>
  <c r="U30" i="94"/>
  <c r="U93" i="94"/>
  <c r="U76" i="94"/>
  <c r="U69" i="94"/>
  <c r="U95" i="94"/>
  <c r="U68" i="94"/>
  <c r="U65" i="94"/>
  <c r="U70" i="94"/>
  <c r="U75" i="94"/>
  <c r="U99" i="94"/>
  <c r="U22" i="94"/>
  <c r="U42" i="94"/>
  <c r="U57" i="94"/>
  <c r="U55" i="94"/>
  <c r="U43" i="94"/>
  <c r="U85" i="94"/>
  <c r="U63" i="94"/>
  <c r="U87" i="94"/>
  <c r="U49" i="94"/>
  <c r="U83" i="94"/>
  <c r="U29" i="94"/>
  <c r="U21" i="94"/>
  <c r="U79" i="94"/>
  <c r="U32" i="94"/>
  <c r="U52" i="94"/>
  <c r="U82" i="94"/>
  <c r="U71" i="94"/>
  <c r="U14" i="94"/>
  <c r="U56" i="94"/>
  <c r="U28" i="94"/>
  <c r="U84" i="94"/>
  <c r="U38" i="94"/>
  <c r="U94" i="94"/>
  <c r="U51" i="94"/>
  <c r="U61" i="94"/>
  <c r="U15" i="94"/>
  <c r="U23" i="94"/>
  <c r="U45" i="94"/>
  <c r="U73" i="94"/>
  <c r="U44" i="94"/>
  <c r="U12" i="94"/>
  <c r="U16" i="94"/>
  <c r="U25" i="94"/>
  <c r="U37" i="94"/>
  <c r="U100" i="94"/>
  <c r="U64" i="94"/>
  <c r="U59" i="94"/>
  <c r="U77" i="94"/>
  <c r="U35" i="94"/>
  <c r="U34" i="94"/>
  <c r="U53" i="94"/>
  <c r="U36" i="94"/>
  <c r="U17" i="94"/>
  <c r="U13" i="94"/>
  <c r="U11" i="94"/>
  <c r="U98" i="94"/>
  <c r="U33" i="94"/>
  <c r="U60" i="94"/>
  <c r="U80" i="94"/>
  <c r="U74" i="94"/>
  <c r="U58" i="94"/>
  <c r="U47" i="94"/>
  <c r="U90" i="94"/>
  <c r="U81" i="94"/>
  <c r="U50" i="94"/>
  <c r="U20" i="94"/>
  <c r="U24" i="94"/>
  <c r="U72" i="94"/>
  <c r="U48" i="94"/>
  <c r="U19" i="94"/>
  <c r="U40" i="94"/>
  <c r="U96" i="94"/>
  <c r="U41" i="94"/>
  <c r="U97" i="94"/>
  <c r="U88" i="94"/>
  <c r="U8" i="94"/>
  <c r="U67" i="94"/>
  <c r="U31" i="94"/>
  <c r="U66" i="94"/>
  <c r="U92" i="94"/>
  <c r="U89" i="94"/>
  <c r="U62" i="94"/>
  <c r="AO2" i="64"/>
  <c r="AO4" i="64"/>
  <c r="AO97" i="64"/>
  <c r="AO96" i="64" s="1"/>
  <c r="H9" i="94" l="1"/>
  <c r="L9" i="94" s="1" a="1"/>
  <c r="L9" i="94" s="1"/>
  <c r="H15" i="94"/>
  <c r="H14" i="94"/>
  <c r="I7" i="94"/>
  <c r="I35" i="94"/>
  <c r="I95" i="94"/>
  <c r="I52" i="94"/>
  <c r="J17" i="94"/>
  <c r="K9" i="94"/>
  <c r="J45" i="94"/>
  <c r="I93" i="94"/>
  <c r="H8" i="94"/>
  <c r="L8" i="94" s="1" a="1"/>
  <c r="L8" i="94" s="1"/>
  <c r="J26" i="94"/>
  <c r="K36" i="94"/>
  <c r="I69" i="94"/>
  <c r="K49" i="94"/>
  <c r="H17" i="94"/>
  <c r="K26" i="94"/>
  <c r="K14" i="94"/>
  <c r="H13" i="94"/>
  <c r="I44" i="94"/>
  <c r="J29" i="94"/>
  <c r="H91" i="94"/>
  <c r="K45" i="94"/>
  <c r="J81" i="94"/>
  <c r="J31" i="94"/>
  <c r="H93" i="94"/>
  <c r="K48" i="94"/>
  <c r="H24" i="94"/>
  <c r="H47" i="94"/>
  <c r="H90" i="94"/>
  <c r="K66" i="94"/>
  <c r="G66" i="94" s="1"/>
  <c r="H42" i="94"/>
  <c r="H56" i="94"/>
  <c r="J71" i="94"/>
  <c r="J43" i="94"/>
  <c r="J83" i="94"/>
  <c r="H36" i="94"/>
  <c r="J41" i="94"/>
  <c r="H73" i="94"/>
  <c r="J76" i="94"/>
  <c r="J100" i="94"/>
  <c r="H95" i="94"/>
  <c r="I12" i="94"/>
  <c r="J27" i="94"/>
  <c r="J16" i="94"/>
  <c r="I97" i="94"/>
  <c r="I96" i="94"/>
  <c r="J56" i="94"/>
  <c r="H94" i="94"/>
  <c r="H79" i="94"/>
  <c r="H74" i="94"/>
  <c r="K13" i="94"/>
  <c r="I82" i="94"/>
  <c r="I32" i="94"/>
  <c r="K99" i="94"/>
  <c r="G99" i="94" s="1"/>
  <c r="J59" i="94"/>
  <c r="I9" i="94"/>
  <c r="K18" i="94"/>
  <c r="K17" i="94"/>
  <c r="K70" i="94"/>
  <c r="G70" i="94" s="1"/>
  <c r="K27" i="94"/>
  <c r="I66" i="94"/>
  <c r="I16" i="94"/>
  <c r="J98" i="94"/>
  <c r="I22" i="94"/>
  <c r="I73" i="94"/>
  <c r="H32" i="94"/>
  <c r="H18" i="94"/>
  <c r="K47" i="94"/>
  <c r="I28" i="94"/>
  <c r="H60" i="94"/>
  <c r="H100" i="94"/>
  <c r="K44" i="94"/>
  <c r="K80" i="94"/>
  <c r="G80" i="94" s="1"/>
  <c r="K50" i="94"/>
  <c r="H81" i="94"/>
  <c r="J61" i="94"/>
  <c r="K92" i="94"/>
  <c r="G92" i="94" s="1"/>
  <c r="J95" i="94"/>
  <c r="K89" i="94"/>
  <c r="G89" i="94" s="1"/>
  <c r="I20" i="94"/>
  <c r="H52" i="94"/>
  <c r="J57" i="94"/>
  <c r="J51" i="94"/>
  <c r="J48" i="94"/>
  <c r="J37" i="94"/>
  <c r="H80" i="94"/>
  <c r="H68" i="94"/>
  <c r="H75" i="94"/>
  <c r="K95" i="94"/>
  <c r="G95" i="94" s="1"/>
  <c r="J64" i="94"/>
  <c r="K85" i="94"/>
  <c r="G85" i="94" s="1"/>
  <c r="K51" i="94"/>
  <c r="I63" i="94"/>
  <c r="K76" i="94"/>
  <c r="G76" i="94" s="1"/>
  <c r="I48" i="94"/>
  <c r="J74" i="94"/>
  <c r="K23" i="94"/>
  <c r="J73" i="94"/>
  <c r="H27" i="94"/>
  <c r="H12" i="94"/>
  <c r="H55" i="94"/>
  <c r="J89" i="94"/>
  <c r="J47" i="94"/>
  <c r="K24" i="94"/>
  <c r="K38" i="94"/>
  <c r="H35" i="94"/>
  <c r="J96" i="94"/>
  <c r="K84" i="94"/>
  <c r="G84" i="94" s="1"/>
  <c r="I30" i="94"/>
  <c r="I13" i="94"/>
  <c r="J68" i="94"/>
  <c r="K16" i="94"/>
  <c r="J14" i="94"/>
  <c r="K41" i="94"/>
  <c r="I36" i="94"/>
  <c r="K82" i="94"/>
  <c r="G82" i="94" s="1"/>
  <c r="J99" i="94"/>
  <c r="H43" i="94"/>
  <c r="H26" i="94"/>
  <c r="H62" i="94"/>
  <c r="I51" i="94"/>
  <c r="I54" i="94"/>
  <c r="I87" i="94"/>
  <c r="J87" i="94"/>
  <c r="H97" i="94"/>
  <c r="K67" i="94"/>
  <c r="G67" i="94" s="1"/>
  <c r="H57" i="94"/>
  <c r="K94" i="94"/>
  <c r="G94" i="94" s="1"/>
  <c r="J53" i="94"/>
  <c r="I56" i="94"/>
  <c r="I62" i="94"/>
  <c r="J15" i="94"/>
  <c r="K56" i="94"/>
  <c r="G56" i="94" s="1"/>
  <c r="H49" i="94"/>
  <c r="J20" i="94"/>
  <c r="K77" i="94"/>
  <c r="G77" i="94" s="1"/>
  <c r="H54" i="94"/>
  <c r="K15" i="94"/>
  <c r="K61" i="94"/>
  <c r="G61" i="94" s="1"/>
  <c r="H92" i="94"/>
  <c r="J33" i="94"/>
  <c r="K91" i="94"/>
  <c r="G91" i="94" s="1"/>
  <c r="K20" i="94"/>
  <c r="K59" i="94"/>
  <c r="G59" i="94" s="1"/>
  <c r="K78" i="94"/>
  <c r="G78" i="94" s="1"/>
  <c r="J39" i="94"/>
  <c r="H21" i="94"/>
  <c r="J38" i="94"/>
  <c r="I15" i="94"/>
  <c r="K21" i="94"/>
  <c r="J19" i="94"/>
  <c r="I68" i="94"/>
  <c r="I61" i="94"/>
  <c r="I29" i="94"/>
  <c r="K54" i="94"/>
  <c r="G54" i="94" s="1"/>
  <c r="J79" i="94"/>
  <c r="I86" i="94"/>
  <c r="I81" i="94"/>
  <c r="I31" i="94"/>
  <c r="H66" i="94"/>
  <c r="K40" i="94"/>
  <c r="K79" i="94"/>
  <c r="G79" i="94" s="1"/>
  <c r="J10" i="94"/>
  <c r="I71" i="94"/>
  <c r="I11" i="94"/>
  <c r="J8" i="94"/>
  <c r="K98" i="94"/>
  <c r="G98" i="94" s="1"/>
  <c r="K12" i="94"/>
  <c r="H22" i="94"/>
  <c r="K8" i="94"/>
  <c r="K65" i="94"/>
  <c r="G65" i="94" s="1"/>
  <c r="I37" i="94"/>
  <c r="J67" i="94"/>
  <c r="K25" i="94"/>
  <c r="I21" i="94"/>
  <c r="J32" i="94"/>
  <c r="J11" i="94"/>
  <c r="K11" i="94"/>
  <c r="H86" i="94"/>
  <c r="K88" i="94"/>
  <c r="G88" i="94" s="1"/>
  <c r="H19" i="94"/>
  <c r="H76" i="94"/>
  <c r="I85" i="94"/>
  <c r="I43" i="94"/>
  <c r="I100" i="94"/>
  <c r="K43" i="94"/>
  <c r="J13" i="94"/>
  <c r="H53" i="94"/>
  <c r="J77" i="94"/>
  <c r="J22" i="94"/>
  <c r="I88" i="94"/>
  <c r="H99" i="94"/>
  <c r="I77" i="94"/>
  <c r="I53" i="94"/>
  <c r="H33" i="94"/>
  <c r="J63" i="94"/>
  <c r="J69" i="94"/>
  <c r="I92" i="94"/>
  <c r="J90" i="94"/>
  <c r="H11" i="94"/>
  <c r="I40" i="94"/>
  <c r="K31" i="94"/>
  <c r="I42" i="94"/>
  <c r="I64" i="94"/>
  <c r="I23" i="94"/>
  <c r="K28" i="94"/>
  <c r="I91" i="94"/>
  <c r="K68" i="94"/>
  <c r="G68" i="94" s="1"/>
  <c r="H48" i="94"/>
  <c r="J88" i="94"/>
  <c r="K52" i="94"/>
  <c r="G52" i="94" s="1"/>
  <c r="H37" i="94"/>
  <c r="H61" i="94"/>
  <c r="K7" i="94"/>
  <c r="H31" i="94"/>
  <c r="I10" i="94"/>
  <c r="H67" i="94"/>
  <c r="I98" i="94"/>
  <c r="I89" i="94"/>
  <c r="H40" i="94"/>
  <c r="K75" i="94"/>
  <c r="G75" i="94" s="1"/>
  <c r="J9" i="94"/>
  <c r="I34" i="94"/>
  <c r="I59" i="94"/>
  <c r="H89" i="94"/>
  <c r="J60" i="94"/>
  <c r="H88" i="94"/>
  <c r="I75" i="94"/>
  <c r="J24" i="94"/>
  <c r="H96" i="94"/>
  <c r="H30" i="94"/>
  <c r="I60" i="94"/>
  <c r="J62" i="94"/>
  <c r="I47" i="94"/>
  <c r="J97" i="94"/>
  <c r="K46" i="94"/>
  <c r="H58" i="94"/>
  <c r="H20" i="94"/>
  <c r="I57" i="94"/>
  <c r="K33" i="94"/>
  <c r="J25" i="94"/>
  <c r="J65" i="94"/>
  <c r="H46" i="94"/>
  <c r="H84" i="94"/>
  <c r="J18" i="94"/>
  <c r="H41" i="94"/>
  <c r="K30" i="94"/>
  <c r="I72" i="94"/>
  <c r="I58" i="94"/>
  <c r="H69" i="94"/>
  <c r="J86" i="94"/>
  <c r="J75" i="94"/>
  <c r="J72" i="94"/>
  <c r="H64" i="94"/>
  <c r="J44" i="94"/>
  <c r="H44" i="94"/>
  <c r="I46" i="94"/>
  <c r="I79" i="94"/>
  <c r="K93" i="94"/>
  <c r="G93" i="94" s="1"/>
  <c r="J70" i="94"/>
  <c r="H65" i="94"/>
  <c r="I55" i="94"/>
  <c r="I65" i="94"/>
  <c r="K74" i="94"/>
  <c r="G74" i="94" s="1"/>
  <c r="K35" i="94"/>
  <c r="J34" i="94"/>
  <c r="J92" i="94"/>
  <c r="I33" i="94"/>
  <c r="I78" i="94"/>
  <c r="K19" i="94"/>
  <c r="H34" i="94"/>
  <c r="I8" i="94"/>
  <c r="K42" i="94"/>
  <c r="H78" i="94"/>
  <c r="I70" i="94"/>
  <c r="I45" i="94"/>
  <c r="K10" i="94"/>
  <c r="I19" i="94"/>
  <c r="K62" i="94"/>
  <c r="G62" i="94" s="1"/>
  <c r="I67" i="94"/>
  <c r="H63" i="94"/>
  <c r="J54" i="94"/>
  <c r="K71" i="94"/>
  <c r="G71" i="94" s="1"/>
  <c r="K81" i="94"/>
  <c r="G81" i="94" s="1"/>
  <c r="H72" i="94"/>
  <c r="I24" i="94"/>
  <c r="J7" i="94"/>
  <c r="I84" i="94"/>
  <c r="H38" i="94"/>
  <c r="J30" i="94"/>
  <c r="J28" i="94"/>
  <c r="K39" i="94"/>
  <c r="H51" i="94"/>
  <c r="K64" i="94"/>
  <c r="G64" i="94" s="1"/>
  <c r="J94" i="94"/>
  <c r="J40" i="94"/>
  <c r="J42" i="94"/>
  <c r="J82" i="94"/>
  <c r="H39" i="94"/>
  <c r="H71" i="94"/>
  <c r="K63" i="94"/>
  <c r="G63" i="94" s="1"/>
  <c r="I90" i="94"/>
  <c r="J49" i="94"/>
  <c r="H82" i="94"/>
  <c r="I49" i="94"/>
  <c r="K100" i="94"/>
  <c r="G100" i="94" s="1"/>
  <c r="J12" i="94"/>
  <c r="K69" i="94"/>
  <c r="G69" i="94" s="1"/>
  <c r="H98" i="94"/>
  <c r="H77" i="94"/>
  <c r="K55" i="94"/>
  <c r="G55" i="94" s="1"/>
  <c r="K96" i="94"/>
  <c r="G96" i="94" s="1"/>
  <c r="H87" i="94"/>
  <c r="K97" i="94"/>
  <c r="G97" i="94" s="1"/>
  <c r="K90" i="94"/>
  <c r="G90" i="94" s="1"/>
  <c r="J55" i="94"/>
  <c r="I41" i="94"/>
  <c r="H29" i="94"/>
  <c r="K32" i="94"/>
  <c r="K58" i="94"/>
  <c r="G58" i="94" s="1"/>
  <c r="H50" i="94"/>
  <c r="J84" i="94"/>
  <c r="J36" i="94"/>
  <c r="I94" i="94"/>
  <c r="I26" i="94"/>
  <c r="I39" i="94"/>
  <c r="K73" i="94"/>
  <c r="G73" i="94" s="1"/>
  <c r="K37" i="94"/>
  <c r="H28" i="94"/>
  <c r="J21" i="94"/>
  <c r="I50" i="94"/>
  <c r="I80" i="94"/>
  <c r="I76" i="94"/>
  <c r="J80" i="94"/>
  <c r="J23" i="94"/>
  <c r="J85" i="94"/>
  <c r="K29" i="94"/>
  <c r="K83" i="94"/>
  <c r="G83" i="94" s="1"/>
  <c r="J58" i="94"/>
  <c r="K53" i="94"/>
  <c r="G53" i="94" s="1"/>
  <c r="K34" i="94"/>
  <c r="I25" i="94"/>
  <c r="H16" i="94"/>
  <c r="I18" i="94"/>
  <c r="K60" i="94"/>
  <c r="G60" i="94" s="1"/>
  <c r="H7" i="94"/>
  <c r="K86" i="94"/>
  <c r="G86" i="94" s="1"/>
  <c r="H70" i="94"/>
  <c r="K72" i="94"/>
  <c r="G72" i="94" s="1"/>
  <c r="I27" i="94"/>
  <c r="I99" i="94"/>
  <c r="H10" i="94"/>
  <c r="J35" i="94"/>
  <c r="J93" i="94"/>
  <c r="I83" i="94"/>
  <c r="H59" i="94"/>
  <c r="H25" i="94"/>
  <c r="J52" i="94"/>
  <c r="I17" i="94"/>
  <c r="J50" i="94"/>
  <c r="J66" i="94"/>
  <c r="J46" i="94"/>
  <c r="J78" i="94"/>
  <c r="K22" i="94"/>
  <c r="H45" i="94"/>
  <c r="H83" i="94"/>
  <c r="I14" i="94"/>
  <c r="H85" i="94"/>
  <c r="I74" i="94"/>
  <c r="I38" i="94"/>
  <c r="J91" i="94"/>
  <c r="K57" i="94"/>
  <c r="G57" i="94" s="1"/>
  <c r="K87" i="94"/>
  <c r="G87" i="94" s="1"/>
  <c r="H23" i="94"/>
  <c r="G46" i="94" l="1"/>
  <c r="G48" i="94"/>
  <c r="G49" i="94"/>
  <c r="L26" i="94" a="1"/>
  <c r="L26" i="94" s="1"/>
  <c r="M26" i="94" s="1"/>
  <c r="L16" i="94" a="1"/>
  <c r="L16" i="94" s="1"/>
  <c r="M16" i="94" s="1"/>
  <c r="L11" i="94" a="1"/>
  <c r="L11" i="94" s="1"/>
  <c r="M11" i="94" s="1"/>
  <c r="L23" i="94" a="1"/>
  <c r="L23" i="94" s="1"/>
  <c r="M23" i="94" s="1"/>
  <c r="L14" i="94" a="1"/>
  <c r="L14" i="94" s="1"/>
  <c r="M14" i="94" s="1"/>
  <c r="L34" i="94" a="1"/>
  <c r="L34" i="94" s="1"/>
  <c r="M34" i="94" s="1"/>
  <c r="L30" i="94" a="1"/>
  <c r="L30" i="94" s="1"/>
  <c r="M30" i="94" s="1"/>
  <c r="L31" i="94" a="1"/>
  <c r="L31" i="94" s="1"/>
  <c r="M31" i="94" s="1"/>
  <c r="L25" i="94" a="1"/>
  <c r="L25" i="94" s="1"/>
  <c r="M25" i="94" s="1"/>
  <c r="L29" i="94" a="1"/>
  <c r="L29" i="94" s="1"/>
  <c r="M29" i="94" s="1"/>
  <c r="L20" i="94" a="1"/>
  <c r="L20" i="94" s="1"/>
  <c r="M20" i="94" s="1"/>
  <c r="M9" i="94"/>
  <c r="L15" i="94" a="1"/>
  <c r="L15" i="94" s="1"/>
  <c r="M15" i="94" s="1"/>
  <c r="L17" i="94" a="1"/>
  <c r="L17" i="94" s="1"/>
  <c r="M17" i="94" s="1"/>
  <c r="L19" i="94" a="1"/>
  <c r="L19" i="94" s="1"/>
  <c r="M19" i="94" s="1"/>
  <c r="L7" i="94" a="1"/>
  <c r="L7" i="94" s="1"/>
  <c r="M7" i="94" s="1"/>
  <c r="L33" i="94" a="1"/>
  <c r="L33" i="94" s="1"/>
  <c r="M33" i="94" s="1"/>
  <c r="L21" i="94" a="1"/>
  <c r="L21" i="94" s="1"/>
  <c r="M21" i="94" s="1"/>
  <c r="L12" i="94" a="1"/>
  <c r="L12" i="94" s="1"/>
  <c r="M12" i="94" s="1"/>
  <c r="L27" i="94" a="1"/>
  <c r="L27" i="94" s="1"/>
  <c r="M27" i="94" s="1"/>
  <c r="L36" i="94" a="1"/>
  <c r="L36" i="94" s="1"/>
  <c r="M36" i="94" s="1"/>
  <c r="L37" i="94" a="1"/>
  <c r="L37" i="94" s="1"/>
  <c r="M37" i="94" s="1"/>
  <c r="L10" i="94" a="1"/>
  <c r="L10" i="94" s="1"/>
  <c r="M10" i="94" s="1"/>
  <c r="L28" i="94" a="1"/>
  <c r="L28" i="94" s="1"/>
  <c r="M28" i="94" s="1"/>
  <c r="L38" i="94" a="1"/>
  <c r="L38" i="94" s="1"/>
  <c r="M38" i="94" s="1"/>
  <c r="L22" i="94" a="1"/>
  <c r="L22" i="94" s="1"/>
  <c r="M22" i="94" s="1"/>
  <c r="L35" i="94" a="1"/>
  <c r="L35" i="94" s="1"/>
  <c r="M35" i="94" s="1"/>
  <c r="L18" i="94" a="1"/>
  <c r="L18" i="94" s="1"/>
  <c r="M18" i="94" s="1"/>
  <c r="L24" i="94" a="1"/>
  <c r="L24" i="94" s="1"/>
  <c r="M24" i="94" s="1"/>
  <c r="L32" i="94" a="1"/>
  <c r="L32" i="94" s="1"/>
  <c r="M32" i="94" s="1"/>
  <c r="L13" i="94" a="1"/>
  <c r="L13" i="94" s="1"/>
  <c r="M13" i="94" s="1"/>
  <c r="M8" i="94"/>
  <c r="G45" i="94" l="1"/>
  <c r="G51" i="94"/>
  <c r="G41" i="94"/>
  <c r="G42" i="94"/>
  <c r="G47" i="94"/>
  <c r="G40" i="94"/>
  <c r="G44" i="94"/>
  <c r="G50" i="94"/>
  <c r="G43" i="94"/>
  <c r="N30" i="94"/>
  <c r="O30" i="94" s="1"/>
  <c r="G30" i="94" s="1"/>
  <c r="N11" i="94"/>
  <c r="O11" i="94" s="1"/>
  <c r="G11" i="94" s="1"/>
  <c r="N13" i="94"/>
  <c r="O13" i="94" s="1"/>
  <c r="G13" i="94" s="1"/>
  <c r="N35" i="94"/>
  <c r="O35" i="94" s="1"/>
  <c r="G35" i="94" s="1"/>
  <c r="N10" i="94"/>
  <c r="O10" i="94" s="1"/>
  <c r="G10" i="94" s="1"/>
  <c r="N12" i="94"/>
  <c r="O12" i="94" s="1"/>
  <c r="G12" i="94" s="1"/>
  <c r="N7" i="94"/>
  <c r="O7" i="94" s="1"/>
  <c r="G7" i="94" s="1"/>
  <c r="N9" i="94"/>
  <c r="O9" i="94" s="1"/>
  <c r="G9" i="94" s="1"/>
  <c r="N31" i="94"/>
  <c r="O31" i="94" s="1"/>
  <c r="G31" i="94" s="1"/>
  <c r="N23" i="94"/>
  <c r="O23" i="94" s="1"/>
  <c r="G23" i="94" s="1"/>
  <c r="N32" i="94"/>
  <c r="O32" i="94" s="1"/>
  <c r="G32" i="94" s="1"/>
  <c r="N22" i="94"/>
  <c r="O22" i="94" s="1"/>
  <c r="G22" i="94" s="1"/>
  <c r="N37" i="94"/>
  <c r="O37" i="94" s="1"/>
  <c r="G37" i="94" s="1"/>
  <c r="N21" i="94"/>
  <c r="O21" i="94" s="1"/>
  <c r="G21" i="94" s="1"/>
  <c r="N19" i="94"/>
  <c r="O19" i="94" s="1"/>
  <c r="G19" i="94" s="1"/>
  <c r="N20" i="94"/>
  <c r="O20" i="94" s="1"/>
  <c r="G20" i="94" s="1"/>
  <c r="N24" i="94"/>
  <c r="O24" i="94" s="1"/>
  <c r="G24" i="94" s="1"/>
  <c r="N38" i="94"/>
  <c r="O38" i="94" s="1"/>
  <c r="G38" i="94" s="1"/>
  <c r="N36" i="94"/>
  <c r="O36" i="94" s="1"/>
  <c r="G36" i="94" s="1"/>
  <c r="N33" i="94"/>
  <c r="O33" i="94" s="1"/>
  <c r="G33" i="94" s="1"/>
  <c r="N17" i="94"/>
  <c r="O17" i="94" s="1"/>
  <c r="G17" i="94" s="1"/>
  <c r="N29" i="94"/>
  <c r="O29" i="94" s="1"/>
  <c r="G29" i="94" s="1"/>
  <c r="N34" i="94"/>
  <c r="O34" i="94" s="1"/>
  <c r="G34" i="94" s="1"/>
  <c r="N16" i="94"/>
  <c r="O16" i="94" s="1"/>
  <c r="G16" i="94" s="1"/>
  <c r="N8" i="94"/>
  <c r="O8" i="94" s="1"/>
  <c r="G8" i="94" s="1"/>
  <c r="N18" i="94"/>
  <c r="O18" i="94" s="1"/>
  <c r="N28" i="94"/>
  <c r="O28" i="94" s="1"/>
  <c r="G28" i="94" s="1"/>
  <c r="N27" i="94"/>
  <c r="O27" i="94" s="1"/>
  <c r="G27" i="94" s="1"/>
  <c r="G39" i="94"/>
  <c r="N15" i="94"/>
  <c r="O15" i="94" s="1"/>
  <c r="G15" i="94" s="1"/>
  <c r="N25" i="94"/>
  <c r="O25" i="94" s="1"/>
  <c r="G25" i="94" s="1"/>
  <c r="N14" i="94"/>
  <c r="O14" i="94" s="1"/>
  <c r="G14" i="94" s="1"/>
  <c r="N26" i="94"/>
  <c r="O26" i="94" s="1"/>
  <c r="G26" i="94" s="1"/>
  <c r="G18" i="94" l="1"/>
  <c r="C28" i="94" s="1"/>
  <c r="B8" i="94" l="1"/>
  <c r="B7" i="94"/>
  <c r="E59" i="94"/>
  <c r="E20" i="94"/>
  <c r="C60" i="94"/>
  <c r="E63" i="94"/>
  <c r="C59" i="94"/>
  <c r="E58" i="94"/>
  <c r="E29" i="94"/>
  <c r="E69" i="94"/>
  <c r="E75" i="94"/>
  <c r="C22" i="94"/>
  <c r="E67" i="94"/>
  <c r="E18" i="94"/>
  <c r="E15" i="94"/>
  <c r="D18" i="94"/>
  <c r="B83" i="94"/>
  <c r="B34" i="94"/>
  <c r="C47" i="94"/>
  <c r="C75" i="94"/>
  <c r="D34" i="94"/>
  <c r="C72" i="94"/>
  <c r="E37" i="94"/>
  <c r="E21" i="94"/>
  <c r="E44" i="94"/>
  <c r="E36" i="94"/>
  <c r="E64" i="94"/>
  <c r="E80" i="94"/>
  <c r="B43" i="94"/>
  <c r="D78" i="94"/>
  <c r="D71" i="94"/>
  <c r="E81" i="94"/>
  <c r="B35" i="94"/>
  <c r="B20" i="94"/>
  <c r="C73" i="94"/>
  <c r="E68" i="94"/>
  <c r="E19" i="94"/>
  <c r="E7" i="94"/>
  <c r="E26" i="94"/>
  <c r="D20" i="94"/>
  <c r="B63" i="94"/>
  <c r="C21" i="94"/>
  <c r="E49" i="94"/>
  <c r="B14" i="94"/>
  <c r="C12" i="94"/>
  <c r="E25" i="94"/>
  <c r="B40" i="94"/>
  <c r="E74" i="94"/>
  <c r="C27" i="94"/>
  <c r="B42" i="94"/>
  <c r="C58" i="94"/>
  <c r="C38" i="94"/>
  <c r="B28" i="94"/>
  <c r="C63" i="94"/>
  <c r="B80" i="94"/>
  <c r="E66" i="94"/>
  <c r="B62" i="94"/>
  <c r="E10" i="94"/>
  <c r="E51" i="94"/>
  <c r="B64" i="94"/>
  <c r="B47" i="94"/>
  <c r="E22" i="94"/>
  <c r="B10" i="94"/>
  <c r="E39" i="94"/>
  <c r="D68" i="94"/>
  <c r="D17" i="94"/>
  <c r="D58" i="94"/>
  <c r="E60" i="94"/>
  <c r="C48" i="94"/>
  <c r="C61" i="94"/>
  <c r="D62" i="94"/>
  <c r="E40" i="94"/>
  <c r="C44" i="94"/>
  <c r="E32" i="94"/>
  <c r="B70" i="94"/>
  <c r="C32" i="94"/>
  <c r="D70" i="94"/>
  <c r="B25" i="94"/>
  <c r="B21" i="94"/>
  <c r="D61" i="94"/>
  <c r="E45" i="94"/>
  <c r="C82" i="94"/>
  <c r="C62" i="94"/>
  <c r="D67" i="94"/>
  <c r="D51" i="94"/>
  <c r="E28" i="94"/>
  <c r="D53" i="94"/>
  <c r="B39" i="94"/>
  <c r="B82" i="94"/>
  <c r="B27" i="94"/>
  <c r="C13" i="94"/>
  <c r="D82" i="94"/>
  <c r="D19" i="94"/>
  <c r="D35" i="94"/>
  <c r="D23" i="94"/>
  <c r="D8" i="94"/>
  <c r="B75" i="94"/>
  <c r="E55" i="94"/>
  <c r="E76" i="94"/>
  <c r="C70" i="94"/>
  <c r="C39" i="94"/>
  <c r="B36" i="94"/>
  <c r="C74" i="94"/>
  <c r="E61" i="94"/>
  <c r="B15" i="94"/>
  <c r="B78" i="94"/>
  <c r="B22" i="94"/>
  <c r="E35" i="94"/>
  <c r="C23" i="94"/>
  <c r="C11" i="94"/>
  <c r="C25" i="94"/>
  <c r="D38" i="94"/>
  <c r="E14" i="94"/>
  <c r="C19" i="94"/>
  <c r="C35" i="94"/>
  <c r="E33" i="94"/>
  <c r="D48" i="94"/>
  <c r="D12" i="94"/>
  <c r="C71" i="94"/>
  <c r="E16" i="94"/>
  <c r="E73" i="94"/>
  <c r="B68" i="94"/>
  <c r="B66" i="94"/>
  <c r="B48" i="94"/>
  <c r="C7" i="94"/>
  <c r="C16" i="94"/>
  <c r="D60" i="94"/>
  <c r="E72" i="94"/>
  <c r="D77" i="94"/>
  <c r="C57" i="94"/>
  <c r="C80" i="94"/>
  <c r="B58" i="94"/>
  <c r="C24" i="94"/>
  <c r="C40" i="94"/>
  <c r="B32" i="94"/>
  <c r="C33" i="94"/>
  <c r="B46" i="94"/>
  <c r="E24" i="94"/>
  <c r="B50" i="94"/>
  <c r="D29" i="94"/>
  <c r="C50" i="94"/>
  <c r="C81" i="94"/>
  <c r="D43" i="94"/>
  <c r="E43" i="94"/>
  <c r="C66" i="94"/>
  <c r="C17" i="94"/>
  <c r="E47" i="94"/>
  <c r="E23" i="94"/>
  <c r="D81" i="94"/>
  <c r="B31" i="94"/>
  <c r="B81" i="94"/>
  <c r="D40" i="94"/>
  <c r="D64" i="94"/>
  <c r="D72" i="94"/>
  <c r="B65" i="94"/>
  <c r="D16" i="94"/>
  <c r="E46" i="94"/>
  <c r="D37" i="94"/>
  <c r="D73" i="94"/>
  <c r="D33" i="94"/>
  <c r="E38" i="94"/>
  <c r="D59" i="94"/>
  <c r="B19" i="94"/>
  <c r="C55" i="94"/>
  <c r="B18" i="94"/>
  <c r="B38" i="94"/>
  <c r="E8" i="94"/>
  <c r="E34" i="94"/>
  <c r="B41" i="94"/>
  <c r="E12" i="94"/>
  <c r="C31" i="94"/>
  <c r="D26" i="94"/>
  <c r="D9" i="94"/>
  <c r="C36" i="94"/>
  <c r="B49" i="94"/>
  <c r="B57" i="94"/>
  <c r="E54" i="94"/>
  <c r="D65" i="94"/>
  <c r="C45" i="94"/>
  <c r="B69" i="94"/>
  <c r="D45" i="94"/>
  <c r="D80" i="94"/>
  <c r="B73" i="94"/>
  <c r="B23" i="94"/>
  <c r="D52" i="94"/>
  <c r="B37" i="94"/>
  <c r="E9" i="94"/>
  <c r="D47" i="94"/>
  <c r="C52" i="94"/>
  <c r="E79" i="94"/>
  <c r="D76" i="94"/>
  <c r="D7" i="94"/>
  <c r="E50" i="94"/>
  <c r="D55" i="94"/>
  <c r="B13" i="94"/>
  <c r="D57" i="94"/>
  <c r="D15" i="94"/>
  <c r="C64" i="94"/>
  <c r="C41" i="94"/>
  <c r="D69" i="94"/>
  <c r="D63" i="94"/>
  <c r="C67" i="94"/>
  <c r="B56" i="94"/>
  <c r="D25" i="94"/>
  <c r="B74" i="94"/>
  <c r="C10" i="94"/>
  <c r="C18" i="94"/>
  <c r="E57" i="94"/>
  <c r="C77" i="94"/>
  <c r="D50" i="94"/>
  <c r="C76" i="94"/>
  <c r="C54" i="94"/>
  <c r="B51" i="94"/>
  <c r="E27" i="94"/>
  <c r="C69" i="94"/>
  <c r="E77" i="94"/>
  <c r="B76" i="94"/>
  <c r="D30" i="94"/>
  <c r="D11" i="94"/>
  <c r="D24" i="94"/>
  <c r="B29" i="94"/>
  <c r="D31" i="94"/>
  <c r="C30" i="94"/>
  <c r="E48" i="94"/>
  <c r="D44" i="94"/>
  <c r="B52" i="94"/>
  <c r="D13" i="94"/>
  <c r="D39" i="94"/>
  <c r="B54" i="94"/>
  <c r="D54" i="94"/>
  <c r="D42" i="94"/>
  <c r="E70" i="94"/>
  <c r="C79" i="94"/>
  <c r="B71" i="94"/>
  <c r="E42" i="94"/>
  <c r="C15" i="94"/>
  <c r="B67" i="94"/>
  <c r="B30" i="94"/>
  <c r="B24" i="94"/>
  <c r="E78" i="94"/>
  <c r="E53" i="94"/>
  <c r="B45" i="94"/>
  <c r="C51" i="94"/>
  <c r="D74" i="94"/>
  <c r="C78" i="94"/>
  <c r="D46" i="94"/>
  <c r="E30" i="94"/>
  <c r="E56" i="94"/>
  <c r="B12" i="94"/>
  <c r="B11" i="94"/>
  <c r="B77" i="94"/>
  <c r="B79" i="94"/>
  <c r="D49" i="94"/>
  <c r="B16" i="94"/>
  <c r="C49" i="94"/>
  <c r="C8" i="94"/>
  <c r="E71" i="94"/>
  <c r="B44" i="94"/>
  <c r="C9" i="94"/>
  <c r="C14" i="94"/>
  <c r="B33" i="94"/>
  <c r="C56" i="94"/>
  <c r="D56" i="94"/>
  <c r="E41" i="94"/>
  <c r="C20" i="94"/>
  <c r="B60" i="94"/>
  <c r="D32" i="94"/>
  <c r="D66" i="94"/>
  <c r="C65" i="94"/>
  <c r="D83" i="94"/>
  <c r="E11" i="94"/>
  <c r="E13" i="94"/>
  <c r="D36" i="94"/>
  <c r="B59" i="94"/>
  <c r="E65" i="94"/>
  <c r="C37" i="94"/>
  <c r="B61" i="94"/>
  <c r="E17" i="94"/>
  <c r="D79" i="94"/>
  <c r="D28" i="94"/>
  <c r="B72" i="94"/>
  <c r="C29" i="94"/>
  <c r="B53" i="94"/>
  <c r="E62" i="94"/>
  <c r="D10" i="94"/>
  <c r="C34" i="94"/>
  <c r="B55" i="94"/>
  <c r="E31" i="94"/>
  <c r="C68" i="94"/>
  <c r="D14" i="94"/>
  <c r="E82" i="94"/>
  <c r="E52" i="94"/>
  <c r="C42" i="94"/>
  <c r="C43" i="94"/>
  <c r="C83" i="94"/>
  <c r="C53" i="94"/>
  <c r="D75" i="94"/>
  <c r="D22" i="94"/>
  <c r="C46" i="94"/>
  <c r="D27" i="94"/>
  <c r="B17" i="94"/>
  <c r="E83" i="94"/>
  <c r="B26" i="94"/>
  <c r="D21" i="94"/>
  <c r="D41" i="94"/>
  <c r="C26" i="94"/>
  <c r="B9" i="9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<sst xmlns="http://schemas.openxmlformats.org/spreadsheetml/2006/main" count="11103" uniqueCount="600">
  <si>
    <t>Event</t>
  </si>
  <si>
    <t>Wk#</t>
  </si>
  <si>
    <t>Previous month</t>
    <phoneticPr fontId="16"/>
  </si>
  <si>
    <t>Days
Off</t>
  </si>
  <si>
    <t>Paid
Off</t>
  </si>
  <si>
    <t>PL</t>
  </si>
  <si>
    <t>Total</t>
    <phoneticPr fontId="16"/>
  </si>
  <si>
    <t>L3</t>
  </si>
  <si>
    <t>8A</t>
    <phoneticPr fontId="16"/>
  </si>
  <si>
    <t>8B</t>
    <phoneticPr fontId="16"/>
  </si>
  <si>
    <t>8C</t>
    <phoneticPr fontId="16"/>
  </si>
  <si>
    <t>8D</t>
    <phoneticPr fontId="16"/>
  </si>
  <si>
    <t>13α</t>
    <phoneticPr fontId="16"/>
  </si>
  <si>
    <t>13β</t>
    <phoneticPr fontId="16"/>
  </si>
  <si>
    <t>13γ</t>
    <phoneticPr fontId="16"/>
  </si>
  <si>
    <t>13Δ</t>
    <phoneticPr fontId="16"/>
  </si>
  <si>
    <t>13A</t>
    <phoneticPr fontId="16"/>
  </si>
  <si>
    <t>13B</t>
    <phoneticPr fontId="16"/>
  </si>
  <si>
    <t>13C</t>
    <phoneticPr fontId="16"/>
  </si>
  <si>
    <t>13D</t>
    <phoneticPr fontId="16"/>
  </si>
  <si>
    <t>13E</t>
    <phoneticPr fontId="16"/>
  </si>
  <si>
    <t>13F</t>
    <phoneticPr fontId="16"/>
  </si>
  <si>
    <t>13G</t>
    <phoneticPr fontId="16"/>
  </si>
  <si>
    <t>13H</t>
    <phoneticPr fontId="16"/>
  </si>
  <si>
    <t>13I</t>
    <phoneticPr fontId="16"/>
  </si>
  <si>
    <t>13J</t>
    <phoneticPr fontId="16"/>
  </si>
  <si>
    <t>13K</t>
    <phoneticPr fontId="16"/>
  </si>
  <si>
    <t>13L</t>
    <phoneticPr fontId="16"/>
  </si>
  <si>
    <t>13M</t>
    <phoneticPr fontId="16"/>
  </si>
  <si>
    <t>13N</t>
    <phoneticPr fontId="16"/>
  </si>
  <si>
    <t>13O</t>
    <phoneticPr fontId="16"/>
  </si>
  <si>
    <t>13P</t>
    <phoneticPr fontId="16"/>
  </si>
  <si>
    <t>13Q</t>
    <phoneticPr fontId="16"/>
  </si>
  <si>
    <t>mmisat</t>
  </si>
  <si>
    <t>tanikyos</t>
  </si>
  <si>
    <t>Off</t>
  </si>
  <si>
    <t>koheogat</t>
  </si>
  <si>
    <t>Miyahira Matsuji</t>
    <phoneticPr fontId="16"/>
  </si>
  <si>
    <t>matsujim</t>
  </si>
  <si>
    <t>haribori</t>
  </si>
  <si>
    <t>Yagi Haruyo</t>
    <phoneticPr fontId="16"/>
  </si>
  <si>
    <t>yagiha</t>
  </si>
  <si>
    <t>Kato Shingo</t>
    <phoneticPr fontId="16"/>
  </si>
  <si>
    <t>shingato</t>
  </si>
  <si>
    <t>Nishiyama Reika</t>
    <phoneticPr fontId="16"/>
  </si>
  <si>
    <t>nreika</t>
  </si>
  <si>
    <t>Takamura Honoka</t>
    <phoneticPr fontId="16"/>
  </si>
  <si>
    <t>hontak</t>
  </si>
  <si>
    <t>Yao Zhixiang</t>
    <phoneticPr fontId="16"/>
  </si>
  <si>
    <t>zhixiay</t>
  </si>
  <si>
    <t>Ikeda Takuya</t>
    <phoneticPr fontId="16"/>
  </si>
  <si>
    <t>takuyafi</t>
  </si>
  <si>
    <t>Yin Aye Khant Bo</t>
    <phoneticPr fontId="16"/>
  </si>
  <si>
    <t>ayekhyin</t>
  </si>
  <si>
    <t>Takahagi Asami</t>
    <phoneticPr fontId="16"/>
  </si>
  <si>
    <t>takaasad</t>
  </si>
  <si>
    <t>PL</t>
    <phoneticPr fontId="16"/>
  </si>
  <si>
    <t>L99</t>
  </si>
  <si>
    <t>OFF</t>
    <phoneticPr fontId="16"/>
  </si>
  <si>
    <t>hirokosk</t>
  </si>
  <si>
    <t>maikadaq</t>
  </si>
  <si>
    <t>yuriakaw</t>
  </si>
  <si>
    <t>tomiakik</t>
  </si>
  <si>
    <t>sakumick</t>
  </si>
  <si>
    <t>masharih</t>
  </si>
  <si>
    <t>kasuyuto</t>
  </si>
  <si>
    <t>nyasutho</t>
  </si>
  <si>
    <t>8:00 HC</t>
  </si>
  <si>
    <t>13:00 HC</t>
  </si>
  <si>
    <t>training</t>
  </si>
  <si>
    <t>Manager</t>
  </si>
  <si>
    <t>13#</t>
    <phoneticPr fontId="16"/>
  </si>
  <si>
    <t>13♭</t>
    <phoneticPr fontId="16"/>
  </si>
  <si>
    <t>tanidk</t>
  </si>
  <si>
    <t>Komagome Miyu</t>
    <phoneticPr fontId="16"/>
  </si>
  <si>
    <t>mkomago</t>
  </si>
  <si>
    <t>kymatsuy</t>
  </si>
  <si>
    <t>hatoshir</t>
  </si>
  <si>
    <t>PAID</t>
    <phoneticPr fontId="16"/>
  </si>
  <si>
    <t>13 Total</t>
    <phoneticPr fontId="16"/>
  </si>
  <si>
    <t>連勤チェック</t>
    <rPh sb="0" eb="2">
      <t>レンキン</t>
    </rPh>
    <phoneticPr fontId="16"/>
  </si>
  <si>
    <t>Paid</t>
  </si>
  <si>
    <t>Omumasaba Seraphine</t>
    <phoneticPr fontId="16"/>
  </si>
  <si>
    <t>minemume</t>
  </si>
  <si>
    <t>Ota Yuki</t>
    <phoneticPr fontId="16"/>
  </si>
  <si>
    <t>otayki</t>
    <phoneticPr fontId="16"/>
  </si>
  <si>
    <t>omusera</t>
  </si>
  <si>
    <t>Ishihara Nana</t>
    <phoneticPr fontId="16"/>
  </si>
  <si>
    <t>ishihnaa</t>
    <phoneticPr fontId="16"/>
  </si>
  <si>
    <t>Liu Yuanyuan</t>
    <phoneticPr fontId="16"/>
  </si>
  <si>
    <t>lyuanyuw</t>
    <phoneticPr fontId="16"/>
  </si>
  <si>
    <t>13R</t>
    <phoneticPr fontId="16"/>
  </si>
  <si>
    <t>arshohei</t>
  </si>
  <si>
    <t>wshogomo</t>
  </si>
  <si>
    <t>Total(trainee無)</t>
    <rPh sb="13" eb="14">
      <t>ナシ</t>
    </rPh>
    <phoneticPr fontId="16"/>
  </si>
  <si>
    <t>trainee含</t>
    <rPh sb="7" eb="8">
      <t>フク</t>
    </rPh>
    <phoneticPr fontId="16"/>
  </si>
  <si>
    <t>Adachi Maiko</t>
  </si>
  <si>
    <t>Arai Shohei</t>
  </si>
  <si>
    <t>Morita Shogo</t>
  </si>
  <si>
    <t>Harihara Masahiro</t>
  </si>
  <si>
    <t>January</t>
    <phoneticPr fontId="16"/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</si>
  <si>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</si>
  <si>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</si>
  <si>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</si>
  <si>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</si>
  <si>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</si>
  <si>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</si>
  <si>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</si>
  <si>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</si>
  <si>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</si>
  <si>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</si>
  <si>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</si>
  <si>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8Total</t>
    <phoneticPr fontId="16"/>
  </si>
  <si>
    <t>13Total</t>
    <phoneticPr fontId="16"/>
  </si>
  <si>
    <t>9 Total</t>
    <phoneticPr fontId="16"/>
  </si>
  <si>
    <t>Hiramatsu Yuki</t>
  </si>
  <si>
    <t>hiyuk</t>
  </si>
  <si>
    <t>Wazawa Sho</t>
  </si>
  <si>
    <t>shwazawa</t>
  </si>
  <si>
    <t>off</t>
    <phoneticPr fontId="16"/>
  </si>
  <si>
    <t>ainyoshi</t>
  </si>
  <si>
    <t>Matsuoka Misato</t>
  </si>
  <si>
    <t>mumasasn</t>
  </si>
  <si>
    <t>行</t>
  </si>
  <si>
    <t>列</t>
  </si>
  <si>
    <t>Shift</t>
  </si>
  <si>
    <t>Job</t>
  </si>
  <si>
    <t>JOB</t>
  </si>
  <si>
    <t>シフト</t>
  </si>
  <si>
    <t>休み非表示</t>
  </si>
  <si>
    <t>出勤表示</t>
  </si>
  <si>
    <t>Name（略称） List</t>
  </si>
  <si>
    <t xml:space="preserve">ID </t>
  </si>
  <si>
    <t>Lカウント</t>
  </si>
  <si>
    <t>休み確認</t>
  </si>
  <si>
    <t>シフト参加</t>
  </si>
  <si>
    <t>otayki</t>
  </si>
  <si>
    <t>L</t>
  </si>
  <si>
    <t>Tao Tang</t>
    <phoneticPr fontId="16"/>
  </si>
  <si>
    <t>tangtao</t>
    <phoneticPr fontId="16"/>
  </si>
  <si>
    <t>Sato,Hiroko</t>
    <phoneticPr fontId="16"/>
  </si>
  <si>
    <t>Kawamura,Yuria</t>
    <phoneticPr fontId="16"/>
  </si>
  <si>
    <t>Tomita,Akiko</t>
    <phoneticPr fontId="16"/>
  </si>
  <si>
    <t>Sakuma,Michitomo</t>
    <phoneticPr fontId="16"/>
  </si>
  <si>
    <t>Kasuga,Yuto</t>
    <phoneticPr fontId="16"/>
  </si>
  <si>
    <t>Horie,Yasutaka</t>
    <phoneticPr fontId="16"/>
  </si>
  <si>
    <t>Minemura,Mei</t>
    <phoneticPr fontId="16"/>
  </si>
  <si>
    <t>Yoshida,Aino</t>
    <phoneticPr fontId="16"/>
  </si>
  <si>
    <t>Murakami,Masashi</t>
    <phoneticPr fontId="16"/>
  </si>
  <si>
    <t>Suzuki,Kento</t>
    <phoneticPr fontId="16"/>
  </si>
  <si>
    <t>kentoksu</t>
  </si>
  <si>
    <t>Hashimura Toshiro</t>
  </si>
  <si>
    <t>Ibori Harumi</t>
  </si>
  <si>
    <t>mkomago</t>
    <phoneticPr fontId="16"/>
  </si>
  <si>
    <t>REN XUEMING</t>
  </si>
  <si>
    <t>renxuem</t>
  </si>
  <si>
    <t>Yuno Mitsuhashi</t>
  </si>
  <si>
    <t>myuno</t>
  </si>
  <si>
    <t>Mochizuki Haruka</t>
  </si>
  <si>
    <t>lcharuka</t>
  </si>
  <si>
    <t>Soo Seong</t>
  </si>
  <si>
    <t>seongsoi</t>
  </si>
  <si>
    <t>MASAYUKI KUROSU</t>
  </si>
  <si>
    <t>kuromasv</t>
  </si>
  <si>
    <t>Tanida Kotaro</t>
  </si>
  <si>
    <t>Taniguchi Kyosuke</t>
  </si>
  <si>
    <t>Ogata Kohei</t>
  </si>
  <si>
    <t>Andrea Veronica Porco</t>
  </si>
  <si>
    <t>andverpo</t>
  </si>
  <si>
    <t>ORDA</t>
    <phoneticPr fontId="16"/>
  </si>
  <si>
    <t>Associate</t>
    <phoneticPr fontId="16"/>
  </si>
  <si>
    <t>特記事項</t>
    <rPh sb="0" eb="4">
      <t>トッキジコウ</t>
    </rPh>
    <phoneticPr fontId="16"/>
  </si>
  <si>
    <t>希望有休数</t>
    <rPh sb="0" eb="2">
      <t>キボウ</t>
    </rPh>
    <rPh sb="2" eb="5">
      <t>ユウキュウスウ</t>
    </rPh>
    <phoneticPr fontId="16"/>
  </si>
  <si>
    <t>8E</t>
    <phoneticPr fontId="16"/>
  </si>
  <si>
    <t>Uetani Soushi</t>
  </si>
  <si>
    <t>soushuet</t>
  </si>
  <si>
    <t>kin Kazuhide</t>
  </si>
  <si>
    <t>ckinkazu</t>
  </si>
  <si>
    <t>Fujishige Yoshiaki</t>
  </si>
  <si>
    <t>fuyoshij</t>
  </si>
  <si>
    <t>Toida Risa</t>
  </si>
  <si>
    <t>toidaris</t>
  </si>
  <si>
    <t>Suzuki Yusei</t>
  </si>
  <si>
    <t>myusesuz</t>
  </si>
  <si>
    <t>Miyajima Ai</t>
  </si>
  <si>
    <t>aibmiyaj</t>
  </si>
  <si>
    <t>Baba Hideto</t>
  </si>
  <si>
    <t>babhidej</t>
  </si>
  <si>
    <t>Adecco</t>
  </si>
  <si>
    <t>Manpower</t>
  </si>
  <si>
    <t>Persol</t>
  </si>
  <si>
    <t>13♤</t>
  </si>
  <si>
    <t>13♡</t>
  </si>
  <si>
    <t>13♢</t>
  </si>
  <si>
    <t>13♧</t>
  </si>
  <si>
    <t>13☆</t>
  </si>
  <si>
    <t>13★</t>
  </si>
  <si>
    <t>13NT</t>
    <phoneticPr fontId="16"/>
  </si>
  <si>
    <t>13♢</t>
    <phoneticPr fontId="16"/>
  </si>
  <si>
    <t>13★</t>
    <phoneticPr fontId="16"/>
  </si>
  <si>
    <t>13♤</t>
    <phoneticPr fontId="16"/>
  </si>
  <si>
    <t>Paid</t>
    <phoneticPr fontId="16"/>
  </si>
  <si>
    <t>13♡</t>
    <phoneticPr fontId="16"/>
  </si>
  <si>
    <t>paid</t>
    <phoneticPr fontId="16"/>
  </si>
  <si>
    <r>
      <t>13</t>
    </r>
    <r>
      <rPr>
        <sz val="14"/>
        <rFont val="Segoe UI Symbol"/>
        <family val="3"/>
      </rPr>
      <t>♧</t>
    </r>
    <phoneticPr fontId="16"/>
  </si>
  <si>
    <t>13☆</t>
    <phoneticPr fontId="16"/>
  </si>
  <si>
    <t>13♧</t>
    <phoneticPr fontId="16"/>
  </si>
  <si>
    <t>Paid
Off</t>
    <phoneticPr fontId="16"/>
  </si>
  <si>
    <t>Days
Off</t>
    <phoneticPr fontId="16"/>
  </si>
  <si>
    <t>Free</t>
    <phoneticPr fontId="16"/>
  </si>
  <si>
    <t>13A/B</t>
    <phoneticPr fontId="16"/>
  </si>
  <si>
    <t>Supplier</t>
    <phoneticPr fontId="16"/>
  </si>
  <si>
    <t>13♮</t>
    <phoneticPr fontId="16"/>
  </si>
  <si>
    <t>13#T</t>
    <phoneticPr fontId="16"/>
  </si>
  <si>
    <t>Full Name</t>
  </si>
  <si>
    <t>ID</t>
  </si>
  <si>
    <t>重複姓再チェック</t>
  </si>
  <si>
    <t>Matsuyama Kyoko</t>
  </si>
  <si>
    <t>matsujim</t>
    <phoneticPr fontId="16"/>
  </si>
  <si>
    <t>Komagome Miyu</t>
  </si>
  <si>
    <t>Ota Yuki</t>
  </si>
  <si>
    <t>Yagi Haruyo</t>
  </si>
  <si>
    <t>Kato Shingo</t>
  </si>
  <si>
    <t>Nishiyama Reika</t>
  </si>
  <si>
    <t>Takamura Honoka</t>
  </si>
  <si>
    <t>Yao Zhixiang</t>
  </si>
  <si>
    <t>Ikeda Takuya</t>
  </si>
  <si>
    <t>Yin Aye Khant Bo</t>
  </si>
  <si>
    <t>Takahagi Asami</t>
  </si>
  <si>
    <t>Omumasaba Seraphine</t>
  </si>
  <si>
    <t>Ishihara Nana</t>
  </si>
  <si>
    <t>ishihnaa</t>
  </si>
  <si>
    <t>Liu Yuanyuan</t>
  </si>
  <si>
    <t>lyuanyuw</t>
  </si>
  <si>
    <t>Tao Tang</t>
  </si>
  <si>
    <t>tangtao</t>
  </si>
  <si>
    <t xml:space="preserve">Mitsuhashi Yuno </t>
    <phoneticPr fontId="16"/>
  </si>
  <si>
    <t>Ninn Setsumei</t>
  </si>
  <si>
    <t>seongsoi</t>
    <phoneticPr fontId="16"/>
  </si>
  <si>
    <t>Lu Hsin</t>
  </si>
  <si>
    <t>rlhsin</t>
  </si>
  <si>
    <t>KUROSU MASAYUKI</t>
    <phoneticPr fontId="16"/>
  </si>
  <si>
    <t>Sato,Hiroko</t>
  </si>
  <si>
    <t>Kawamura,Yuria</t>
  </si>
  <si>
    <t>Tomita,Akiko</t>
  </si>
  <si>
    <t>Sakuma,Michitomo</t>
  </si>
  <si>
    <t>Kasuga,Yuto</t>
  </si>
  <si>
    <t>Horie,Yasutaka</t>
  </si>
  <si>
    <t>Minemura,Mei</t>
  </si>
  <si>
    <t>Yoshida,Aino</t>
  </si>
  <si>
    <t>Murakami,Masashi</t>
  </si>
  <si>
    <t>Suzuki,Kento</t>
  </si>
  <si>
    <t>Yamazaki Yuko</t>
  </si>
  <si>
    <t>yukoyamd</t>
  </si>
  <si>
    <t>Kin Kazuhide</t>
    <phoneticPr fontId="16"/>
  </si>
  <si>
    <t>Kimura Hiroko</t>
  </si>
  <si>
    <t>hikimurd</t>
  </si>
  <si>
    <t>Itami Hidekazu</t>
  </si>
  <si>
    <t>hideita</t>
  </si>
  <si>
    <t>MDE</t>
    <phoneticPr fontId="52"/>
  </si>
  <si>
    <t>off</t>
    <phoneticPr fontId="52"/>
  </si>
  <si>
    <t>OFF</t>
  </si>
  <si>
    <t>PAID</t>
  </si>
  <si>
    <t>5連勤がある時は早番から始まると助かります！</t>
  </si>
  <si>
    <t>遅番希望</t>
  </si>
  <si>
    <t>14,15日早番希望</t>
  </si>
  <si>
    <t>17日遅番希望</t>
  </si>
  <si>
    <t>可能であれば火水曜日休み希望</t>
  </si>
  <si>
    <t>14日は早番不可</t>
  </si>
  <si>
    <t>(可能であれば)1週間以上早番希望</t>
  </si>
  <si>
    <t>8-12は帰省のため休み希望、13日はできれば遅番でお願いします。</t>
  </si>
  <si>
    <t>早番は土日祝でお願いします</t>
  </si>
  <si>
    <t>22日-24日は休み希望です。21日は可能であれば、早番でお願いしたいです。</t>
  </si>
  <si>
    <t>2日追加出勤希望</t>
  </si>
  <si>
    <t>2日</t>
  </si>
  <si>
    <t>PAID</t>
    <phoneticPr fontId="52"/>
  </si>
  <si>
    <t>(できれば)３連勤MAX,遅番希望</t>
  </si>
  <si>
    <t>2日追加出勤可能</t>
  </si>
  <si>
    <t>5日は早番希望　6～10帰省のため休み希望</t>
  </si>
  <si>
    <t>1日</t>
  </si>
  <si>
    <t>2日追加出勤希望 / 13.24日早番希望</t>
  </si>
  <si>
    <t>2日追加出勤希望/早番歓迎</t>
  </si>
  <si>
    <t>遅番希望、土日休日歓迎</t>
  </si>
  <si>
    <t>2日追加出勤可能/13日、27日早番希望</t>
  </si>
  <si>
    <t>off</t>
  </si>
  <si>
    <t>検診13</t>
    <rPh sb="0" eb="2">
      <t>ケンシン</t>
    </rPh>
    <phoneticPr fontId="16"/>
  </si>
  <si>
    <t>OFF</t>
    <phoneticPr fontId="16"/>
  </si>
  <si>
    <t>13♭T</t>
    <phoneticPr fontId="16"/>
  </si>
  <si>
    <t>OFF</t>
    <phoneticPr fontId="16"/>
  </si>
  <si>
    <t>OFF</t>
    <phoneticPr fontId="16"/>
  </si>
  <si>
    <t>10健診</t>
    <rPh sb="2" eb="4">
      <t>ケンシン</t>
    </rPh>
    <phoneticPr fontId="16"/>
  </si>
  <si>
    <t>13#</t>
  </si>
  <si>
    <t>13♭</t>
  </si>
  <si>
    <t>OFF</t>
    <phoneticPr fontId="16"/>
  </si>
  <si>
    <t>DOO1</t>
    <phoneticPr fontId="16"/>
  </si>
  <si>
    <t>DOO2</t>
    <phoneticPr fontId="16"/>
  </si>
  <si>
    <t>DOO3</t>
    <phoneticPr fontId="16"/>
  </si>
  <si>
    <t>VSJ1</t>
    <phoneticPr fontId="16"/>
  </si>
  <si>
    <t>8PM半</t>
    <rPh sb="3" eb="4">
      <t>ハン</t>
    </rPh>
    <phoneticPr fontId="16"/>
  </si>
  <si>
    <t>13β</t>
  </si>
  <si>
    <t>13B</t>
  </si>
  <si>
    <t>13Δ</t>
  </si>
  <si>
    <t>13G</t>
  </si>
  <si>
    <t>13α</t>
  </si>
  <si>
    <t>13γ</t>
  </si>
  <si>
    <t>13A</t>
  </si>
  <si>
    <t>8A</t>
  </si>
  <si>
    <t>8B</t>
  </si>
  <si>
    <t>8C</t>
  </si>
  <si>
    <t>14A</t>
  </si>
  <si>
    <t>14A</t>
    <phoneticPr fontId="16"/>
  </si>
  <si>
    <t>14B</t>
  </si>
  <si>
    <t>14B</t>
    <phoneticPr fontId="16"/>
  </si>
  <si>
    <t>6A</t>
  </si>
  <si>
    <t>6A</t>
    <phoneticPr fontId="16"/>
  </si>
  <si>
    <t>6B</t>
  </si>
  <si>
    <t>6B</t>
    <phoneticPr fontId="16"/>
  </si>
  <si>
    <t>6&amp;14</t>
    <phoneticPr fontId="16"/>
  </si>
  <si>
    <t>13βPMPL</t>
    <phoneticPr fontId="16"/>
  </si>
  <si>
    <t>8D</t>
  </si>
  <si>
    <t>13M</t>
  </si>
  <si>
    <t>13L</t>
  </si>
  <si>
    <t>13K</t>
  </si>
  <si>
    <t>13J</t>
  </si>
  <si>
    <t>13E</t>
  </si>
  <si>
    <t>13F</t>
  </si>
  <si>
    <t>13D</t>
  </si>
  <si>
    <t>13C</t>
  </si>
  <si>
    <t>13I</t>
  </si>
  <si>
    <t>13H</t>
  </si>
  <si>
    <t>13#</t>
    <phoneticPr fontId="16"/>
  </si>
  <si>
    <t>13♮</t>
    <phoneticPr fontId="16"/>
  </si>
  <si>
    <t>OFF</t>
    <phoneticPr fontId="16"/>
  </si>
  <si>
    <t>13α</t>
    <phoneticPr fontId="16"/>
  </si>
  <si>
    <t>13β</t>
    <phoneticPr fontId="16"/>
  </si>
  <si>
    <t>13γ</t>
    <phoneticPr fontId="16"/>
  </si>
  <si>
    <t>13Δ</t>
    <phoneticPr fontId="16"/>
  </si>
  <si>
    <t>13I</t>
    <phoneticPr fontId="16"/>
  </si>
  <si>
    <t>VSJ1</t>
    <phoneticPr fontId="16"/>
  </si>
  <si>
    <t>8B PM休</t>
    <rPh sb="5" eb="6">
      <t>キュウ</t>
    </rPh>
    <phoneticPr fontId="16"/>
  </si>
  <si>
    <t>Porco, Andrea Veronica</t>
    <phoneticPr fontId="16"/>
  </si>
  <si>
    <t>andverpo</t>
    <phoneticPr fontId="16"/>
  </si>
  <si>
    <t>MDE
(New Life Sale _ Early Start)</t>
    <phoneticPr fontId="52"/>
  </si>
  <si>
    <t>MDE
(New Life Sale _ Last Call)</t>
    <phoneticPr fontId="52"/>
  </si>
  <si>
    <t>paid</t>
  </si>
  <si>
    <t>3/8健康診断</t>
  </si>
  <si>
    <t>(可能であれば)1週間程度早番希望</t>
  </si>
  <si>
    <t>27日早番希望</t>
  </si>
  <si>
    <t>3/3は休みor早番希望</t>
  </si>
  <si>
    <t>早番の連勤は避けていただけるとありがたいです。</t>
  </si>
  <si>
    <t>27日は早番希望(可能であれば)1週間以上早番希望</t>
  </si>
  <si>
    <t>月,水,木,土以外、早番歓迎。２日追加出勤OK。</t>
  </si>
  <si>
    <t>2日追加出勤可能、
残りのOFFが平日でありますと大変有難いです。</t>
  </si>
  <si>
    <t>2日追加出勤OK</t>
  </si>
  <si>
    <t>2日追加出勤希望, 3/3早番希望</t>
  </si>
  <si>
    <t>２日以上の土日休み希望</t>
  </si>
  <si>
    <t>19日、24日、30日早番希望/23日休みまたは早番希望</t>
  </si>
  <si>
    <t>(できれば)３連勤MAX,早番希望</t>
  </si>
  <si>
    <t>6:00 HC</t>
    <phoneticPr fontId="16"/>
  </si>
  <si>
    <t>14:00 HC</t>
    <phoneticPr fontId="16"/>
  </si>
  <si>
    <t>MTG</t>
    <phoneticPr fontId="16"/>
  </si>
  <si>
    <t>13前半休</t>
    <rPh sb="2" eb="4">
      <t>ゼンハン</t>
    </rPh>
    <rPh sb="4" eb="5">
      <t>ヤス</t>
    </rPh>
    <phoneticPr fontId="16"/>
  </si>
  <si>
    <t>13β</t>
    <phoneticPr fontId="16"/>
  </si>
  <si>
    <t>13Δ</t>
    <phoneticPr fontId="16"/>
  </si>
  <si>
    <t>13♭</t>
    <phoneticPr fontId="16"/>
  </si>
  <si>
    <t>13 後半休</t>
    <rPh sb="3" eb="6">
      <t>コウハンキュウ</t>
    </rPh>
    <phoneticPr fontId="16"/>
  </si>
  <si>
    <t>13 後半休</t>
    <rPh sb="3" eb="5">
      <t>コウハン</t>
    </rPh>
    <rPh sb="5" eb="6">
      <t>キュウ</t>
    </rPh>
    <phoneticPr fontId="16"/>
  </si>
  <si>
    <t>DWJ1</t>
    <phoneticPr fontId="16"/>
  </si>
  <si>
    <t>DWJ3</t>
    <phoneticPr fontId="16"/>
  </si>
  <si>
    <t>8C</t>
    <phoneticPr fontId="16"/>
  </si>
  <si>
    <t>23後半休</t>
    <rPh sb="2" eb="4">
      <t>コウハン</t>
    </rPh>
    <rPh sb="4" eb="5">
      <t>キュウ</t>
    </rPh>
    <phoneticPr fontId="16"/>
  </si>
  <si>
    <t>13B健診</t>
    <rPh sb="3" eb="5">
      <t>ケンシン</t>
    </rPh>
    <phoneticPr fontId="16"/>
  </si>
  <si>
    <t>Sato Hiroko</t>
    <phoneticPr fontId="16"/>
  </si>
  <si>
    <t>Kawamura Yuria</t>
    <phoneticPr fontId="16"/>
  </si>
  <si>
    <t>Tomita Akiko</t>
    <phoneticPr fontId="16"/>
  </si>
  <si>
    <t>Sakuma Michitomo</t>
    <phoneticPr fontId="16"/>
  </si>
  <si>
    <t>Kasuga Yuto</t>
    <phoneticPr fontId="16"/>
  </si>
  <si>
    <t>Horie Yasutaka</t>
    <phoneticPr fontId="16"/>
  </si>
  <si>
    <t>Minemura Mei</t>
    <phoneticPr fontId="16"/>
  </si>
  <si>
    <t>Yoshida Aino</t>
    <phoneticPr fontId="16"/>
  </si>
  <si>
    <t>Murakami Masashi</t>
    <phoneticPr fontId="16"/>
  </si>
  <si>
    <t>Suzuki Kento</t>
    <phoneticPr fontId="16"/>
  </si>
  <si>
    <t>13M後半休</t>
    <rPh sb="3" eb="4">
      <t>ゴ</t>
    </rPh>
    <rPh sb="4" eb="6">
      <t>ハンキュウ</t>
    </rPh>
    <phoneticPr fontId="16"/>
  </si>
  <si>
    <t>Day1</t>
    <phoneticPr fontId="16"/>
  </si>
  <si>
    <t>MDE</t>
    <phoneticPr fontId="16"/>
  </si>
  <si>
    <t>5/9/17日は休みor早番希望</t>
  </si>
  <si>
    <t>可能であれば17日早番希望</t>
  </si>
  <si>
    <t>早番（6時8時問わず）を2、3日ほど割り振っていただけると助かります</t>
  </si>
  <si>
    <t>できれば連勤は4日間まで</t>
  </si>
  <si>
    <t>遅番希望,３連勤MAX(可能なら)</t>
  </si>
  <si>
    <t>1日追加出勤希望・8日早番希望</t>
  </si>
  <si>
    <t>2日追加出勤希望 / 5日,8日,25日早番希望</t>
  </si>
  <si>
    <t>2日追加出勤希望 / 早番歓迎</t>
  </si>
  <si>
    <r>
      <t xml:space="preserve">遅番希望、土日休日歓迎 </t>
    </r>
    <r>
      <rPr>
        <sz val="14"/>
        <color rgb="FFFF0000"/>
        <rFont val="Meiryo UI"/>
        <family val="3"/>
        <charset val="128"/>
      </rPr>
      <t>+2日追加希望</t>
    </r>
    <rPh sb="14" eb="15">
      <t>ニチ</t>
    </rPh>
    <rPh sb="15" eb="19">
      <t>ツイカキボウ</t>
    </rPh>
    <phoneticPr fontId="16"/>
  </si>
  <si>
    <t>追加出勤歓迎</t>
  </si>
  <si>
    <t>追加出勤2日希望。二日以上の土曜か日曜休み希望。有給一日利用希望</t>
  </si>
  <si>
    <t>可能であれば連勤は3日間まで、20日以降早番希望</t>
  </si>
  <si>
    <t>DAY1</t>
    <phoneticPr fontId="16"/>
  </si>
  <si>
    <t>１３Te</t>
  </si>
  <si>
    <t>１３Te</t>
    <phoneticPr fontId="16"/>
  </si>
  <si>
    <t>１３Tr</t>
    <phoneticPr fontId="16"/>
  </si>
  <si>
    <t>13MT</t>
    <phoneticPr fontId="16"/>
  </si>
  <si>
    <t>１３Tｒ</t>
    <phoneticPr fontId="16"/>
  </si>
  <si>
    <t>13i</t>
    <phoneticPr fontId="16"/>
  </si>
  <si>
    <t>13HT</t>
    <phoneticPr fontId="16"/>
  </si>
  <si>
    <t>13GT</t>
    <phoneticPr fontId="16"/>
  </si>
  <si>
    <t>13DT</t>
    <phoneticPr fontId="16"/>
  </si>
  <si>
    <t>13FT</t>
    <phoneticPr fontId="16"/>
  </si>
  <si>
    <t>OFF</t>
    <phoneticPr fontId="16"/>
  </si>
  <si>
    <t>Nishioka Kazuki</t>
    <phoneticPr fontId="16"/>
  </si>
  <si>
    <t>knishioi</t>
    <phoneticPr fontId="16"/>
  </si>
  <si>
    <t>Okano Yurika</t>
    <phoneticPr fontId="16"/>
  </si>
  <si>
    <t>okjyurik</t>
    <phoneticPr fontId="16"/>
  </si>
  <si>
    <t>Naito Yuki</t>
    <phoneticPr fontId="16"/>
  </si>
  <si>
    <t>dnaiyuki</t>
    <phoneticPr fontId="16"/>
  </si>
  <si>
    <t>Otake Mai</t>
    <phoneticPr fontId="16"/>
  </si>
  <si>
    <t>Komatsu Takako</t>
    <phoneticPr fontId="16"/>
  </si>
  <si>
    <t>Suzuki Norio</t>
    <phoneticPr fontId="16"/>
  </si>
  <si>
    <t>Uetani Hiroko</t>
    <phoneticPr fontId="16"/>
  </si>
  <si>
    <t>Honda Natsuki</t>
    <phoneticPr fontId="16"/>
  </si>
  <si>
    <t>Hirayama Ayaka</t>
    <phoneticPr fontId="16"/>
  </si>
  <si>
    <t>13FT</t>
  </si>
  <si>
    <t>13HT</t>
  </si>
  <si>
    <t>13DT</t>
  </si>
  <si>
    <t>13GT</t>
  </si>
  <si>
    <t>13T</t>
    <phoneticPr fontId="16"/>
  </si>
  <si>
    <t>DAY1</t>
  </si>
  <si>
    <t>13γ 前半休</t>
    <rPh sb="4" eb="7">
      <t>ゼンハンキュウ</t>
    </rPh>
    <phoneticPr fontId="16"/>
  </si>
  <si>
    <t>OFF</t>
    <phoneticPr fontId="16"/>
  </si>
  <si>
    <t>8B 後半休</t>
    <rPh sb="3" eb="5">
      <t>コウハン</t>
    </rPh>
    <rPh sb="5" eb="6">
      <t>キュウ</t>
    </rPh>
    <phoneticPr fontId="16"/>
  </si>
  <si>
    <t>９Tｒ</t>
    <phoneticPr fontId="16"/>
  </si>
  <si>
    <t>Off</t>
    <phoneticPr fontId="16"/>
  </si>
  <si>
    <t>9Ｔe</t>
  </si>
  <si>
    <t>9Ｔe</t>
    <phoneticPr fontId="16"/>
  </si>
  <si>
    <t>13T</t>
  </si>
  <si>
    <t>D-0 Expansion（※4/9 C1～）</t>
    <phoneticPr fontId="16"/>
  </si>
  <si>
    <t>natshond</t>
    <phoneticPr fontId="16"/>
  </si>
  <si>
    <t>gnosuzuk</t>
    <phoneticPr fontId="16"/>
  </si>
  <si>
    <t>uhirayaa</t>
    <phoneticPr fontId="16"/>
  </si>
  <si>
    <t>maotakev</t>
    <phoneticPr fontId="16"/>
  </si>
  <si>
    <t>kkukakik</t>
    <phoneticPr fontId="16"/>
  </si>
  <si>
    <t>komatsta</t>
  </si>
  <si>
    <t>uetanihh</t>
  </si>
  <si>
    <t>14C</t>
  </si>
  <si>
    <t>6C</t>
  </si>
  <si>
    <t>14C</t>
    <phoneticPr fontId="16"/>
  </si>
  <si>
    <t>13IT</t>
  </si>
  <si>
    <t>13ET</t>
  </si>
  <si>
    <t>13＃</t>
    <phoneticPr fontId="16"/>
  </si>
  <si>
    <t>13♭</t>
    <phoneticPr fontId="16"/>
  </si>
  <si>
    <t>13♮</t>
    <phoneticPr fontId="16"/>
  </si>
  <si>
    <t>13#</t>
    <phoneticPr fontId="16"/>
  </si>
  <si>
    <t>13#前半休</t>
    <rPh sb="3" eb="4">
      <t>マエ</t>
    </rPh>
    <rPh sb="4" eb="6">
      <t>ハンキュウ</t>
    </rPh>
    <phoneticPr fontId="16"/>
  </si>
  <si>
    <t>９Tｒ</t>
  </si>
  <si>
    <t>１３Tｒ</t>
  </si>
  <si>
    <t>▲</t>
    <phoneticPr fontId="16"/>
  </si>
  <si>
    <t>6C</t>
    <phoneticPr fontId="16"/>
  </si>
  <si>
    <t>13♮</t>
  </si>
  <si>
    <t>13#T</t>
  </si>
  <si>
    <t>13♭T</t>
  </si>
  <si>
    <t>13＃</t>
  </si>
  <si>
    <t>Yusei Suzuki</t>
    <phoneticPr fontId="16"/>
  </si>
  <si>
    <t>Kuki Akiko</t>
    <phoneticPr fontId="16"/>
  </si>
  <si>
    <t>LS</t>
    <phoneticPr fontId="16"/>
  </si>
  <si>
    <t>13JT</t>
  </si>
  <si>
    <t>１３Tr</t>
    <phoneticPr fontId="16"/>
  </si>
  <si>
    <t>13α</t>
    <phoneticPr fontId="16"/>
  </si>
  <si>
    <t>オレンジ　早番希望</t>
  </si>
  <si>
    <t>3日と26日出勤の場合は遅番希望</t>
  </si>
  <si>
    <t>Off</t>
    <phoneticPr fontId="52"/>
  </si>
  <si>
    <t>13日は休みor早番希望</t>
  </si>
  <si>
    <t>９Tｒ</t>
    <phoneticPr fontId="52"/>
  </si>
  <si>
    <t>8日遅番希望</t>
  </si>
  <si>
    <t>14日早番希望</t>
  </si>
  <si>
    <t>可能であれば早番は土日祝でお願いします</t>
  </si>
  <si>
    <t>1~4連勤,遅番希望</t>
  </si>
  <si>
    <t>２日追加出勤希望</t>
  </si>
  <si>
    <t>2日追加出勤希望 -&gt;なし　4/4口頭で確認（松岡）</t>
    <rPh sb="17" eb="19">
      <t>コウトウ</t>
    </rPh>
    <rPh sb="20" eb="22">
      <t>カクニン</t>
    </rPh>
    <rPh sb="23" eb="25">
      <t>マツオカ</t>
    </rPh>
    <phoneticPr fontId="52"/>
  </si>
  <si>
    <t>6時はできれば少なめ希望</t>
  </si>
  <si>
    <t>２日追加出勤希望 / 9.13日早番希望</t>
  </si>
  <si>
    <t>早番歓迎/2日追加出勤希望</t>
  </si>
  <si>
    <t>２日追加出勤希望、遅番(深夜番)希望、土日休日歓迎</t>
  </si>
  <si>
    <t>家事都合により一応土日休み希望です。あくまで希望です。すいません。</t>
  </si>
  <si>
    <t>1日追加出勤希望。２日以上の土曜か日曜か祝日休み希望。</t>
  </si>
  <si>
    <t>20日まで早番希望/2日追加出勤希望</t>
  </si>
  <si>
    <t>(可能であれば)1週間以上早番希望/2日追加出勤希望</t>
  </si>
  <si>
    <t>31日以外平日休み希望</t>
  </si>
  <si>
    <t>MTG</t>
    <phoneticPr fontId="52"/>
  </si>
  <si>
    <t>8DAY1</t>
    <phoneticPr fontId="16"/>
  </si>
  <si>
    <t>13AT</t>
    <phoneticPr fontId="16"/>
  </si>
  <si>
    <t>13BT</t>
    <phoneticPr fontId="16"/>
  </si>
  <si>
    <t>13CT</t>
    <phoneticPr fontId="16"/>
  </si>
  <si>
    <t>13ET</t>
    <phoneticPr fontId="16"/>
  </si>
  <si>
    <t>13IT</t>
    <phoneticPr fontId="16"/>
  </si>
  <si>
    <t>13JT</t>
    <phoneticPr fontId="16"/>
  </si>
  <si>
    <t>13#</t>
    <phoneticPr fontId="16"/>
  </si>
  <si>
    <t>13♭</t>
    <phoneticPr fontId="16"/>
  </si>
  <si>
    <t>13♮</t>
    <phoneticPr fontId="16"/>
  </si>
  <si>
    <t>TYO7</t>
    <phoneticPr fontId="16"/>
  </si>
  <si>
    <t>kawanony</t>
    <phoneticPr fontId="16"/>
  </si>
  <si>
    <t>kobayadz</t>
    <phoneticPr fontId="16"/>
  </si>
  <si>
    <t>ayakmmiy</t>
    <phoneticPr fontId="16"/>
  </si>
  <si>
    <t>manatsui</t>
    <phoneticPr fontId="16"/>
  </si>
  <si>
    <t>NA</t>
  </si>
  <si>
    <t>6D</t>
    <phoneticPr fontId="16"/>
  </si>
  <si>
    <t>komatsta</t>
    <phoneticPr fontId="16"/>
  </si>
  <si>
    <t>uetanihh</t>
    <phoneticPr fontId="16"/>
  </si>
  <si>
    <t>13前半休</t>
    <rPh sb="2" eb="5">
      <t>ゼンハンキュウ</t>
    </rPh>
    <phoneticPr fontId="16"/>
  </si>
  <si>
    <t>13αPM休</t>
    <rPh sb="5" eb="6">
      <t>ヤス</t>
    </rPh>
    <phoneticPr fontId="16"/>
  </si>
  <si>
    <t>OFF</t>
    <phoneticPr fontId="16"/>
  </si>
  <si>
    <t>knishioi</t>
  </si>
  <si>
    <t>dnaiyuki</t>
  </si>
  <si>
    <t>okjyurik</t>
  </si>
  <si>
    <t>maotakev</t>
  </si>
  <si>
    <t>gnosuzuk</t>
  </si>
  <si>
    <t>kkukakik</t>
  </si>
  <si>
    <t>natshond</t>
  </si>
  <si>
    <t>uhirayaa</t>
  </si>
  <si>
    <t>kawanony</t>
  </si>
  <si>
    <t>kobayadz</t>
  </si>
  <si>
    <t>ayakmmiy</t>
  </si>
  <si>
    <t>manatsui</t>
  </si>
  <si>
    <t>Nishioka Kazuki</t>
  </si>
  <si>
    <t>Naito Yuki</t>
  </si>
  <si>
    <t>Okano Yurika</t>
  </si>
  <si>
    <t>Otake Mai</t>
  </si>
  <si>
    <t>Komatsu Takako</t>
  </si>
  <si>
    <t>Suzuki Norio</t>
  </si>
  <si>
    <t>Kuki Akiko</t>
  </si>
  <si>
    <t>Uetani Hiroko</t>
  </si>
  <si>
    <t>Honda Natsuki</t>
  </si>
  <si>
    <t>Hirayama Ayaka</t>
  </si>
  <si>
    <t>Kawano, Yo</t>
  </si>
  <si>
    <t>Kobayashi, Daiki</t>
  </si>
  <si>
    <t>Miyagi, Ayako</t>
  </si>
  <si>
    <t>Matsubara, Natsumi</t>
  </si>
  <si>
    <t>Uetani Soshi</t>
    <phoneticPr fontId="16"/>
  </si>
  <si>
    <t>abs</t>
    <phoneticPr fontId="16"/>
  </si>
  <si>
    <t>14T</t>
    <phoneticPr fontId="16"/>
  </si>
  <si>
    <t>9後半休</t>
    <rPh sb="1" eb="3">
      <t>コウハン</t>
    </rPh>
    <rPh sb="3" eb="4">
      <t>ヤス</t>
    </rPh>
    <phoneticPr fontId="16"/>
  </si>
  <si>
    <t>6D</t>
  </si>
  <si>
    <t>13FT</t>
    <phoneticPr fontId="52"/>
  </si>
  <si>
    <t>13GT</t>
    <phoneticPr fontId="52"/>
  </si>
  <si>
    <t>13CT</t>
    <phoneticPr fontId="52"/>
  </si>
  <si>
    <t>13HT</t>
    <phoneticPr fontId="52"/>
  </si>
  <si>
    <t>13BT</t>
    <phoneticPr fontId="52"/>
  </si>
  <si>
    <t>13ET</t>
    <phoneticPr fontId="52"/>
  </si>
  <si>
    <t>13D</t>
    <phoneticPr fontId="52"/>
  </si>
  <si>
    <t>13IT</t>
    <phoneticPr fontId="52"/>
  </si>
  <si>
    <t>13DT</t>
    <phoneticPr fontId="52"/>
  </si>
  <si>
    <t>13JT</t>
    <phoneticPr fontId="52"/>
  </si>
  <si>
    <t>Matsubara Natsumi</t>
    <phoneticPr fontId="16"/>
  </si>
  <si>
    <t>Miyagi Ayako</t>
    <phoneticPr fontId="16"/>
  </si>
  <si>
    <t>Kobayashi Daiki</t>
    <phoneticPr fontId="16"/>
  </si>
  <si>
    <t>Kawano Yo</t>
    <phoneticPr fontId="16"/>
  </si>
  <si>
    <t>13B</t>
    <phoneticPr fontId="52"/>
  </si>
  <si>
    <t>13AT</t>
    <phoneticPr fontId="52"/>
  </si>
  <si>
    <t>13C</t>
    <phoneticPr fontId="52"/>
  </si>
  <si>
    <t>13LT</t>
    <phoneticPr fontId="52"/>
  </si>
  <si>
    <t>abs</t>
    <phoneticPr fontId="52"/>
  </si>
  <si>
    <t>xmariwat</t>
  </si>
  <si>
    <t>Watanabe Mari</t>
  </si>
  <si>
    <t>OFF</t>
    <phoneticPr fontId="16"/>
  </si>
  <si>
    <t>13KT</t>
    <phoneticPr fontId="16"/>
  </si>
  <si>
    <t>13KT</t>
    <phoneticPr fontId="52"/>
  </si>
  <si>
    <t>FDE</t>
    <phoneticPr fontId="16"/>
  </si>
  <si>
    <t>オレンジ　早番希望　金曜通院</t>
  </si>
  <si>
    <t>6/2　14:40検診</t>
  </si>
  <si>
    <t>26日休み0r早番、29日休みor遅番希望</t>
  </si>
  <si>
    <t>6/1早番希望⇒6/1　OFF or 有給</t>
    <rPh sb="0" eb="21">
      <t>ユウキュウ</t>
    </rPh>
    <phoneticPr fontId="16"/>
  </si>
  <si>
    <t>要相談</t>
    <rPh sb="0" eb="3">
      <t>ヨウソウダン</t>
    </rPh>
    <phoneticPr fontId="16"/>
  </si>
  <si>
    <t>4連勤MAX,遅番希望</t>
  </si>
  <si>
    <t>1日追加出勤希望</t>
  </si>
  <si>
    <t>2日追加出勤希望,6/3.12.23 朝番(6or8時)希望</t>
  </si>
  <si>
    <t>２日追加出勤希望、遅番(深夜番)希望、早番入る場合その週はずっと早番ならうれしいです。土日休日歓迎</t>
  </si>
  <si>
    <t>家事都合で、まず6,7,8日をお休み、可能な範囲で土日休み希望</t>
    <rPh sb="19" eb="21">
      <t>カノウ</t>
    </rPh>
    <rPh sb="22" eb="24">
      <t>ハンイ</t>
    </rPh>
    <rPh sb="25" eb="27">
      <t>ドニチ</t>
    </rPh>
    <rPh sb="27" eb="28">
      <t>ヤス</t>
    </rPh>
    <rPh sb="29" eb="31">
      <t>キボウ</t>
    </rPh>
    <phoneticPr fontId="16"/>
  </si>
  <si>
    <t>2日追加出勤希望、２日以上の土曜か日曜か祝日休み希望。希望休なし</t>
  </si>
  <si>
    <t>遅番(深夜番)・平日休み多め希望</t>
  </si>
  <si>
    <t>平日休み多めで希望</t>
  </si>
  <si>
    <t>1日追加出勤・平日休み多め希望</t>
  </si>
  <si>
    <t>2日追加出勤・平日休み多め希望</t>
  </si>
  <si>
    <t>New Hire</t>
    <phoneticPr fontId="16"/>
  </si>
  <si>
    <t>Max 7</t>
    <phoneticPr fontId="16"/>
  </si>
  <si>
    <t>Max 15</t>
    <phoneticPr fontId="16"/>
  </si>
  <si>
    <t>HND11</t>
    <phoneticPr fontId="16"/>
  </si>
  <si>
    <t>13HND10</t>
    <phoneticPr fontId="16"/>
  </si>
  <si>
    <t>OFF&amp;Paid</t>
    <phoneticPr fontId="16"/>
  </si>
  <si>
    <t>Osuka Hiroyuki</t>
    <phoneticPr fontId="16"/>
  </si>
  <si>
    <t>8α</t>
    <phoneticPr fontId="16"/>
  </si>
  <si>
    <t>8β</t>
  </si>
  <si>
    <t>8α</t>
  </si>
  <si>
    <t>CAE</t>
  </si>
  <si>
    <t>13AT</t>
  </si>
  <si>
    <t>13BT</t>
  </si>
  <si>
    <t>13CT</t>
  </si>
  <si>
    <t>13LT</t>
  </si>
  <si>
    <t>13MT</t>
  </si>
  <si>
    <t>13KT</t>
  </si>
  <si>
    <t>13α/β</t>
    <phoneticPr fontId="16"/>
  </si>
  <si>
    <t>8α/β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</si>
</sst>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.00_-;\-* #,##0.00_-;_-* &quot;-&quot;??_-;_-@_-"/>
    <numFmt numFmtId="177" formatCode="dd"/>
    <numFmt numFmtId="178" formatCode="mmmm"/>
    <numFmt numFmtId="179" formatCode="yyyy/m/d;@"/>
  </numFmts>
  <fonts count="73" x14ac:knownFonts="1">
    <font>
      <sz val="10"/>
      <name val="Arial"/>
      <family val="2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0"/>
      <name val="Arial"/>
      <family val="2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b/>
      <sz val="10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sz val="16"/>
      <name val="メイリオ"/>
      <family val="3"/>
      <charset val="128"/>
    </font>
    <font>
      <sz val="16"/>
      <name val="Meiryo UI"/>
      <family val="3"/>
      <charset val="128"/>
    </font>
    <font>
      <b/>
      <sz val="14"/>
      <name val="メイリオ"/>
      <family val="3"/>
      <charset val="128"/>
    </font>
    <font>
      <b/>
      <sz val="16"/>
      <name val="メイリオ"/>
      <family val="3"/>
      <charset val="128"/>
    </font>
    <font>
      <b/>
      <sz val="12"/>
      <name val="メイリオ"/>
      <family val="3"/>
      <charset val="128"/>
    </font>
    <font>
      <b/>
      <sz val="18"/>
      <name val="メイリオ"/>
      <family val="3"/>
      <charset val="128"/>
    </font>
    <font>
      <b/>
      <sz val="28"/>
      <name val="メイリオ"/>
      <family val="3"/>
      <charset val="128"/>
    </font>
    <font>
      <sz val="14"/>
      <name val="Meiryo UI"/>
      <family val="3"/>
      <charset val="128"/>
    </font>
    <font>
      <sz val="10"/>
      <color theme="0"/>
      <name val="メイリオ"/>
      <family val="3"/>
      <charset val="128"/>
    </font>
    <font>
      <sz val="10"/>
      <color theme="2" tint="-0.249977111117893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0"/>
      <color theme="2"/>
      <name val="メイリオ"/>
      <family val="3"/>
      <charset val="128"/>
    </font>
    <font>
      <sz val="12"/>
      <name val="Meiryo UI"/>
      <family val="3"/>
      <charset val="128"/>
    </font>
    <font>
      <sz val="10"/>
      <color theme="1"/>
      <name val="Amazon Ember"/>
      <family val="2"/>
    </font>
    <font>
      <sz val="13"/>
      <name val="Meiryo UI"/>
      <family val="3"/>
      <charset val="128"/>
    </font>
    <font>
      <b/>
      <sz val="12"/>
      <color rgb="FFFF0000"/>
      <name val="メイリオ"/>
      <family val="3"/>
      <charset val="128"/>
    </font>
    <font>
      <b/>
      <sz val="12"/>
      <color theme="1"/>
      <name val="Meiryo UI"/>
      <family val="3"/>
      <charset val="128"/>
    </font>
    <font>
      <b/>
      <sz val="12"/>
      <color rgb="FFFF0000"/>
      <name val="Meiryo UI"/>
      <family val="3"/>
      <charset val="128"/>
    </font>
    <font>
      <b/>
      <sz val="10"/>
      <name val="Meiryo UI"/>
      <family val="3"/>
      <charset val="128"/>
    </font>
    <font>
      <b/>
      <sz val="12"/>
      <color theme="0"/>
      <name val="Meiryo UI"/>
      <family val="3"/>
      <charset val="128"/>
    </font>
    <font>
      <b/>
      <sz val="12"/>
      <color rgb="FF000000"/>
      <name val="Meiryo UI"/>
      <family val="3"/>
      <charset val="128"/>
    </font>
    <font>
      <b/>
      <sz val="12"/>
      <color theme="1"/>
      <name val="Microsoft YaHei"/>
      <family val="2"/>
    </font>
    <font>
      <sz val="14"/>
      <name val="Segoe UI Symbol"/>
      <family val="3"/>
    </font>
    <font>
      <b/>
      <sz val="14"/>
      <color rgb="FFFF0000"/>
      <name val="メイリオ"/>
      <family val="3"/>
      <charset val="128"/>
    </font>
    <font>
      <b/>
      <sz val="18"/>
      <color rgb="FFFF0000"/>
      <name val="メイリオ"/>
      <family val="3"/>
      <charset val="128"/>
    </font>
    <font>
      <sz val="14"/>
      <name val="メイリオ"/>
      <family val="3"/>
      <charset val="128"/>
    </font>
    <font>
      <b/>
      <sz val="16"/>
      <color rgb="FFFF0000"/>
      <name val="メイリオ"/>
      <family val="3"/>
      <charset val="128"/>
    </font>
    <font>
      <sz val="14"/>
      <color rgb="FFFF000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9"/>
      <name val="メイリオ"/>
      <family val="3"/>
      <charset val="128"/>
    </font>
    <font>
      <b/>
      <sz val="14"/>
      <color rgb="FFFF0000"/>
      <name val="Meiryo UI"/>
      <family val="3"/>
      <charset val="128"/>
    </font>
    <font>
      <sz val="11"/>
      <name val="Meiryo UI"/>
      <family val="3"/>
      <charset val="128"/>
    </font>
    <font>
      <sz val="12"/>
      <color rgb="FFFF0000"/>
      <name val="Meiryo UI"/>
      <family val="3"/>
      <charset val="128"/>
    </font>
    <font>
      <b/>
      <sz val="14"/>
      <name val="Meiryo UI"/>
      <family val="3"/>
      <charset val="128"/>
    </font>
    <font>
      <sz val="10"/>
      <name val="Meiryo UI"/>
      <family val="3"/>
      <charset val="128"/>
    </font>
    <font>
      <b/>
      <sz val="13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4"/>
      <color rgb="FF9C0006"/>
      <name val="Meiryo UI"/>
      <family val="3"/>
      <charset val="128"/>
    </font>
    <font>
      <sz val="10"/>
      <color rgb="FFFF0000"/>
      <name val="メイリオ"/>
      <family val="3"/>
      <charset val="128"/>
    </font>
    <font>
      <sz val="13"/>
      <color rgb="FFFF0000"/>
      <name val="Meiryo UI"/>
      <family val="3"/>
      <charset val="128"/>
    </font>
    <font>
      <b/>
      <sz val="13"/>
      <color rgb="FFFF0000"/>
      <name val="Meiryo UI"/>
      <family val="3"/>
      <charset val="128"/>
    </font>
    <font>
      <sz val="14"/>
      <color theme="8"/>
      <name val="Meiryo UI"/>
      <family val="3"/>
      <charset val="128"/>
    </font>
    <font>
      <b/>
      <sz val="14"/>
      <color theme="8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0"/>
      <color rgb="FF0066FF"/>
      <name val="メイリオ"/>
      <family val="3"/>
      <charset val="128"/>
    </font>
    <font>
      <b/>
      <sz val="10"/>
      <color rgb="FF00B050"/>
      <name val="メイリオ"/>
      <family val="3"/>
      <charset val="128"/>
    </font>
    <font>
      <b/>
      <i/>
      <sz val="11"/>
      <name val="メイリオ"/>
      <family val="3"/>
      <charset val="128"/>
    </font>
  </fonts>
  <fills count="22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6B0B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38" fontId="17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8" fillId="0" borderId="0"/>
    <xf numFmtId="176" fontId="15" fillId="0" borderId="0" applyBorder="0" applyAlignment="0" applyProtection="0"/>
    <xf numFmtId="38" fontId="17" fillId="0" borderId="0" applyFont="0" applyFill="0" applyBorder="0" applyAlignment="0" applyProtection="0">
      <alignment vertical="center"/>
    </xf>
    <xf numFmtId="0" fontId="14" fillId="0" borderId="0"/>
    <xf numFmtId="0" fontId="15" fillId="0" borderId="0"/>
    <xf numFmtId="9" fontId="15" fillId="0" borderId="0" applyFont="0" applyFill="0" applyBorder="0" applyAlignment="0" applyProtection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9" fontId="15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2">
    <xf numFmtId="0" fontId="0" fillId="0" borderId="0" xfId="0"/>
    <xf numFmtId="0" fontId="19" fillId="0" borderId="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177" fontId="27" fillId="0" borderId="9" xfId="0" applyNumberFormat="1" applyFont="1" applyBorder="1" applyAlignment="1">
      <alignment horizontal="center" vertical="center"/>
    </xf>
    <xf numFmtId="177" fontId="27" fillId="0" borderId="5" xfId="0" applyNumberFormat="1" applyFont="1" applyBorder="1" applyAlignment="1">
      <alignment horizontal="center" vertical="center"/>
    </xf>
    <xf numFmtId="177" fontId="27" fillId="0" borderId="6" xfId="0" applyNumberFormat="1" applyFont="1" applyBorder="1" applyAlignment="1">
      <alignment horizontal="center" vertical="center"/>
    </xf>
    <xf numFmtId="177" fontId="29" fillId="0" borderId="5" xfId="0" applyNumberFormat="1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177" fontId="24" fillId="0" borderId="9" xfId="0" applyNumberFormat="1" applyFont="1" applyBorder="1" applyAlignment="1">
      <alignment horizontal="center" vertical="center"/>
    </xf>
    <xf numFmtId="177" fontId="24" fillId="0" borderId="5" xfId="0" applyNumberFormat="1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29" xfId="0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7" fontId="29" fillId="2" borderId="6" xfId="0" applyNumberFormat="1" applyFont="1" applyFill="1" applyBorder="1" applyAlignment="1">
      <alignment horizontal="center" vertical="center"/>
    </xf>
    <xf numFmtId="177" fontId="32" fillId="0" borderId="0" xfId="0" applyNumberFormat="1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1" fillId="3" borderId="12" xfId="0" applyFont="1" applyFill="1" applyBorder="1" applyAlignment="1">
      <alignment vertical="center"/>
    </xf>
    <xf numFmtId="0" fontId="20" fillId="6" borderId="0" xfId="0" applyFont="1" applyFill="1" applyAlignment="1">
      <alignment horizontal="center" vertical="center"/>
    </xf>
    <xf numFmtId="9" fontId="20" fillId="0" borderId="0" xfId="20" applyFont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20" fillId="3" borderId="20" xfId="0" applyFont="1" applyFill="1" applyBorder="1" applyAlignment="1">
      <alignment horizontal="center" vertical="center"/>
    </xf>
    <xf numFmtId="14" fontId="35" fillId="0" borderId="0" xfId="0" applyNumberFormat="1" applyFont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1" fillId="0" borderId="35" xfId="0" applyFont="1" applyBorder="1" applyAlignment="1">
      <alignment horizontal="center" vertical="center"/>
    </xf>
    <xf numFmtId="0" fontId="31" fillId="0" borderId="36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5" xfId="0" applyFont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9" fontId="20" fillId="0" borderId="5" xfId="2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31" fillId="0" borderId="0" xfId="0" quotePrefix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31" xfId="0" applyFont="1" applyBorder="1" applyAlignment="1">
      <alignment horizontal="center" vertical="center"/>
    </xf>
    <xf numFmtId="14" fontId="21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42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0" fontId="40" fillId="0" borderId="0" xfId="0" applyFont="1" applyAlignment="1">
      <alignment horizontal="left" vertical="center" wrapText="1"/>
    </xf>
    <xf numFmtId="0" fontId="42" fillId="0" borderId="0" xfId="0" applyFont="1" applyAlignment="1">
      <alignment horizontal="left" vertical="center"/>
    </xf>
    <xf numFmtId="0" fontId="40" fillId="9" borderId="0" xfId="0" applyFont="1" applyFill="1" applyAlignment="1">
      <alignment horizontal="left" vertical="center" wrapText="1"/>
    </xf>
    <xf numFmtId="0" fontId="42" fillId="0" borderId="32" xfId="0" applyFont="1" applyBorder="1" applyAlignment="1">
      <alignment horizontal="center" vertical="center" wrapText="1"/>
    </xf>
    <xf numFmtId="0" fontId="40" fillId="10" borderId="0" xfId="0" applyFont="1" applyFill="1" applyAlignment="1">
      <alignment horizontal="left" vertical="center" wrapText="1"/>
    </xf>
    <xf numFmtId="0" fontId="42" fillId="0" borderId="32" xfId="0" applyFont="1" applyBorder="1" applyAlignment="1">
      <alignment horizontal="left" vertical="center" wrapText="1"/>
    </xf>
    <xf numFmtId="0" fontId="40" fillId="5" borderId="0" xfId="0" applyFont="1" applyFill="1" applyAlignment="1">
      <alignment horizontal="center" vertical="center" wrapText="1"/>
    </xf>
    <xf numFmtId="179" fontId="41" fillId="0" borderId="0" xfId="0" applyNumberFormat="1" applyFont="1" applyAlignment="1">
      <alignment horizontal="center" vertical="center" wrapText="1"/>
    </xf>
    <xf numFmtId="0" fontId="40" fillId="6" borderId="0" xfId="0" applyFont="1" applyFill="1" applyAlignment="1">
      <alignment horizontal="center" vertical="center" wrapText="1"/>
    </xf>
    <xf numFmtId="0" fontId="40" fillId="6" borderId="0" xfId="0" applyFont="1" applyFill="1" applyAlignment="1">
      <alignment vertical="center" wrapText="1"/>
    </xf>
    <xf numFmtId="179" fontId="43" fillId="0" borderId="0" xfId="0" applyNumberFormat="1" applyFont="1" applyAlignment="1">
      <alignment horizontal="center" vertical="center" wrapText="1"/>
    </xf>
    <xf numFmtId="0" fontId="40" fillId="5" borderId="0" xfId="0" applyFont="1" applyFill="1" applyAlignment="1">
      <alignment horizontal="left" vertical="center" wrapText="1"/>
    </xf>
    <xf numFmtId="14" fontId="40" fillId="0" borderId="0" xfId="0" applyNumberFormat="1" applyFont="1" applyAlignment="1">
      <alignment horizontal="left" vertical="center" wrapText="1"/>
    </xf>
    <xf numFmtId="14" fontId="44" fillId="0" borderId="0" xfId="0" applyNumberFormat="1" applyFont="1" applyAlignment="1">
      <alignment horizontal="center" vertical="center" wrapText="1"/>
    </xf>
    <xf numFmtId="0" fontId="45" fillId="0" borderId="0" xfId="0" applyFont="1" applyAlignment="1">
      <alignment horizontal="left" vertical="center" wrapText="1"/>
    </xf>
    <xf numFmtId="0" fontId="22" fillId="0" borderId="8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177" fontId="29" fillId="2" borderId="5" xfId="0" applyNumberFormat="1" applyFont="1" applyFill="1" applyBorder="1" applyAlignment="1">
      <alignment horizontal="center" vertical="center"/>
    </xf>
    <xf numFmtId="177" fontId="29" fillId="2" borderId="40" xfId="0" applyNumberFormat="1" applyFont="1" applyFill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47" fillId="0" borderId="31" xfId="0" applyFont="1" applyBorder="1" applyAlignment="1">
      <alignment horizontal="center" vertical="center"/>
    </xf>
    <xf numFmtId="177" fontId="48" fillId="0" borderId="5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49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49" fillId="3" borderId="7" xfId="0" applyFont="1" applyFill="1" applyBorder="1" applyAlignment="1">
      <alignment horizontal="center" vertical="center"/>
    </xf>
    <xf numFmtId="0" fontId="49" fillId="3" borderId="41" xfId="0" applyFont="1" applyFill="1" applyBorder="1" applyAlignment="1">
      <alignment horizontal="center" vertical="center"/>
    </xf>
    <xf numFmtId="0" fontId="36" fillId="0" borderId="36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50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31" fillId="0" borderId="43" xfId="0" applyFont="1" applyBorder="1" applyAlignment="1">
      <alignment horizontal="center" vertical="center"/>
    </xf>
    <xf numFmtId="0" fontId="31" fillId="0" borderId="45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21" fillId="0" borderId="43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36" fillId="0" borderId="30" xfId="0" applyFont="1" applyBorder="1" applyAlignment="1">
      <alignment horizontal="center" vertical="center"/>
    </xf>
    <xf numFmtId="177" fontId="24" fillId="0" borderId="6" xfId="0" applyNumberFormat="1" applyFont="1" applyBorder="1" applyAlignment="1">
      <alignment horizontal="center" vertical="center"/>
    </xf>
    <xf numFmtId="177" fontId="50" fillId="0" borderId="5" xfId="0" applyNumberFormat="1" applyFont="1" applyBorder="1" applyAlignment="1">
      <alignment horizontal="center" vertical="center"/>
    </xf>
    <xf numFmtId="0" fontId="40" fillId="10" borderId="0" xfId="0" applyFont="1" applyFill="1" applyAlignment="1">
      <alignment vertical="center" wrapText="1"/>
    </xf>
    <xf numFmtId="0" fontId="19" fillId="0" borderId="0" xfId="29" applyFont="1" applyAlignment="1">
      <alignment horizontal="left" vertical="center"/>
    </xf>
    <xf numFmtId="0" fontId="40" fillId="11" borderId="0" xfId="0" applyFont="1" applyFill="1" applyAlignment="1">
      <alignment horizontal="left" vertical="center" wrapText="1"/>
    </xf>
    <xf numFmtId="0" fontId="31" fillId="0" borderId="31" xfId="0" applyFont="1" applyBorder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5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31" fillId="0" borderId="52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0" borderId="51" xfId="0" applyFont="1" applyBorder="1" applyAlignment="1">
      <alignment horizontal="center" vertical="center"/>
    </xf>
    <xf numFmtId="0" fontId="38" fillId="0" borderId="16" xfId="0" applyFont="1" applyBorder="1" applyAlignment="1">
      <alignment horizontal="center" vertical="center"/>
    </xf>
    <xf numFmtId="0" fontId="36" fillId="0" borderId="45" xfId="0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49" fillId="3" borderId="5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53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30" xfId="0" applyFont="1" applyBorder="1" applyAlignment="1">
      <alignment horizontal="center" vertical="center"/>
    </xf>
    <xf numFmtId="0" fontId="51" fillId="0" borderId="31" xfId="0" applyFont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0" fontId="51" fillId="0" borderId="45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32" fillId="14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32" fillId="14" borderId="36" xfId="0" applyFont="1" applyFill="1" applyBorder="1" applyAlignment="1">
      <alignment horizontal="center" vertical="center"/>
    </xf>
    <xf numFmtId="0" fontId="58" fillId="0" borderId="36" xfId="0" applyFont="1" applyBorder="1" applyAlignment="1">
      <alignment horizontal="center" vertical="center"/>
    </xf>
    <xf numFmtId="0" fontId="32" fillId="12" borderId="0" xfId="0" applyFont="1" applyFill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1" fillId="0" borderId="18" xfId="0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26" fillId="15" borderId="0" xfId="0" applyFont="1" applyFill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7" fillId="0" borderId="36" xfId="0" applyFont="1" applyBorder="1" applyAlignment="1">
      <alignment horizontal="center" vertical="center"/>
    </xf>
    <xf numFmtId="0" fontId="57" fillId="0" borderId="30" xfId="0" applyFont="1" applyBorder="1" applyAlignment="1">
      <alignment horizontal="center" vertical="center"/>
    </xf>
    <xf numFmtId="0" fontId="57" fillId="0" borderId="45" xfId="0" applyFont="1" applyBorder="1" applyAlignment="1">
      <alignment horizontal="center" vertical="center"/>
    </xf>
    <xf numFmtId="0" fontId="57" fillId="0" borderId="5" xfId="0" applyFont="1" applyBorder="1" applyAlignment="1">
      <alignment horizontal="center" vertical="center"/>
    </xf>
    <xf numFmtId="0" fontId="21" fillId="16" borderId="0" xfId="0" applyFont="1" applyFill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4" fillId="0" borderId="36" xfId="0" applyFont="1" applyBorder="1" applyAlignment="1">
      <alignment horizontal="center" vertical="center"/>
    </xf>
    <xf numFmtId="0" fontId="54" fillId="0" borderId="16" xfId="0" applyFont="1" applyBorder="1" applyAlignment="1">
      <alignment horizontal="center" vertical="center"/>
    </xf>
    <xf numFmtId="0" fontId="54" fillId="0" borderId="45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/>
    </xf>
    <xf numFmtId="0" fontId="21" fillId="0" borderId="55" xfId="0" applyFont="1" applyBorder="1" applyAlignment="1">
      <alignment horizontal="center" vertical="center"/>
    </xf>
    <xf numFmtId="0" fontId="51" fillId="0" borderId="36" xfId="0" applyFont="1" applyBorder="1" applyAlignment="1">
      <alignment horizontal="center" vertical="center"/>
    </xf>
    <xf numFmtId="0" fontId="54" fillId="0" borderId="14" xfId="0" applyFont="1" applyBorder="1" applyAlignment="1">
      <alignment horizontal="center" vertical="center"/>
    </xf>
    <xf numFmtId="0" fontId="21" fillId="3" borderId="56" xfId="0" applyFont="1" applyFill="1" applyBorder="1" applyAlignment="1">
      <alignment vertical="center"/>
    </xf>
    <xf numFmtId="0" fontId="21" fillId="0" borderId="57" xfId="0" applyFont="1" applyBorder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22" fillId="17" borderId="0" xfId="0" applyFont="1" applyFill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38" fillId="0" borderId="30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21" fillId="0" borderId="58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31" fillId="0" borderId="33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177" fontId="24" fillId="0" borderId="51" xfId="0" applyNumberFormat="1" applyFont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31" fillId="0" borderId="28" xfId="0" applyFont="1" applyBorder="1" applyAlignment="1">
      <alignment horizontal="center" vertical="center"/>
    </xf>
    <xf numFmtId="0" fontId="31" fillId="0" borderId="42" xfId="0" applyFont="1" applyBorder="1" applyAlignment="1">
      <alignment horizontal="center" vertical="center"/>
    </xf>
    <xf numFmtId="0" fontId="31" fillId="16" borderId="1" xfId="0" applyFont="1" applyFill="1" applyBorder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54" fillId="3" borderId="0" xfId="0" applyFont="1" applyFill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0" fontId="65" fillId="3" borderId="0" xfId="0" applyFont="1" applyFill="1" applyAlignment="1">
      <alignment horizontal="center" vertical="center"/>
    </xf>
    <xf numFmtId="0" fontId="41" fillId="0" borderId="36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54" fillId="14" borderId="0" xfId="0" applyFont="1" applyFill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6" fillId="0" borderId="36" xfId="0" applyFont="1" applyBorder="1" applyAlignment="1">
      <alignment horizontal="center" vertical="center"/>
    </xf>
    <xf numFmtId="0" fontId="66" fillId="0" borderId="30" xfId="0" applyFont="1" applyBorder="1" applyAlignment="1">
      <alignment horizontal="center" vertical="center"/>
    </xf>
    <xf numFmtId="0" fontId="66" fillId="0" borderId="45" xfId="0" applyFont="1" applyBorder="1" applyAlignment="1">
      <alignment horizontal="center" vertical="center"/>
    </xf>
    <xf numFmtId="0" fontId="67" fillId="0" borderId="30" xfId="0" applyFont="1" applyBorder="1" applyAlignment="1">
      <alignment horizontal="center" vertical="center"/>
    </xf>
    <xf numFmtId="0" fontId="54" fillId="14" borderId="1" xfId="0" applyFont="1" applyFill="1" applyBorder="1" applyAlignment="1">
      <alignment horizontal="center" vertical="center"/>
    </xf>
    <xf numFmtId="0" fontId="54" fillId="14" borderId="39" xfId="0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0" fillId="3" borderId="0" xfId="0" applyFont="1" applyFill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51" fillId="0" borderId="39" xfId="0" applyFont="1" applyBorder="1" applyAlignment="1">
      <alignment horizontal="center" vertical="center"/>
    </xf>
    <xf numFmtId="0" fontId="51" fillId="16" borderId="1" xfId="0" applyFont="1" applyFill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177" fontId="29" fillId="2" borderId="56" xfId="0" applyNumberFormat="1" applyFont="1" applyFill="1" applyBorder="1" applyAlignment="1">
      <alignment horizontal="center" vertical="center"/>
    </xf>
    <xf numFmtId="177" fontId="29" fillId="2" borderId="12" xfId="0" applyNumberFormat="1" applyFont="1" applyFill="1" applyBorder="1" applyAlignment="1">
      <alignment horizontal="center" vertical="center"/>
    </xf>
    <xf numFmtId="177" fontId="29" fillId="2" borderId="8" xfId="0" applyNumberFormat="1" applyFont="1" applyFill="1" applyBorder="1" applyAlignment="1">
      <alignment horizontal="center" vertical="center"/>
    </xf>
    <xf numFmtId="177" fontId="29" fillId="0" borderId="0" xfId="0" applyNumberFormat="1" applyFont="1" applyAlignment="1">
      <alignment horizontal="center" vertical="center"/>
    </xf>
    <xf numFmtId="0" fontId="31" fillId="20" borderId="2" xfId="0" applyFont="1" applyFill="1" applyBorder="1" applyAlignment="1">
      <alignment horizontal="center" vertical="center"/>
    </xf>
    <xf numFmtId="0" fontId="31" fillId="20" borderId="4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1" fillId="0" borderId="60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0" fillId="6" borderId="0" xfId="0" applyFont="1" applyFill="1" applyAlignment="1">
      <alignment horizontal="left" vertical="center"/>
    </xf>
    <xf numFmtId="0" fontId="20" fillId="0" borderId="9" xfId="0" applyFont="1" applyBorder="1" applyAlignment="1">
      <alignment horizontal="center" vertical="center"/>
    </xf>
    <xf numFmtId="0" fontId="20" fillId="0" borderId="6" xfId="0" applyFont="1" applyBorder="1" applyAlignment="1">
      <alignment horizontal="left" vertical="center"/>
    </xf>
    <xf numFmtId="0" fontId="31" fillId="20" borderId="6" xfId="0" applyFont="1" applyFill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0" fontId="55" fillId="0" borderId="0" xfId="0" applyFont="1" applyAlignment="1">
      <alignment horizontal="left" vertical="center"/>
    </xf>
    <xf numFmtId="0" fontId="55" fillId="0" borderId="52" xfId="0" applyFont="1" applyBorder="1" applyAlignment="1">
      <alignment horizontal="left" vertical="center"/>
    </xf>
    <xf numFmtId="0" fontId="31" fillId="20" borderId="39" xfId="0" applyFont="1" applyFill="1" applyBorder="1" applyAlignment="1">
      <alignment horizontal="center" vertical="center"/>
    </xf>
    <xf numFmtId="0" fontId="55" fillId="0" borderId="11" xfId="0" applyFont="1" applyBorder="1" applyAlignment="1">
      <alignment horizontal="left" vertical="center"/>
    </xf>
    <xf numFmtId="0" fontId="31" fillId="20" borderId="0" xfId="0" applyFont="1" applyFill="1" applyAlignment="1">
      <alignment horizontal="center" vertical="center"/>
    </xf>
    <xf numFmtId="0" fontId="55" fillId="0" borderId="17" xfId="0" applyFont="1" applyBorder="1" applyAlignment="1">
      <alignment horizontal="left" vertical="center"/>
    </xf>
    <xf numFmtId="0" fontId="31" fillId="20" borderId="1" xfId="0" applyFont="1" applyFill="1" applyBorder="1" applyAlignment="1">
      <alignment horizontal="center" vertical="center"/>
    </xf>
    <xf numFmtId="0" fontId="31" fillId="20" borderId="34" xfId="0" applyFont="1" applyFill="1" applyBorder="1" applyAlignment="1">
      <alignment horizontal="center" vertical="center"/>
    </xf>
    <xf numFmtId="0" fontId="55" fillId="0" borderId="33" xfId="0" applyFont="1" applyBorder="1" applyAlignment="1">
      <alignment horizontal="left" vertical="center"/>
    </xf>
    <xf numFmtId="0" fontId="31" fillId="20" borderId="36" xfId="0" applyFont="1" applyFill="1" applyBorder="1" applyAlignment="1">
      <alignment horizontal="center" vertical="center"/>
    </xf>
    <xf numFmtId="0" fontId="31" fillId="20" borderId="16" xfId="0" applyFont="1" applyFill="1" applyBorder="1" applyAlignment="1">
      <alignment horizontal="center" vertical="center"/>
    </xf>
    <xf numFmtId="0" fontId="55" fillId="6" borderId="33" xfId="0" applyFont="1" applyFill="1" applyBorder="1" applyAlignment="1">
      <alignment horizontal="left" vertical="center"/>
    </xf>
    <xf numFmtId="0" fontId="55" fillId="0" borderId="42" xfId="0" applyFont="1" applyBorder="1" applyAlignment="1">
      <alignment horizontal="left" vertical="center"/>
    </xf>
    <xf numFmtId="0" fontId="31" fillId="20" borderId="45" xfId="0" applyFont="1" applyFill="1" applyBorder="1" applyAlignment="1">
      <alignment horizontal="center" vertical="center"/>
    </xf>
    <xf numFmtId="0" fontId="58" fillId="20" borderId="0" xfId="0" applyFont="1" applyFill="1" applyAlignment="1">
      <alignment horizontal="center" vertical="center"/>
    </xf>
    <xf numFmtId="0" fontId="21" fillId="18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0" fillId="18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18" borderId="0" xfId="0" applyFont="1" applyFill="1" applyAlignment="1">
      <alignment horizontal="center" vertical="center"/>
    </xf>
    <xf numFmtId="0" fontId="22" fillId="18" borderId="0" xfId="0" applyFont="1" applyFill="1" applyAlignment="1">
      <alignment horizontal="center" vertical="center"/>
    </xf>
    <xf numFmtId="0" fontId="21" fillId="21" borderId="0" xfId="0" applyFont="1" applyFill="1" applyAlignment="1">
      <alignment horizontal="center" vertical="center"/>
    </xf>
    <xf numFmtId="0" fontId="70" fillId="21" borderId="0" xfId="0" applyFont="1" applyFill="1" applyAlignment="1">
      <alignment horizontal="center" vertical="center"/>
    </xf>
    <xf numFmtId="0" fontId="71" fillId="21" borderId="0" xfId="0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0" fontId="33" fillId="20" borderId="0" xfId="0" applyFont="1" applyFill="1" applyAlignment="1">
      <alignment horizontal="center" vertical="center"/>
    </xf>
    <xf numFmtId="0" fontId="21" fillId="20" borderId="1" xfId="0" applyFont="1" applyFill="1" applyBorder="1" applyAlignment="1">
      <alignment horizontal="center" vertical="center"/>
    </xf>
    <xf numFmtId="0" fontId="22" fillId="16" borderId="0" xfId="0" applyFont="1" applyFill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2" fillId="0" borderId="18" xfId="0" applyFont="1" applyBorder="1" applyAlignment="1">
      <alignment horizontal="center" vertical="center"/>
    </xf>
    <xf numFmtId="0" fontId="72" fillId="0" borderId="28" xfId="0" applyFont="1" applyBorder="1" applyAlignment="1">
      <alignment horizontal="center" vertical="center"/>
    </xf>
    <xf numFmtId="0" fontId="72" fillId="0" borderId="33" xfId="0" applyFont="1" applyBorder="1" applyAlignment="1">
      <alignment horizontal="center" vertical="center"/>
    </xf>
    <xf numFmtId="0" fontId="72" fillId="0" borderId="11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22" fillId="0" borderId="25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178" fontId="30" fillId="5" borderId="7" xfId="0" applyNumberFormat="1" applyFont="1" applyFill="1" applyBorder="1" applyAlignment="1">
      <alignment horizontal="center" vertical="center"/>
    </xf>
    <xf numFmtId="178" fontId="30" fillId="5" borderId="8" xfId="0" applyNumberFormat="1" applyFont="1" applyFill="1" applyBorder="1" applyAlignment="1">
      <alignment horizontal="center" vertical="center"/>
    </xf>
    <xf numFmtId="178" fontId="30" fillId="5" borderId="12" xfId="0" applyNumberFormat="1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 wrapText="1"/>
    </xf>
    <xf numFmtId="0" fontId="26" fillId="13" borderId="0" xfId="0" applyFont="1" applyFill="1" applyAlignment="1">
      <alignment horizontal="center" vertical="center" wrapText="1"/>
    </xf>
    <xf numFmtId="0" fontId="26" fillId="13" borderId="0" xfId="0" applyFont="1" applyFill="1" applyAlignment="1">
      <alignment horizontal="center" vertical="center"/>
    </xf>
    <xf numFmtId="0" fontId="28" fillId="15" borderId="0" xfId="0" applyFont="1" applyFill="1" applyAlignment="1">
      <alignment horizontal="center" vertical="center"/>
    </xf>
    <xf numFmtId="0" fontId="22" fillId="0" borderId="25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8" fillId="19" borderId="0" xfId="0" applyFont="1" applyFill="1" applyAlignment="1">
      <alignment horizontal="center" vertical="center"/>
    </xf>
  </cellXfs>
  <cellStyles count="30">
    <cellStyle name="Hyperlink 2" xfId="5" xr:uid="{00000000-0005-0000-0000-000002000000}"/>
    <cellStyle name="Normal 2" xfId="8" xr:uid="{00000000-0005-0000-0000-000004000000}"/>
    <cellStyle name="Normal 3" xfId="7" xr:uid="{00000000-0005-0000-0000-000005000000}"/>
    <cellStyle name="Normal 3 2" xfId="10" xr:uid="{00000000-0005-0000-0000-000006000000}"/>
    <cellStyle name="Normal 3 2 2" xfId="22" xr:uid="{00000000-0005-0000-0000-000006000000}"/>
    <cellStyle name="Normal 3 3" xfId="11" xr:uid="{00000000-0005-0000-0000-000007000000}"/>
    <cellStyle name="Normal 3 3 2" xfId="12" xr:uid="{00000000-0005-0000-0000-000008000000}"/>
    <cellStyle name="Normal 3 3 2 2" xfId="13" xr:uid="{00000000-0005-0000-0000-000009000000}"/>
    <cellStyle name="Normal 3 3 2 2 2" xfId="15" xr:uid="{028CC934-5A3C-49ED-B45C-DEF008840BEE}"/>
    <cellStyle name="Normal 3 3 2 2 2 2" xfId="17" xr:uid="{EC2A5007-1020-4C15-88CF-805142B9F985}"/>
    <cellStyle name="Normal 3 3 2 2 2 2 2" xfId="19" xr:uid="{D43A0A64-8F37-4EA9-BBDA-530D7892E31E}"/>
    <cellStyle name="Normal 4" xfId="14" xr:uid="{F84C00BE-960B-4362-8E69-BC0CE6035211}"/>
    <cellStyle name="Normal 4 2" xfId="16" xr:uid="{E6F5452F-E63B-4AE2-9326-441C3331178E}"/>
    <cellStyle name="Normal 4 2 2" xfId="18" xr:uid="{8F7B66FE-1E33-4D1A-86EE-A6AB12FB5F14}"/>
    <cellStyle name="Percent 2" xfId="9" xr:uid="{00000000-0005-0000-0000-00000B000000}"/>
    <cellStyle name="パーセント" xfId="20" builtinId="5"/>
    <cellStyle name="パーセント 2" xfId="26" xr:uid="{00000000-0005-0000-0000-000046000000}"/>
    <cellStyle name="桁区切り 2" xfId="1" xr:uid="{00000000-0005-0000-0000-00000C000000}"/>
    <cellStyle name="桁区切り 2 2" xfId="6" xr:uid="{00000000-0005-0000-0000-00000D000000}"/>
    <cellStyle name="標準" xfId="0" builtinId="0"/>
    <cellStyle name="標準 10" xfId="3" xr:uid="{00000000-0005-0000-0000-00000E000000}"/>
    <cellStyle name="標準 2" xfId="2" xr:uid="{00000000-0005-0000-0000-00000F000000}"/>
    <cellStyle name="標準 3" xfId="4" xr:uid="{00000000-0005-0000-0000-000010000000}"/>
    <cellStyle name="標準 3 2" xfId="21" xr:uid="{00000000-0005-0000-0000-000010000000}"/>
    <cellStyle name="標準 4" xfId="23" xr:uid="{14D1A780-3BD0-446C-B54D-E17232E22AA9}"/>
    <cellStyle name="標準 4 2" xfId="24" xr:uid="{E00D3F68-4470-4446-835E-2F4FA46FAB44}"/>
    <cellStyle name="標準 5" xfId="25" xr:uid="{00000000-0005-0000-0000-000047000000}"/>
    <cellStyle name="標準 6" xfId="27" xr:uid="{1058B8EB-AF11-4E54-9100-CF2A6024EF3B}"/>
    <cellStyle name="標準 6 2 2 2 2" xfId="29" xr:uid="{4EC91802-B58B-4115-8F1C-88DD97D86AD3}"/>
    <cellStyle name="標準 6 2 2 2 2 2 2 2 2 2 2" xfId="28" xr:uid="{6948EE27-2BC7-43D3-9D5E-BD0A7EDE6E39}"/>
  </cellStyles>
  <dxfs count="829">
    <dxf>
      <font>
        <color rgb="FFBC8B0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BC8B00"/>
      </font>
      <fill>
        <patternFill>
          <bgColor theme="7" tint="0.59996337778862885"/>
        </patternFill>
      </fill>
    </dxf>
    <dxf>
      <font>
        <color rgb="FFBC8B0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color rgb="FFBC8B0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theme="7" tint="0.3999450666829432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theme="7" tint="0.3999450666829432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ont>
        <color rgb="FFBC8B0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0000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rgb="FFFFC000"/>
        </patternFill>
      </fill>
    </dxf>
    <dxf>
      <fill>
        <patternFill>
          <bgColor theme="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FFC00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BC8B0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0006"/>
      </font>
      <fill>
        <patternFill patternType="solid">
          <fgColor rgb="FFFF0000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FFC000"/>
        </patternFill>
      </fill>
    </dxf>
    <dxf>
      <font>
        <color rgb="FFBC8B0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0006"/>
      </font>
      <fill>
        <patternFill patternType="solid">
          <fgColor rgb="FFFF0000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FFC000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b/>
        <i val="0"/>
        <color rgb="FF9C0006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9C0006"/>
      </font>
      <fill>
        <patternFill patternType="solid">
          <bgColor theme="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6B0B0"/>
      <color rgb="FFFF66FF"/>
      <color rgb="FFCC66FF"/>
      <color rgb="FF9C0006"/>
      <color rgb="FFFFC7CE"/>
      <color rgb="FFFFC5C5"/>
      <color rgb="FFBC8B00"/>
      <color rgb="FF006100"/>
      <color rgb="FF9C57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portal.ant.amazon.com\Gen_Ledger\G&amp;A\GLDI%20Files\08-Aug-12\Fixed%20Assets\FA115B_HVAC_Depreciation%20Accrual_AUG_SC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.ant.amazon.com/Gen_Ledger/G&amp;A/GLDI%20Files/08-Aug-12/Fixed%20Assets/FA115B_HVAC_Depreciation%20Accrual_AUG_S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Cache"/>
      <sheetName val="BneWorkBookProperties"/>
      <sheetName val="BneLog"/>
      <sheetName val="Entry"/>
      <sheetName val="Email"/>
      <sheetName val="Monthly Spend-Cooling JUL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Cache"/>
      <sheetName val="BneWorkBookProperties"/>
      <sheetName val="BneLog"/>
      <sheetName val="Entry"/>
      <sheetName val="Email"/>
      <sheetName val="Monthly Spend-Cooling JUL"/>
      <sheetName val="Reference"/>
    </sheetNames>
    <sheetDataSet>
      <sheetData sheetId="0">
        <row r="1">
          <cell r="A1" t="str">
            <v>No</v>
          </cell>
        </row>
        <row r="2">
          <cell r="A2" t="str">
            <v>Yes</v>
          </cell>
        </row>
      </sheetData>
      <sheetData sheetId="1"/>
      <sheetData sheetId="2"/>
      <sheetData sheetId="3"/>
      <sheetData sheetId="4"/>
      <sheetData sheetId="5">
        <row r="3">
          <cell r="A3" t="str">
            <v>TUL1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87D-183E-4700-8524-6E1340C8D52C}">
  <sheetPr codeName="Sheet1">
    <tabColor rgb="FFFF66FF"/>
  </sheetPr>
  <dimension ref="B1:AO123"/>
  <sheetViews>
    <sheetView showZeros="0" zoomScale="44" zoomScaleNormal="70" workbookViewId="0">
      <pane ySplit="6" topLeftCell="A25" activePane="bottomLeft" state="frozen"/>
      <selection pane="bottomLeft" activeCell="D44" sqref="D44"/>
    </sheetView>
  </sheetViews>
  <sheetFormatPr defaultColWidth="12.5546875" defaultRowHeight="21" customHeight="1" outlineLevelCol="1" x14ac:dyDescent="0.25"/>
  <cols>
    <col min="1" max="1" width="12.5546875" style="82"/>
    <col min="2" max="2" width="12.5546875" style="86" customWidth="1"/>
    <col min="3" max="3" width="30.44140625" style="82" customWidth="1"/>
    <col min="4" max="4" width="25.5546875" style="82" customWidth="1"/>
    <col min="5" max="6" width="19" style="82" customWidth="1"/>
    <col min="7" max="7" width="18" style="84" customWidth="1" outlineLevel="1"/>
    <col min="8" max="8" width="14" style="84" customWidth="1" outlineLevel="1"/>
    <col min="9" max="9" width="34.44140625" style="83" customWidth="1" outlineLevel="1"/>
    <col min="10" max="10" width="27.44140625" style="83" customWidth="1" outlineLevel="1"/>
    <col min="11" max="11" width="13" style="83" customWidth="1" outlineLevel="1"/>
    <col min="12" max="15" width="12.5546875" style="83" customWidth="1" outlineLevel="1"/>
    <col min="16" max="16" width="17.44140625" style="83" customWidth="1" outlineLevel="1"/>
    <col min="17" max="18" width="14" style="83" customWidth="1" outlineLevel="1"/>
    <col min="19" max="19" width="20.44140625" style="83" customWidth="1" outlineLevel="1"/>
    <col min="20" max="20" width="11" style="83" customWidth="1" outlineLevel="1"/>
    <col min="21" max="21" width="4.5546875" style="83" customWidth="1" outlineLevel="1"/>
    <col min="22" max="22" width="26.5546875" style="84" customWidth="1" outlineLevel="1"/>
    <col min="23" max="23" width="9.5546875" style="85" customWidth="1" outlineLevel="1"/>
    <col min="24" max="24" width="31.5546875" style="83" customWidth="1" outlineLevel="1"/>
    <col min="25" max="25" width="27.44140625" style="83" customWidth="1" outlineLevel="1"/>
    <col min="26" max="26" width="13" style="85" customWidth="1" outlineLevel="1"/>
    <col min="27" max="29" width="9.5546875" style="83" customWidth="1" outlineLevel="1"/>
    <col min="30" max="30" width="5.5546875" style="84" customWidth="1" outlineLevel="1"/>
    <col min="31" max="33" width="16.5546875" style="83" customWidth="1" outlineLevel="1"/>
    <col min="34" max="35" width="12.5546875" style="82" customWidth="1" outlineLevel="1"/>
    <col min="36" max="36" width="31.5546875" style="82" customWidth="1" outlineLevel="1"/>
    <col min="37" max="40" width="12.5546875" style="82" customWidth="1" outlineLevel="1"/>
    <col min="41" max="41" width="12.5546875" style="82" customWidth="1" outlineLevel="1" collapsed="1"/>
    <col min="42" max="16384" width="12.5546875" style="82"/>
  </cols>
  <sheetData>
    <row r="1" spans="2:40" s="83" customFormat="1" ht="21" customHeight="1" x14ac:dyDescent="0.25">
      <c r="B1" s="85"/>
      <c r="G1" s="84"/>
      <c r="H1" s="84"/>
      <c r="I1" s="324"/>
      <c r="J1" s="324"/>
      <c r="V1" s="84"/>
      <c r="W1" s="85"/>
      <c r="X1" s="324"/>
      <c r="Y1" s="324"/>
      <c r="Z1" s="85"/>
      <c r="AD1" s="84"/>
      <c r="AF1" s="83" t="s">
        <v>123</v>
      </c>
      <c r="AG1" s="83" t="s">
        <v>124</v>
      </c>
    </row>
    <row r="2" spans="2:40" s="83" customFormat="1" ht="21" customHeight="1" x14ac:dyDescent="0.25">
      <c r="B2" s="85"/>
      <c r="G2" s="84"/>
      <c r="H2" s="84"/>
      <c r="I2" s="325"/>
      <c r="J2" s="325"/>
      <c r="V2" s="84"/>
      <c r="W2" s="85"/>
      <c r="X2" s="325"/>
      <c r="Y2" s="325"/>
      <c r="AD2" s="84"/>
      <c r="AE2" s="99" t="s">
        <v>70</v>
      </c>
      <c r="AF2" s="83">
        <f ca="1">MATCH("Manager",INDIRECT(VLOOKUP(MONTH($V$6+1),{1,"January";2,"February";3,"March";4,"April";5,"May";6,"June";7,"July";8,"August";9,"September";10,"October";11,"November";12,"December"},2,0)&amp;"!a1:a9000"),0)</f>
        <v>120</v>
      </c>
      <c r="AG2" s="83">
        <f ca="1">MATCH(V6+1,OFFSET(INDIRECT(VLOOKUP(MONTH($V$6+1),{1,"January";2,"February";3,"March";4,"April";5,"May";6,"June";7,"July";8,"August";9,"September";10,"October";11,"November";12,"December"},2,0)&amp;"!1:1"),AF2-1,0),0)</f>
        <v>22</v>
      </c>
    </row>
    <row r="3" spans="2:40" s="83" customFormat="1" ht="21" customHeight="1" x14ac:dyDescent="0.25">
      <c r="B3" s="85"/>
      <c r="G3" s="98"/>
      <c r="H3" s="98"/>
      <c r="I3" s="324"/>
      <c r="J3" s="324"/>
      <c r="V3" s="98"/>
      <c r="W3" s="85"/>
      <c r="X3" s="324"/>
      <c r="Y3" s="324"/>
      <c r="AD3" s="84"/>
      <c r="AE3" s="85" t="s">
        <v>7</v>
      </c>
      <c r="AF3" s="83">
        <f ca="1">MATCH("ORDA",INDIRECT(VLOOKUP(MONTH($V$6+1),{1,"January";2,"February";3,"March";4,"April";5,"May";6,"June";7,"July";8,"August";9,"September";10,"October";11,"November";12,"December"},2,0)&amp;"!a1:a9000"),0)</f>
        <v>5</v>
      </c>
      <c r="AG3" s="83">
        <f ca="1">MATCH(V6+1,OFFSET(INDIRECT(VLOOKUP(MONTH($V$6+1),{1,"January";2,"February";3,"March";4,"April";5,"May";6,"June";7,"July";8,"August";9,"September";10,"October";11,"November";12,"December"},2,0)&amp;"!1:1"),AF3-1,0),0)</f>
        <v>22</v>
      </c>
    </row>
    <row r="4" spans="2:40" s="83" customFormat="1" ht="21" customHeight="1" x14ac:dyDescent="0.25">
      <c r="B4" s="85"/>
      <c r="I4" s="325"/>
      <c r="J4" s="325"/>
      <c r="W4" s="85"/>
      <c r="X4" s="325"/>
      <c r="Y4" s="325"/>
      <c r="AD4" s="84"/>
      <c r="AE4" s="85" t="s">
        <v>57</v>
      </c>
      <c r="AF4" s="83">
        <f ca="1">MATCH("Supplier",INDIRECT(VLOOKUP(MONTH($V$6+1),{1,"January";2,"February";3,"March";4,"April";5,"May";6,"June";7,"July";8,"August";9,"September";10,"October";11,"November";12,"December"},2,0)&amp;"!a1:a9000"),0)</f>
        <v>29</v>
      </c>
      <c r="AG4" s="83">
        <f ca="1">AG3</f>
        <v>22</v>
      </c>
    </row>
    <row r="5" spans="2:40" s="83" customFormat="1" ht="21" customHeight="1" x14ac:dyDescent="0.25">
      <c r="B5" s="85"/>
      <c r="G5" s="84"/>
      <c r="H5" s="84"/>
      <c r="I5" s="325"/>
      <c r="J5" s="325"/>
      <c r="V5" s="84"/>
      <c r="W5" s="85"/>
      <c r="X5" s="325"/>
      <c r="Y5" s="325"/>
      <c r="AD5" s="84"/>
      <c r="AE5" s="97">
        <f ca="1">EOMONTH(V6,0)</f>
        <v>45808</v>
      </c>
      <c r="AF5" s="83">
        <f ca="1">MATCH("Manager",INDIRECT(VLOOKUP(MONTH($V$6+1),{1,"January";2,"February";3,"March";4,"April";5,"May";6,"June";7,"July";8,"August";9,"September";10,"October";11,"November";12,"December"},2,0)&amp;"!a1:a9000"),0)</f>
        <v>120</v>
      </c>
      <c r="AG5" s="83">
        <f ca="1">MATCH(V6+1,OFFSET(INDIRECT(VLOOKUP(MONTH($V$6+1),{1,"January";2,"February";3,"March";4,"April";5,"May";6,"June";7,"July";8,"August";9,"September";10,"October";11,"November";12,"December"},2,0)&amp;"!1:1"),AF5-1,0),0)</f>
        <v>22</v>
      </c>
    </row>
    <row r="6" spans="2:40" s="83" customFormat="1" ht="48" customHeight="1" thickBot="1" x14ac:dyDescent="0.3">
      <c r="B6" s="96" t="s">
        <v>125</v>
      </c>
      <c r="C6" s="91" t="str">
        <f ca="1">TEXT(V6+1,"yyyy/mm/dd")&amp;" Name（略称）"</f>
        <v>2025/05/12 Name（略称）</v>
      </c>
      <c r="D6" s="91" t="str">
        <f ca="1">TEXT(V6+1,"yyyy/mm/dd")&amp;" ID"</f>
        <v>2025/05/12 ID</v>
      </c>
      <c r="E6" s="91" t="s">
        <v>126</v>
      </c>
      <c r="G6" s="95"/>
      <c r="H6" s="91" t="s">
        <v>125</v>
      </c>
      <c r="I6" s="91" t="str">
        <f ca="1">TEXT(V6+1,"yyyy/mm/dd")&amp;" Name（略称）"</f>
        <v>2025/05/12 Name（略称）</v>
      </c>
      <c r="J6" s="91" t="str">
        <f ca="1">TEXT(V6+1,"yyyy/mm/dd")&amp;" ID"</f>
        <v>2025/05/12 ID</v>
      </c>
      <c r="K6" s="85" t="s">
        <v>127</v>
      </c>
      <c r="L6" s="83" t="s">
        <v>128</v>
      </c>
      <c r="Q6" s="94" t="s">
        <v>129</v>
      </c>
      <c r="R6" s="94" t="s">
        <v>130</v>
      </c>
      <c r="S6" s="93" t="s">
        <v>131</v>
      </c>
      <c r="T6" s="93" t="s">
        <v>132</v>
      </c>
      <c r="V6" s="92">
        <f ca="1">TODAY()</f>
        <v>45788</v>
      </c>
      <c r="W6" s="85" t="s">
        <v>128</v>
      </c>
      <c r="X6" s="91" t="str">
        <f ca="1">TEXT(V6+1,"yyyy/mm/dd")&amp;" Name（略称）"</f>
        <v>2025/05/12 Name（略称）</v>
      </c>
      <c r="Y6" s="91" t="str">
        <f ca="1">TEXT(V6+1,"yyyy/mm/dd")&amp;" ID"</f>
        <v>2025/05/12 ID</v>
      </c>
      <c r="Z6" s="85" t="s">
        <v>126</v>
      </c>
      <c r="AA6" s="83" t="s">
        <v>133</v>
      </c>
      <c r="AB6" s="83" t="s">
        <v>134</v>
      </c>
      <c r="AC6" s="83" t="s">
        <v>135</v>
      </c>
      <c r="AD6" s="84"/>
      <c r="AE6" s="85"/>
      <c r="AJ6" s="94" t="s">
        <v>214</v>
      </c>
      <c r="AK6" s="94" t="s">
        <v>215</v>
      </c>
      <c r="AL6" s="93" t="s">
        <v>131</v>
      </c>
      <c r="AM6" s="93" t="s">
        <v>132</v>
      </c>
      <c r="AN6" s="93" t="s">
        <v>216</v>
      </c>
    </row>
    <row r="7" spans="2:40" s="83" customFormat="1" ht="21" customHeight="1" thickBot="1" x14ac:dyDescent="0.3">
      <c r="B7" s="85">
        <f ca="1">IFERROR(VLOOKUP(LARGE($G:$G,ROW($A1)),$G:$K,COLUMN(B2),0),"")</f>
        <v>0</v>
      </c>
      <c r="C7" s="85" t="str">
        <f t="shared" ref="B7:E26" ca="1" si="0">IFERROR(VLOOKUP(LARGE($G:$G,ROW($A1)),$G:$K,COLUMN(C2),0),"")</f>
        <v/>
      </c>
      <c r="D7" s="85">
        <f t="shared" ca="1" si="0"/>
        <v>0</v>
      </c>
      <c r="E7" s="85" t="str">
        <f t="shared" ca="1" si="0"/>
        <v>Manager</v>
      </c>
      <c r="G7" s="84">
        <f t="shared" ref="G7:G38" ca="1" si="1">IFERROR(IF(K7="Manager",50000000000,10000000000)+M7*100000+O7*1000+(150-ROW(A1)),0)</f>
        <v>50000600149</v>
      </c>
      <c r="H7" s="84">
        <f t="shared" ref="H7:H38" ca="1" si="2">IFERROR(VLOOKUP(ROW(A1),U:Z,3,0),"")</f>
        <v>14</v>
      </c>
      <c r="I7" s="84" t="str">
        <f t="shared" ref="I7:I38" ca="1" si="3">IFERROR(VLOOKUP(ROW(A1),U:Z,4,0),"")</f>
        <v>Miyahira</v>
      </c>
      <c r="J7" s="84" t="str">
        <f t="shared" ref="J7:J38" ca="1" si="4">IFERROR(VLOOKUP(ROW(A1),U:Z,5,0),"")</f>
        <v>matsujim</v>
      </c>
      <c r="K7" s="83" t="str">
        <f t="shared" ref="K7:K38" ca="1" si="5">IFERROR(VLOOKUP(ROW(A1),U:Z,6,0),"")</f>
        <v>Manager</v>
      </c>
      <c r="L7" s="83" cm="1">
        <f t="array" aca="1" ref="L7" ca="1">_xlfn.CONCAT(IFERROR(--MID(H7,ROW($1:$30),1),""))*1</f>
        <v>14</v>
      </c>
      <c r="M7" s="83">
        <f t="shared" ref="M7:M38" ca="1" si="6">20-L7</f>
        <v>6</v>
      </c>
      <c r="N7" s="83" t="str">
        <f t="shared" ref="N7:N38" ca="1" si="7">RIGHT(H7,LEN(H7)-LEN(L7))</f>
        <v/>
      </c>
      <c r="O7" s="83">
        <f ca="1">IFERROR(VLOOKUP(N7,{"α",6;"β",5;"γ",4;"δ",3;"ε",2;"ζ",1},2,0),IFERROR(100-IF(CODE(N7)&gt;100,90,CODE(N7)),0))</f>
        <v>0</v>
      </c>
      <c r="Q7" s="85" t="s">
        <v>35</v>
      </c>
      <c r="R7" s="85">
        <v>1</v>
      </c>
      <c r="S7" s="88" t="str">
        <f>AN7</f>
        <v>Tanida</v>
      </c>
      <c r="T7" s="88" t="str">
        <f>AM7</f>
        <v>tanidk</v>
      </c>
      <c r="U7" s="83">
        <f ca="1">SUM(AC$7:AC7)</f>
        <v>0</v>
      </c>
      <c r="V7" s="84"/>
      <c r="W7" s="85" cm="1">
        <f t="array" aca="1" ref="W7" ca="1">INDEX(INDIRECT(VLOOKUP(MONTH($V$6+1),{1,"January";2,"February";3,"March";4,"April";5,"May";6,"June";7,"July";8,"August";9,"September";10,"October";11,"November";12,"December"},2,0)&amp;"!A1:XX9000"),$AF$2+ROW(G1),$AG$2)</f>
        <v>0</v>
      </c>
      <c r="X7" s="84" t="str">
        <f t="shared" ref="X7:X38" ca="1" si="8">IFERROR(INDEX(S:S,MATCH(Y7,T:T,0)),"")</f>
        <v>Hashimura</v>
      </c>
      <c r="Y7" s="84" t="str" cm="1">
        <f t="array" aca="1" ref="Y7" ca="1">INDEX(INDIRECT(VLOOKUP(MONTH($V$6+1),{1,"January";2,"February";3,"March";4,"April";5,"May";6,"June";7,"July";8,"August";9,"September";10,"October";11,"November";12,"December"},2,0)&amp;"!c1:c9000"),$AF$2+ROW(G1))</f>
        <v>hatoshir</v>
      </c>
      <c r="Z7" s="89" t="s">
        <v>70</v>
      </c>
      <c r="AA7" s="83" cm="1">
        <f t="array" aca="1" ref="AA7" ca="1">INDEX(OFFSET(INDIRECT(VLOOKUP(MONTH($V$6+1),{1,"January";2,"February";3,"March";4,"April";5,"May";6,"June";7,"July";8,"August";9,"September";10,"October";11,"November";12,"December"},2,0)&amp;"!b1:b9000"),0,$AG$5-1),$AF$2+ROW(G1),0)</f>
        <v>0</v>
      </c>
      <c r="AB7" s="83" t="str">
        <f ca="1">IFERROR(VLOOKUP(W7,Q:R,2,0),"")</f>
        <v/>
      </c>
      <c r="AC7" s="83">
        <f ca="1">IF(AND(AA7&gt;0,AB7&lt;&gt;1),1,0)</f>
        <v>0</v>
      </c>
      <c r="AD7" s="84"/>
      <c r="AE7" s="85" t="s">
        <v>73</v>
      </c>
      <c r="AH7" s="136" t="s">
        <v>70</v>
      </c>
      <c r="AJ7" s="134" t="s">
        <v>164</v>
      </c>
      <c r="AK7" s="134" t="s">
        <v>73</v>
      </c>
      <c r="AL7" s="83" t="str">
        <f t="shared" ref="AL7:AL42" si="9">IF(ISNUMBER(SEARCH(",",AJ7)),LEFT(AJ7,FIND(",",AJ7)-1),LEFT(AJ7,FIND(" ",AJ7)-1))</f>
        <v>Tanida</v>
      </c>
      <c r="AM7" s="83" t="str">
        <f t="shared" ref="AM7:AM70" si="10">AK7</f>
        <v>tanidk</v>
      </c>
      <c r="AN7" s="83" t="str">
        <f t="array" ref="AN7">IF(COUNTIF(AL7:AL116,AL7)&gt;1,IF(ISNUMBER(SEARCH(",",AJ7)),LEFT(AJ7,FIND(",",AJ7)-1)&amp;" "&amp;MID(AJ7,FIND(",",AJ7)+2,1)&amp;".",LEFT(AJ7,FIND(" ",AJ7)-1)&amp;" "&amp;MID(AJ7,FIND(" ",AJ7)+1,1)&amp;"."),LEFT(AJ7,IF(ISNUMBER(SEARCH(",",AJ7)),FIND(",",AJ7),FIND(" ",AJ7))-1))</f>
        <v>Tanida</v>
      </c>
    </row>
    <row r="8" spans="2:40" s="83" customFormat="1" ht="21" customHeight="1" thickBot="1" x14ac:dyDescent="0.3">
      <c r="B8" s="85">
        <f ca="1">IFERROR(VLOOKUP(LARGE($G:$G,ROW($A2)),$G:$K,COLUMN(B3),0),"")</f>
        <v>1</v>
      </c>
      <c r="C8" s="85" t="str">
        <f t="shared" ca="1" si="0"/>
        <v/>
      </c>
      <c r="D8" s="85">
        <f t="shared" ca="1" si="0"/>
        <v>0</v>
      </c>
      <c r="E8" s="85" t="str">
        <f t="shared" ca="1" si="0"/>
        <v>Manager</v>
      </c>
      <c r="G8" s="84">
        <f t="shared" ca="1" si="1"/>
        <v>50000765148</v>
      </c>
      <c r="H8" s="84" t="str">
        <f t="shared" ca="1" si="2"/>
        <v>13#</v>
      </c>
      <c r="I8" s="84" t="str">
        <f t="shared" ca="1" si="3"/>
        <v>Taniguchi</v>
      </c>
      <c r="J8" s="84" t="str">
        <f t="shared" ca="1" si="4"/>
        <v>tanikyos</v>
      </c>
      <c r="K8" s="83" t="str">
        <f t="shared" ca="1" si="5"/>
        <v>Manager</v>
      </c>
      <c r="L8" s="83" cm="1">
        <f t="array" aca="1" ref="L8" ca="1">_xlfn.CONCAT(IFERROR(--MID(H8,ROW($1:$30),1),""))*1</f>
        <v>13</v>
      </c>
      <c r="M8" s="83">
        <f t="shared" ca="1" si="6"/>
        <v>7</v>
      </c>
      <c r="N8" s="83" t="str">
        <f t="shared" ca="1" si="7"/>
        <v>#</v>
      </c>
      <c r="O8" s="83">
        <f ca="1">IFERROR(VLOOKUP(N8,{"α",6;"β",5;"γ",4;"δ",3;"ε",2;"ζ",1},2,0),IFERROR(100-IF(CODE(N8)&gt;100,90,CODE(N8)),0))</f>
        <v>65</v>
      </c>
      <c r="Q8" s="83" t="s">
        <v>5</v>
      </c>
      <c r="R8" s="85">
        <v>1</v>
      </c>
      <c r="S8" s="88" t="str">
        <f t="shared" ref="S8:S71" si="11">AN8</f>
        <v>Matsuyama</v>
      </c>
      <c r="T8" s="88" t="str">
        <f t="shared" ref="T8:T71" si="12">AM8</f>
        <v>kymatsuy</v>
      </c>
      <c r="U8" s="83">
        <f ca="1">SUM(AC$7:AC8)</f>
        <v>0</v>
      </c>
      <c r="V8" s="84"/>
      <c r="W8" s="85" t="str" cm="1">
        <f t="array" aca="1" ref="W8" ca="1">INDEX(INDIRECT(VLOOKUP(MONTH($V$6+1),{1,"January";2,"February";3,"March";4,"April";5,"May";6,"June";7,"July";8,"August";9,"September";10,"October";11,"November";12,"December"},2,0)&amp;"!A1:XX9000"),$AF$2+ROW(G2),$AG$2)</f>
        <v>off</v>
      </c>
      <c r="X8" s="84" t="str">
        <f t="shared" ca="1" si="8"/>
        <v>Matsuoka</v>
      </c>
      <c r="Y8" s="84" t="str" cm="1">
        <f t="array" aca="1" ref="Y8" ca="1">INDEX(INDIRECT(VLOOKUP(MONTH($V$6+1),{1,"January";2,"February";3,"March";4,"April";5,"May";6,"June";7,"July";8,"August";9,"September";10,"October";11,"November";12,"December"},2,0)&amp;"!c1:c9000"),$AF$2+ROW(G2))</f>
        <v>mmisat</v>
      </c>
      <c r="Z8" s="89" t="s">
        <v>70</v>
      </c>
      <c r="AA8" s="83" t="str" cm="1">
        <f t="array" aca="1" ref="AA8" ca="1">INDEX(OFFSET(INDIRECT(VLOOKUP(MONTH($V$6+1),{1,"January";2,"February";3,"March";4,"April";5,"May";6,"June";7,"July";8,"August";9,"September";10,"October";11,"November";12,"December"},2,0)&amp;"!b1:b9000"),0,$AG$5-1),$AF$2+ROW(G2),0)</f>
        <v>off</v>
      </c>
      <c r="AB8" s="83">
        <f t="shared" ref="AB8:AB38" ca="1" si="13">IFERROR(VLOOKUP(W8,Q:R,2,0),"")</f>
        <v>1</v>
      </c>
      <c r="AC8" s="83">
        <f ca="1">IF(AND(AA8&gt;0,AB8&lt;&gt;1),1,0)</f>
        <v>0</v>
      </c>
      <c r="AD8" s="84"/>
      <c r="AE8" s="85" t="s">
        <v>76</v>
      </c>
      <c r="AH8" s="136" t="s">
        <v>70</v>
      </c>
      <c r="AJ8" s="134" t="s">
        <v>217</v>
      </c>
      <c r="AK8" s="134" t="s">
        <v>76</v>
      </c>
      <c r="AL8" s="83" t="str">
        <f t="shared" si="9"/>
        <v>Matsuyama</v>
      </c>
      <c r="AM8" s="83" t="str">
        <f t="shared" si="10"/>
        <v>kymatsuy</v>
      </c>
      <c r="AN8" s="83" t="str">
        <f t="array" ref="AN8">IF(COUNTIF(AL8:AL117,AL8)&gt;1,IF(ISNUMBER(SEARCH(",",AJ8)),LEFT(AJ8,FIND(",",AJ8)-1)&amp;" "&amp;MID(AJ8,FIND(",",AJ8)+2,1)&amp;".",LEFT(AJ8,FIND(" ",AJ8)-1)&amp;" "&amp;MID(AJ8,FIND(" ",AJ8)+1,1)&amp;"."),LEFT(AJ8,IF(ISNUMBER(SEARCH(",",AJ8)),FIND(",",AJ8),FIND(" ",AJ8))-1))</f>
        <v>Matsuyama</v>
      </c>
    </row>
    <row r="9" spans="2:40" s="83" customFormat="1" ht="21" customHeight="1" thickBot="1" x14ac:dyDescent="0.3">
      <c r="B9" s="85">
        <f t="shared" ca="1" si="0"/>
        <v>1</v>
      </c>
      <c r="C9" s="85" t="str">
        <f t="shared" ca="1" si="0"/>
        <v/>
      </c>
      <c r="D9" s="85">
        <f t="shared" ca="1" si="0"/>
        <v>0</v>
      </c>
      <c r="E9" s="85" t="str">
        <f t="shared" ca="1" si="0"/>
        <v>Manager</v>
      </c>
      <c r="G9" s="84">
        <f t="shared" ca="1" si="1"/>
        <v>50000710147</v>
      </c>
      <c r="H9" s="84" t="str">
        <f ca="1">IFERROR(VLOOKUP(ROW(A3),U:Z,3,0),"")</f>
        <v>13♭</v>
      </c>
      <c r="I9" s="84" t="str">
        <f t="shared" ca="1" si="3"/>
        <v>Ogata</v>
      </c>
      <c r="J9" s="84" t="str">
        <f t="shared" ca="1" si="4"/>
        <v>koheogat</v>
      </c>
      <c r="K9" s="83" t="str">
        <f t="shared" ca="1" si="5"/>
        <v>Manager</v>
      </c>
      <c r="L9" s="83" cm="1">
        <f t="array" aca="1" ref="L9" ca="1">_xlfn.CONCAT(IFERROR(--MID(H9,ROW($1:$30),1),""))*1</f>
        <v>13</v>
      </c>
      <c r="M9" s="83">
        <f t="shared" ca="1" si="6"/>
        <v>7</v>
      </c>
      <c r="N9" s="83" t="str">
        <f t="shared" ca="1" si="7"/>
        <v>♭</v>
      </c>
      <c r="O9" s="83">
        <f ca="1">IFERROR(VLOOKUP(N9,{"α",6;"β",5;"γ",4;"δ",3;"ε",2;"ζ",1},2,0),IFERROR(100-IF(CODE(N9)&gt;100,90,CODE(N9)),0))</f>
        <v>10</v>
      </c>
      <c r="Q9" s="83" t="s">
        <v>81</v>
      </c>
      <c r="R9" s="85">
        <v>1</v>
      </c>
      <c r="S9" s="88" t="str">
        <f t="shared" si="11"/>
        <v>Hashimura</v>
      </c>
      <c r="T9" s="88" t="str">
        <f t="shared" si="12"/>
        <v>hatoshir</v>
      </c>
      <c r="U9" s="83">
        <f ca="1">SUM(AC$7:AC9)</f>
        <v>0</v>
      </c>
      <c r="V9" s="84"/>
      <c r="W9" s="85" t="str" cm="1">
        <f t="array" aca="1" ref="W9" ca="1">INDEX(INDIRECT(VLOOKUP(MONTH($V$6+1),{1,"January";2,"February";3,"March";4,"April";5,"May";6,"June";7,"July";8,"August";9,"September";10,"October";11,"November";12,"December"},2,0)&amp;"!A1:XX9000"),$AF$2+ROW(G3),$AG$2)</f>
        <v>Off</v>
      </c>
      <c r="X9" s="84" t="str">
        <f t="shared" ca="1" si="8"/>
        <v>Ibori</v>
      </c>
      <c r="Y9" s="84" t="str" cm="1">
        <f t="array" aca="1" ref="Y9" ca="1">INDEX(INDIRECT(VLOOKUP(MONTH($V$6+1),{1,"January";2,"February";3,"March";4,"April";5,"May";6,"June";7,"July";8,"August";9,"September";10,"October";11,"November";12,"December"},2,0)&amp;"!c1:c9000"),$AF$2+ROW(G3))</f>
        <v>haribori</v>
      </c>
      <c r="Z9" s="89" t="s">
        <v>70</v>
      </c>
      <c r="AA9" s="83" t="str" cm="1">
        <f t="array" aca="1" ref="AA9" ca="1">INDEX(OFFSET(INDIRECT(VLOOKUP(MONTH($V$6+1),{1,"January";2,"February";3,"March";4,"April";5,"May";6,"June";7,"July";8,"August";9,"September";10,"October";11,"November";12,"December"},2,0)&amp;"!b1:b9000"),0,$AG$5-1),$AF$2+ROW(G3),0)</f>
        <v>Off</v>
      </c>
      <c r="AB9" s="83">
        <f t="shared" ca="1" si="13"/>
        <v>1</v>
      </c>
      <c r="AC9" s="83">
        <f t="shared" ref="AC9:AC38" ca="1" si="14">IF(AND(AA9&gt;0,AB9&lt;&gt;1),1,0)</f>
        <v>0</v>
      </c>
      <c r="AD9" s="84"/>
      <c r="AE9" s="85" t="s">
        <v>77</v>
      </c>
      <c r="AH9" s="136" t="s">
        <v>70</v>
      </c>
      <c r="AJ9" s="134" t="s">
        <v>151</v>
      </c>
      <c r="AK9" s="134" t="s">
        <v>77</v>
      </c>
      <c r="AL9" s="83" t="str">
        <f t="shared" si="9"/>
        <v>Hashimura</v>
      </c>
      <c r="AM9" s="83" t="str">
        <f t="shared" si="10"/>
        <v>hatoshir</v>
      </c>
      <c r="AN9" s="83" t="str">
        <f t="array" ref="AN9">IF(COUNTIF(AL9:AL118,AL9)&gt;1,IF(ISNUMBER(SEARCH(",",AJ9)),LEFT(AJ9,FIND(",",AJ9)-1)&amp;" "&amp;MID(AJ9,FIND(",",AJ9)+2,1)&amp;".",LEFT(AJ9,FIND(" ",AJ9)-1)&amp;" "&amp;MID(AJ9,FIND(" ",AJ9)+1,1)&amp;"."),LEFT(AJ9,IF(ISNUMBER(SEARCH(",",AJ9)),FIND(",",AJ9),FIND(" ",AJ9))-1))</f>
        <v>Hashimura</v>
      </c>
    </row>
    <row r="10" spans="2:40" s="83" customFormat="1" ht="21" customHeight="1" thickBot="1" x14ac:dyDescent="0.3">
      <c r="B10" s="85">
        <f t="shared" ca="1" si="0"/>
        <v>1</v>
      </c>
      <c r="C10" s="85" t="str">
        <f t="shared" ca="1" si="0"/>
        <v/>
      </c>
      <c r="D10" s="85">
        <f t="shared" ca="1" si="0"/>
        <v>0</v>
      </c>
      <c r="E10" s="85" t="str">
        <f t="shared" ca="1" si="0"/>
        <v>Manager</v>
      </c>
      <c r="G10" s="84">
        <f t="shared" ca="1" si="1"/>
        <v>50000700146</v>
      </c>
      <c r="H10" s="84">
        <f t="shared" ca="1" si="2"/>
        <v>13</v>
      </c>
      <c r="I10" s="84" t="str">
        <f t="shared" ca="1" si="3"/>
        <v>Porco</v>
      </c>
      <c r="J10" s="84" t="str">
        <f t="shared" ca="1" si="4"/>
        <v>andverpo</v>
      </c>
      <c r="K10" s="83" t="str">
        <f t="shared" ca="1" si="5"/>
        <v>Manager</v>
      </c>
      <c r="L10" s="83" cm="1">
        <f t="array" aca="1" ref="L10" ca="1">_xlfn.CONCAT(IFERROR(--MID(H10,ROW($1:$30),1),""))*1</f>
        <v>13</v>
      </c>
      <c r="M10" s="83">
        <f t="shared" ca="1" si="6"/>
        <v>7</v>
      </c>
      <c r="N10" s="83" t="str">
        <f t="shared" ca="1" si="7"/>
        <v/>
      </c>
      <c r="O10" s="83">
        <f ca="1">IFERROR(VLOOKUP(N10,{"α",6;"β",5;"γ",4;"δ",3;"ε",2;"ζ",1},2,0),IFERROR(100-IF(CODE(N10)&gt;100,90,CODE(N10)),0))</f>
        <v>0</v>
      </c>
      <c r="R10" s="85"/>
      <c r="S10" s="88" t="str">
        <f t="shared" si="11"/>
        <v>Matsuoka</v>
      </c>
      <c r="T10" s="88" t="str">
        <f t="shared" si="12"/>
        <v>mmisat</v>
      </c>
      <c r="U10" s="83">
        <f ca="1">SUM(AC$7:AC10)</f>
        <v>1</v>
      </c>
      <c r="V10" s="84"/>
      <c r="W10" s="85" cm="1">
        <f t="array" aca="1" ref="W10" ca="1">INDEX(INDIRECT(VLOOKUP(MONTH($V$6+1),{1,"January";2,"February";3,"March";4,"April";5,"May";6,"June";7,"July";8,"August";9,"September";10,"October";11,"November";12,"December"},2,0)&amp;"!A1:XX9000"),$AF$2+ROW(G4),$AG$2)</f>
        <v>14</v>
      </c>
      <c r="X10" s="84" t="str">
        <f t="shared" ca="1" si="8"/>
        <v>Miyahira</v>
      </c>
      <c r="Y10" s="84" t="str" cm="1">
        <f t="array" aca="1" ref="Y10" ca="1">INDEX(INDIRECT(VLOOKUP(MONTH($V$6+1),{1,"January";2,"February";3,"March";4,"April";5,"May";6,"June";7,"July";8,"August";9,"September";10,"October";11,"November";12,"December"},2,0)&amp;"!c1:c9000"),$AF$2+ROW(G4))</f>
        <v>matsujim</v>
      </c>
      <c r="Z10" s="89" t="s">
        <v>70</v>
      </c>
      <c r="AA10" s="83" cm="1">
        <f t="array" aca="1" ref="AA10" ca="1">INDEX(OFFSET(INDIRECT(VLOOKUP(MONTH($V$6+1),{1,"January";2,"February";3,"March";4,"April";5,"May";6,"June";7,"July";8,"August";9,"September";10,"October";11,"November";12,"December"},2,0)&amp;"!b1:b9000"),0,$AG$5-1),$AF$2+ROW(G4),0)</f>
        <v>14</v>
      </c>
      <c r="AB10" s="83" t="str">
        <f t="shared" ca="1" si="13"/>
        <v/>
      </c>
      <c r="AC10" s="83">
        <f t="shared" ca="1" si="14"/>
        <v>1</v>
      </c>
      <c r="AD10" s="84"/>
      <c r="AE10" s="85" t="s">
        <v>33</v>
      </c>
      <c r="AH10" s="136" t="s">
        <v>70</v>
      </c>
      <c r="AJ10" s="134" t="s">
        <v>121</v>
      </c>
      <c r="AK10" s="134" t="s">
        <v>33</v>
      </c>
      <c r="AL10" s="83" t="str">
        <f t="shared" si="9"/>
        <v>Matsuoka</v>
      </c>
      <c r="AM10" s="83" t="str">
        <f t="shared" si="10"/>
        <v>mmisat</v>
      </c>
      <c r="AN10" s="83" t="str">
        <f t="array" ref="AN10">IF(COUNTIF(AL10:AL119,AL10)&gt;1,IF(ISNUMBER(SEARCH(",",AJ10)),LEFT(AJ10,FIND(",",AJ10)-1)&amp;" "&amp;MID(AJ10,FIND(",",AJ10)+2,1)&amp;".",LEFT(AJ10,FIND(" ",AJ10)-1)&amp;" "&amp;MID(AJ10,FIND(" ",AJ10)+1,1)&amp;"."),LEFT(AJ10,IF(ISNUMBER(SEARCH(",",AJ10)),FIND(",",AJ10),FIND(" ",AJ10))-1))</f>
        <v>Matsuoka</v>
      </c>
    </row>
    <row r="11" spans="2:40" s="83" customFormat="1" ht="21" customHeight="1" thickBot="1" x14ac:dyDescent="0.3">
      <c r="B11" s="85">
        <f t="shared" ca="1" si="0"/>
        <v>1</v>
      </c>
      <c r="C11" s="85" t="str">
        <f t="shared" ca="1" si="0"/>
        <v/>
      </c>
      <c r="D11" s="85">
        <f t="shared" ca="1" si="0"/>
        <v>0</v>
      </c>
      <c r="E11" s="85" t="str">
        <f t="shared" ca="1" si="0"/>
        <v>Manager</v>
      </c>
      <c r="G11" s="84">
        <f t="shared" ca="1" si="1"/>
        <v>50001000145</v>
      </c>
      <c r="H11" s="84">
        <f t="shared" ca="1" si="2"/>
        <v>10</v>
      </c>
      <c r="I11" s="84" t="str">
        <f t="shared" ca="1" si="3"/>
        <v>Tanida</v>
      </c>
      <c r="J11" s="84" t="str">
        <f t="shared" ca="1" si="4"/>
        <v>tanidk</v>
      </c>
      <c r="K11" s="83" t="str">
        <f t="shared" ca="1" si="5"/>
        <v>Manager</v>
      </c>
      <c r="L11" s="83" cm="1">
        <f t="array" aca="1" ref="L11" ca="1">_xlfn.CONCAT(IFERROR(--MID(H11,ROW($1:$30),1),""))*1</f>
        <v>10</v>
      </c>
      <c r="M11" s="83">
        <f t="shared" ca="1" si="6"/>
        <v>10</v>
      </c>
      <c r="N11" s="83" t="str">
        <f t="shared" ca="1" si="7"/>
        <v/>
      </c>
      <c r="O11" s="83">
        <f ca="1">IFERROR(VLOOKUP(N11,{"α",6;"β",5;"γ",4;"δ",3;"ε",2;"ζ",1},2,0),IFERROR(100-IF(CODE(N11)&gt;100,90,CODE(N11)),0))</f>
        <v>0</v>
      </c>
      <c r="R11" s="85"/>
      <c r="S11" s="88" t="str">
        <f t="shared" si="11"/>
        <v>Ibori</v>
      </c>
      <c r="T11" s="88" t="str">
        <f t="shared" si="12"/>
        <v>haribori</v>
      </c>
      <c r="U11" s="83">
        <f ca="1">SUM(AC$7:AC11)</f>
        <v>2</v>
      </c>
      <c r="V11" s="84"/>
      <c r="W11" s="85" t="str" cm="1">
        <f t="array" aca="1" ref="W11" ca="1">INDEX(INDIRECT(VLOOKUP(MONTH($V$6+1),{1,"January";2,"February";3,"March";4,"April";5,"May";6,"June";7,"July";8,"August";9,"September";10,"October";11,"November";12,"December"},2,0)&amp;"!A1:XX9000"),$AF$2+ROW(G5),$AG$2)</f>
        <v>13#</v>
      </c>
      <c r="X11" s="84" t="str">
        <f t="shared" ca="1" si="8"/>
        <v>Taniguchi</v>
      </c>
      <c r="Y11" s="84" t="str" cm="1">
        <f t="array" aca="1" ref="Y11" ca="1">INDEX(INDIRECT(VLOOKUP(MONTH($V$6+1),{1,"January";2,"February";3,"March";4,"April";5,"May";6,"June";7,"July";8,"August";9,"September";10,"October";11,"November";12,"December"},2,0)&amp;"!c1:c9000"),$AF$2+ROW(G5))</f>
        <v>tanikyos</v>
      </c>
      <c r="Z11" s="89" t="s">
        <v>70</v>
      </c>
      <c r="AA11" s="83" t="str" cm="1">
        <f t="array" aca="1" ref="AA11" ca="1">INDEX(OFFSET(INDIRECT(VLOOKUP(MONTH($V$6+1),{1,"January";2,"February";3,"March";4,"April";5,"May";6,"June";7,"July";8,"August";9,"September";10,"October";11,"November";12,"December"},2,0)&amp;"!b1:b9000"),0,$AG$5-1),$AF$2+ROW(G5),0)</f>
        <v>13♭</v>
      </c>
      <c r="AB11" s="83" t="str">
        <f t="shared" ca="1" si="13"/>
        <v/>
      </c>
      <c r="AC11" s="83">
        <f t="shared" ca="1" si="14"/>
        <v>1</v>
      </c>
      <c r="AD11" s="84"/>
      <c r="AE11" s="85" t="s">
        <v>39</v>
      </c>
      <c r="AH11" s="136" t="s">
        <v>70</v>
      </c>
      <c r="AJ11" s="134" t="s">
        <v>152</v>
      </c>
      <c r="AK11" s="134" t="s">
        <v>39</v>
      </c>
      <c r="AL11" s="83" t="str">
        <f t="shared" si="9"/>
        <v>Ibori</v>
      </c>
      <c r="AM11" s="83" t="str">
        <f t="shared" si="10"/>
        <v>haribori</v>
      </c>
      <c r="AN11" s="83" t="str">
        <f t="array" ref="AN11">IF(COUNTIF(AL11:AL120,AL11)&gt;1,IF(ISNUMBER(SEARCH(",",AJ11)),LEFT(AJ11,FIND(",",AJ11)-1)&amp;" "&amp;MID(AJ11,FIND(",",AJ11)+2,1)&amp;".",LEFT(AJ11,FIND(" ",AJ11)-1)&amp;" "&amp;MID(AJ11,FIND(" ",AJ11)+1,1)&amp;"."),LEFT(AJ11,IF(ISNUMBER(SEARCH(",",AJ11)),FIND(",",AJ11),FIND(" ",AJ11))-1))</f>
        <v>Ibori</v>
      </c>
    </row>
    <row r="12" spans="2:40" s="83" customFormat="1" ht="21" customHeight="1" thickBot="1" x14ac:dyDescent="0.3">
      <c r="B12" s="85">
        <f t="shared" ca="1" si="0"/>
        <v>4</v>
      </c>
      <c r="C12" s="85" t="str">
        <f t="shared" ca="1" si="0"/>
        <v/>
      </c>
      <c r="D12" s="85">
        <f t="shared" ca="1" si="0"/>
        <v>0</v>
      </c>
      <c r="E12" s="85" t="str">
        <f t="shared" ca="1" si="0"/>
        <v>Manager</v>
      </c>
      <c r="G12" s="84">
        <f t="shared" ca="1" si="1"/>
        <v>50001400144</v>
      </c>
      <c r="H12" s="84">
        <f t="shared" ca="1" si="2"/>
        <v>6</v>
      </c>
      <c r="I12" s="84" t="str">
        <f t="shared" ca="1" si="3"/>
        <v/>
      </c>
      <c r="J12" s="84" t="str">
        <f t="shared" ca="1" si="4"/>
        <v>Ota Yuki</v>
      </c>
      <c r="K12" s="83" t="str">
        <f t="shared" ca="1" si="5"/>
        <v>Manager</v>
      </c>
      <c r="L12" s="83" cm="1">
        <f t="array" aca="1" ref="L12" ca="1">_xlfn.CONCAT(IFERROR(--MID(H12,ROW($1:$30),1),""))*1</f>
        <v>6</v>
      </c>
      <c r="M12" s="83">
        <f t="shared" ca="1" si="6"/>
        <v>14</v>
      </c>
      <c r="N12" s="83" t="str">
        <f t="shared" ca="1" si="7"/>
        <v/>
      </c>
      <c r="O12" s="83">
        <f ca="1">IFERROR(VLOOKUP(N12,{"α",6;"β",5;"γ",4;"δ",3;"ε",2;"ζ",1},2,0),IFERROR(100-IF(CODE(N12)&gt;100,90,CODE(N12)),0))</f>
        <v>0</v>
      </c>
      <c r="R12" s="85"/>
      <c r="S12" s="88" t="str">
        <f t="shared" si="11"/>
        <v>Miyahira</v>
      </c>
      <c r="T12" s="88" t="str">
        <f t="shared" si="12"/>
        <v>matsujim</v>
      </c>
      <c r="U12" s="83">
        <f ca="1">SUM(AC$7:AC12)</f>
        <v>3</v>
      </c>
      <c r="V12" s="84"/>
      <c r="W12" s="85" t="str" cm="1">
        <f t="array" aca="1" ref="W12" ca="1">INDEX(INDIRECT(VLOOKUP(MONTH($V$6+1),{1,"January";2,"February";3,"March";4,"April";5,"May";6,"June";7,"July";8,"August";9,"September";10,"October";11,"November";12,"December"},2,0)&amp;"!A1:XX9000"),$AF$2+ROW(G6),$AG$2)</f>
        <v>13♭</v>
      </c>
      <c r="X12" s="84" t="str">
        <f t="shared" ca="1" si="8"/>
        <v>Ogata</v>
      </c>
      <c r="Y12" s="84" t="str" cm="1">
        <f t="array" aca="1" ref="Y12" ca="1">INDEX(INDIRECT(VLOOKUP(MONTH($V$6+1),{1,"January";2,"February";3,"March";4,"April";5,"May";6,"June";7,"July";8,"August";9,"September";10,"October";11,"November";12,"December"},2,0)&amp;"!c1:c9000"),$AF$2+ROW(G6))</f>
        <v>koheogat</v>
      </c>
      <c r="Z12" s="89" t="s">
        <v>70</v>
      </c>
      <c r="AA12" s="83" t="str" cm="1">
        <f t="array" aca="1" ref="AA12" ca="1">INDEX(OFFSET(INDIRECT(VLOOKUP(MONTH($V$6+1),{1,"January";2,"February";3,"March";4,"April";5,"May";6,"June";7,"July";8,"August";9,"September";10,"October";11,"November";12,"December"},2,0)&amp;"!b1:b9000"),0,$AG$5-1),$AF$2+ROW(G6),0)</f>
        <v>13♮</v>
      </c>
      <c r="AB12" s="83" t="str">
        <f t="shared" ca="1" si="13"/>
        <v/>
      </c>
      <c r="AC12" s="83">
        <f t="shared" ca="1" si="14"/>
        <v>1</v>
      </c>
      <c r="AD12" s="84"/>
      <c r="AE12" s="85" t="s">
        <v>75</v>
      </c>
      <c r="AH12" s="136" t="s">
        <v>70</v>
      </c>
      <c r="AJ12" s="134" t="s">
        <v>37</v>
      </c>
      <c r="AK12" s="134" t="s">
        <v>218</v>
      </c>
      <c r="AL12" s="83" t="str">
        <f t="shared" si="9"/>
        <v>Miyahira</v>
      </c>
      <c r="AM12" s="83" t="str">
        <f t="shared" si="10"/>
        <v>matsujim</v>
      </c>
      <c r="AN12" s="83" t="str">
        <f t="array" ref="AN12">IF(COUNTIF(AL12:AL121,AL12)&gt;1,IF(ISNUMBER(SEARCH(",",AJ12)),LEFT(AJ12,FIND(",",AJ12)-1)&amp;" "&amp;MID(AJ12,FIND(",",AJ12)+2,1)&amp;".",LEFT(AJ12,FIND(" ",AJ12)-1)&amp;" "&amp;MID(AJ12,FIND(" ",AJ12)+1,1)&amp;"."),LEFT(AJ12,IF(ISNUMBER(SEARCH(",",AJ12)),FIND(",",AJ12),FIND(" ",AJ12))-1))</f>
        <v>Miyahira</v>
      </c>
    </row>
    <row r="13" spans="2:40" s="83" customFormat="1" ht="21" customHeight="1" thickBot="1" x14ac:dyDescent="0.3">
      <c r="B13" s="85">
        <f t="shared" ca="1" si="0"/>
        <v>6</v>
      </c>
      <c r="C13" s="85" t="str">
        <f t="shared" ca="1" si="0"/>
        <v/>
      </c>
      <c r="D13" s="85" t="str">
        <f t="shared" ca="1" si="0"/>
        <v>Ota Yuki</v>
      </c>
      <c r="E13" s="85" t="str">
        <f t="shared" ca="1" si="0"/>
        <v>Manager</v>
      </c>
      <c r="G13" s="84">
        <f t="shared" ca="1" si="1"/>
        <v>50001900143</v>
      </c>
      <c r="H13" s="84">
        <f t="shared" ca="1" si="2"/>
        <v>1</v>
      </c>
      <c r="I13" s="84" t="str">
        <f t="shared" ca="1" si="3"/>
        <v/>
      </c>
      <c r="J13" s="84">
        <f t="shared" ca="1" si="4"/>
        <v>0</v>
      </c>
      <c r="K13" s="83" t="str">
        <f t="shared" ca="1" si="5"/>
        <v>Manager</v>
      </c>
      <c r="L13" s="83" cm="1">
        <f t="array" aca="1" ref="L13" ca="1">_xlfn.CONCAT(IFERROR(--MID(H13,ROW($1:$30),1),""))*1</f>
        <v>1</v>
      </c>
      <c r="M13" s="83">
        <f t="shared" ca="1" si="6"/>
        <v>19</v>
      </c>
      <c r="N13" s="83" t="str">
        <f t="shared" ca="1" si="7"/>
        <v/>
      </c>
      <c r="O13" s="83">
        <f ca="1">IFERROR(VLOOKUP(N13,{"α",6;"β",5;"γ",4;"δ",3;"ε",2;"ζ",1},2,0),IFERROR(100-IF(CODE(N13)&gt;100,90,CODE(N13)),0))</f>
        <v>0</v>
      </c>
      <c r="R13" s="85"/>
      <c r="S13" s="88" t="str">
        <f t="shared" si="11"/>
        <v>Komagome</v>
      </c>
      <c r="T13" s="88" t="str">
        <f t="shared" si="12"/>
        <v>mkomago</v>
      </c>
      <c r="U13" s="83">
        <f ca="1">SUM(AC$7:AC13)</f>
        <v>3</v>
      </c>
      <c r="V13" s="84"/>
      <c r="W13" s="85" t="str" cm="1">
        <f t="array" aca="1" ref="W13" ca="1">INDEX(INDIRECT(VLOOKUP(MONTH($V$6+1),{1,"January";2,"February";3,"March";4,"April";5,"May";6,"June";7,"July";8,"August";9,"September";10,"October";11,"November";12,"December"},2,0)&amp;"!A1:XX9000"),$AF$2+ROW(G7),$AG$2)</f>
        <v>off</v>
      </c>
      <c r="X13" s="84" t="str">
        <f t="shared" ca="1" si="8"/>
        <v>Nishiyama</v>
      </c>
      <c r="Y13" s="84" t="str" cm="1">
        <f t="array" aca="1" ref="Y13" ca="1">INDEX(INDIRECT(VLOOKUP(MONTH($V$6+1),{1,"January";2,"February";3,"March";4,"April";5,"May";6,"June";7,"July";8,"August";9,"September";10,"October";11,"November";12,"December"},2,0)&amp;"!c1:c9000"),$AF$2+ROW(G7))</f>
        <v>nreika</v>
      </c>
      <c r="Z13" s="89" t="s">
        <v>70</v>
      </c>
      <c r="AA13" s="83" cm="1">
        <f t="array" aca="1" ref="AA13" ca="1">INDEX(OFFSET(INDIRECT(VLOOKUP(MONTH($V$6+1),{1,"January";2,"February";3,"March";4,"April";5,"May";6,"June";7,"July";8,"August";9,"September";10,"October";11,"November";12,"December"},2,0)&amp;"!b1:b9000"),0,$AG$5-1),$AF$2+ROW(G7),0)</f>
        <v>8</v>
      </c>
      <c r="AB13" s="83">
        <f t="shared" ca="1" si="13"/>
        <v>1</v>
      </c>
      <c r="AC13" s="83">
        <f t="shared" ca="1" si="14"/>
        <v>0</v>
      </c>
      <c r="AD13" s="84"/>
      <c r="AE13" s="90" t="s">
        <v>136</v>
      </c>
      <c r="AH13" s="136" t="s">
        <v>70</v>
      </c>
      <c r="AJ13" s="134" t="s">
        <v>219</v>
      </c>
      <c r="AK13" s="134" t="s">
        <v>75</v>
      </c>
      <c r="AL13" s="83" t="str">
        <f t="shared" si="9"/>
        <v>Komagome</v>
      </c>
      <c r="AM13" s="83" t="str">
        <f t="shared" si="10"/>
        <v>mkomago</v>
      </c>
      <c r="AN13" s="83" t="str">
        <f t="array" ref="AN13">IF(COUNTIF(AL13:AL122,AL13)&gt;1,IF(ISNUMBER(SEARCH(",",AJ13)),LEFT(AJ13,FIND(",",AJ13)-1)&amp;" "&amp;MID(AJ13,FIND(",",AJ13)+2,1)&amp;".",LEFT(AJ13,FIND(" ",AJ13)-1)&amp;" "&amp;MID(AJ13,FIND(" ",AJ13)+1,1)&amp;"."),LEFT(AJ13,IF(ISNUMBER(SEARCH(",",AJ13)),FIND(",",AJ13),FIND(" ",AJ13))-1))</f>
        <v>Komagome</v>
      </c>
    </row>
    <row r="14" spans="2:40" s="83" customFormat="1" ht="21" customHeight="1" thickBot="1" x14ac:dyDescent="0.3">
      <c r="B14" s="85">
        <f t="shared" ca="1" si="0"/>
        <v>10</v>
      </c>
      <c r="C14" s="85" t="str">
        <f t="shared" ca="1" si="0"/>
        <v>Tanida</v>
      </c>
      <c r="D14" s="85" t="str">
        <f t="shared" ca="1" si="0"/>
        <v>tanidk</v>
      </c>
      <c r="E14" s="85" t="str">
        <f t="shared" ca="1" si="0"/>
        <v>Manager</v>
      </c>
      <c r="G14" s="84">
        <f t="shared" ca="1" si="1"/>
        <v>50002000142</v>
      </c>
      <c r="H14" s="84">
        <f ca="1">IFERROR(VLOOKUP(ROW(A8),U:Z,3,0),"")</f>
        <v>0</v>
      </c>
      <c r="I14" s="84" t="str">
        <f t="shared" ca="1" si="3"/>
        <v/>
      </c>
      <c r="J14" s="84">
        <f t="shared" ca="1" si="4"/>
        <v>0</v>
      </c>
      <c r="K14" s="83" t="str">
        <f t="shared" ca="1" si="5"/>
        <v>Manager</v>
      </c>
      <c r="L14" s="83" cm="1">
        <f t="array" aca="1" ref="L14" ca="1">_xlfn.CONCAT(IFERROR(--MID(H14,ROW($1:$30),1),""))*1</f>
        <v>0</v>
      </c>
      <c r="M14" s="83">
        <f t="shared" ca="1" si="6"/>
        <v>20</v>
      </c>
      <c r="N14" s="83" t="str">
        <f t="shared" ca="1" si="7"/>
        <v/>
      </c>
      <c r="O14" s="83">
        <f ca="1">IFERROR(VLOOKUP(N14,{"α",6;"β",5;"γ",4;"δ",3;"ε",2;"ζ",1},2,0),IFERROR(100-IF(CODE(N14)&gt;100,90,CODE(N14)),0))</f>
        <v>0</v>
      </c>
      <c r="R14" s="85"/>
      <c r="S14" s="88" t="str">
        <f t="shared" si="11"/>
        <v>Ota</v>
      </c>
      <c r="T14" s="88" t="str">
        <f t="shared" si="12"/>
        <v>otayki</v>
      </c>
      <c r="U14" s="83">
        <f ca="1">SUM(AC$7:AC14)</f>
        <v>3</v>
      </c>
      <c r="V14" s="84"/>
      <c r="W14" s="85" t="str" cm="1">
        <f t="array" aca="1" ref="W14" ca="1">INDEX(INDIRECT(VLOOKUP(MONTH($V$6+1),{1,"January";2,"February";3,"March";4,"April";5,"May";6,"June";7,"July";8,"August";9,"September";10,"October";11,"November";12,"December"},2,0)&amp;"!A1:XX9000"),$AF$2+ROW(G8),$AG$2)</f>
        <v>off</v>
      </c>
      <c r="X14" s="84" t="str">
        <f t="shared" ca="1" si="8"/>
        <v>Yin</v>
      </c>
      <c r="Y14" s="84" t="str" cm="1">
        <f t="array" aca="1" ref="Y14" ca="1">INDEX(INDIRECT(VLOOKUP(MONTH($V$6+1),{1,"January";2,"February";3,"March";4,"April";5,"May";6,"June";7,"July";8,"August";9,"September";10,"October";11,"November";12,"December"},2,0)&amp;"!c1:c9000"),$AF$2+ROW(G8))</f>
        <v>ayekhyin</v>
      </c>
      <c r="Z14" s="89" t="s">
        <v>70</v>
      </c>
      <c r="AA14" s="83" t="str" cm="1">
        <f t="array" aca="1" ref="AA14" ca="1">INDEX(OFFSET(INDIRECT(VLOOKUP(MONTH($V$6+1),{1,"January";2,"February";3,"March";4,"April";5,"May";6,"June";7,"July";8,"August";9,"September";10,"October";11,"November";12,"December"},2,0)&amp;"!b1:b9000"),0,$AG$5-1),$AF$2+ROW(G8),0)</f>
        <v>13#</v>
      </c>
      <c r="AB14" s="83">
        <f t="shared" ca="1" si="13"/>
        <v>1</v>
      </c>
      <c r="AC14" s="83">
        <f t="shared" ca="1" si="14"/>
        <v>0</v>
      </c>
      <c r="AD14" s="84"/>
      <c r="AE14" s="90"/>
      <c r="AJ14" s="134" t="s">
        <v>220</v>
      </c>
      <c r="AK14" s="134" t="s">
        <v>136</v>
      </c>
      <c r="AL14" s="83" t="str">
        <f t="shared" si="9"/>
        <v>Ota</v>
      </c>
      <c r="AM14" s="83" t="str">
        <f t="shared" si="10"/>
        <v>otayki</v>
      </c>
      <c r="AN14" s="83" t="str">
        <f t="array" ref="AN14">IF(COUNTIF(AL14:AL123,AL14)&gt;1,IF(ISNUMBER(SEARCH(",",AJ14)),LEFT(AJ14,FIND(",",AJ14)-1)&amp;" "&amp;MID(AJ14,FIND(",",AJ14)+2,1)&amp;".",LEFT(AJ14,FIND(" ",AJ14)-1)&amp;" "&amp;MID(AJ14,FIND(" ",AJ14)+1,1)&amp;"."),LEFT(AJ14,IF(ISNUMBER(SEARCH(",",AJ14)),FIND(",",AJ14),FIND(" ",AJ14))-1))</f>
        <v>Ota</v>
      </c>
    </row>
    <row r="15" spans="2:40" s="83" customFormat="1" ht="21" customHeight="1" thickBot="1" x14ac:dyDescent="0.3">
      <c r="B15" s="85" t="str">
        <f t="shared" ca="1" si="0"/>
        <v>13#</v>
      </c>
      <c r="C15" s="85" t="str">
        <f t="shared" ca="1" si="0"/>
        <v>Taniguchi</v>
      </c>
      <c r="D15" s="85" t="str">
        <f t="shared" ca="1" si="0"/>
        <v>tanikyos</v>
      </c>
      <c r="E15" s="85" t="str">
        <f t="shared" ca="1" si="0"/>
        <v>Manager</v>
      </c>
      <c r="G15" s="84">
        <f t="shared" ca="1" si="1"/>
        <v>50001900141</v>
      </c>
      <c r="H15" s="84">
        <f ca="1">IFERROR(VLOOKUP(ROW(A9),U:Z,3,0),"")</f>
        <v>1</v>
      </c>
      <c r="I15" s="84" t="str">
        <f t="shared" ca="1" si="3"/>
        <v/>
      </c>
      <c r="J15" s="84">
        <f t="shared" ca="1" si="4"/>
        <v>0</v>
      </c>
      <c r="K15" s="83" t="str">
        <f t="shared" ca="1" si="5"/>
        <v>Manager</v>
      </c>
      <c r="L15" s="83" cm="1">
        <f t="array" aca="1" ref="L15" ca="1">_xlfn.CONCAT(IFERROR(--MID(H15,ROW($1:$30),1),""))*1</f>
        <v>1</v>
      </c>
      <c r="M15" s="83">
        <f t="shared" ca="1" si="6"/>
        <v>19</v>
      </c>
      <c r="N15" s="83" t="str">
        <f t="shared" ca="1" si="7"/>
        <v/>
      </c>
      <c r="O15" s="83">
        <f ca="1">IFERROR(VLOOKUP(N15,{"α",6;"β",5;"γ",4;"δ",3;"ε",2;"ζ",1},2,0),IFERROR(100-IF(CODE(N15)&gt;100,90,CODE(N15)),0))</f>
        <v>0</v>
      </c>
      <c r="R15" s="85"/>
      <c r="S15" s="88" t="str">
        <f t="shared" si="11"/>
        <v>Taniguchi</v>
      </c>
      <c r="T15" s="88" t="str">
        <f t="shared" si="12"/>
        <v>tanikyos</v>
      </c>
      <c r="U15" s="83">
        <f ca="1">SUM(AC$7:AC15)</f>
        <v>4</v>
      </c>
      <c r="V15" s="84"/>
      <c r="W15" s="85" cm="1">
        <f t="array" aca="1" ref="W15" ca="1">INDEX(INDIRECT(VLOOKUP(MONTH($V$6+1),{1,"January";2,"February";3,"March";4,"April";5,"May";6,"June";7,"July";8,"August";9,"September";10,"October";11,"November";12,"December"},2,0)&amp;"!A1:XX9000"),$AF$2+ROW(G9),$AG$2)</f>
        <v>13</v>
      </c>
      <c r="X15" s="84" t="str">
        <f t="shared" ca="1" si="8"/>
        <v>Porco</v>
      </c>
      <c r="Y15" s="84" t="str" cm="1">
        <f t="array" aca="1" ref="Y15" ca="1">INDEX(INDIRECT(VLOOKUP(MONTH($V$6+1),{1,"January";2,"February";3,"March";4,"April";5,"May";6,"June";7,"July";8,"August";9,"September";10,"October";11,"November";12,"December"},2,0)&amp;"!c1:c9000"),$AF$2+ROW(G9))</f>
        <v>andverpo</v>
      </c>
      <c r="Z15" s="89" t="s">
        <v>70</v>
      </c>
      <c r="AA15" s="83" cm="1">
        <f t="array" aca="1" ref="AA15" ca="1">INDEX(OFFSET(INDIRECT(VLOOKUP(MONTH($V$6+1),{1,"January";2,"February";3,"March";4,"April";5,"May";6,"June";7,"July";8,"August";9,"September";10,"October";11,"November";12,"December"},2,0)&amp;"!b1:b9000"),0,$AG$5-1),$AF$2+ROW(G9),0)</f>
        <v>13</v>
      </c>
      <c r="AB15" s="83" t="str">
        <f t="shared" ca="1" si="13"/>
        <v/>
      </c>
      <c r="AC15" s="83">
        <f t="shared" ca="1" si="14"/>
        <v>1</v>
      </c>
      <c r="AD15" s="84"/>
      <c r="AE15" s="90"/>
      <c r="AJ15" s="83" t="s">
        <v>165</v>
      </c>
      <c r="AK15" s="83" t="s">
        <v>34</v>
      </c>
      <c r="AL15" s="83" t="str">
        <f t="shared" si="9"/>
        <v>Taniguchi</v>
      </c>
      <c r="AM15" s="83" t="str">
        <f t="shared" si="10"/>
        <v>tanikyos</v>
      </c>
      <c r="AN15" s="83" t="str">
        <f t="array" ref="AN15">IF(COUNTIF(AL15:AL124,AL15)&gt;1,IF(ISNUMBER(SEARCH(",",AJ15)),LEFT(AJ15,FIND(",",AJ15)-1)&amp;" "&amp;MID(AJ15,FIND(",",AJ15)+2,1)&amp;".",LEFT(AJ15,FIND(" ",AJ15)-1)&amp;" "&amp;MID(AJ15,FIND(" ",AJ15)+1,1)&amp;"."),LEFT(AJ15,IF(ISNUMBER(SEARCH(",",AJ15)),FIND(",",AJ15),FIND(" ",AJ15))-1))</f>
        <v>Taniguchi</v>
      </c>
    </row>
    <row r="16" spans="2:40" s="83" customFormat="1" ht="21" customHeight="1" thickBot="1" x14ac:dyDescent="0.3">
      <c r="B16" s="85" t="str">
        <f t="shared" ca="1" si="0"/>
        <v>13♭</v>
      </c>
      <c r="C16" s="85" t="str">
        <f t="shared" ca="1" si="0"/>
        <v>Ogata</v>
      </c>
      <c r="D16" s="85" t="str">
        <f t="shared" ca="1" si="0"/>
        <v>koheogat</v>
      </c>
      <c r="E16" s="85" t="str">
        <f t="shared" ca="1" si="0"/>
        <v>Manager</v>
      </c>
      <c r="G16" s="84">
        <f t="shared" ca="1" si="1"/>
        <v>50001900140</v>
      </c>
      <c r="H16" s="84">
        <f t="shared" ca="1" si="2"/>
        <v>1</v>
      </c>
      <c r="I16" s="84" t="str">
        <f t="shared" ca="1" si="3"/>
        <v/>
      </c>
      <c r="J16" s="84">
        <f t="shared" ca="1" si="4"/>
        <v>0</v>
      </c>
      <c r="K16" s="83" t="str">
        <f t="shared" ca="1" si="5"/>
        <v>Manager</v>
      </c>
      <c r="L16" s="83" cm="1">
        <f t="array" aca="1" ref="L16" ca="1">_xlfn.CONCAT(IFERROR(--MID(H16,ROW($1:$30),1),""))*1</f>
        <v>1</v>
      </c>
      <c r="M16" s="83">
        <f t="shared" ca="1" si="6"/>
        <v>19</v>
      </c>
      <c r="N16" s="83" t="str">
        <f t="shared" ca="1" si="7"/>
        <v/>
      </c>
      <c r="O16" s="83">
        <f ca="1">IFERROR(VLOOKUP(N16,{"α",6;"β",5;"γ",4;"δ",3;"ε",2;"ζ",1},2,0),IFERROR(100-IF(CODE(N16)&gt;100,90,CODE(N16)),0))</f>
        <v>0</v>
      </c>
      <c r="R16" s="85"/>
      <c r="S16" s="88" t="str">
        <f t="shared" si="11"/>
        <v>Ogata</v>
      </c>
      <c r="T16" s="88" t="str">
        <f t="shared" si="12"/>
        <v>koheogat</v>
      </c>
      <c r="U16" s="83">
        <f ca="1">SUM(AC$7:AC16)</f>
        <v>4</v>
      </c>
      <c r="V16" s="84"/>
      <c r="W16" s="85" cm="1">
        <f t="array" aca="1" ref="W16" ca="1">INDEX(INDIRECT(VLOOKUP(MONTH($V$6+1),{1,"January";2,"February";3,"March";4,"April";5,"May";6,"June";7,"July";8,"August";9,"September";10,"October";11,"November";12,"December"},2,0)&amp;"!A1:XX9000"),$AF$2+ROW(G10),$AG$2)</f>
        <v>0</v>
      </c>
      <c r="X16" s="84" t="str">
        <f t="shared" ca="1" si="8"/>
        <v>Komagome</v>
      </c>
      <c r="Y16" s="84" t="str" cm="1">
        <f t="array" aca="1" ref="Y16" ca="1">INDEX(INDIRECT(VLOOKUP(MONTH($V$6+1),{1,"January";2,"February";3,"March";4,"April";5,"May";6,"June";7,"July";8,"August";9,"September";10,"October";11,"November";12,"December"},2,0)&amp;"!c1:c9000"),$AF$2+ROW(G10))</f>
        <v>mkomago</v>
      </c>
      <c r="Z16" s="89" t="s">
        <v>70</v>
      </c>
      <c r="AA16" s="83" cm="1">
        <f t="array" aca="1" ref="AA16" ca="1">INDEX(OFFSET(INDIRECT(VLOOKUP(MONTH($V$6+1),{1,"January";2,"February";3,"March";4,"April";5,"May";6,"June";7,"July";8,"August";9,"September";10,"October";11,"November";12,"December"},2,0)&amp;"!b1:b9000"),0,$AG$5-1),$AF$2+ROW(G10),0)</f>
        <v>0</v>
      </c>
      <c r="AB16" s="83" t="str">
        <f t="shared" ca="1" si="13"/>
        <v/>
      </c>
      <c r="AC16" s="83">
        <f t="shared" ca="1" si="14"/>
        <v>0</v>
      </c>
      <c r="AD16" s="84"/>
      <c r="AE16" s="90"/>
      <c r="AJ16" s="83" t="s">
        <v>166</v>
      </c>
      <c r="AK16" s="83" t="s">
        <v>36</v>
      </c>
      <c r="AL16" s="83" t="str">
        <f t="shared" si="9"/>
        <v>Ogata</v>
      </c>
      <c r="AM16" s="83" t="str">
        <f t="shared" si="10"/>
        <v>koheogat</v>
      </c>
      <c r="AN16" s="83" t="str">
        <f t="array" ref="AN16">IF(COUNTIF(AL16:AL125,AL16)&gt;1,IF(ISNUMBER(SEARCH(",",AJ16)),LEFT(AJ16,FIND(",",AJ16)-1)&amp;" "&amp;MID(AJ16,FIND(",",AJ16)+2,1)&amp;".",LEFT(AJ16,FIND(" ",AJ16)-1)&amp;" "&amp;MID(AJ16,FIND(" ",AJ16)+1,1)&amp;"."),LEFT(AJ16,IF(ISNUMBER(SEARCH(",",AJ16)),FIND(",",AJ16),FIND(" ",AJ16))-1))</f>
        <v>Ogata</v>
      </c>
    </row>
    <row r="17" spans="2:40" s="83" customFormat="1" ht="21" customHeight="1" thickBot="1" x14ac:dyDescent="0.3">
      <c r="B17" s="85">
        <f t="shared" ca="1" si="0"/>
        <v>13</v>
      </c>
      <c r="C17" s="85" t="str">
        <f t="shared" ca="1" si="0"/>
        <v>Porco</v>
      </c>
      <c r="D17" s="85" t="str">
        <f t="shared" ca="1" si="0"/>
        <v>andverpo</v>
      </c>
      <c r="E17" s="85" t="str">
        <f t="shared" ca="1" si="0"/>
        <v>Manager</v>
      </c>
      <c r="G17" s="84">
        <f t="shared" ca="1" si="1"/>
        <v>50001900139</v>
      </c>
      <c r="H17" s="84">
        <f t="shared" ca="1" si="2"/>
        <v>1</v>
      </c>
      <c r="I17" s="84" t="str">
        <f t="shared" ca="1" si="3"/>
        <v/>
      </c>
      <c r="J17" s="84">
        <f t="shared" ca="1" si="4"/>
        <v>0</v>
      </c>
      <c r="K17" s="83" t="str">
        <f t="shared" ca="1" si="5"/>
        <v>Manager</v>
      </c>
      <c r="L17" s="83" cm="1">
        <f t="array" aca="1" ref="L17" ca="1">_xlfn.CONCAT(IFERROR(--MID(H17,ROW($1:$30),1),""))*1</f>
        <v>1</v>
      </c>
      <c r="M17" s="83">
        <f t="shared" ca="1" si="6"/>
        <v>19</v>
      </c>
      <c r="N17" s="83" t="str">
        <f t="shared" ca="1" si="7"/>
        <v/>
      </c>
      <c r="O17" s="83">
        <f ca="1">IFERROR(VLOOKUP(N17,{"α",6;"β",5;"γ",4;"δ",3;"ε",2;"ζ",1},2,0),IFERROR(100-IF(CODE(N17)&gt;100,90,CODE(N17)),0))</f>
        <v>0</v>
      </c>
      <c r="R17" s="85"/>
      <c r="S17" s="88" t="str">
        <f t="shared" si="11"/>
        <v>Porco</v>
      </c>
      <c r="T17" s="88" t="str">
        <f t="shared" si="12"/>
        <v>andverpo</v>
      </c>
      <c r="U17" s="83">
        <f ca="1">SUM(AC$7:AC17)</f>
        <v>5</v>
      </c>
      <c r="V17" s="84"/>
      <c r="W17" s="85" cm="1">
        <f t="array" aca="1" ref="W17" ca="1">INDEX(INDIRECT(VLOOKUP(MONTH($V$6+1),{1,"January";2,"February";3,"March";4,"April";5,"May";6,"June";7,"July";8,"August";9,"September";10,"October";11,"November";12,"December"},2,0)&amp;"!A1:XX9000"),$AF$2+ROW(G11),$AG$2)</f>
        <v>10</v>
      </c>
      <c r="X17" s="84" t="str">
        <f t="shared" ca="1" si="8"/>
        <v>Tanida</v>
      </c>
      <c r="Y17" s="84" t="str" cm="1">
        <f t="array" aca="1" ref="Y17" ca="1">INDEX(INDIRECT(VLOOKUP(MONTH($V$6+1),{1,"January";2,"February";3,"March";4,"April";5,"May";6,"June";7,"July";8,"August";9,"September";10,"October";11,"November";12,"December"},2,0)&amp;"!c1:c9000"),$AF$2+ROW(G11))</f>
        <v>tanidk</v>
      </c>
      <c r="Z17" s="89" t="s">
        <v>70</v>
      </c>
      <c r="AA17" s="83" cm="1">
        <f t="array" aca="1" ref="AA17" ca="1">INDEX(OFFSET(INDIRECT(VLOOKUP(MONTH($V$6+1),{1,"January";2,"February";3,"March";4,"April";5,"May";6,"June";7,"July";8,"August";9,"September";10,"October";11,"November";12,"December"},2,0)&amp;"!b1:b9000"),0,$AG$5-1),$AF$2+ROW(G11),0)</f>
        <v>10</v>
      </c>
      <c r="AB17" s="83" t="str">
        <f t="shared" ca="1" si="13"/>
        <v/>
      </c>
      <c r="AC17" s="83">
        <f t="shared" ca="1" si="14"/>
        <v>1</v>
      </c>
      <c r="AD17" s="84"/>
      <c r="AE17" s="90"/>
      <c r="AJ17" s="83" t="s">
        <v>340</v>
      </c>
      <c r="AK17" s="83" t="s">
        <v>341</v>
      </c>
      <c r="AL17" s="83" t="str">
        <f t="shared" si="9"/>
        <v>Porco</v>
      </c>
      <c r="AM17" s="83" t="str">
        <f t="shared" si="10"/>
        <v>andverpo</v>
      </c>
      <c r="AN17" s="83" t="str">
        <f t="array" ref="AN17">IF(COUNTIF(AL17:AL126,AL17)&gt;1,IF(ISNUMBER(SEARCH(",",AJ17)),LEFT(AJ17,FIND(",",AJ17)-1)&amp;" "&amp;MID(AJ17,FIND(",",AJ17)+2,1)&amp;".",LEFT(AJ17,FIND(" ",AJ17)-1)&amp;" "&amp;MID(AJ17,FIND(" ",AJ17)+1,1)&amp;"."),LEFT(AJ17,IF(ISNUMBER(SEARCH(",",AJ17)),FIND(",",AJ17),FIND(" ",AJ17))-1))</f>
        <v>Porco</v>
      </c>
    </row>
    <row r="18" spans="2:40" s="83" customFormat="1" ht="21" customHeight="1" thickBot="1" x14ac:dyDescent="0.3">
      <c r="B18" s="85">
        <f t="shared" ca="1" si="0"/>
        <v>14</v>
      </c>
      <c r="C18" s="85" t="str">
        <f t="shared" ca="1" si="0"/>
        <v>Miyahira</v>
      </c>
      <c r="D18" s="85" t="str">
        <f t="shared" ca="1" si="0"/>
        <v>matsujim</v>
      </c>
      <c r="E18" s="85" t="str">
        <f t="shared" ca="1" si="0"/>
        <v>Manager</v>
      </c>
      <c r="G18" s="84">
        <f ca="1">IFERROR(IF(K18="Manager",50000000000,10000000000)+M18*100000+O18*1000+(150-ROW(A12)),0)</f>
        <v>50001600138</v>
      </c>
      <c r="H18" s="84">
        <f t="shared" ca="1" si="2"/>
        <v>4</v>
      </c>
      <c r="I18" s="84" t="str">
        <f t="shared" ca="1" si="3"/>
        <v/>
      </c>
      <c r="J18" s="84">
        <f t="shared" ca="1" si="4"/>
        <v>0</v>
      </c>
      <c r="K18" s="83" t="str">
        <f t="shared" ca="1" si="5"/>
        <v>Manager</v>
      </c>
      <c r="L18" s="83" cm="1">
        <f t="array" aca="1" ref="L18" ca="1">_xlfn.CONCAT(IFERROR(--MID(H18,ROW($1:$30),1),""))*1</f>
        <v>4</v>
      </c>
      <c r="M18" s="83">
        <f ca="1">20-L18</f>
        <v>16</v>
      </c>
      <c r="N18" s="83" t="str">
        <f t="shared" ca="1" si="7"/>
        <v/>
      </c>
      <c r="O18" s="83">
        <f ca="1">IFERROR(VLOOKUP(N18,{"α",6;"β",5;"γ",4;"δ",3;"ε",2;"ζ",1},2,0),IFERROR(100-IF(CODE(N18)&gt;100,90,CODE(N18)),0))</f>
        <v>0</v>
      </c>
      <c r="R18" s="85"/>
      <c r="S18" s="88" t="e">
        <f t="shared" si="11"/>
        <v>#VALUE!</v>
      </c>
      <c r="T18" s="88">
        <f t="shared" si="12"/>
        <v>0</v>
      </c>
      <c r="U18" s="83">
        <f ca="1">SUM(AC$7:AC18)</f>
        <v>6</v>
      </c>
      <c r="V18" s="84"/>
      <c r="W18" s="85" cm="1">
        <f t="array" aca="1" ref="W18" ca="1">INDEX(INDIRECT(VLOOKUP(MONTH($V$6+1),{1,"January";2,"February";3,"March";4,"April";5,"May";6,"June";7,"July";8,"August";9,"September";10,"October";11,"November";12,"December"},2,0)&amp;"!A1:XX9000"),$AF$2+ROW(G12),$AG$2)</f>
        <v>6</v>
      </c>
      <c r="X18" s="84" t="str">
        <f t="shared" ca="1" si="8"/>
        <v/>
      </c>
      <c r="Y18" s="84" t="str" cm="1">
        <f t="array" aca="1" ref="Y18" ca="1">INDEX(INDIRECT(VLOOKUP(MONTH($V$6+1),{1,"January";2,"February";3,"March";4,"April";5,"May";6,"June";7,"July";8,"August";9,"September";10,"October";11,"November";12,"December"},2,0)&amp;"!b1:b9000"),$AF$2+ROW(G12))</f>
        <v>Ota Yuki</v>
      </c>
      <c r="Z18" s="89" t="s">
        <v>70</v>
      </c>
      <c r="AA18" s="83" cm="1">
        <f t="array" aca="1" ref="AA18" ca="1">INDEX(OFFSET(INDIRECT(VLOOKUP(MONTH($V$6+1),{1,"January";2,"February";3,"March";4,"April";5,"May";6,"June";7,"July";8,"August";9,"September";10,"October";11,"November";12,"December"},2,0)&amp;"!b1:b9000"),0,$AG$5-1),$AF$2+ROW(G12),0)</f>
        <v>6</v>
      </c>
      <c r="AB18" s="83" t="str">
        <f t="shared" ca="1" si="13"/>
        <v/>
      </c>
      <c r="AC18" s="83">
        <f t="shared" ca="1" si="14"/>
        <v>1</v>
      </c>
      <c r="AD18" s="84"/>
      <c r="AL18" s="83" t="e">
        <f t="shared" si="9"/>
        <v>#VALUE!</v>
      </c>
      <c r="AM18" s="83">
        <f t="shared" si="10"/>
        <v>0</v>
      </c>
      <c r="AN18" s="83" t="e">
        <f t="array" ref="AN18">IF(COUNTIF(AL18:AL127,AL18)&gt;1,IF(ISNUMBER(SEARCH(",",AJ18)),LEFT(AJ18,FIND(",",AJ18)-1)&amp;" "&amp;MID(AJ18,FIND(",",AJ18)+2,1)&amp;".",LEFT(AJ18,FIND(" ",AJ18)-1)&amp;" "&amp;MID(AJ18,FIND(" ",AJ18)+1,1)&amp;"."),LEFT(AJ18,IF(ISNUMBER(SEARCH(",",AJ18)),FIND(",",AJ18),FIND(" ",AJ18))-1))</f>
        <v>#VALUE!</v>
      </c>
    </row>
    <row r="19" spans="2:40" s="83" customFormat="1" ht="21" customHeight="1" thickBot="1" x14ac:dyDescent="0.3">
      <c r="B19" s="85" t="str">
        <f t="shared" ca="1" si="0"/>
        <v>6B</v>
      </c>
      <c r="C19" s="85" t="str">
        <f t="shared" ca="1" si="0"/>
        <v>Yoshida</v>
      </c>
      <c r="D19" s="85" t="str">
        <f t="shared" ca="1" si="0"/>
        <v>ainyoshi</v>
      </c>
      <c r="E19" s="85" t="str">
        <f t="shared" ca="1" si="0"/>
        <v>L</v>
      </c>
      <c r="G19" s="84">
        <f t="shared" ca="1" si="1"/>
        <v>10001206137</v>
      </c>
      <c r="H19" s="84" t="str">
        <f t="shared" ca="1" si="2"/>
        <v>8α</v>
      </c>
      <c r="I19" s="84" t="str">
        <f t="shared" ca="1" si="3"/>
        <v>Kato</v>
      </c>
      <c r="J19" s="84" t="str">
        <f t="shared" ca="1" si="4"/>
        <v>shingato</v>
      </c>
      <c r="K19" s="83" t="str">
        <f t="shared" ca="1" si="5"/>
        <v>L</v>
      </c>
      <c r="L19" s="83" cm="1">
        <f t="array" aca="1" ref="L19" ca="1">_xlfn.CONCAT(IFERROR(--MID(H19,ROW($1:$30),1),""))*1</f>
        <v>8</v>
      </c>
      <c r="M19" s="83">
        <f t="shared" ca="1" si="6"/>
        <v>12</v>
      </c>
      <c r="N19" s="83" t="str">
        <f t="shared" ca="1" si="7"/>
        <v>α</v>
      </c>
      <c r="O19" s="83">
        <f ca="1">IFERROR(VLOOKUP(N19,{"α",6;"β",5;"γ",4;"δ",3;"ε",2;"ζ",1},2,0),IFERROR(100-IF(CODE(N19)&gt;100,90,CODE(N19)),0))</f>
        <v>6</v>
      </c>
      <c r="R19" s="85"/>
      <c r="S19" s="88" t="e">
        <f t="shared" si="11"/>
        <v>#VALUE!</v>
      </c>
      <c r="T19" s="88">
        <f t="shared" si="12"/>
        <v>0</v>
      </c>
      <c r="U19" s="83">
        <f ca="1">SUM(AC$7:AC19)</f>
        <v>6</v>
      </c>
      <c r="V19" s="84"/>
      <c r="W19" s="85" cm="1">
        <f t="array" aca="1" ref="W19" ca="1">INDEX(INDIRECT(VLOOKUP(MONTH($V$6+1),{1,"January";2,"February";3,"March";4,"April";5,"May";6,"June";7,"July";8,"August";9,"September";10,"October";11,"November";12,"December"},2,0)&amp;"!A1:XX9000"),$AF$2+ROW(G13),$AG$2)</f>
        <v>0</v>
      </c>
      <c r="X19" s="84" t="str">
        <f t="shared" ca="1" si="8"/>
        <v/>
      </c>
      <c r="Y19" s="84" cm="1">
        <f t="array" aca="1" ref="Y19" ca="1">INDEX(INDIRECT(VLOOKUP(MONTH($V$6+1),{1,"January";2,"February";3,"March";4,"April";5,"May";6,"June";7,"July";8,"August";9,"September";10,"October";11,"November";12,"December"},2,0)&amp;"!b1:b9000"),$AF$2+ROW(G13))</f>
        <v>0</v>
      </c>
      <c r="Z19" s="89" t="s">
        <v>70</v>
      </c>
      <c r="AA19" s="83" cm="1">
        <f t="array" aca="1" ref="AA19" ca="1">INDEX(OFFSET(INDIRECT(VLOOKUP(MONTH($V$6+1),{1,"January";2,"February";3,"March";4,"April";5,"May";6,"June";7,"July";8,"August";9,"September";10,"October";11,"November";12,"December"},2,0)&amp;"!b1:b9000"),0,$AG$5-1),$AF$2+ROW(G13),0)</f>
        <v>0</v>
      </c>
      <c r="AB19" s="83" t="str">
        <f t="shared" ca="1" si="13"/>
        <v/>
      </c>
      <c r="AC19" s="83">
        <f t="shared" ca="1" si="14"/>
        <v>0</v>
      </c>
      <c r="AD19" s="84"/>
      <c r="AL19" s="83" t="e">
        <f t="shared" si="9"/>
        <v>#VALUE!</v>
      </c>
      <c r="AM19" s="83">
        <f t="shared" si="10"/>
        <v>0</v>
      </c>
      <c r="AN19" s="83" t="e">
        <f t="array" ref="AN19">IF(COUNTIF(AL19:AL128,AL19)&gt;1,IF(ISNUMBER(SEARCH(",",AJ19)),LEFT(AJ19,FIND(",",AJ19)-1)&amp;" "&amp;MID(AJ19,FIND(",",AJ19)+2,1)&amp;".",LEFT(AJ19,FIND(" ",AJ19)-1)&amp;" "&amp;MID(AJ19,FIND(" ",AJ19)+1,1)&amp;"."),LEFT(AJ19,IF(ISNUMBER(SEARCH(",",AJ19)),FIND(",",AJ19),FIND(" ",AJ19))-1))</f>
        <v>#VALUE!</v>
      </c>
    </row>
    <row r="20" spans="2:40" s="83" customFormat="1" ht="21" customHeight="1" thickBot="1" x14ac:dyDescent="0.3">
      <c r="B20" s="85" t="str">
        <f t="shared" ca="1" si="0"/>
        <v>6C</v>
      </c>
      <c r="C20" s="85" t="str">
        <f t="shared" ca="1" si="0"/>
        <v>Ishihara</v>
      </c>
      <c r="D20" s="85" t="str">
        <f t="shared" ca="1" si="0"/>
        <v>ishihnaa</v>
      </c>
      <c r="E20" s="85" t="str">
        <f t="shared" ca="1" si="0"/>
        <v>L</v>
      </c>
      <c r="G20" s="84">
        <f t="shared" ca="1" si="1"/>
        <v>10000705136</v>
      </c>
      <c r="H20" s="84" t="str">
        <f t="shared" ca="1" si="2"/>
        <v>13β</v>
      </c>
      <c r="I20" s="84" t="str">
        <f t="shared" ca="1" si="3"/>
        <v>Takamura</v>
      </c>
      <c r="J20" s="84" t="str">
        <f t="shared" ca="1" si="4"/>
        <v>hontak</v>
      </c>
      <c r="K20" s="83" t="str">
        <f t="shared" ca="1" si="5"/>
        <v>L</v>
      </c>
      <c r="L20" s="83" cm="1">
        <f t="array" aca="1" ref="L20" ca="1">_xlfn.CONCAT(IFERROR(--MID(H20,ROW($1:$30),1),""))*1</f>
        <v>13</v>
      </c>
      <c r="M20" s="83">
        <f t="shared" ca="1" si="6"/>
        <v>7</v>
      </c>
      <c r="N20" s="83" t="str">
        <f t="shared" ca="1" si="7"/>
        <v>β</v>
      </c>
      <c r="O20" s="83">
        <f ca="1">IFERROR(VLOOKUP(N20,{"α",6;"β",5;"γ",4;"δ",3;"ε",2;"ζ",1},2,0),IFERROR(100-IF(CODE(N20)&gt;100,90,CODE(N20)),0))</f>
        <v>5</v>
      </c>
      <c r="R20" s="85"/>
      <c r="S20" s="88" t="str">
        <f t="shared" si="11"/>
        <v>Yagi</v>
      </c>
      <c r="T20" s="88" t="str">
        <f t="shared" si="12"/>
        <v>yagiha</v>
      </c>
      <c r="U20" s="83">
        <f ca="1">SUM(AC$7:AC20)</f>
        <v>7</v>
      </c>
      <c r="V20" s="84"/>
      <c r="W20" s="85" cm="1">
        <f t="array" aca="1" ref="W20" ca="1">INDEX(INDIRECT(VLOOKUP(MONTH($V$6+1),{1,"January";2,"February";3,"March";4,"April";5,"May";6,"June";7,"July";8,"August";9,"September";10,"October";11,"November";12,"December"},2,0)&amp;"!A1:XX9000"),$AF$2+ROW(G14),$AG$2)</f>
        <v>1</v>
      </c>
      <c r="X20" s="84" t="str">
        <f t="shared" ca="1" si="8"/>
        <v/>
      </c>
      <c r="Y20" s="84" cm="1">
        <f t="array" aca="1" ref="Y20" ca="1">INDEX(INDIRECT(VLOOKUP(MONTH($V$6+1),{1,"January";2,"February";3,"March";4,"April";5,"May";6,"June";7,"July";8,"August";9,"September";10,"October";11,"November";12,"December"},2,0)&amp;"!b1:b9000"),$AF$2+ROW(G14))</f>
        <v>0</v>
      </c>
      <c r="Z20" s="89" t="s">
        <v>70</v>
      </c>
      <c r="AA20" s="83" cm="1">
        <f t="array" aca="1" ref="AA20" ca="1">INDEX(OFFSET(INDIRECT(VLOOKUP(MONTH($V$6+1),{1,"January";2,"February";3,"March";4,"April";5,"May";6,"June";7,"July";8,"August";9,"September";10,"October";11,"November";12,"December"},2,0)&amp;"!b1:b9000"),0,$AG$5-1),$AF$2+ROW(G14),0)</f>
        <v>1</v>
      </c>
      <c r="AB20" s="83" t="str">
        <f t="shared" ca="1" si="13"/>
        <v/>
      </c>
      <c r="AC20" s="83">
        <f t="shared" ca="1" si="14"/>
        <v>1</v>
      </c>
      <c r="AD20" s="84"/>
      <c r="AJ20" s="83" t="s">
        <v>221</v>
      </c>
      <c r="AK20" s="83" t="s">
        <v>41</v>
      </c>
      <c r="AL20" s="83" t="str">
        <f t="shared" si="9"/>
        <v>Yagi</v>
      </c>
      <c r="AM20" s="83" t="str">
        <f t="shared" si="10"/>
        <v>yagiha</v>
      </c>
      <c r="AN20" s="83" t="str">
        <f t="array" ref="AN20">IF(COUNTIF(AL20:AL129,AL20)&gt;1,IF(ISNUMBER(SEARCH(",",AJ20)),LEFT(AJ20,FIND(",",AJ20)-1)&amp;" "&amp;MID(AJ20,FIND(",",AJ20)+2,1)&amp;".",LEFT(AJ20,FIND(" ",AJ20)-1)&amp;" "&amp;MID(AJ20,FIND(" ",AJ20)+1,1)&amp;"."),LEFT(AJ20,IF(ISNUMBER(SEARCH(",",AJ20)),FIND(",",AJ20),FIND(" ",AJ20))-1))</f>
        <v>Yagi</v>
      </c>
    </row>
    <row r="21" spans="2:40" s="83" customFormat="1" ht="21" customHeight="1" thickBot="1" x14ac:dyDescent="0.3">
      <c r="B21" s="85" t="str">
        <f t="shared" ca="1" si="0"/>
        <v>8B</v>
      </c>
      <c r="C21" s="85" t="str">
        <f t="shared" ca="1" si="0"/>
        <v>Suzuki e.</v>
      </c>
      <c r="D21" s="85" t="str">
        <f t="shared" ca="1" si="0"/>
        <v>kentoksu</v>
      </c>
      <c r="E21" s="85" t="str">
        <f t="shared" ca="1" si="0"/>
        <v>L</v>
      </c>
      <c r="G21" s="84">
        <f t="shared" ca="1" si="1"/>
        <v>10000704135</v>
      </c>
      <c r="H21" s="84" t="str">
        <f t="shared" ca="1" si="2"/>
        <v>13γ</v>
      </c>
      <c r="I21" s="84" t="str">
        <f t="shared" ca="1" si="3"/>
        <v>Ikeda</v>
      </c>
      <c r="J21" s="84" t="str">
        <f t="shared" ca="1" si="4"/>
        <v>takuyafi</v>
      </c>
      <c r="K21" s="83" t="str">
        <f t="shared" ca="1" si="5"/>
        <v>L</v>
      </c>
      <c r="L21" s="83" cm="1">
        <f t="array" aca="1" ref="L21" ca="1">_xlfn.CONCAT(IFERROR(--MID(H21,ROW($1:$30),1),""))*1</f>
        <v>13</v>
      </c>
      <c r="M21" s="83">
        <f t="shared" ca="1" si="6"/>
        <v>7</v>
      </c>
      <c r="N21" s="83" t="str">
        <f t="shared" ca="1" si="7"/>
        <v>γ</v>
      </c>
      <c r="O21" s="83">
        <f ca="1">IFERROR(VLOOKUP(N21,{"α",6;"β",5;"γ",4;"δ",3;"ε",2;"ζ",1},2,0),IFERROR(100-IF(CODE(N21)&gt;100,90,CODE(N21)),0))</f>
        <v>4</v>
      </c>
      <c r="R21" s="85"/>
      <c r="S21" s="88" t="str">
        <f t="shared" si="11"/>
        <v>Kato</v>
      </c>
      <c r="T21" s="88" t="str">
        <f t="shared" si="12"/>
        <v>shingato</v>
      </c>
      <c r="U21" s="83">
        <f ca="1">SUM(AC$7:AC21)</f>
        <v>8</v>
      </c>
      <c r="V21" s="84"/>
      <c r="W21" s="85" cm="1">
        <f t="array" aca="1" ref="W21" ca="1">INDEX(INDIRECT(VLOOKUP(MONTH($V$6+1),{1,"January";2,"February";3,"March";4,"April";5,"May";6,"June";7,"July";8,"August";9,"September";10,"October";11,"November";12,"December"},2,0)&amp;"!A1:XX9000"),$AF$2+ROW(G15),$AG$2)</f>
        <v>0</v>
      </c>
      <c r="X21" s="84" t="str">
        <f t="shared" ca="1" si="8"/>
        <v/>
      </c>
      <c r="Y21" s="84" cm="1">
        <f t="array" aca="1" ref="Y21" ca="1">INDEX(INDIRECT(VLOOKUP(MONTH($V$6+1),{1,"January";2,"February";3,"March";4,"April";5,"May";6,"June";7,"July";8,"August";9,"September";10,"October";11,"November";12,"December"},2,0)&amp;"!b1:b9000"),$AF$2+ROW(G15))</f>
        <v>0</v>
      </c>
      <c r="Z21" s="89" t="s">
        <v>70</v>
      </c>
      <c r="AA21" s="83" cm="1">
        <f t="array" aca="1" ref="AA21" ca="1">INDEX(OFFSET(INDIRECT(VLOOKUP(MONTH($V$6+1),{1,"January";2,"February";3,"March";4,"April";5,"May";6,"June";7,"July";8,"August";9,"September";10,"October";11,"November";12,"December"},2,0)&amp;"!b1:b9000"),0,$AG$5-1),$AF$2+ROW(G15),0)</f>
        <v>1</v>
      </c>
      <c r="AB21" s="83" t="str">
        <f t="shared" ca="1" si="13"/>
        <v/>
      </c>
      <c r="AC21" s="83">
        <f t="shared" ca="1" si="14"/>
        <v>1</v>
      </c>
      <c r="AD21" s="84"/>
      <c r="AJ21" s="83" t="s">
        <v>222</v>
      </c>
      <c r="AK21" s="83" t="s">
        <v>43</v>
      </c>
      <c r="AL21" s="83" t="str">
        <f t="shared" si="9"/>
        <v>Kato</v>
      </c>
      <c r="AM21" s="83" t="str">
        <f t="shared" si="10"/>
        <v>shingato</v>
      </c>
      <c r="AN21" s="83" t="str">
        <f t="array" ref="AN21">IF(COUNTIF(AL21:AL130,AL21)&gt;1,IF(ISNUMBER(SEARCH(",",AJ21)),LEFT(AJ21,FIND(",",AJ21)-1)&amp;" "&amp;MID(AJ21,FIND(",",AJ21)+2,1)&amp;".",LEFT(AJ21,FIND(" ",AJ21)-1)&amp;" "&amp;MID(AJ21,FIND(" ",AJ21)+1,1)&amp;"."),LEFT(AJ21,IF(ISNUMBER(SEARCH(",",AJ21)),FIND(",",AJ21),FIND(" ",AJ21))-1))</f>
        <v>Kato</v>
      </c>
    </row>
    <row r="22" spans="2:40" s="83" customFormat="1" ht="21" customHeight="1" thickBot="1" x14ac:dyDescent="0.3">
      <c r="B22" s="85" t="str">
        <f t="shared" ca="1" si="0"/>
        <v>8α</v>
      </c>
      <c r="C22" s="85" t="str">
        <f t="shared" ca="1" si="0"/>
        <v>Kato</v>
      </c>
      <c r="D22" s="85" t="str">
        <f t="shared" ca="1" si="0"/>
        <v>shingato</v>
      </c>
      <c r="E22" s="85" t="str">
        <f t="shared" ca="1" si="0"/>
        <v>L</v>
      </c>
      <c r="G22" s="84">
        <f t="shared" ca="1" si="1"/>
        <v>10000734134</v>
      </c>
      <c r="H22" s="84" t="str">
        <f t="shared" ca="1" si="2"/>
        <v>13B</v>
      </c>
      <c r="I22" s="84" t="str">
        <f t="shared" ca="1" si="3"/>
        <v>Takahagi</v>
      </c>
      <c r="J22" s="84" t="str">
        <f t="shared" ca="1" si="4"/>
        <v>takaasad</v>
      </c>
      <c r="K22" s="83" t="str">
        <f t="shared" ca="1" si="5"/>
        <v>L</v>
      </c>
      <c r="L22" s="83" cm="1">
        <f t="array" aca="1" ref="L22" ca="1">_xlfn.CONCAT(IFERROR(--MID(H22,ROW($1:$30),1),""))*1</f>
        <v>13</v>
      </c>
      <c r="M22" s="83">
        <f t="shared" ca="1" si="6"/>
        <v>7</v>
      </c>
      <c r="N22" s="83" t="str">
        <f t="shared" ca="1" si="7"/>
        <v>B</v>
      </c>
      <c r="O22" s="83">
        <f ca="1">IFERROR(VLOOKUP(N22,{"α",6;"β",5;"γ",4;"δ",3;"ε",2;"ζ",1},2,0),IFERROR(100-IF(CODE(N22)&gt;100,90,CODE(N22)),0))</f>
        <v>34</v>
      </c>
      <c r="R22" s="85"/>
      <c r="S22" s="88" t="str">
        <f t="shared" si="11"/>
        <v>Nishiyama</v>
      </c>
      <c r="T22" s="88" t="str">
        <f t="shared" si="12"/>
        <v>nreika</v>
      </c>
      <c r="U22" s="83">
        <f ca="1">SUM(AC$7:AC22)</f>
        <v>8</v>
      </c>
      <c r="V22" s="84"/>
      <c r="W22" s="85" cm="1">
        <f t="array" aca="1" ref="W22" ca="1">INDEX(INDIRECT(VLOOKUP(MONTH($V$6+1),{1,"January";2,"February";3,"March";4,"April";5,"May";6,"June";7,"July";8,"August";9,"September";10,"October";11,"November";12,"December"},2,0)&amp;"!A1:XX9000"),$AF$2+ROW(G16),$AG$2)</f>
        <v>0</v>
      </c>
      <c r="X22" s="84" t="str">
        <f t="shared" ca="1" si="8"/>
        <v/>
      </c>
      <c r="Y22" s="84" cm="1">
        <f t="array" aca="1" ref="Y22" ca="1">INDEX(INDIRECT(VLOOKUP(MONTH($V$6+1),{1,"January";2,"February";3,"March";4,"April";5,"May";6,"June";7,"July";8,"August";9,"September";10,"October";11,"November";12,"December"},2,0)&amp;"!b1:b9000"),$AF$2+ROW(G16))</f>
        <v>0</v>
      </c>
      <c r="Z22" s="89" t="s">
        <v>70</v>
      </c>
      <c r="AA22" s="83" cm="1">
        <f t="array" aca="1" ref="AA22" ca="1">INDEX(OFFSET(INDIRECT(VLOOKUP(MONTH($V$6+1),{1,"January";2,"February";3,"March";4,"April";5,"May";6,"June";7,"July";8,"August";9,"September";10,"October";11,"November";12,"December"},2,0)&amp;"!b1:b9000"),0,$AG$5-1),$AF$2+ROW(G16),0)</f>
        <v>0</v>
      </c>
      <c r="AB22" s="83" t="str">
        <f t="shared" ca="1" si="13"/>
        <v/>
      </c>
      <c r="AC22" s="83">
        <f t="shared" ca="1" si="14"/>
        <v>0</v>
      </c>
      <c r="AD22" s="84"/>
      <c r="AJ22" s="83" t="s">
        <v>223</v>
      </c>
      <c r="AK22" s="83" t="s">
        <v>45</v>
      </c>
      <c r="AL22" s="83" t="str">
        <f t="shared" si="9"/>
        <v>Nishiyama</v>
      </c>
      <c r="AM22" s="83" t="str">
        <f t="shared" si="10"/>
        <v>nreika</v>
      </c>
      <c r="AN22" s="83" t="str">
        <f t="array" ref="AN22">IF(COUNTIF(AL22:AL131,AL22)&gt;1,IF(ISNUMBER(SEARCH(",",AJ22)),LEFT(AJ22,FIND(",",AJ22)-1)&amp;" "&amp;MID(AJ22,FIND(",",AJ22)+2,1)&amp;".",LEFT(AJ22,FIND(" ",AJ22)-1)&amp;" "&amp;MID(AJ22,FIND(" ",AJ22)+1,1)&amp;"."),LEFT(AJ22,IF(ISNUMBER(SEARCH(",",AJ22)),FIND(",",AJ22),FIND(" ",AJ22))-1))</f>
        <v>Nishiyama</v>
      </c>
    </row>
    <row r="23" spans="2:40" s="83" customFormat="1" ht="21" customHeight="1" thickBot="1" x14ac:dyDescent="0.3">
      <c r="B23" s="85" t="str">
        <f t="shared" ca="1" si="0"/>
        <v>8β</v>
      </c>
      <c r="C23" s="85" t="str">
        <f t="shared" ca="1" si="0"/>
        <v>Mitsuhashi</v>
      </c>
      <c r="D23" s="85" t="str">
        <f t="shared" ca="1" si="0"/>
        <v>myuno</v>
      </c>
      <c r="E23" s="85" t="str">
        <f t="shared" ca="1" si="0"/>
        <v>L</v>
      </c>
      <c r="G23" s="84">
        <f t="shared" ca="1" si="1"/>
        <v>10000737133</v>
      </c>
      <c r="H23" s="84" t="str">
        <f t="shared" ca="1" si="2"/>
        <v>13♡</v>
      </c>
      <c r="I23" s="84" t="str">
        <f t="shared" ca="1" si="3"/>
        <v>Omumasaba</v>
      </c>
      <c r="J23" s="84" t="str">
        <f t="shared" ca="1" si="4"/>
        <v>omusera</v>
      </c>
      <c r="K23" s="83" t="str">
        <f t="shared" ca="1" si="5"/>
        <v>L</v>
      </c>
      <c r="L23" s="83" cm="1">
        <f t="array" aca="1" ref="L23" ca="1">_xlfn.CONCAT(IFERROR(--MID(H23,ROW($1:$30),1),""))*1</f>
        <v>13</v>
      </c>
      <c r="M23" s="83">
        <f t="shared" ca="1" si="6"/>
        <v>7</v>
      </c>
      <c r="N23" s="83" t="str">
        <f t="shared" ca="1" si="7"/>
        <v>♡</v>
      </c>
      <c r="O23" s="83">
        <f ca="1">IFERROR(VLOOKUP(N23,{"α",6;"β",5;"γ",4;"δ",3;"ε",2;"ζ",1},2,0),IFERROR(100-IF(CODE(N23)&gt;100,90,CODE(N23)),0))</f>
        <v>37</v>
      </c>
      <c r="R23" s="85"/>
      <c r="S23" s="88" t="str">
        <f t="shared" si="11"/>
        <v>Takamura</v>
      </c>
      <c r="T23" s="88" t="str">
        <f t="shared" si="12"/>
        <v>hontak</v>
      </c>
      <c r="U23" s="83">
        <f ca="1">SUM(AC$7:AC23)</f>
        <v>9</v>
      </c>
      <c r="V23" s="84"/>
      <c r="W23" s="85" cm="1">
        <f t="array" aca="1" ref="W23" ca="1">INDEX(INDIRECT(VLOOKUP(MONTH($V$6+1),{1,"January";2,"February";3,"March";4,"April";5,"May";6,"June";7,"July";8,"August";9,"September";10,"October";11,"November";12,"December"},2,0)&amp;"!A1:XX9000"),$AF$2+ROW(G17),$AG$2)</f>
        <v>1</v>
      </c>
      <c r="X23" s="84" t="str">
        <f t="shared" ca="1" si="8"/>
        <v/>
      </c>
      <c r="Y23" s="84" cm="1">
        <f t="array" aca="1" ref="Y23" ca="1">INDEX(INDIRECT(VLOOKUP(MONTH($V$6+1),{1,"January";2,"February";3,"March";4,"April";5,"May";6,"June";7,"July";8,"August";9,"September";10,"October";11,"November";12,"December"},2,0)&amp;"!b1:b9000"),$AF$2+ROW(G17))</f>
        <v>0</v>
      </c>
      <c r="Z23" s="89" t="s">
        <v>70</v>
      </c>
      <c r="AA23" s="83" cm="1">
        <f t="array" aca="1" ref="AA23" ca="1">INDEX(OFFSET(INDIRECT(VLOOKUP(MONTH($V$6+1),{1,"January";2,"February";3,"March";4,"April";5,"May";6,"June";7,"July";8,"August";9,"September";10,"October";11,"November";12,"December"},2,0)&amp;"!b1:b9000"),0,$AG$5-1),$AF$2+ROW(G17),0)</f>
        <v>1</v>
      </c>
      <c r="AB23" s="83" t="str">
        <f t="shared" ca="1" si="13"/>
        <v/>
      </c>
      <c r="AC23" s="83">
        <f t="shared" ca="1" si="14"/>
        <v>1</v>
      </c>
      <c r="AD23" s="84"/>
      <c r="AJ23" s="83" t="s">
        <v>224</v>
      </c>
      <c r="AK23" s="83" t="s">
        <v>47</v>
      </c>
      <c r="AL23" s="83" t="str">
        <f t="shared" si="9"/>
        <v>Takamura</v>
      </c>
      <c r="AM23" s="83" t="str">
        <f t="shared" si="10"/>
        <v>hontak</v>
      </c>
      <c r="AN23" s="83" t="str">
        <f t="array" ref="AN23">IF(COUNTIF(AL23:AL132,AL23)&gt;1,IF(ISNUMBER(SEARCH(",",AJ23)),LEFT(AJ23,FIND(",",AJ23)-1)&amp;" "&amp;MID(AJ23,FIND(",",AJ23)+2,1)&amp;".",LEFT(AJ23,FIND(" ",AJ23)-1)&amp;" "&amp;MID(AJ23,FIND(" ",AJ23)+1,1)&amp;"."),LEFT(AJ23,IF(ISNUMBER(SEARCH(",",AJ23)),FIND(",",AJ23),FIND(" ",AJ23))-1))</f>
        <v>Takamura</v>
      </c>
    </row>
    <row r="24" spans="2:40" s="83" customFormat="1" ht="21" customHeight="1" thickBot="1" x14ac:dyDescent="0.3">
      <c r="B24" s="85" t="str">
        <f t="shared" ca="1" si="0"/>
        <v>13♡</v>
      </c>
      <c r="C24" s="85" t="str">
        <f t="shared" ca="1" si="0"/>
        <v>Omumasaba</v>
      </c>
      <c r="D24" s="85" t="str">
        <f t="shared" ca="1" si="0"/>
        <v>omusera</v>
      </c>
      <c r="E24" s="85" t="str">
        <f t="shared" ca="1" si="0"/>
        <v>L</v>
      </c>
      <c r="G24" s="84">
        <f t="shared" ca="1" si="1"/>
        <v>10001433132</v>
      </c>
      <c r="H24" s="84" t="str">
        <f t="shared" ca="1" si="2"/>
        <v>6C</v>
      </c>
      <c r="I24" s="84" t="str">
        <f t="shared" ca="1" si="3"/>
        <v>Ishihara</v>
      </c>
      <c r="J24" s="84" t="str">
        <f t="shared" ca="1" si="4"/>
        <v>ishihnaa</v>
      </c>
      <c r="K24" s="83" t="str">
        <f t="shared" ca="1" si="5"/>
        <v>L</v>
      </c>
      <c r="L24" s="83" cm="1">
        <f t="array" aca="1" ref="L24" ca="1">_xlfn.CONCAT(IFERROR(--MID(H24,ROW($1:$30),1),""))*1</f>
        <v>6</v>
      </c>
      <c r="M24" s="83">
        <f t="shared" ca="1" si="6"/>
        <v>14</v>
      </c>
      <c r="N24" s="83" t="str">
        <f t="shared" ca="1" si="7"/>
        <v>C</v>
      </c>
      <c r="O24" s="83">
        <f ca="1">IFERROR(VLOOKUP(N24,{"α",6;"β",5;"γ",4;"δ",3;"ε",2;"ζ",1},2,0),IFERROR(100-IF(CODE(N24)&gt;100,90,CODE(N24)),0))</f>
        <v>33</v>
      </c>
      <c r="R24" s="85"/>
      <c r="S24" s="88" t="str">
        <f t="shared" si="11"/>
        <v>Yao</v>
      </c>
      <c r="T24" s="88" t="str">
        <f t="shared" si="12"/>
        <v>zhixiay</v>
      </c>
      <c r="U24" s="83">
        <f ca="1">SUM(AC$7:AC24)</f>
        <v>10</v>
      </c>
      <c r="V24" s="84"/>
      <c r="W24" s="85" cm="1">
        <f t="array" aca="1" ref="W24" ca="1">INDEX(INDIRECT(VLOOKUP(MONTH($V$6+1),{1,"January";2,"February";3,"March";4,"April";5,"May";6,"June";7,"July";8,"August";9,"September";10,"October";11,"November";12,"December"},2,0)&amp;"!A1:XX9000"),$AF$2+ROW(G18),$AG$2)</f>
        <v>1</v>
      </c>
      <c r="X24" s="84" t="str">
        <f t="shared" ca="1" si="8"/>
        <v/>
      </c>
      <c r="Y24" s="84" cm="1">
        <f t="array" aca="1" ref="Y24" ca="1">INDEX(INDIRECT(VLOOKUP(MONTH($V$6+1),{1,"January";2,"February";3,"March";4,"April";5,"May";6,"June";7,"July";8,"August";9,"September";10,"October";11,"November";12,"December"},2,0)&amp;"!b1:b9000"),$AF$2+ROW(G18))</f>
        <v>0</v>
      </c>
      <c r="Z24" s="89" t="s">
        <v>70</v>
      </c>
      <c r="AA24" s="83" cm="1">
        <f t="array" aca="1" ref="AA24" ca="1">INDEX(OFFSET(INDIRECT(VLOOKUP(MONTH($V$6+1),{1,"January";2,"February";3,"March";4,"April";5,"May";6,"June";7,"July";8,"August";9,"September";10,"October";11,"November";12,"December"},2,0)&amp;"!b1:b9000"),0,$AG$5-1),$AF$2+ROW(G18),0)</f>
        <v>1</v>
      </c>
      <c r="AB24" s="83" t="str">
        <f t="shared" ca="1" si="13"/>
        <v/>
      </c>
      <c r="AC24" s="83">
        <f t="shared" ca="1" si="14"/>
        <v>1</v>
      </c>
      <c r="AD24" s="84"/>
      <c r="AJ24" s="83" t="s">
        <v>225</v>
      </c>
      <c r="AK24" s="83" t="s">
        <v>49</v>
      </c>
      <c r="AL24" s="83" t="str">
        <f t="shared" si="9"/>
        <v>Yao</v>
      </c>
      <c r="AM24" s="83" t="str">
        <f t="shared" si="10"/>
        <v>zhixiay</v>
      </c>
      <c r="AN24" s="83" t="str">
        <f t="array" ref="AN24">IF(COUNTIF(AL24:AL133,AL24)&gt;1,IF(ISNUMBER(SEARCH(",",AJ24)),LEFT(AJ24,FIND(",",AJ24)-1)&amp;" "&amp;MID(AJ24,FIND(",",AJ24)+2,1)&amp;".",LEFT(AJ24,FIND(" ",AJ24)-1)&amp;" "&amp;MID(AJ24,FIND(" ",AJ24)+1,1)&amp;"."),LEFT(AJ24,IF(ISNUMBER(SEARCH(",",AJ24)),FIND(",",AJ24),FIND(" ",AJ24))-1))</f>
        <v>Yao</v>
      </c>
    </row>
    <row r="25" spans="2:40" s="83" customFormat="1" ht="21" customHeight="1" thickBot="1" x14ac:dyDescent="0.3">
      <c r="B25" s="85" t="str">
        <f t="shared" ca="1" si="0"/>
        <v>13♤</v>
      </c>
      <c r="C25" s="85" t="str">
        <f t="shared" ca="1" si="0"/>
        <v>Morita</v>
      </c>
      <c r="D25" s="85" t="str">
        <f t="shared" ca="1" si="0"/>
        <v>wshogomo</v>
      </c>
      <c r="E25" s="85" t="str">
        <f t="shared" ca="1" si="0"/>
        <v>L</v>
      </c>
      <c r="G25" s="84">
        <f t="shared" ca="1" si="1"/>
        <v>10000703131</v>
      </c>
      <c r="H25" s="84" t="str">
        <f t="shared" ca="1" si="2"/>
        <v>13Δ</v>
      </c>
      <c r="I25" s="84" t="str">
        <f t="shared" ca="1" si="3"/>
        <v>Liu</v>
      </c>
      <c r="J25" s="84" t="str">
        <f t="shared" ca="1" si="4"/>
        <v>lyuanyuw</v>
      </c>
      <c r="K25" s="83" t="str">
        <f t="shared" ca="1" si="5"/>
        <v>L</v>
      </c>
      <c r="L25" s="83" cm="1">
        <f t="array" aca="1" ref="L25" ca="1">_xlfn.CONCAT(IFERROR(--MID(H25,ROW($1:$30),1),""))*1</f>
        <v>13</v>
      </c>
      <c r="M25" s="83">
        <f t="shared" ca="1" si="6"/>
        <v>7</v>
      </c>
      <c r="N25" s="83" t="str">
        <f t="shared" ca="1" si="7"/>
        <v>Δ</v>
      </c>
      <c r="O25" s="83">
        <f ca="1">IFERROR(VLOOKUP(N25,{"α",6;"β",5;"γ",4;"δ",3;"ε",2;"ζ",1},2,0),IFERROR(100-IF(CODE(N25)&gt;100,90,CODE(N25)),0))</f>
        <v>3</v>
      </c>
      <c r="R25" s="85"/>
      <c r="S25" s="88" t="str">
        <f t="shared" si="11"/>
        <v>Ikeda</v>
      </c>
      <c r="T25" s="88" t="str">
        <f t="shared" si="12"/>
        <v>takuyafi</v>
      </c>
      <c r="U25" s="83">
        <f ca="1">SUM(AC$7:AC25)</f>
        <v>11</v>
      </c>
      <c r="V25" s="84"/>
      <c r="W25" s="85" cm="1">
        <f t="array" aca="1" ref="W25" ca="1">INDEX(INDIRECT(VLOOKUP(MONTH($V$6+1),{1,"January";2,"February";3,"March";4,"April";5,"May";6,"June";7,"July";8,"August";9,"September";10,"October";11,"November";12,"December"},2,0)&amp;"!A1:XX9000"),$AF$2+ROW(G19),$AG$2)</f>
        <v>1</v>
      </c>
      <c r="X25" s="84" t="str">
        <f t="shared" ca="1" si="8"/>
        <v/>
      </c>
      <c r="Y25" s="84" cm="1">
        <f t="array" aca="1" ref="Y25" ca="1">INDEX(INDIRECT(VLOOKUP(MONTH($V$6+1),{1,"January";2,"February";3,"March";4,"April";5,"May";6,"June";7,"July";8,"August";9,"September";10,"October";11,"November";12,"December"},2,0)&amp;"!b1:b9000"),$AF$2+ROW(G19))</f>
        <v>0</v>
      </c>
      <c r="Z25" s="89" t="s">
        <v>70</v>
      </c>
      <c r="AA25" s="83" cm="1">
        <f t="array" aca="1" ref="AA25" ca="1">INDEX(OFFSET(INDIRECT(VLOOKUP(MONTH($V$6+1),{1,"January";2,"February";3,"March";4,"April";5,"May";6,"June";7,"July";8,"August";9,"September";10,"October";11,"November";12,"December"},2,0)&amp;"!b1:b9000"),0,$AG$5-1),$AF$2+ROW(G19),0)</f>
        <v>1</v>
      </c>
      <c r="AB25" s="83" t="str">
        <f t="shared" ca="1" si="13"/>
        <v/>
      </c>
      <c r="AC25" s="83">
        <f t="shared" ca="1" si="14"/>
        <v>1</v>
      </c>
      <c r="AD25" s="84"/>
      <c r="AJ25" s="83" t="s">
        <v>226</v>
      </c>
      <c r="AK25" s="83" t="s">
        <v>51</v>
      </c>
      <c r="AL25" s="83" t="str">
        <f t="shared" si="9"/>
        <v>Ikeda</v>
      </c>
      <c r="AM25" s="83" t="str">
        <f t="shared" si="10"/>
        <v>takuyafi</v>
      </c>
      <c r="AN25" s="83" t="str">
        <f t="array" ref="AN25">IF(COUNTIF(AL25:AL134,AL25)&gt;1,IF(ISNUMBER(SEARCH(",",AJ25)),LEFT(AJ25,FIND(",",AJ25)-1)&amp;" "&amp;MID(AJ25,FIND(",",AJ25)+2,1)&amp;".",LEFT(AJ25,FIND(" ",AJ25)-1)&amp;" "&amp;MID(AJ25,FIND(" ",AJ25)+1,1)&amp;"."),LEFT(AJ25,IF(ISNUMBER(SEARCH(",",AJ25)),FIND(",",AJ25),FIND(" ",AJ25))-1))</f>
        <v>Ikeda</v>
      </c>
    </row>
    <row r="26" spans="2:40" s="83" customFormat="1" ht="21" customHeight="1" thickBot="1" x14ac:dyDescent="0.3">
      <c r="B26" s="85" t="str">
        <f t="shared" ca="1" si="0"/>
        <v>13♢</v>
      </c>
      <c r="C26" s="85" t="str">
        <f t="shared" ca="1" si="0"/>
        <v>Ninn</v>
      </c>
      <c r="D26" s="85" t="str">
        <f t="shared" ca="1" si="0"/>
        <v>renxuem</v>
      </c>
      <c r="E26" s="85" t="str">
        <f t="shared" ca="1" si="0"/>
        <v>L</v>
      </c>
      <c r="G26" s="84">
        <f t="shared" ca="1" si="1"/>
        <v>10000735130</v>
      </c>
      <c r="H26" s="84" t="str">
        <f t="shared" ca="1" si="2"/>
        <v>13A</v>
      </c>
      <c r="I26" s="84" t="str">
        <f t="shared" ca="1" si="3"/>
        <v>Arai</v>
      </c>
      <c r="J26" s="84" t="str">
        <f t="shared" ca="1" si="4"/>
        <v>arshohei</v>
      </c>
      <c r="K26" s="83" t="str">
        <f t="shared" ca="1" si="5"/>
        <v>L</v>
      </c>
      <c r="L26" s="83" cm="1">
        <f t="array" aca="1" ref="L26" ca="1">_xlfn.CONCAT(IFERROR(--MID(H26,ROW($1:$30),1),""))*1</f>
        <v>13</v>
      </c>
      <c r="M26" s="83">
        <f t="shared" ca="1" si="6"/>
        <v>7</v>
      </c>
      <c r="N26" s="83" t="str">
        <f t="shared" ca="1" si="7"/>
        <v>A</v>
      </c>
      <c r="O26" s="83">
        <f ca="1">IFERROR(VLOOKUP(N26,{"α",6;"β",5;"γ",4;"δ",3;"ε",2;"ζ",1},2,0),IFERROR(100-IF(CODE(N26)&gt;100,90,CODE(N26)),0))</f>
        <v>35</v>
      </c>
      <c r="R26" s="85"/>
      <c r="S26" s="88" t="str">
        <f t="shared" si="11"/>
        <v>Yin</v>
      </c>
      <c r="T26" s="88" t="str">
        <f t="shared" si="12"/>
        <v>ayekhyin</v>
      </c>
      <c r="U26" s="83">
        <f ca="1">SUM(AC$7:AC26)</f>
        <v>12</v>
      </c>
      <c r="V26" s="84"/>
      <c r="W26" s="85" cm="1">
        <f t="array" aca="1" ref="W26" ca="1">INDEX(INDIRECT(VLOOKUP(MONTH($V$6+1),{1,"January";2,"February";3,"March";4,"April";5,"May";6,"June";7,"July";8,"August";9,"September";10,"October";11,"November";12,"December"},2,0)&amp;"!A1:XX9000"),$AF$2+ROW(G20),$AG$2)</f>
        <v>4</v>
      </c>
      <c r="X26" s="84" t="str">
        <f t="shared" ca="1" si="8"/>
        <v/>
      </c>
      <c r="Y26" s="84" cm="1">
        <f t="array" aca="1" ref="Y26" ca="1">INDEX(INDIRECT(VLOOKUP(MONTH($V$6+1),{1,"January";2,"February";3,"March";4,"April";5,"May";6,"June";7,"July";8,"August";9,"September";10,"October";11,"November";12,"December"},2,0)&amp;"!b1:b9000"),$AF$2+ROW(G20))</f>
        <v>0</v>
      </c>
      <c r="Z26" s="89" t="s">
        <v>70</v>
      </c>
      <c r="AA26" s="83" cm="1">
        <f t="array" aca="1" ref="AA26" ca="1">INDEX(OFFSET(INDIRECT(VLOOKUP(MONTH($V$6+1),{1,"January";2,"February";3,"March";4,"April";5,"May";6,"June";7,"July";8,"August";9,"September";10,"October";11,"November";12,"December"},2,0)&amp;"!b1:b9000"),0,$AG$5-1),$AF$2+ROW(G20),0)</f>
        <v>5</v>
      </c>
      <c r="AB26" s="83" t="str">
        <f t="shared" ca="1" si="13"/>
        <v/>
      </c>
      <c r="AC26" s="83">
        <f t="shared" ca="1" si="14"/>
        <v>1</v>
      </c>
      <c r="AD26" s="84"/>
      <c r="AJ26" s="83" t="s">
        <v>227</v>
      </c>
      <c r="AK26" s="83" t="s">
        <v>53</v>
      </c>
      <c r="AL26" s="83" t="str">
        <f t="shared" si="9"/>
        <v>Yin</v>
      </c>
      <c r="AM26" s="83" t="str">
        <f t="shared" si="10"/>
        <v>ayekhyin</v>
      </c>
      <c r="AN26" s="83" t="str">
        <f t="array" ref="AN26">IF(COUNTIF(AL26:AL135,AL26)&gt;1,IF(ISNUMBER(SEARCH(",",AJ26)),LEFT(AJ26,FIND(",",AJ26)-1)&amp;" "&amp;MID(AJ26,FIND(",",AJ26)+2,1)&amp;".",LEFT(AJ26,FIND(" ",AJ26)-1)&amp;" "&amp;MID(AJ26,FIND(" ",AJ26)+1,1)&amp;"."),LEFT(AJ26,IF(ISNUMBER(SEARCH(",",AJ26)),FIND(",",AJ26),FIND(" ",AJ26))-1))</f>
        <v>Yin</v>
      </c>
    </row>
    <row r="27" spans="2:40" s="83" customFormat="1" ht="21" customHeight="1" thickBot="1" x14ac:dyDescent="0.3">
      <c r="B27" s="85" t="str">
        <f t="shared" ref="B27:E46" ca="1" si="15">IFERROR(VLOOKUP(LARGE($G:$G,ROW($A21)),$G:$K,COLUMN(B22),0),"")</f>
        <v>13A</v>
      </c>
      <c r="C27" s="85" t="str">
        <f t="shared" ca="1" si="15"/>
        <v>Arai</v>
      </c>
      <c r="D27" s="85" t="str">
        <f t="shared" ca="1" si="15"/>
        <v>arshohei</v>
      </c>
      <c r="E27" s="85" t="str">
        <f t="shared" ca="1" si="15"/>
        <v>L</v>
      </c>
      <c r="G27" s="84">
        <f t="shared" ca="1" si="1"/>
        <v>10000737129</v>
      </c>
      <c r="H27" s="84" t="str">
        <f t="shared" ca="1" si="2"/>
        <v>13♤</v>
      </c>
      <c r="I27" s="84" t="str">
        <f t="shared" ca="1" si="3"/>
        <v>Morita</v>
      </c>
      <c r="J27" s="84" t="str">
        <f t="shared" ca="1" si="4"/>
        <v>wshogomo</v>
      </c>
      <c r="K27" s="83" t="str">
        <f t="shared" ca="1" si="5"/>
        <v>L</v>
      </c>
      <c r="L27" s="83" cm="1">
        <f t="array" aca="1" ref="L27" ca="1">_xlfn.CONCAT(IFERROR(--MID(H27,ROW($1:$30),1),""))*1</f>
        <v>13</v>
      </c>
      <c r="M27" s="83">
        <f t="shared" ca="1" si="6"/>
        <v>7</v>
      </c>
      <c r="N27" s="83" t="str">
        <f t="shared" ca="1" si="7"/>
        <v>♤</v>
      </c>
      <c r="O27" s="83">
        <f ca="1">IFERROR(VLOOKUP(N27,{"α",6;"β",5;"γ",4;"δ",3;"ε",2;"ζ",1},2,0),IFERROR(100-IF(CODE(N27)&gt;100,90,CODE(N27)),0))</f>
        <v>37</v>
      </c>
      <c r="R27" s="85"/>
      <c r="S27" s="88" t="str">
        <f t="shared" si="11"/>
        <v>Takahagi</v>
      </c>
      <c r="T27" s="88" t="str">
        <f t="shared" si="12"/>
        <v>takaasad</v>
      </c>
      <c r="U27" s="83">
        <f ca="1">SUM(AC$7:AC27)</f>
        <v>12</v>
      </c>
      <c r="V27" s="84"/>
      <c r="W27" s="85" cm="1">
        <f t="array" aca="1" ref="W27" ca="1">INDEX(INDIRECT(VLOOKUP(MONTH($V$6+1),{1,"January";2,"February";3,"March";4,"April";5,"May";6,"June";7,"July";8,"August";9,"September";10,"October";11,"November";12,"December"},2,0)&amp;"!A1:XX9000"),$AF$2+ROW(G21),$AG$2)</f>
        <v>0</v>
      </c>
      <c r="X27" s="84" t="str">
        <f t="shared" ca="1" si="8"/>
        <v/>
      </c>
      <c r="Y27" s="84" cm="1">
        <f t="array" aca="1" ref="Y27" ca="1">INDEX(INDIRECT(VLOOKUP(MONTH($V$6+1),{1,"January";2,"February";3,"March";4,"April";5,"May";6,"June";7,"July";8,"August";9,"September";10,"October";11,"November";12,"December"},2,0)&amp;"!b1:b9000"),$AF$2+ROW(G21))</f>
        <v>0</v>
      </c>
      <c r="Z27" s="89" t="s">
        <v>70</v>
      </c>
      <c r="AA27" s="83" cm="1">
        <f t="array" aca="1" ref="AA27" ca="1">INDEX(OFFSET(INDIRECT(VLOOKUP(MONTH($V$6+1),{1,"January";2,"February";3,"March";4,"April";5,"May";6,"June";7,"July";8,"August";9,"September";10,"October";11,"November";12,"December"},2,0)&amp;"!b1:b9000"),0,$AG$5-1),$AF$2+ROW(G21),0)</f>
        <v>0</v>
      </c>
      <c r="AB27" s="83" t="str">
        <f t="shared" ca="1" si="13"/>
        <v/>
      </c>
      <c r="AC27" s="83">
        <f t="shared" ca="1" si="14"/>
        <v>0</v>
      </c>
      <c r="AD27" s="84"/>
      <c r="AJ27" s="83" t="s">
        <v>228</v>
      </c>
      <c r="AK27" s="83" t="s">
        <v>55</v>
      </c>
      <c r="AL27" s="83" t="str">
        <f t="shared" si="9"/>
        <v>Takahagi</v>
      </c>
      <c r="AM27" s="83" t="str">
        <f t="shared" si="10"/>
        <v>takaasad</v>
      </c>
      <c r="AN27" s="83" t="str">
        <f t="array" ref="AN27">IF(COUNTIF(AL27:AL136,AL27)&gt;1,IF(ISNUMBER(SEARCH(",",AJ27)),LEFT(AJ27,FIND(",",AJ27)-1)&amp;" "&amp;MID(AJ27,FIND(",",AJ27)+2,1)&amp;".",LEFT(AJ27,FIND(" ",AJ27)-1)&amp;" "&amp;MID(AJ27,FIND(" ",AJ27)+1,1)&amp;"."),LEFT(AJ27,IF(ISNUMBER(SEARCH(",",AJ27)),FIND(",",AJ27),FIND(" ",AJ27))-1))</f>
        <v>Takahagi</v>
      </c>
    </row>
    <row r="28" spans="2:40" s="83" customFormat="1" ht="21" customHeight="1" thickBot="1" x14ac:dyDescent="0.3">
      <c r="B28" s="85" t="str">
        <f t="shared" ca="1" si="15"/>
        <v>13B</v>
      </c>
      <c r="C28" s="85" t="str">
        <f ca="1">IFERROR(VLOOKUP(LARGE($G:$G,ROW($A22)),$G:$K,COLUMN(C23),0),"")</f>
        <v>Takahagi</v>
      </c>
      <c r="D28" s="85" t="str">
        <f t="shared" ca="1" si="15"/>
        <v>takaasad</v>
      </c>
      <c r="E28" s="85" t="str">
        <f t="shared" ca="1" si="15"/>
        <v>L</v>
      </c>
      <c r="G28" s="84">
        <f t="shared" ca="1" si="1"/>
        <v>10000633128</v>
      </c>
      <c r="H28" s="84" t="str">
        <f t="shared" ca="1" si="2"/>
        <v>14C</v>
      </c>
      <c r="I28" s="84" t="str">
        <f t="shared" ca="1" si="3"/>
        <v>Tao</v>
      </c>
      <c r="J28" s="84" t="str">
        <f t="shared" ca="1" si="4"/>
        <v>tangtao</v>
      </c>
      <c r="K28" s="83" t="str">
        <f t="shared" ca="1" si="5"/>
        <v>L</v>
      </c>
      <c r="L28" s="83" cm="1">
        <f t="array" aca="1" ref="L28" ca="1">_xlfn.CONCAT(IFERROR(--MID(H28,ROW($1:$30),1),""))*1</f>
        <v>14</v>
      </c>
      <c r="M28" s="83">
        <f t="shared" ca="1" si="6"/>
        <v>6</v>
      </c>
      <c r="N28" s="83" t="str">
        <f t="shared" ca="1" si="7"/>
        <v>C</v>
      </c>
      <c r="O28" s="83">
        <f ca="1">IFERROR(VLOOKUP(N28,{"α",6;"β",5;"γ",4;"δ",3;"ε",2;"ζ",1},2,0),IFERROR(100-IF(CODE(N28)&gt;100,90,CODE(N28)),0))</f>
        <v>33</v>
      </c>
      <c r="R28" s="85"/>
      <c r="S28" s="88" t="str">
        <f t="shared" si="11"/>
        <v>Omumasaba</v>
      </c>
      <c r="T28" s="88" t="str">
        <f t="shared" si="12"/>
        <v>omusera</v>
      </c>
      <c r="U28" s="83">
        <f ca="1">SUM(AC$7:AC28)</f>
        <v>12</v>
      </c>
      <c r="V28" s="84"/>
      <c r="W28" s="85" cm="1">
        <f t="array" aca="1" ref="W28" ca="1">INDEX(INDIRECT(VLOOKUP(MONTH($V$6+1),{1,"January";2,"February";3,"March";4,"April";5,"May";6,"June";7,"July";8,"August";9,"September";10,"October";11,"November";12,"December"},2,0)&amp;"!A1:XX9000"),$AF$2+ROW(G22),$AG$2)</f>
        <v>0</v>
      </c>
      <c r="X28" s="84" t="str">
        <f t="shared" ca="1" si="8"/>
        <v/>
      </c>
      <c r="Y28" s="84" cm="1">
        <f t="array" aca="1" ref="Y28" ca="1">INDEX(INDIRECT(VLOOKUP(MONTH($V$6+1),{1,"January";2,"February";3,"March";4,"April";5,"May";6,"June";7,"July";8,"August";9,"September";10,"October";11,"November";12,"December"},2,0)&amp;"!b1:b9000"),$AF$2+ROW(G22))</f>
        <v>0</v>
      </c>
      <c r="Z28" s="89" t="s">
        <v>70</v>
      </c>
      <c r="AA28" s="83" cm="1">
        <f t="array" aca="1" ref="AA28" ca="1">INDEX(OFFSET(INDIRECT(VLOOKUP(MONTH($V$6+1),{1,"January";2,"February";3,"March";4,"April";5,"May";6,"June";7,"July";8,"August";9,"September";10,"October";11,"November";12,"December"},2,0)&amp;"!b1:b9000"),0,$AG$5-1),$AF$2+ROW(G22),0)</f>
        <v>0</v>
      </c>
      <c r="AB28" s="83" t="str">
        <f t="shared" ca="1" si="13"/>
        <v/>
      </c>
      <c r="AC28" s="83">
        <f t="shared" ca="1" si="14"/>
        <v>0</v>
      </c>
      <c r="AD28" s="84"/>
      <c r="AJ28" s="83" t="s">
        <v>229</v>
      </c>
      <c r="AK28" s="83" t="s">
        <v>86</v>
      </c>
      <c r="AL28" s="83" t="str">
        <f t="shared" si="9"/>
        <v>Omumasaba</v>
      </c>
      <c r="AM28" s="83" t="str">
        <f t="shared" si="10"/>
        <v>omusera</v>
      </c>
      <c r="AN28" s="83" t="str">
        <f t="array" ref="AN28">IF(COUNTIF(AL28:AL137,AL28)&gt;1,IF(ISNUMBER(SEARCH(",",AJ28)),LEFT(AJ28,FIND(",",AJ28)-1)&amp;" "&amp;MID(AJ28,FIND(",",AJ28)+2,1)&amp;".",LEFT(AJ28,FIND(" ",AJ28)-1)&amp;" "&amp;MID(AJ28,FIND(" ",AJ28)+1,1)&amp;"."),LEFT(AJ28,IF(ISNUMBER(SEARCH(",",AJ28)),FIND(",",AJ28),FIND(" ",AJ28))-1))</f>
        <v>Omumasaba</v>
      </c>
    </row>
    <row r="29" spans="2:40" s="83" customFormat="1" ht="21" customHeight="1" thickBot="1" x14ac:dyDescent="0.3">
      <c r="B29" s="85" t="str">
        <f t="shared" ca="1" si="15"/>
        <v>13E</v>
      </c>
      <c r="C29" s="85" t="str">
        <f t="shared" ca="1" si="15"/>
        <v>Uetani S.</v>
      </c>
      <c r="D29" s="85" t="str">
        <f t="shared" ca="1" si="15"/>
        <v>soushuet</v>
      </c>
      <c r="E29" s="85" t="str">
        <f t="shared" ca="1" si="15"/>
        <v>L</v>
      </c>
      <c r="G29" s="84">
        <f t="shared" ca="1" si="1"/>
        <v>10000737127</v>
      </c>
      <c r="H29" s="84" t="str">
        <f t="shared" ca="1" si="2"/>
        <v>13♢</v>
      </c>
      <c r="I29" s="84" t="str">
        <f t="shared" ca="1" si="3"/>
        <v>Ninn</v>
      </c>
      <c r="J29" s="84" t="str">
        <f t="shared" ca="1" si="4"/>
        <v>renxuem</v>
      </c>
      <c r="K29" s="83" t="str">
        <f t="shared" ca="1" si="5"/>
        <v>L</v>
      </c>
      <c r="L29" s="83" cm="1">
        <f t="array" aca="1" ref="L29" ca="1">_xlfn.CONCAT(IFERROR(--MID(H29,ROW($1:$30),1),""))*1</f>
        <v>13</v>
      </c>
      <c r="M29" s="83">
        <f t="shared" ca="1" si="6"/>
        <v>7</v>
      </c>
      <c r="N29" s="83" t="str">
        <f t="shared" ca="1" si="7"/>
        <v>♢</v>
      </c>
      <c r="O29" s="83">
        <f ca="1">IFERROR(VLOOKUP(N29,{"α",6;"β",5;"γ",4;"δ",3;"ε",2;"ζ",1},2,0),IFERROR(100-IF(CODE(N29)&gt;100,90,CODE(N29)),0))</f>
        <v>37</v>
      </c>
      <c r="R29" s="85"/>
      <c r="S29" s="88" t="str">
        <f t="shared" si="11"/>
        <v>Ishihara</v>
      </c>
      <c r="T29" s="88" t="str">
        <f t="shared" si="12"/>
        <v>ishihnaa</v>
      </c>
      <c r="U29" s="83">
        <f ca="1">SUM(AC$7:AC29)</f>
        <v>12</v>
      </c>
      <c r="V29" s="84"/>
      <c r="W29" s="85" cm="1">
        <f t="array" aca="1" ref="W29" ca="1">INDEX(INDIRECT(VLOOKUP(MONTH($V$6+1),{1,"January";2,"February";3,"March";4,"April";5,"May";6,"June";7,"July";8,"August";9,"September";10,"October";11,"November";12,"December"},2,0)&amp;"!A1:XX9000"),$AF$2+ROW(G23),$AG$2)</f>
        <v>0</v>
      </c>
      <c r="X29" s="84" t="str">
        <f t="shared" ca="1" si="8"/>
        <v/>
      </c>
      <c r="Y29" s="84" cm="1">
        <f t="array" aca="1" ref="Y29" ca="1">INDEX(INDIRECT(VLOOKUP(MONTH($V$6+1),{1,"January";2,"February";3,"March";4,"April";5,"May";6,"June";7,"July";8,"August";9,"September";10,"October";11,"November";12,"December"},2,0)&amp;"!b1:b9000"),$AF$2+ROW(G23))</f>
        <v>0</v>
      </c>
      <c r="Z29" s="89" t="s">
        <v>70</v>
      </c>
      <c r="AA29" s="83" cm="1">
        <f t="array" aca="1" ref="AA29" ca="1">INDEX(OFFSET(INDIRECT(VLOOKUP(MONTH($V$6+1),{1,"January";2,"February";3,"March";4,"April";5,"May";6,"June";7,"July";8,"August";9,"September";10,"October";11,"November";12,"December"},2,0)&amp;"!b1:b9000"),0,$AG$5-1),$AF$2+ROW(G23),0)</f>
        <v>0</v>
      </c>
      <c r="AB29" s="83" t="str">
        <f t="shared" ca="1" si="13"/>
        <v/>
      </c>
      <c r="AC29" s="83">
        <f t="shared" ca="1" si="14"/>
        <v>0</v>
      </c>
      <c r="AD29" s="84"/>
      <c r="AJ29" s="83" t="s">
        <v>230</v>
      </c>
      <c r="AK29" s="83" t="s">
        <v>231</v>
      </c>
      <c r="AL29" s="83" t="str">
        <f t="shared" si="9"/>
        <v>Ishihara</v>
      </c>
      <c r="AM29" s="83" t="str">
        <f t="shared" si="10"/>
        <v>ishihnaa</v>
      </c>
      <c r="AN29" s="83" t="str">
        <f t="array" ref="AN29">IF(COUNTIF(AL29:AL138,AL29)&gt;1,IF(ISNUMBER(SEARCH(",",AJ29)),LEFT(AJ29,FIND(",",AJ29)-1)&amp;" "&amp;MID(AJ29,FIND(",",AJ29)+2,1)&amp;".",LEFT(AJ29,FIND(" ",AJ29)-1)&amp;" "&amp;MID(AJ29,FIND(" ",AJ29)+1,1)&amp;"."),LEFT(AJ29,IF(ISNUMBER(SEARCH(",",AJ29)),FIND(",",AJ29),FIND(" ",AJ29))-1))</f>
        <v>Ishihara</v>
      </c>
    </row>
    <row r="30" spans="2:40" s="83" customFormat="1" ht="21" customHeight="1" thickBot="1" x14ac:dyDescent="0.3">
      <c r="B30" s="85" t="str">
        <f t="shared" ca="1" si="15"/>
        <v>13K</v>
      </c>
      <c r="C30" s="85" t="str">
        <f t="shared" ca="1" si="15"/>
        <v>Murakami</v>
      </c>
      <c r="D30" s="85" t="str">
        <f t="shared" ca="1" si="15"/>
        <v>mumasasn</v>
      </c>
      <c r="E30" s="85" t="str">
        <f t="shared" ca="1" si="15"/>
        <v>L</v>
      </c>
      <c r="G30" s="84">
        <f t="shared" ca="1" si="1"/>
        <v>10001205126</v>
      </c>
      <c r="H30" s="84" t="str">
        <f t="shared" ca="1" si="2"/>
        <v>8β</v>
      </c>
      <c r="I30" s="84" t="str">
        <f t="shared" ca="1" si="3"/>
        <v>Mitsuhashi</v>
      </c>
      <c r="J30" s="84" t="str">
        <f t="shared" ca="1" si="4"/>
        <v>myuno</v>
      </c>
      <c r="K30" s="83" t="str">
        <f t="shared" ca="1" si="5"/>
        <v>L</v>
      </c>
      <c r="L30" s="83" cm="1">
        <f t="array" aca="1" ref="L30" ca="1">_xlfn.CONCAT(IFERROR(--MID(H30,ROW($1:$30),1),""))*1</f>
        <v>8</v>
      </c>
      <c r="M30" s="83">
        <f t="shared" ca="1" si="6"/>
        <v>12</v>
      </c>
      <c r="N30" s="83" t="str">
        <f t="shared" ca="1" si="7"/>
        <v>β</v>
      </c>
      <c r="O30" s="83">
        <f ca="1">IFERROR(VLOOKUP(N30,{"α",6;"β",5;"γ",4;"δ",3;"ε",2;"ζ",1},2,0),IFERROR(100-IF(CODE(N30)&gt;100,90,CODE(N30)),0))</f>
        <v>5</v>
      </c>
      <c r="R30" s="85"/>
      <c r="S30" s="88" t="str">
        <f t="shared" si="11"/>
        <v>Liu</v>
      </c>
      <c r="T30" s="88" t="str">
        <f t="shared" si="12"/>
        <v>lyuanyuw</v>
      </c>
      <c r="U30" s="83">
        <f ca="1">SUM(AC$7:AC30)</f>
        <v>12</v>
      </c>
      <c r="V30" s="84"/>
      <c r="W30" s="85" cm="1">
        <f t="array" aca="1" ref="W30" ca="1">INDEX(INDIRECT(VLOOKUP(MONTH($V$6+1),{1,"January";2,"February";3,"March";4,"April";5,"May";6,"June";7,"July";8,"August";9,"September";10,"October";11,"November";12,"December"},2,0)&amp;"!A1:XX9000"),$AF$2+ROW(G24),$AG$2)</f>
        <v>0</v>
      </c>
      <c r="X30" s="84" t="str">
        <f t="shared" ca="1" si="8"/>
        <v/>
      </c>
      <c r="Y30" s="84" cm="1">
        <f t="array" aca="1" ref="Y30" ca="1">INDEX(INDIRECT(VLOOKUP(MONTH($V$6+1),{1,"January";2,"February";3,"March";4,"April";5,"May";6,"June";7,"July";8,"August";9,"September";10,"October";11,"November";12,"December"},2,0)&amp;"!b1:b9000"),$AF$2+ROW(G24))</f>
        <v>0</v>
      </c>
      <c r="Z30" s="89" t="s">
        <v>70</v>
      </c>
      <c r="AA30" s="83" cm="1">
        <f t="array" aca="1" ref="AA30" ca="1">INDEX(OFFSET(INDIRECT(VLOOKUP(MONTH($V$6+1),{1,"January";2,"February";3,"March";4,"April";5,"May";6,"June";7,"July";8,"August";9,"September";10,"October";11,"November";12,"December"},2,0)&amp;"!b1:b9000"),0,$AG$5-1),$AF$2+ROW(G24),0)</f>
        <v>0</v>
      </c>
      <c r="AB30" s="83" t="str">
        <f t="shared" ca="1" si="13"/>
        <v/>
      </c>
      <c r="AC30" s="83">
        <f t="shared" ca="1" si="14"/>
        <v>0</v>
      </c>
      <c r="AD30" s="84"/>
      <c r="AJ30" s="83" t="s">
        <v>232</v>
      </c>
      <c r="AK30" s="83" t="s">
        <v>233</v>
      </c>
      <c r="AL30" s="83" t="str">
        <f t="shared" si="9"/>
        <v>Liu</v>
      </c>
      <c r="AM30" s="83" t="str">
        <f t="shared" si="10"/>
        <v>lyuanyuw</v>
      </c>
      <c r="AN30" s="83" t="str">
        <f t="array" ref="AN30">IF(COUNTIF(AL30:AL139,AL30)&gt;1,IF(ISNUMBER(SEARCH(",",AJ30)),LEFT(AJ30,FIND(",",AJ30)-1)&amp;" "&amp;MID(AJ30,FIND(",",AJ30)+2,1)&amp;".",LEFT(AJ30,FIND(" ",AJ30)-1)&amp;" "&amp;MID(AJ30,FIND(" ",AJ30)+1,1)&amp;"."),LEFT(AJ30,IF(ISNUMBER(SEARCH(",",AJ30)),FIND(",",AJ30),FIND(" ",AJ30))-1))</f>
        <v>Liu</v>
      </c>
    </row>
    <row r="31" spans="2:40" s="83" customFormat="1" ht="21" customHeight="1" thickBot="1" x14ac:dyDescent="0.3">
      <c r="B31" s="85" t="str">
        <f t="shared" ca="1" si="15"/>
        <v>13L</v>
      </c>
      <c r="C31" s="85" t="str">
        <f t="shared" ca="1" si="15"/>
        <v>Kawamura</v>
      </c>
      <c r="D31" s="85" t="str">
        <f t="shared" ca="1" si="15"/>
        <v>yuriakaw</v>
      </c>
      <c r="E31" s="85" t="str">
        <f t="shared" ca="1" si="15"/>
        <v>L</v>
      </c>
      <c r="G31" s="84">
        <f t="shared" ca="1" si="1"/>
        <v>10000706125</v>
      </c>
      <c r="H31" s="84" t="str">
        <f t="shared" ca="1" si="2"/>
        <v>13α</v>
      </c>
      <c r="I31" s="84" t="str">
        <f t="shared" ca="1" si="3"/>
        <v>Soo</v>
      </c>
      <c r="J31" s="84" t="str">
        <f t="shared" ca="1" si="4"/>
        <v>seongsoi</v>
      </c>
      <c r="K31" s="83" t="str">
        <f t="shared" ca="1" si="5"/>
        <v>L</v>
      </c>
      <c r="L31" s="83" cm="1">
        <f t="array" aca="1" ref="L31" ca="1">_xlfn.CONCAT(IFERROR(--MID(H31,ROW($1:$30),1),""))*1</f>
        <v>13</v>
      </c>
      <c r="M31" s="83">
        <f t="shared" ca="1" si="6"/>
        <v>7</v>
      </c>
      <c r="N31" s="83" t="str">
        <f t="shared" ca="1" si="7"/>
        <v>α</v>
      </c>
      <c r="O31" s="83">
        <f ca="1">IFERROR(VLOOKUP(N31,{"α",6;"β",5;"γ",4;"δ",3;"ε",2;"ζ",1},2,0),IFERROR(100-IF(CODE(N31)&gt;100,90,CODE(N31)),0))</f>
        <v>6</v>
      </c>
      <c r="R31" s="85"/>
      <c r="S31" s="88" t="str">
        <f t="shared" si="11"/>
        <v>Adachi</v>
      </c>
      <c r="T31" s="88" t="str">
        <f t="shared" si="12"/>
        <v>maikadaq</v>
      </c>
      <c r="U31" s="83">
        <f ca="1">SUM(AC$7:AC31)</f>
        <v>12</v>
      </c>
      <c r="V31" s="84"/>
      <c r="W31" s="85" cm="1">
        <f t="array" aca="1" ref="W31" ca="1">INDEX(INDIRECT(VLOOKUP(MONTH($V$6+1),{1,"January";2,"February";3,"March";4,"April";5,"May";6,"June";7,"July";8,"August";9,"September";10,"October";11,"November";12,"December"},2,0)&amp;"!A1:XX9000"),$AF$2+ROW(G25),$AG$2)</f>
        <v>0</v>
      </c>
      <c r="X31" s="84" t="str">
        <f t="shared" ca="1" si="8"/>
        <v/>
      </c>
      <c r="Y31" s="84" cm="1">
        <f t="array" aca="1" ref="Y31" ca="1">INDEX(INDIRECT(VLOOKUP(MONTH($V$6+1),{1,"January";2,"February";3,"March";4,"April";5,"May";6,"June";7,"July";8,"August";9,"September";10,"October";11,"November";12,"December"},2,0)&amp;"!b1:b9000"),$AF$2+ROW(G25))</f>
        <v>0</v>
      </c>
      <c r="Z31" s="89" t="s">
        <v>70</v>
      </c>
      <c r="AA31" s="83" cm="1">
        <f t="array" aca="1" ref="AA31" ca="1">INDEX(OFFSET(INDIRECT(VLOOKUP(MONTH($V$6+1),{1,"January";2,"February";3,"March";4,"April";5,"May";6,"June";7,"July";8,"August";9,"September";10,"October";11,"November";12,"December"},2,0)&amp;"!b1:b9000"),0,$AG$5-1),$AF$2+ROW(G25),0)</f>
        <v>0</v>
      </c>
      <c r="AB31" s="83" t="str">
        <f t="shared" ca="1" si="13"/>
        <v/>
      </c>
      <c r="AC31" s="83">
        <f t="shared" ca="1" si="14"/>
        <v>0</v>
      </c>
      <c r="AD31" s="84"/>
      <c r="AJ31" s="83" t="s">
        <v>96</v>
      </c>
      <c r="AK31" s="83" t="s">
        <v>60</v>
      </c>
      <c r="AL31" s="83" t="str">
        <f t="shared" si="9"/>
        <v>Adachi</v>
      </c>
      <c r="AM31" s="83" t="str">
        <f t="shared" si="10"/>
        <v>maikadaq</v>
      </c>
      <c r="AN31" s="83" t="str">
        <f t="array" ref="AN31">IF(COUNTIF(AL31:AL140,AL31)&gt;1,IF(ISNUMBER(SEARCH(",",AJ31)),LEFT(AJ31,FIND(",",AJ31)-1)&amp;" "&amp;MID(AJ31,FIND(",",AJ31)+2,1)&amp;".",LEFT(AJ31,FIND(" ",AJ31)-1)&amp;" "&amp;MID(AJ31,FIND(" ",AJ31)+1,1)&amp;"."),LEFT(AJ31,IF(ISNUMBER(SEARCH(",",AJ31)),FIND(",",AJ31),FIND(" ",AJ31))-1))</f>
        <v>Adachi</v>
      </c>
    </row>
    <row r="32" spans="2:40" s="83" customFormat="1" ht="21" customHeight="1" thickBot="1" x14ac:dyDescent="0.3">
      <c r="B32" s="85" t="str">
        <f t="shared" ca="1" si="15"/>
        <v>13M</v>
      </c>
      <c r="C32" s="85" t="str">
        <f t="shared" ca="1" si="15"/>
        <v>Sato</v>
      </c>
      <c r="D32" s="85" t="str">
        <f t="shared" ca="1" si="15"/>
        <v>hirokosk</v>
      </c>
      <c r="E32" s="85" t="str">
        <f t="shared" ca="1" si="15"/>
        <v>L</v>
      </c>
      <c r="G32" s="84">
        <f t="shared" ca="1" si="1"/>
        <v>10000723124</v>
      </c>
      <c r="H32" s="84" t="str">
        <f t="shared" ca="1" si="2"/>
        <v>13M</v>
      </c>
      <c r="I32" s="84" t="str">
        <f t="shared" ca="1" si="3"/>
        <v>Sato</v>
      </c>
      <c r="J32" s="84" t="str">
        <f t="shared" ca="1" si="4"/>
        <v>hirokosk</v>
      </c>
      <c r="K32" s="83" t="str">
        <f t="shared" ca="1" si="5"/>
        <v>L</v>
      </c>
      <c r="L32" s="83" cm="1">
        <f t="array" aca="1" ref="L32" ca="1">_xlfn.CONCAT(IFERROR(--MID(H32,ROW($1:$30),1),""))*1</f>
        <v>13</v>
      </c>
      <c r="M32" s="83">
        <f t="shared" ca="1" si="6"/>
        <v>7</v>
      </c>
      <c r="N32" s="83" t="str">
        <f t="shared" ca="1" si="7"/>
        <v>M</v>
      </c>
      <c r="O32" s="83">
        <f ca="1">IFERROR(VLOOKUP(N32,{"α",6;"β",5;"γ",4;"δ",3;"ε",2;"ζ",1},2,0),IFERROR(100-IF(CODE(N32)&gt;100,90,CODE(N32)),0))</f>
        <v>23</v>
      </c>
      <c r="R32" s="85"/>
      <c r="S32" s="88" t="str">
        <f t="shared" si="11"/>
        <v>Arai</v>
      </c>
      <c r="T32" s="88" t="str">
        <f t="shared" si="12"/>
        <v>arshohei</v>
      </c>
      <c r="U32" s="83">
        <f ca="1">SUM(AC$7:AC32)</f>
        <v>12</v>
      </c>
      <c r="V32" s="84"/>
      <c r="W32" s="85" cm="1">
        <f t="array" aca="1" ref="W32" ca="1">INDEX(INDIRECT(VLOOKUP(MONTH($V$6+1),{1,"January";2,"February";3,"March";4,"April";5,"May";6,"June";7,"July";8,"August";9,"September";10,"October";11,"November";12,"December"},2,0)&amp;"!A1:XX9000"),$AF$2+ROW(G26),$AG$2)</f>
        <v>0</v>
      </c>
      <c r="X32" s="84" t="str">
        <f t="shared" ca="1" si="8"/>
        <v/>
      </c>
      <c r="Y32" s="84" cm="1">
        <f t="array" aca="1" ref="Y32" ca="1">INDEX(INDIRECT(VLOOKUP(MONTH($V$6+1),{1,"January";2,"February";3,"March";4,"April";5,"May";6,"June";7,"July";8,"August";9,"September";10,"October";11,"November";12,"December"},2,0)&amp;"!b1:b9000"),$AF$2+ROW(G26))</f>
        <v>0</v>
      </c>
      <c r="Z32" s="89" t="s">
        <v>70</v>
      </c>
      <c r="AA32" s="83" cm="1">
        <f t="array" aca="1" ref="AA32" ca="1">INDEX(OFFSET(INDIRECT(VLOOKUP(MONTH($V$6+1),{1,"January";2,"February";3,"March";4,"April";5,"May";6,"June";7,"July";8,"August";9,"September";10,"October";11,"November";12,"December"},2,0)&amp;"!b1:b9000"),0,$AG$5-1),$AF$2+ROW(G26),0)</f>
        <v>0</v>
      </c>
      <c r="AB32" s="83" t="str">
        <f t="shared" ca="1" si="13"/>
        <v/>
      </c>
      <c r="AC32" s="83">
        <f t="shared" ca="1" si="14"/>
        <v>0</v>
      </c>
      <c r="AD32" s="84"/>
      <c r="AJ32" s="83" t="s">
        <v>97</v>
      </c>
      <c r="AK32" s="83" t="s">
        <v>92</v>
      </c>
      <c r="AL32" s="83" t="str">
        <f t="shared" si="9"/>
        <v>Arai</v>
      </c>
      <c r="AM32" s="83" t="str">
        <f t="shared" si="10"/>
        <v>arshohei</v>
      </c>
      <c r="AN32" s="83" t="str">
        <f t="array" ref="AN32">IF(COUNTIF(AL32:AL141,AL32)&gt;1,IF(ISNUMBER(SEARCH(",",AJ32)),LEFT(AJ32,FIND(",",AJ32)-1)&amp;" "&amp;MID(AJ32,FIND(",",AJ32)+2,1)&amp;".",LEFT(AJ32,FIND(" ",AJ32)-1)&amp;" "&amp;MID(AJ32,FIND(" ",AJ32)+1,1)&amp;"."),LEFT(AJ32,IF(ISNUMBER(SEARCH(",",AJ32)),FIND(",",AJ32),FIND(" ",AJ32))-1))</f>
        <v>Arai</v>
      </c>
    </row>
    <row r="33" spans="2:40" s="83" customFormat="1" ht="21" customHeight="1" thickBot="1" x14ac:dyDescent="0.3">
      <c r="B33" s="85" t="str">
        <f t="shared" ca="1" si="15"/>
        <v>13α</v>
      </c>
      <c r="C33" s="85" t="str">
        <f t="shared" ca="1" si="15"/>
        <v>Soo</v>
      </c>
      <c r="D33" s="85" t="str">
        <f t="shared" ca="1" si="15"/>
        <v>seongsoi</v>
      </c>
      <c r="E33" s="85" t="str">
        <f t="shared" ca="1" si="15"/>
        <v>L</v>
      </c>
      <c r="G33" s="84">
        <f t="shared" ca="1" si="1"/>
        <v>10000724123</v>
      </c>
      <c r="H33" s="84" t="str">
        <f t="shared" ca="1" si="2"/>
        <v>13L</v>
      </c>
      <c r="I33" s="84" t="str">
        <f t="shared" ca="1" si="3"/>
        <v>Kawamura</v>
      </c>
      <c r="J33" s="84" t="str">
        <f t="shared" ca="1" si="4"/>
        <v>yuriakaw</v>
      </c>
      <c r="K33" s="83" t="str">
        <f t="shared" ca="1" si="5"/>
        <v>L</v>
      </c>
      <c r="L33" s="83" cm="1">
        <f t="array" aca="1" ref="L33" ca="1">_xlfn.CONCAT(IFERROR(--MID(H33,ROW($1:$30),1),""))*1</f>
        <v>13</v>
      </c>
      <c r="M33" s="83">
        <f t="shared" ca="1" si="6"/>
        <v>7</v>
      </c>
      <c r="N33" s="83" t="str">
        <f t="shared" ca="1" si="7"/>
        <v>L</v>
      </c>
      <c r="O33" s="83">
        <f ca="1">IFERROR(VLOOKUP(N33,{"α",6;"β",5;"γ",4;"δ",3;"ε",2;"ζ",1},2,0),IFERROR(100-IF(CODE(N33)&gt;100,90,CODE(N33)),0))</f>
        <v>24</v>
      </c>
      <c r="R33" s="85"/>
      <c r="S33" s="88" t="str">
        <f t="shared" si="11"/>
        <v>Morita</v>
      </c>
      <c r="T33" s="88" t="str">
        <f t="shared" si="12"/>
        <v>wshogomo</v>
      </c>
      <c r="U33" s="83">
        <f ca="1">SUM(AC$7:AC33)</f>
        <v>12</v>
      </c>
      <c r="V33" s="84"/>
      <c r="W33" s="85" cm="1">
        <f t="array" aca="1" ref="W33" ca="1">INDEX(INDIRECT(VLOOKUP(MONTH($V$6+1),{1,"January";2,"February";3,"March";4,"April";5,"May";6,"June";7,"July";8,"August";9,"September";10,"October";11,"November";12,"December"},2,0)&amp;"!A1:XX9000"),$AF$2+ROW(G27),$AG$2)</f>
        <v>0</v>
      </c>
      <c r="X33" s="84" t="str">
        <f t="shared" ca="1" si="8"/>
        <v/>
      </c>
      <c r="Y33" s="84" cm="1">
        <f t="array" aca="1" ref="Y33" ca="1">INDEX(INDIRECT(VLOOKUP(MONTH($V$6+1),{1,"January";2,"February";3,"March";4,"April";5,"May";6,"June";7,"July";8,"August";9,"September";10,"October";11,"November";12,"December"},2,0)&amp;"!b1:b9000"),$AF$2+ROW(G27))</f>
        <v>0</v>
      </c>
      <c r="Z33" s="89" t="s">
        <v>70</v>
      </c>
      <c r="AA33" s="83" cm="1">
        <f t="array" aca="1" ref="AA33" ca="1">INDEX(OFFSET(INDIRECT(VLOOKUP(MONTH($V$6+1),{1,"January";2,"February";3,"March";4,"April";5,"May";6,"June";7,"July";8,"August";9,"September";10,"October";11,"November";12,"December"},2,0)&amp;"!b1:b9000"),0,$AG$5-1),$AF$2+ROW(G27),0)</f>
        <v>0</v>
      </c>
      <c r="AB33" s="83" t="str">
        <f t="shared" ca="1" si="13"/>
        <v/>
      </c>
      <c r="AC33" s="83">
        <f t="shared" ca="1" si="14"/>
        <v>0</v>
      </c>
      <c r="AD33" s="84"/>
      <c r="AJ33" s="83" t="s">
        <v>98</v>
      </c>
      <c r="AK33" s="83" t="s">
        <v>93</v>
      </c>
      <c r="AL33" s="83" t="str">
        <f t="shared" si="9"/>
        <v>Morita</v>
      </c>
      <c r="AM33" s="83" t="str">
        <f t="shared" si="10"/>
        <v>wshogomo</v>
      </c>
      <c r="AN33" s="83" t="str">
        <f t="array" ref="AN33">IF(COUNTIF(AL33:AL142,AL33)&gt;1,IF(ISNUMBER(SEARCH(",",AJ33)),LEFT(AJ33,FIND(",",AJ33)-1)&amp;" "&amp;MID(AJ33,FIND(",",AJ33)+2,1)&amp;".",LEFT(AJ33,FIND(" ",AJ33)-1)&amp;" "&amp;MID(AJ33,FIND(" ",AJ33)+1,1)&amp;"."),LEFT(AJ33,IF(ISNUMBER(SEARCH(",",AJ33)),FIND(",",AJ33),FIND(" ",AJ33))-1))</f>
        <v>Morita</v>
      </c>
    </row>
    <row r="34" spans="2:40" s="83" customFormat="1" ht="21" customHeight="1" thickBot="1" x14ac:dyDescent="0.3">
      <c r="B34" s="85" t="str">
        <f t="shared" ca="1" si="15"/>
        <v>13β</v>
      </c>
      <c r="C34" s="85" t="str">
        <f t="shared" ca="1" si="15"/>
        <v>Takamura</v>
      </c>
      <c r="D34" s="85" t="str">
        <f t="shared" ca="1" si="15"/>
        <v>hontak</v>
      </c>
      <c r="E34" s="85" t="str">
        <f t="shared" ca="1" si="15"/>
        <v>L</v>
      </c>
      <c r="G34" s="84">
        <f t="shared" ca="1" si="1"/>
        <v>10000635122</v>
      </c>
      <c r="H34" s="84" t="str">
        <f t="shared" ca="1" si="2"/>
        <v>14A</v>
      </c>
      <c r="I34" s="84" t="str">
        <f t="shared" ca="1" si="3"/>
        <v>Sakuma</v>
      </c>
      <c r="J34" s="84" t="str">
        <f t="shared" ca="1" si="4"/>
        <v>sakumick</v>
      </c>
      <c r="K34" s="83" t="str">
        <f t="shared" ca="1" si="5"/>
        <v>L</v>
      </c>
      <c r="L34" s="83" cm="1">
        <f t="array" aca="1" ref="L34" ca="1">_xlfn.CONCAT(IFERROR(--MID(H34,ROW($1:$30),1),""))*1</f>
        <v>14</v>
      </c>
      <c r="M34" s="83">
        <f t="shared" ca="1" si="6"/>
        <v>6</v>
      </c>
      <c r="N34" s="83" t="str">
        <f ca="1">RIGHT(H34,LEN(H34)-LEN(L34))</f>
        <v>A</v>
      </c>
      <c r="O34" s="83">
        <f ca="1">IFERROR(VLOOKUP(N34,{"α",6;"β",5;"γ",4;"δ",3;"ε",2;"ζ",1},2,0),IFERROR(100-IF(CODE(N34)&gt;100,90,CODE(N34)),0))</f>
        <v>35</v>
      </c>
      <c r="R34" s="85"/>
      <c r="S34" s="88" t="str">
        <f t="shared" si="11"/>
        <v>Hiramatsu</v>
      </c>
      <c r="T34" s="88" t="str">
        <f t="shared" si="12"/>
        <v>hiyuk</v>
      </c>
      <c r="U34" s="83">
        <f ca="1">SUM(AC$7:AC34)</f>
        <v>12</v>
      </c>
      <c r="V34" s="84"/>
      <c r="W34" s="85" cm="1">
        <f t="array" aca="1" ref="W34" ca="1">INDEX(INDIRECT(VLOOKUP(MONTH($V$6+1),{1,"January";2,"February";3,"March";4,"April";5,"May";6,"June";7,"July";8,"August";9,"September";10,"October";11,"November";12,"December"},2,0)&amp;"!A1:XX9000"),$AF$2+ROW(G28),$AG$2)</f>
        <v>0</v>
      </c>
      <c r="X34" s="84" t="str">
        <f t="shared" ca="1" si="8"/>
        <v/>
      </c>
      <c r="Y34" s="84" cm="1">
        <f t="array" aca="1" ref="Y34" ca="1">INDEX(INDIRECT(VLOOKUP(MONTH($V$6+1),{1,"January";2,"February";3,"March";4,"April";5,"May";6,"June";7,"July";8,"August";9,"September";10,"October";11,"November";12,"December"},2,0)&amp;"!b1:b9000"),$AF$2+ROW(G28))</f>
        <v>0</v>
      </c>
      <c r="Z34" s="89" t="s">
        <v>70</v>
      </c>
      <c r="AA34" s="83" cm="1">
        <f t="array" aca="1" ref="AA34" ca="1">INDEX(OFFSET(INDIRECT(VLOOKUP(MONTH($V$6+1),{1,"January";2,"February";3,"March";4,"April";5,"May";6,"June";7,"July";8,"August";9,"September";10,"October";11,"November";12,"December"},2,0)&amp;"!b1:b9000"),0,$AG$5-1),$AF$2+ROW(G28),0)</f>
        <v>0</v>
      </c>
      <c r="AB34" s="83" t="str">
        <f t="shared" ca="1" si="13"/>
        <v/>
      </c>
      <c r="AC34" s="83">
        <f t="shared" ca="1" si="14"/>
        <v>0</v>
      </c>
      <c r="AD34" s="84"/>
      <c r="AJ34" s="83" t="s">
        <v>115</v>
      </c>
      <c r="AK34" s="83" t="s">
        <v>116</v>
      </c>
      <c r="AL34" s="83" t="str">
        <f t="shared" si="9"/>
        <v>Hiramatsu</v>
      </c>
      <c r="AM34" s="83" t="str">
        <f t="shared" si="10"/>
        <v>hiyuk</v>
      </c>
      <c r="AN34" s="83" t="str">
        <f t="array" ref="AN34">IF(COUNTIF(AL34:AL143,AL34)&gt;1,IF(ISNUMBER(SEARCH(",",AJ34)),LEFT(AJ34,FIND(",",AJ34)-1)&amp;" "&amp;MID(AJ34,FIND(",",AJ34)+2,1)&amp;".",LEFT(AJ34,FIND(" ",AJ34)-1)&amp;" "&amp;MID(AJ34,FIND(" ",AJ34)+1,1)&amp;"."),LEFT(AJ34,IF(ISNUMBER(SEARCH(",",AJ34)),FIND(",",AJ34),FIND(" ",AJ34))-1))</f>
        <v>Hiramatsu</v>
      </c>
    </row>
    <row r="35" spans="2:40" s="83" customFormat="1" ht="21" customHeight="1" thickBot="1" x14ac:dyDescent="0.3">
      <c r="B35" s="85" t="str">
        <f t="shared" ca="1" si="15"/>
        <v>13γ</v>
      </c>
      <c r="C35" s="85" t="str">
        <f t="shared" ca="1" si="15"/>
        <v>Ikeda</v>
      </c>
      <c r="D35" s="85" t="str">
        <f t="shared" ca="1" si="15"/>
        <v>takuyafi</v>
      </c>
      <c r="E35" s="85" t="str">
        <f t="shared" ca="1" si="15"/>
        <v>L</v>
      </c>
      <c r="G35" s="84">
        <f t="shared" ca="1" si="1"/>
        <v>10001434121</v>
      </c>
      <c r="H35" s="84" t="str">
        <f t="shared" ca="1" si="2"/>
        <v>6B</v>
      </c>
      <c r="I35" s="84" t="str">
        <f t="shared" ca="1" si="3"/>
        <v>Yoshida</v>
      </c>
      <c r="J35" s="84" t="str">
        <f t="shared" ca="1" si="4"/>
        <v>ainyoshi</v>
      </c>
      <c r="K35" s="83" t="str">
        <f t="shared" ca="1" si="5"/>
        <v>L</v>
      </c>
      <c r="L35" s="83" cm="1">
        <f t="array" aca="1" ref="L35" ca="1">_xlfn.CONCAT(IFERROR(--MID(H35,ROW($1:$30),1),""))*1</f>
        <v>6</v>
      </c>
      <c r="M35" s="83">
        <f t="shared" ca="1" si="6"/>
        <v>14</v>
      </c>
      <c r="N35" s="83" t="str">
        <f t="shared" ca="1" si="7"/>
        <v>B</v>
      </c>
      <c r="O35" s="83">
        <f ca="1">IFERROR(VLOOKUP(N35,{"α",6;"β",5;"γ",4;"δ",3;"ε",2;"ζ",1},2,0),IFERROR(100-IF(CODE(N35)&gt;100,90,CODE(N35)),0))</f>
        <v>34</v>
      </c>
      <c r="R35" s="85"/>
      <c r="S35" s="88" t="str">
        <f t="shared" si="11"/>
        <v>Wazawa</v>
      </c>
      <c r="T35" s="88" t="str">
        <f t="shared" si="12"/>
        <v>shwazawa</v>
      </c>
      <c r="U35" s="83">
        <f ca="1">SUM(AC$7:AC35)</f>
        <v>12</v>
      </c>
      <c r="V35" s="84"/>
      <c r="W35" s="85" cm="1">
        <f t="array" aca="1" ref="W35" ca="1">INDEX(INDIRECT(VLOOKUP(MONTH($V$6+1),{1,"January";2,"February";3,"March";4,"April";5,"May";6,"June";7,"July";8,"August";9,"September";10,"October";11,"November";12,"December"},2,0)&amp;"!A1:XX9000"),$AF$2+ROW(G29),$AG$2)</f>
        <v>0</v>
      </c>
      <c r="X35" s="84" t="str">
        <f t="shared" ca="1" si="8"/>
        <v/>
      </c>
      <c r="Y35" s="84" cm="1">
        <f t="array" aca="1" ref="Y35" ca="1">INDEX(INDIRECT(VLOOKUP(MONTH($V$6+1),{1,"January";2,"February";3,"March";4,"April";5,"May";6,"June";7,"July";8,"August";9,"September";10,"October";11,"November";12,"December"},2,0)&amp;"!b1:b9000"),$AF$2+ROW(G29))</f>
        <v>0</v>
      </c>
      <c r="Z35" s="89" t="s">
        <v>70</v>
      </c>
      <c r="AA35" s="83" cm="1">
        <f t="array" aca="1" ref="AA35" ca="1">INDEX(OFFSET(INDIRECT(VLOOKUP(MONTH($V$6+1),{1,"January";2,"February";3,"March";4,"April";5,"May";6,"June";7,"July";8,"August";9,"September";10,"October";11,"November";12,"December"},2,0)&amp;"!b1:b9000"),0,$AG$5-1),$AF$2+ROW(G29),0)</f>
        <v>0</v>
      </c>
      <c r="AB35" s="83" t="str">
        <f t="shared" ca="1" si="13"/>
        <v/>
      </c>
      <c r="AC35" s="83">
        <f t="shared" ca="1" si="14"/>
        <v>0</v>
      </c>
      <c r="AD35" s="84"/>
      <c r="AJ35" s="83" t="s">
        <v>117</v>
      </c>
      <c r="AK35" s="83" t="s">
        <v>118</v>
      </c>
      <c r="AL35" s="83" t="str">
        <f t="shared" si="9"/>
        <v>Wazawa</v>
      </c>
      <c r="AM35" s="83" t="str">
        <f t="shared" si="10"/>
        <v>shwazawa</v>
      </c>
      <c r="AN35" s="83" t="str">
        <f t="array" ref="AN35">IF(COUNTIF(AL35:AL144,AL35)&gt;1,IF(ISNUMBER(SEARCH(",",AJ35)),LEFT(AJ35,FIND(",",AJ35)-1)&amp;" "&amp;MID(AJ35,FIND(",",AJ35)+2,1)&amp;".",LEFT(AJ35,FIND(" ",AJ35)-1)&amp;" "&amp;MID(AJ35,FIND(" ",AJ35)+1,1)&amp;"."),LEFT(AJ35,IF(ISNUMBER(SEARCH(",",AJ35)),FIND(",",AJ35),FIND(" ",AJ35))-1))</f>
        <v>Wazawa</v>
      </c>
    </row>
    <row r="36" spans="2:40" s="83" customFormat="1" ht="21" customHeight="1" thickBot="1" x14ac:dyDescent="0.3">
      <c r="B36" s="85" t="str">
        <f t="shared" ca="1" si="15"/>
        <v>13Δ</v>
      </c>
      <c r="C36" s="85" t="str">
        <f t="shared" ca="1" si="15"/>
        <v>Liu</v>
      </c>
      <c r="D36" s="85" t="str">
        <f t="shared" ca="1" si="15"/>
        <v>lyuanyuw</v>
      </c>
      <c r="E36" s="85" t="str">
        <f t="shared" ca="1" si="15"/>
        <v>L</v>
      </c>
      <c r="G36" s="84">
        <f t="shared" ca="1" si="1"/>
        <v>10000725120</v>
      </c>
      <c r="H36" s="84" t="str">
        <f t="shared" ca="1" si="2"/>
        <v>13K</v>
      </c>
      <c r="I36" s="84" t="str">
        <f t="shared" ca="1" si="3"/>
        <v>Murakami</v>
      </c>
      <c r="J36" s="84" t="str">
        <f t="shared" ca="1" si="4"/>
        <v>mumasasn</v>
      </c>
      <c r="K36" s="83" t="str">
        <f t="shared" ca="1" si="5"/>
        <v>L</v>
      </c>
      <c r="L36" s="83" cm="1">
        <f t="array" aca="1" ref="L36" ca="1">_xlfn.CONCAT(IFERROR(--MID(H36,ROW($1:$30),1),""))*1</f>
        <v>13</v>
      </c>
      <c r="M36" s="83">
        <f t="shared" ca="1" si="6"/>
        <v>7</v>
      </c>
      <c r="N36" s="83" t="str">
        <f t="shared" ca="1" si="7"/>
        <v>K</v>
      </c>
      <c r="O36" s="83">
        <f ca="1">IFERROR(VLOOKUP(N36,{"α",6;"β",5;"γ",4;"δ",3;"ε",2;"ζ",1},2,0),IFERROR(100-IF(CODE(N36)&gt;100,90,CODE(N36)),0))</f>
        <v>25</v>
      </c>
      <c r="R36" s="85"/>
      <c r="S36" s="88" t="str">
        <f t="shared" si="11"/>
        <v>Harihara</v>
      </c>
      <c r="T36" s="88" t="str">
        <f t="shared" si="12"/>
        <v>masharih</v>
      </c>
      <c r="U36" s="83">
        <f ca="1">SUM(AC$7:AC36)</f>
        <v>12</v>
      </c>
      <c r="V36" s="84"/>
      <c r="W36" s="85" cm="1">
        <f t="array" aca="1" ref="W36" ca="1">INDEX(INDIRECT(VLOOKUP(MONTH($V$6+1),{1,"January";2,"February";3,"March";4,"April";5,"May";6,"June";7,"July";8,"August";9,"September";10,"October";11,"November";12,"December"},2,0)&amp;"!A1:XX9000"),$AF$2+ROW(G30),$AG$2)</f>
        <v>0</v>
      </c>
      <c r="X36" s="84" t="str">
        <f t="shared" ca="1" si="8"/>
        <v/>
      </c>
      <c r="Y36" s="84" cm="1">
        <f t="array" aca="1" ref="Y36" ca="1">INDEX(INDIRECT(VLOOKUP(MONTH($V$6+1),{1,"January";2,"February";3,"March";4,"April";5,"May";6,"June";7,"July";8,"August";9,"September";10,"October";11,"November";12,"December"},2,0)&amp;"!b1:b9000"),$AF$2+ROW(G30))</f>
        <v>0</v>
      </c>
      <c r="Z36" s="89" t="s">
        <v>70</v>
      </c>
      <c r="AA36" s="83" cm="1">
        <f t="array" aca="1" ref="AA36" ca="1">INDEX(OFFSET(INDIRECT(VLOOKUP(MONTH($V$6+1),{1,"January";2,"February";3,"March";4,"April";5,"May";6,"June";7,"July";8,"August";9,"September";10,"October";11,"November";12,"December"},2,0)&amp;"!b1:b9000"),0,$AG$5-1),$AF$2+ROW(G30),0)</f>
        <v>0</v>
      </c>
      <c r="AB36" s="83" t="str">
        <f t="shared" ca="1" si="13"/>
        <v/>
      </c>
      <c r="AC36" s="83">
        <f t="shared" ca="1" si="14"/>
        <v>0</v>
      </c>
      <c r="AD36" s="84"/>
      <c r="AJ36" s="83" t="s">
        <v>99</v>
      </c>
      <c r="AK36" s="83" t="s">
        <v>64</v>
      </c>
      <c r="AL36" s="83" t="str">
        <f t="shared" si="9"/>
        <v>Harihara</v>
      </c>
      <c r="AM36" s="83" t="str">
        <f t="shared" si="10"/>
        <v>masharih</v>
      </c>
      <c r="AN36" s="83" t="str">
        <f t="array" ref="AN36">IF(COUNTIF(AL36:AL145,AL36)&gt;1,IF(ISNUMBER(SEARCH(",",AJ36)),LEFT(AJ36,FIND(",",AJ36)-1)&amp;" "&amp;MID(AJ36,FIND(",",AJ36)+2,1)&amp;".",LEFT(AJ36,FIND(" ",AJ36)-1)&amp;" "&amp;MID(AJ36,FIND(" ",AJ36)+1,1)&amp;"."),LEFT(AJ36,IF(ISNUMBER(SEARCH(",",AJ36)),FIND(",",AJ36),FIND(" ",AJ36))-1))</f>
        <v>Harihara</v>
      </c>
    </row>
    <row r="37" spans="2:40" s="83" customFormat="1" ht="21" customHeight="1" thickBot="1" x14ac:dyDescent="0.3">
      <c r="B37" s="85" t="str">
        <f t="shared" ca="1" si="15"/>
        <v>14A</v>
      </c>
      <c r="C37" s="85" t="str">
        <f t="shared" ca="1" si="15"/>
        <v>Sakuma</v>
      </c>
      <c r="D37" s="85" t="str">
        <f t="shared" ca="1" si="15"/>
        <v>sakumick</v>
      </c>
      <c r="E37" s="85" t="str">
        <f t="shared" ca="1" si="15"/>
        <v>L</v>
      </c>
      <c r="G37" s="84">
        <f t="shared" ca="1" si="1"/>
        <v>10001234119</v>
      </c>
      <c r="H37" s="84" t="str">
        <f t="shared" ca="1" si="2"/>
        <v>8B</v>
      </c>
      <c r="I37" s="84" t="str">
        <f t="shared" ca="1" si="3"/>
        <v>Suzuki e.</v>
      </c>
      <c r="J37" s="84" t="str">
        <f t="shared" ca="1" si="4"/>
        <v>kentoksu</v>
      </c>
      <c r="K37" s="83" t="str">
        <f t="shared" ca="1" si="5"/>
        <v>L</v>
      </c>
      <c r="L37" s="83" cm="1">
        <f t="array" aca="1" ref="L37" ca="1">_xlfn.CONCAT(IFERROR(--MID(H37,ROW($1:$30),1),""))*1</f>
        <v>8</v>
      </c>
      <c r="M37" s="83">
        <f t="shared" ca="1" si="6"/>
        <v>12</v>
      </c>
      <c r="N37" s="83" t="str">
        <f t="shared" ca="1" si="7"/>
        <v>B</v>
      </c>
      <c r="O37" s="83">
        <f ca="1">IFERROR(VLOOKUP(N37,{"α",6;"β",5;"γ",4;"δ",3;"ε",2;"ζ",1},2,0),IFERROR(100-IF(CODE(N37)&gt;100,90,CODE(N37)),0))</f>
        <v>34</v>
      </c>
      <c r="R37" s="85"/>
      <c r="S37" s="88" t="str">
        <f t="shared" si="11"/>
        <v>Tao</v>
      </c>
      <c r="T37" s="88" t="str">
        <f t="shared" si="12"/>
        <v>tangtao</v>
      </c>
      <c r="U37" s="83">
        <f ca="1">SUM(AC$7:AC37)</f>
        <v>12</v>
      </c>
      <c r="V37" s="84"/>
      <c r="W37" s="85" cm="1">
        <f t="array" aca="1" ref="W37" ca="1">INDEX(INDIRECT(VLOOKUP(MONTH($V$6+1),{1,"January";2,"February";3,"March";4,"April";5,"May";6,"June";7,"July";8,"August";9,"September";10,"October";11,"November";12,"December"},2,0)&amp;"!A1:XX9000"),$AF$2+ROW(G31),$AG$2)</f>
        <v>0</v>
      </c>
      <c r="X37" s="84" t="str">
        <f t="shared" ca="1" si="8"/>
        <v/>
      </c>
      <c r="Y37" s="84" cm="1">
        <f t="array" aca="1" ref="Y37" ca="1">INDEX(INDIRECT(VLOOKUP(MONTH($V$6+1),{1,"January";2,"February";3,"March";4,"April";5,"May";6,"June";7,"July";8,"August";9,"September";10,"October";11,"November";12,"December"},2,0)&amp;"!b1:b9000"),$AF$2+ROW(G31))</f>
        <v>0</v>
      </c>
      <c r="Z37" s="89" t="s">
        <v>70</v>
      </c>
      <c r="AA37" s="83" cm="1">
        <f t="array" aca="1" ref="AA37" ca="1">INDEX(OFFSET(INDIRECT(VLOOKUP(MONTH($V$6+1),{1,"January";2,"February";3,"March";4,"April";5,"May";6,"June";7,"July";8,"August";9,"September";10,"October";11,"November";12,"December"},2,0)&amp;"!b1:b9000"),0,$AG$5-1),$AF$2+ROW(G31),0)</f>
        <v>0</v>
      </c>
      <c r="AB37" s="83" t="str">
        <f t="shared" ca="1" si="13"/>
        <v/>
      </c>
      <c r="AC37" s="83">
        <f t="shared" ca="1" si="14"/>
        <v>0</v>
      </c>
      <c r="AD37" s="84"/>
      <c r="AJ37" s="83" t="s">
        <v>234</v>
      </c>
      <c r="AK37" s="83" t="s">
        <v>235</v>
      </c>
      <c r="AL37" s="83" t="str">
        <f t="shared" si="9"/>
        <v>Tao</v>
      </c>
      <c r="AM37" s="83" t="str">
        <f t="shared" si="10"/>
        <v>tangtao</v>
      </c>
      <c r="AN37" s="83" t="str">
        <f t="array" ref="AN37">IF(COUNTIF(AL37:AL146,AL37)&gt;1,IF(ISNUMBER(SEARCH(",",AJ37)),LEFT(AJ37,FIND(",",AJ37)-1)&amp;" "&amp;MID(AJ37,FIND(",",AJ37)+2,1)&amp;".",LEFT(AJ37,FIND(" ",AJ37)-1)&amp;" "&amp;MID(AJ37,FIND(" ",AJ37)+1,1)&amp;"."),LEFT(AJ37,IF(ISNUMBER(SEARCH(",",AJ37)),FIND(",",AJ37),FIND(" ",AJ37))-1))</f>
        <v>Tao</v>
      </c>
    </row>
    <row r="38" spans="2:40" s="83" customFormat="1" ht="21" customHeight="1" thickBot="1" x14ac:dyDescent="0.3">
      <c r="B38" s="85" t="str">
        <f t="shared" ca="1" si="15"/>
        <v>14C</v>
      </c>
      <c r="C38" s="85" t="str">
        <f t="shared" ca="1" si="15"/>
        <v>Tao</v>
      </c>
      <c r="D38" s="85" t="str">
        <f t="shared" ca="1" si="15"/>
        <v>tangtao</v>
      </c>
      <c r="E38" s="85" t="str">
        <f t="shared" ca="1" si="15"/>
        <v>L</v>
      </c>
      <c r="G38" s="84">
        <f t="shared" ca="1" si="1"/>
        <v>10000731118</v>
      </c>
      <c r="H38" s="84" t="str">
        <f t="shared" ca="1" si="2"/>
        <v>13E</v>
      </c>
      <c r="I38" s="84" t="str">
        <f t="shared" ca="1" si="3"/>
        <v>Uetani S.</v>
      </c>
      <c r="J38" s="84" t="str">
        <f t="shared" ca="1" si="4"/>
        <v>soushuet</v>
      </c>
      <c r="K38" s="83" t="str">
        <f t="shared" ca="1" si="5"/>
        <v>L</v>
      </c>
      <c r="L38" s="83" cm="1">
        <f t="array" aca="1" ref="L38" ca="1">_xlfn.CONCAT(IFERROR(--MID(H38,ROW($1:$30),1),""))*1</f>
        <v>13</v>
      </c>
      <c r="M38" s="83">
        <f t="shared" ca="1" si="6"/>
        <v>7</v>
      </c>
      <c r="N38" s="83" t="str">
        <f t="shared" ca="1" si="7"/>
        <v>E</v>
      </c>
      <c r="O38" s="83">
        <f ca="1">IFERROR(VLOOKUP(N38,{"α",6;"β",5;"γ",4;"δ",3;"ε",2;"ζ",1},2,0),IFERROR(100-IF(CODE(N38)&gt;100,90,CODE(N38)),0))</f>
        <v>31</v>
      </c>
      <c r="R38" s="85"/>
      <c r="S38" s="88" t="str">
        <f t="shared" si="11"/>
        <v>Mitsuhashi</v>
      </c>
      <c r="T38" s="88" t="str">
        <f t="shared" si="12"/>
        <v>myuno</v>
      </c>
      <c r="U38" s="83">
        <f ca="1">SUM(AC$7:AC38)</f>
        <v>12</v>
      </c>
      <c r="V38" s="84"/>
      <c r="W38" s="85" t="str" cm="1">
        <f t="array" aca="1" ref="W38" ca="1">INDEX(INDIRECT(VLOOKUP(MONTH($V$6+1),{1,"January";2,"February";3,"March";4,"April";5,"May";6,"June";7,"July";8,"August";9,"September";10,"October";11,"November";12,"December"},2,0)&amp;"!A1:XX9000"),$AF$3+ROW(G1),$AG$3)</f>
        <v>PL</v>
      </c>
      <c r="X38" s="84" t="str">
        <f t="shared" ca="1" si="8"/>
        <v>Yagi</v>
      </c>
      <c r="Y38" s="84" t="str" cm="1">
        <f t="array" aca="1" ref="Y38" ca="1">INDEX(INDIRECT(VLOOKUP(MONTH($V$6+1),{1,"January";2,"February";3,"March";4,"April";5,"May";6,"June";7,"July";8,"August";9,"September";10,"October";11,"November";12,"December"},2,0)&amp;"!$C$1:$C$9000"),$AF$3+ROW(G1))</f>
        <v>yagiha</v>
      </c>
      <c r="Z38" s="87" t="s">
        <v>137</v>
      </c>
      <c r="AA38" s="83" t="str" cm="1">
        <f t="array" aca="1" ref="AA38" ca="1">INDEX(OFFSET(INDIRECT(VLOOKUP(MONTH($V$6+1),{1,"January";2,"February";3,"March";4,"April";5,"May";6,"June";7,"July";8,"August";9,"September";10,"October";11,"November";12,"December"},2,0)&amp;"!b1:b9000"),0,$AG$5-1),$AF$3+ROW(G1),0)</f>
        <v>off</v>
      </c>
      <c r="AB38" s="83">
        <f t="shared" ca="1" si="13"/>
        <v>1</v>
      </c>
      <c r="AC38" s="83">
        <f t="shared" ca="1" si="14"/>
        <v>0</v>
      </c>
      <c r="AD38" s="84"/>
      <c r="AJ38" s="83" t="s">
        <v>236</v>
      </c>
      <c r="AK38" s="83" t="s">
        <v>157</v>
      </c>
      <c r="AL38" s="83" t="str">
        <f t="shared" si="9"/>
        <v>Mitsuhashi</v>
      </c>
      <c r="AM38" s="83" t="str">
        <f t="shared" si="10"/>
        <v>myuno</v>
      </c>
      <c r="AN38" s="83" t="str">
        <f t="array" ref="AN38">IF(COUNTIF(AL38:AL147,AL38)&gt;1,IF(ISNUMBER(SEARCH(",",AJ38)),LEFT(AJ38,FIND(",",AJ38)-1)&amp;" "&amp;MID(AJ38,FIND(",",AJ38)+2,1)&amp;".",LEFT(AJ38,FIND(" ",AJ38)-1)&amp;" "&amp;MID(AJ38,FIND(" ",AJ38)+1,1)&amp;"."),LEFT(AJ38,IF(ISNUMBER(SEARCH(",",AJ38)),FIND(",",AJ38),FIND(" ",AJ38))-1))</f>
        <v>Mitsuhashi</v>
      </c>
    </row>
    <row r="39" spans="2:40" s="83" customFormat="1" ht="21" customHeight="1" thickBot="1" x14ac:dyDescent="0.3">
      <c r="B39" s="85" t="str">
        <f t="shared" ca="1" si="15"/>
        <v>8C</v>
      </c>
      <c r="C39" s="85" t="str">
        <f t="shared" ca="1" si="15"/>
        <v>Kin</v>
      </c>
      <c r="D39" s="85" t="str">
        <f t="shared" ca="1" si="15"/>
        <v>ckinkazu</v>
      </c>
      <c r="E39" s="85" t="str">
        <f t="shared" ca="1" si="15"/>
        <v>L</v>
      </c>
      <c r="G39" s="84">
        <f t="shared" ref="G39:G70" ca="1" si="16">IFERROR(IF(K39="Manager",50000000000,10000000000)+M39*100000+O39*1000+(150-ROW(A33)),0)</f>
        <v>10000000117</v>
      </c>
      <c r="H39" s="84" t="str">
        <f t="shared" ref="H39:H70" ca="1" si="17">IFERROR(VLOOKUP(ROW(A33),U:Z,3,0),"")</f>
        <v>8C</v>
      </c>
      <c r="I39" s="84" t="str">
        <f t="shared" ref="I39:I70" ca="1" si="18">IFERROR(VLOOKUP(ROW(A33),U:Z,4,0),"")</f>
        <v>Kin</v>
      </c>
      <c r="J39" s="84" t="str">
        <f t="shared" ref="J39:J70" ca="1" si="19">IFERROR(VLOOKUP(ROW(A33),U:Z,5,0),"")</f>
        <v>ckinkazu</v>
      </c>
      <c r="K39" s="83" t="str">
        <f t="shared" ref="K39:K70" ca="1" si="20">IFERROR(VLOOKUP(ROW(A33),U:Z,6,0),"")</f>
        <v>L</v>
      </c>
      <c r="R39" s="85"/>
      <c r="S39" s="88" t="str">
        <f t="shared" si="11"/>
        <v>Ninn</v>
      </c>
      <c r="T39" s="88" t="str">
        <f t="shared" si="12"/>
        <v>renxuem</v>
      </c>
      <c r="U39" s="83">
        <f ca="1">SUM(AC$7:AC39)</f>
        <v>13</v>
      </c>
      <c r="V39" s="84"/>
      <c r="W39" s="85" t="str" cm="1">
        <f t="array" aca="1" ref="W39" ca="1">INDEX(INDIRECT(VLOOKUP(MONTH($V$6+1),{1,"January";2,"February";3,"March";4,"April";5,"May";6,"June";7,"July";8,"August";9,"September";10,"October";11,"November";12,"December"},2,0)&amp;"!A1:XX9000"),$AF$3+ROW(G2),$AG$3)</f>
        <v>8α</v>
      </c>
      <c r="X39" s="84" t="str">
        <f t="shared" ref="X39:X70" ca="1" si="21">IFERROR(INDEX(S:S,MATCH(Y39,T:T,0)),"")</f>
        <v>Kato</v>
      </c>
      <c r="Y39" s="84" t="str" cm="1">
        <f t="array" aca="1" ref="Y39" ca="1">INDEX(INDIRECT(VLOOKUP(MONTH($V$6+1),{1,"January";2,"February";3,"March";4,"April";5,"May";6,"June";7,"July";8,"August";9,"September";10,"October";11,"November";12,"December"},2,0)&amp;"!$C$1:$C$9000"),$AF$3+ROW(G2))</f>
        <v>shingato</v>
      </c>
      <c r="Z39" s="87" t="s">
        <v>137</v>
      </c>
      <c r="AA39" s="83" t="str" cm="1">
        <f t="array" aca="1" ref="AA39" ca="1">INDEX(OFFSET(INDIRECT(VLOOKUP(MONTH($V$6+1),{1,"January";2,"February";3,"March";4,"April";5,"May";6,"June";7,"July";8,"August";9,"September";10,"October";11,"November";12,"December"},2,0)&amp;"!b1:b9000"),0,$AG$5-1),$AF$3+ROW(G2),0)</f>
        <v>13前半休</v>
      </c>
      <c r="AB39" s="83" t="str">
        <f t="shared" ref="AB39:AB70" ca="1" si="22">IFERROR(VLOOKUP(W39,Q:R,2,0),"")</f>
        <v/>
      </c>
      <c r="AC39" s="83">
        <f t="shared" ref="AC39:AC70" ca="1" si="23">IF(AND(AA39&gt;0,AB39&lt;&gt;1),1,0)</f>
        <v>1</v>
      </c>
      <c r="AD39" s="84"/>
      <c r="AJ39" s="83" t="s">
        <v>237</v>
      </c>
      <c r="AK39" s="83" t="s">
        <v>155</v>
      </c>
      <c r="AL39" s="83" t="str">
        <f t="shared" si="9"/>
        <v>Ninn</v>
      </c>
      <c r="AM39" s="83" t="str">
        <f t="shared" si="10"/>
        <v>renxuem</v>
      </c>
      <c r="AN39" s="83" t="str">
        <f t="array" ref="AN39">IF(COUNTIF(AL39:AL148,AL39)&gt;1,IF(ISNUMBER(SEARCH(",",AJ39)),LEFT(AJ39,FIND(",",AJ39)-1)&amp;" "&amp;MID(AJ39,FIND(",",AJ39)+2,1)&amp;".",LEFT(AJ39,FIND(" ",AJ39)-1)&amp;" "&amp;MID(AJ39,FIND(" ",AJ39)+1,1)&amp;"."),LEFT(AJ39,IF(ISNUMBER(SEARCH(",",AJ39)),FIND(",",AJ39),FIND(" ",AJ39))-1))</f>
        <v>Ninn</v>
      </c>
    </row>
    <row r="40" spans="2:40" s="83" customFormat="1" ht="21" customHeight="1" thickBot="1" x14ac:dyDescent="0.3">
      <c r="B40" s="85" t="str">
        <f t="shared" ca="1" si="15"/>
        <v>13J</v>
      </c>
      <c r="C40" s="85" t="str">
        <f t="shared" ca="1" si="15"/>
        <v>Fujishige</v>
      </c>
      <c r="D40" s="85" t="str">
        <f t="shared" ca="1" si="15"/>
        <v>fuyoshij</v>
      </c>
      <c r="E40" s="85" t="str">
        <f t="shared" ca="1" si="15"/>
        <v>L</v>
      </c>
      <c r="G40" s="84">
        <f t="shared" ca="1" si="16"/>
        <v>10000000116</v>
      </c>
      <c r="H40" s="84" t="str">
        <f t="shared" ca="1" si="17"/>
        <v>13J</v>
      </c>
      <c r="I40" s="84" t="str">
        <f t="shared" ca="1" si="18"/>
        <v>Fujishige</v>
      </c>
      <c r="J40" s="84" t="str">
        <f t="shared" ca="1" si="19"/>
        <v>fuyoshij</v>
      </c>
      <c r="K40" s="83" t="str">
        <f t="shared" ca="1" si="20"/>
        <v>L</v>
      </c>
      <c r="R40" s="85"/>
      <c r="S40" s="88" t="str">
        <f t="shared" si="11"/>
        <v>Mochizuki</v>
      </c>
      <c r="T40" s="88" t="str">
        <f t="shared" si="12"/>
        <v>lcharuka</v>
      </c>
      <c r="U40" s="83">
        <f ca="1">SUM(AC$7:AC40)</f>
        <v>14</v>
      </c>
      <c r="V40" s="84"/>
      <c r="W40" s="85" t="str" cm="1">
        <f t="array" aca="1" ref="W40" ca="1">INDEX(INDIRECT(VLOOKUP(MONTH($V$6+1),{1,"January";2,"February";3,"March";4,"April";5,"May";6,"June";7,"July";8,"August";9,"September";10,"October";11,"November";12,"December"},2,0)&amp;"!A1:XX9000"),$AF$3+ROW(G3),$AG$3)</f>
        <v>13β</v>
      </c>
      <c r="X40" s="84" t="str">
        <f t="shared" ca="1" si="21"/>
        <v>Takamura</v>
      </c>
      <c r="Y40" s="84" t="str" cm="1">
        <f t="array" aca="1" ref="Y40" ca="1">INDEX(INDIRECT(VLOOKUP(MONTH($V$6+1),{1,"January";2,"February";3,"March";4,"April";5,"May";6,"June";7,"July";8,"August";9,"September";10,"October";11,"November";12,"December"},2,0)&amp;"!$C$1:$C$9000"),$AF$3+ROW(G3))</f>
        <v>hontak</v>
      </c>
      <c r="Z40" s="87" t="s">
        <v>137</v>
      </c>
      <c r="AA40" s="83" t="str" cm="1">
        <f t="array" aca="1" ref="AA40" ca="1">INDEX(OFFSET(INDIRECT(VLOOKUP(MONTH($V$6+1),{1,"January";2,"February";3,"March";4,"April";5,"May";6,"June";7,"July";8,"August";9,"September";10,"October";11,"November";12,"December"},2,0)&amp;"!b1:b9000"),0,$AG$5-1),$AF$3+ROW(G3),0)</f>
        <v>13γ</v>
      </c>
      <c r="AB40" s="83" t="str">
        <f t="shared" ca="1" si="22"/>
        <v/>
      </c>
      <c r="AC40" s="83">
        <f t="shared" ca="1" si="23"/>
        <v>1</v>
      </c>
      <c r="AD40" s="84"/>
      <c r="AJ40" s="83" t="s">
        <v>158</v>
      </c>
      <c r="AK40" s="83" t="s">
        <v>159</v>
      </c>
      <c r="AL40" s="83" t="str">
        <f t="shared" si="9"/>
        <v>Mochizuki</v>
      </c>
      <c r="AM40" s="83" t="str">
        <f t="shared" si="10"/>
        <v>lcharuka</v>
      </c>
      <c r="AN40" s="83" t="str">
        <f t="array" ref="AN40">IF(COUNTIF(AL40:AL149,AL40)&gt;1,IF(ISNUMBER(SEARCH(",",AJ40)),LEFT(AJ40,FIND(",",AJ40)-1)&amp;" "&amp;MID(AJ40,FIND(",",AJ40)+2,1)&amp;".",LEFT(AJ40,FIND(" ",AJ40)-1)&amp;" "&amp;MID(AJ40,FIND(" ",AJ40)+1,1)&amp;"."),LEFT(AJ40,IF(ISNUMBER(SEARCH(",",AJ40)),FIND(",",AJ40),FIND(" ",AJ40))-1))</f>
        <v>Mochizuki</v>
      </c>
    </row>
    <row r="41" spans="2:40" s="83" customFormat="1" ht="21" customHeight="1" thickBot="1" x14ac:dyDescent="0.3">
      <c r="B41" s="85" t="str">
        <f t="shared" ca="1" si="15"/>
        <v>14B</v>
      </c>
      <c r="C41" s="85" t="str">
        <f t="shared" ca="1" si="15"/>
        <v>Toida</v>
      </c>
      <c r="D41" s="85" t="str">
        <f t="shared" ca="1" si="15"/>
        <v>toidaris</v>
      </c>
      <c r="E41" s="85" t="str">
        <f t="shared" ca="1" si="15"/>
        <v>L</v>
      </c>
      <c r="G41" s="84">
        <f t="shared" ca="1" si="16"/>
        <v>10000000115</v>
      </c>
      <c r="H41" s="84" t="str">
        <f t="shared" ca="1" si="17"/>
        <v>14B</v>
      </c>
      <c r="I41" s="84" t="str">
        <f t="shared" ca="1" si="18"/>
        <v>Toida</v>
      </c>
      <c r="J41" s="84" t="str">
        <f t="shared" ca="1" si="19"/>
        <v>toidaris</v>
      </c>
      <c r="K41" s="83" t="str">
        <f t="shared" ca="1" si="20"/>
        <v>L</v>
      </c>
      <c r="R41" s="85"/>
      <c r="S41" s="88" t="str">
        <f t="shared" si="11"/>
        <v>Soo</v>
      </c>
      <c r="T41" s="88" t="str">
        <f t="shared" si="12"/>
        <v>seongsoi</v>
      </c>
      <c r="U41" s="83">
        <f ca="1">SUM(AC$7:AC41)</f>
        <v>14</v>
      </c>
      <c r="V41" s="84"/>
      <c r="W41" s="85" cm="1">
        <f t="array" aca="1" ref="W41" ca="1">INDEX(INDIRECT(VLOOKUP(MONTH($V$6+1),{1,"January";2,"February";3,"March";4,"April";5,"May";6,"June";7,"July";8,"August";9,"September";10,"October";11,"November";12,"December"},2,0)&amp;"!A1:XX9000"),$AF$3+ROW(G4),$AG$3)</f>
        <v>0</v>
      </c>
      <c r="X41" s="84" t="str">
        <f t="shared" ca="1" si="21"/>
        <v>Yao</v>
      </c>
      <c r="Y41" s="84" t="str" cm="1">
        <f t="array" aca="1" ref="Y41" ca="1">INDEX(INDIRECT(VLOOKUP(MONTH($V$6+1),{1,"January";2,"February";3,"March";4,"April";5,"May";6,"June";7,"July";8,"August";9,"September";10,"October";11,"November";12,"December"},2,0)&amp;"!$C$1:$C$9000"),$AF$3+ROW(G4))</f>
        <v>zhixiay</v>
      </c>
      <c r="Z41" s="87" t="s">
        <v>137</v>
      </c>
      <c r="AA41" s="83" cm="1">
        <f t="array" aca="1" ref="AA41" ca="1">INDEX(OFFSET(INDIRECT(VLOOKUP(MONTH($V$6+1),{1,"January";2,"February";3,"March";4,"April";5,"May";6,"June";7,"July";8,"August";9,"September";10,"October";11,"November";12,"December"},2,0)&amp;"!b1:b9000"),0,$AG$5-1),$AF$3+ROW(G4),0)</f>
        <v>0</v>
      </c>
      <c r="AB41" s="83" t="str">
        <f t="shared" ca="1" si="22"/>
        <v/>
      </c>
      <c r="AC41" s="83">
        <f t="shared" ca="1" si="23"/>
        <v>0</v>
      </c>
      <c r="AD41" s="84"/>
      <c r="AJ41" s="83" t="s">
        <v>160</v>
      </c>
      <c r="AK41" s="83" t="s">
        <v>238</v>
      </c>
      <c r="AL41" s="83" t="str">
        <f t="shared" si="9"/>
        <v>Soo</v>
      </c>
      <c r="AM41" s="83" t="str">
        <f t="shared" si="10"/>
        <v>seongsoi</v>
      </c>
      <c r="AN41" s="83" t="str">
        <f t="array" ref="AN41">IF(COUNTIF(AL41:AL150,AL41)&gt;1,IF(ISNUMBER(SEARCH(",",AJ41)),LEFT(AJ41,FIND(",",AJ41)-1)&amp;" "&amp;MID(AJ41,FIND(",",AJ41)+2,1)&amp;".",LEFT(AJ41,FIND(" ",AJ41)-1)&amp;" "&amp;MID(AJ41,FIND(" ",AJ41)+1,1)&amp;"."),LEFT(AJ41,IF(ISNUMBER(SEARCH(",",AJ41)),FIND(",",AJ41),FIND(" ",AJ41))-1))</f>
        <v>Soo</v>
      </c>
    </row>
    <row r="42" spans="2:40" s="83" customFormat="1" ht="21" customHeight="1" thickBot="1" x14ac:dyDescent="0.3">
      <c r="B42" s="85" t="str">
        <f t="shared" ca="1" si="15"/>
        <v>6A</v>
      </c>
      <c r="C42" s="85" t="str">
        <f t="shared" ca="1" si="15"/>
        <v>Suzuki Y.</v>
      </c>
      <c r="D42" s="85" t="str">
        <f t="shared" ca="1" si="15"/>
        <v>myusesuz</v>
      </c>
      <c r="E42" s="85" t="str">
        <f t="shared" ca="1" si="15"/>
        <v>L</v>
      </c>
      <c r="G42" s="84">
        <f t="shared" ca="1" si="16"/>
        <v>10000000114</v>
      </c>
      <c r="H42" s="84" t="str">
        <f t="shared" ca="1" si="17"/>
        <v>6A</v>
      </c>
      <c r="I42" s="84" t="str">
        <f t="shared" ca="1" si="18"/>
        <v>Suzuki Y.</v>
      </c>
      <c r="J42" s="84" t="str">
        <f t="shared" ca="1" si="19"/>
        <v>myusesuz</v>
      </c>
      <c r="K42" s="83" t="str">
        <f t="shared" ca="1" si="20"/>
        <v>L</v>
      </c>
      <c r="R42" s="85"/>
      <c r="S42" s="88" t="str">
        <f t="shared" si="11"/>
        <v>Lu</v>
      </c>
      <c r="T42" s="88" t="str">
        <f t="shared" si="12"/>
        <v>rlhsin</v>
      </c>
      <c r="U42" s="83">
        <f ca="1">SUM(AC$7:AC42)</f>
        <v>15</v>
      </c>
      <c r="V42" s="84"/>
      <c r="W42" s="85" t="str" cm="1">
        <f t="array" aca="1" ref="W42" ca="1">INDEX(INDIRECT(VLOOKUP(MONTH($V$6+1),{1,"January";2,"February";3,"March";4,"April";5,"May";6,"June";7,"July";8,"August";9,"September";10,"October";11,"November";12,"December"},2,0)&amp;"!A1:XX9000"),$AF$3+ROW(G5),$AG$3)</f>
        <v>13γ</v>
      </c>
      <c r="X42" s="84" t="str">
        <f t="shared" ca="1" si="21"/>
        <v>Ikeda</v>
      </c>
      <c r="Y42" s="84" t="str" cm="1">
        <f t="array" aca="1" ref="Y42" ca="1">INDEX(INDIRECT(VLOOKUP(MONTH($V$6+1),{1,"January";2,"February";3,"March";4,"April";5,"May";6,"June";7,"July";8,"August";9,"September";10,"October";11,"November";12,"December"},2,0)&amp;"!$C$1:$C$9000"),$AF$3+ROW(G5))</f>
        <v>takuyafi</v>
      </c>
      <c r="Z42" s="87" t="s">
        <v>137</v>
      </c>
      <c r="AA42" s="83" t="str" cm="1">
        <f t="array" aca="1" ref="AA42" ca="1">INDEX(OFFSET(INDIRECT(VLOOKUP(MONTH($V$6+1),{1,"January";2,"February";3,"March";4,"April";5,"May";6,"June";7,"July";8,"August";9,"September";10,"October";11,"November";12,"December"},2,0)&amp;"!b1:b9000"),0,$AG$5-1),$AF$3+ROW(G5),0)</f>
        <v>13B</v>
      </c>
      <c r="AB42" s="83" t="str">
        <f t="shared" ca="1" si="22"/>
        <v/>
      </c>
      <c r="AC42" s="83">
        <f t="shared" ca="1" si="23"/>
        <v>1</v>
      </c>
      <c r="AD42" s="84"/>
      <c r="AJ42" s="83" t="s">
        <v>239</v>
      </c>
      <c r="AK42" s="83" t="s">
        <v>240</v>
      </c>
      <c r="AL42" s="83" t="str">
        <f t="shared" si="9"/>
        <v>Lu</v>
      </c>
      <c r="AM42" s="83" t="str">
        <f t="shared" si="10"/>
        <v>rlhsin</v>
      </c>
      <c r="AN42" s="83" t="str">
        <f t="array" ref="AN42">IF(COUNTIF(AL42:AL151,AL42)&gt;1,IF(ISNUMBER(SEARCH(",",AJ42)),LEFT(AJ42,FIND(",",AJ42)-1)&amp;" "&amp;MID(AJ42,FIND(",",AJ42)+2,1)&amp;".",LEFT(AJ42,FIND(" ",AJ42)-1)&amp;" "&amp;MID(AJ42,FIND(" ",AJ42)+1,1)&amp;"."),LEFT(AJ42,IF(ISNUMBER(SEARCH(",",AJ42)),FIND(",",AJ42),FIND(" ",AJ42))-1))</f>
        <v>Lu</v>
      </c>
    </row>
    <row r="43" spans="2:40" s="83" customFormat="1" ht="21" customHeight="1" thickBot="1" x14ac:dyDescent="0.3">
      <c r="B43" s="85" t="str">
        <f t="shared" ca="1" si="15"/>
        <v>6D</v>
      </c>
      <c r="C43" s="85" t="str">
        <f t="shared" ca="1" si="15"/>
        <v>Miyajima</v>
      </c>
      <c r="D43" s="85" t="str">
        <f t="shared" ca="1" si="15"/>
        <v>aibmiyaj</v>
      </c>
      <c r="E43" s="85" t="str">
        <f t="shared" ca="1" si="15"/>
        <v>L</v>
      </c>
      <c r="G43" s="84">
        <f t="shared" ca="1" si="16"/>
        <v>10000000113</v>
      </c>
      <c r="H43" s="84" t="str">
        <f t="shared" ca="1" si="17"/>
        <v>6D</v>
      </c>
      <c r="I43" s="84" t="str">
        <f t="shared" ca="1" si="18"/>
        <v>Miyajima</v>
      </c>
      <c r="J43" s="84" t="str">
        <f t="shared" ca="1" si="19"/>
        <v>aibmiyaj</v>
      </c>
      <c r="K43" s="83" t="str">
        <f t="shared" ca="1" si="20"/>
        <v>L</v>
      </c>
      <c r="R43" s="85"/>
      <c r="S43" s="88" t="str">
        <f t="shared" si="11"/>
        <v>KUROSU</v>
      </c>
      <c r="T43" s="88" t="str">
        <f t="shared" si="12"/>
        <v>kuromasv</v>
      </c>
      <c r="U43" s="83">
        <f ca="1">SUM(AC$7:AC43)</f>
        <v>16</v>
      </c>
      <c r="V43" s="84"/>
      <c r="W43" s="85" t="str" cm="1">
        <f t="array" aca="1" ref="W43" ca="1">INDEX(INDIRECT(VLOOKUP(MONTH($V$6+1),{1,"January";2,"February";3,"March";4,"April";5,"May";6,"June";7,"July";8,"August";9,"September";10,"October";11,"November";12,"December"},2,0)&amp;"!A1:XX9000"),$AF$3+ROW(G6),$AG$3)</f>
        <v>13B</v>
      </c>
      <c r="X43" s="84" t="str">
        <f t="shared" ca="1" si="21"/>
        <v>Takahagi</v>
      </c>
      <c r="Y43" s="84" t="str" cm="1">
        <f t="array" aca="1" ref="Y43" ca="1">INDEX(INDIRECT(VLOOKUP(MONTH($V$6+1),{1,"January";2,"February";3,"March";4,"April";5,"May";6,"June";7,"July";8,"August";9,"September";10,"October";11,"November";12,"December"},2,0)&amp;"!$C$1:$C$9000"),$AF$3+ROW(G6))</f>
        <v>takaasad</v>
      </c>
      <c r="Z43" s="87" t="s">
        <v>137</v>
      </c>
      <c r="AA43" s="83" t="str" cm="1">
        <f t="array" aca="1" ref="AA43" ca="1">INDEX(OFFSET(INDIRECT(VLOOKUP(MONTH($V$6+1),{1,"January";2,"February";3,"March";4,"April";5,"May";6,"June";7,"July";8,"August";9,"September";10,"October";11,"November";12,"December"},2,0)&amp;"!b1:b9000"),0,$AG$5-1),$AF$3+ROW(G6),0)</f>
        <v>13A</v>
      </c>
      <c r="AB43" s="83" t="str">
        <f t="shared" ca="1" si="22"/>
        <v/>
      </c>
      <c r="AC43" s="83">
        <f t="shared" ca="1" si="23"/>
        <v>1</v>
      </c>
      <c r="AD43" s="84"/>
      <c r="AJ43" s="83" t="s">
        <v>241</v>
      </c>
      <c r="AK43" s="83" t="s">
        <v>163</v>
      </c>
      <c r="AL43" s="83" t="str">
        <f>IF(ISNUMBER(SEARCH(",",AJ43)),LEFT(AJ43,FIND(",",AJ43)-1),LEFT(AJ43,FIND(" ",AJ43)-1))</f>
        <v>KUROSU</v>
      </c>
      <c r="AM43" s="83" t="str">
        <f t="shared" si="10"/>
        <v>kuromasv</v>
      </c>
      <c r="AN43" s="83" t="str">
        <f t="array" ref="AN43">IF(COUNTIF(AL43:AL152,AL43)&gt;1,IF(ISNUMBER(SEARCH(",",AJ43)),LEFT(AJ43,FIND(",",AJ43)-1)&amp;" "&amp;MID(AJ43,FIND(",",AJ43)+2,1)&amp;".",LEFT(AJ43,FIND(" ",AJ43)-1)&amp;" "&amp;MID(AJ43,FIND(" ",AJ43)+1,1)&amp;"."),LEFT(AJ43,IF(ISNUMBER(SEARCH(",",AJ43)),FIND(",",AJ43),FIND(" ",AJ43))-1))</f>
        <v>KUROSU</v>
      </c>
    </row>
    <row r="44" spans="2:40" s="83" customFormat="1" ht="21" customHeight="1" thickBot="1" x14ac:dyDescent="0.3">
      <c r="B44" s="85" t="str">
        <f t="shared" ca="1" si="15"/>
        <v>13C</v>
      </c>
      <c r="C44" s="85" t="str">
        <f t="shared" ca="1" si="15"/>
        <v>Okano</v>
      </c>
      <c r="D44" s="85" t="str">
        <f t="shared" ca="1" si="15"/>
        <v>okjyurik</v>
      </c>
      <c r="E44" s="85" t="str">
        <f t="shared" ca="1" si="15"/>
        <v>L</v>
      </c>
      <c r="G44" s="84">
        <f t="shared" ca="1" si="16"/>
        <v>10000000112</v>
      </c>
      <c r="H44" s="84" t="str">
        <f t="shared" ca="1" si="17"/>
        <v>13C</v>
      </c>
      <c r="I44" s="84" t="str">
        <f t="shared" ca="1" si="18"/>
        <v>Okano</v>
      </c>
      <c r="J44" s="84" t="str">
        <f t="shared" ca="1" si="19"/>
        <v>okjyurik</v>
      </c>
      <c r="K44" s="83" t="str">
        <f t="shared" ca="1" si="20"/>
        <v>L</v>
      </c>
      <c r="R44" s="85"/>
      <c r="S44" s="88" t="e">
        <f t="shared" si="11"/>
        <v>#VALUE!</v>
      </c>
      <c r="T44" s="88">
        <f t="shared" si="12"/>
        <v>0</v>
      </c>
      <c r="U44" s="83">
        <f ca="1">SUM(AC$7:AC44)</f>
        <v>17</v>
      </c>
      <c r="V44" s="84"/>
      <c r="W44" s="85" t="str" cm="1">
        <f t="array" aca="1" ref="W44" ca="1">INDEX(INDIRECT(VLOOKUP(MONTH($V$6+1),{1,"January";2,"February";3,"March";4,"April";5,"May";6,"June";7,"July";8,"August";9,"September";10,"October";11,"November";12,"December"},2,0)&amp;"!A1:XX9000"),$AF$3+ROW(G7),$AG$3)</f>
        <v>13♡</v>
      </c>
      <c r="X44" s="84" t="str">
        <f t="shared" ca="1" si="21"/>
        <v>Omumasaba</v>
      </c>
      <c r="Y44" s="84" t="str" cm="1">
        <f t="array" aca="1" ref="Y44" ca="1">INDEX(INDIRECT(VLOOKUP(MONTH($V$6+1),{1,"January";2,"February";3,"March";4,"April";5,"May";6,"June";7,"July";8,"August";9,"September";10,"October";11,"November";12,"December"},2,0)&amp;"!$C$1:$C$9000"),$AF$3+ROW(G7))</f>
        <v>omusera</v>
      </c>
      <c r="Z44" s="87" t="s">
        <v>137</v>
      </c>
      <c r="AA44" s="83" t="str" cm="1">
        <f t="array" aca="1" ref="AA44" ca="1">INDEX(OFFSET(INDIRECT(VLOOKUP(MONTH($V$6+1),{1,"January";2,"February";3,"March";4,"April";5,"May";6,"June";7,"July";8,"August";9,"September";10,"October";11,"November";12,"December"},2,0)&amp;"!b1:b9000"),0,$AG$5-1),$AF$3+ROW(G7),0)</f>
        <v>off</v>
      </c>
      <c r="AB44" s="83" t="str">
        <f t="shared" ca="1" si="22"/>
        <v/>
      </c>
      <c r="AC44" s="83">
        <f t="shared" ca="1" si="23"/>
        <v>1</v>
      </c>
      <c r="AD44" s="84"/>
      <c r="AL44" s="83" t="e">
        <f t="shared" ref="AL44:AL86" si="24">IF(ISNUMBER(SEARCH(",",AJ44)),LEFT(AJ44,FIND(",",AJ44)-1),LEFT(AJ44,FIND(" ",AJ44)-1))</f>
        <v>#VALUE!</v>
      </c>
      <c r="AM44" s="83">
        <f t="shared" si="10"/>
        <v>0</v>
      </c>
      <c r="AN44" s="83" t="e">
        <f t="array" ref="AN44">IF(COUNTIF(AL44:AL153,AL44)&gt;1,IF(ISNUMBER(SEARCH(",",AJ44)),LEFT(AJ44,FIND(",",AJ44)-1)&amp;" "&amp;MID(AJ44,FIND(",",AJ44)+2,1)&amp;".",LEFT(AJ44,FIND(" ",AJ44)-1)&amp;" "&amp;MID(AJ44,FIND(" ",AJ44)+1,1)&amp;"."),LEFT(AJ44,IF(ISNUMBER(SEARCH(",",AJ44)),FIND(",",AJ44),FIND(" ",AJ44))-1))</f>
        <v>#VALUE!</v>
      </c>
    </row>
    <row r="45" spans="2:40" s="83" customFormat="1" ht="21" customHeight="1" thickBot="1" x14ac:dyDescent="0.3">
      <c r="B45" s="85" t="str">
        <f t="shared" ca="1" si="15"/>
        <v>13H</v>
      </c>
      <c r="C45" s="85" t="str">
        <f t="shared" ca="1" si="15"/>
        <v>Otake</v>
      </c>
      <c r="D45" s="85" t="str">
        <f t="shared" ca="1" si="15"/>
        <v>maotakev</v>
      </c>
      <c r="E45" s="85" t="str">
        <f t="shared" ca="1" si="15"/>
        <v>L</v>
      </c>
      <c r="G45" s="84">
        <f t="shared" ca="1" si="16"/>
        <v>10000000111</v>
      </c>
      <c r="H45" s="84" t="str">
        <f t="shared" ca="1" si="17"/>
        <v>13H</v>
      </c>
      <c r="I45" s="84" t="str">
        <f t="shared" ca="1" si="18"/>
        <v>Otake</v>
      </c>
      <c r="J45" s="84" t="str">
        <f t="shared" ca="1" si="19"/>
        <v>maotakev</v>
      </c>
      <c r="K45" s="83" t="str">
        <f t="shared" ca="1" si="20"/>
        <v>L</v>
      </c>
      <c r="R45" s="85"/>
      <c r="S45" s="88" t="e">
        <f t="shared" si="11"/>
        <v>#VALUE!</v>
      </c>
      <c r="T45" s="88">
        <f t="shared" si="12"/>
        <v>0</v>
      </c>
      <c r="U45" s="83">
        <f ca="1">SUM(AC$7:AC45)</f>
        <v>18</v>
      </c>
      <c r="V45" s="84"/>
      <c r="W45" s="85" t="str" cm="1">
        <f t="array" aca="1" ref="W45" ca="1">INDEX(INDIRECT(VLOOKUP(MONTH($V$6+1),{1,"January";2,"February";3,"March";4,"April";5,"May";6,"June";7,"July";8,"August";9,"September";10,"October";11,"November";12,"December"},2,0)&amp;"!A1:XX9000"),$AF$3+ROW(G8),$AG$3)</f>
        <v>6C</v>
      </c>
      <c r="X45" s="84" t="str">
        <f t="shared" ca="1" si="21"/>
        <v>Ishihara</v>
      </c>
      <c r="Y45" s="84" t="str" cm="1">
        <f t="array" aca="1" ref="Y45" ca="1">INDEX(INDIRECT(VLOOKUP(MONTH($V$6+1),{1,"January";2,"February";3,"March";4,"April";5,"May";6,"June";7,"July";8,"August";9,"September";10,"October";11,"November";12,"December"},2,0)&amp;"!$C$1:$C$9000"),$AF$3+ROW(G8))</f>
        <v>ishihnaa</v>
      </c>
      <c r="Z45" s="87" t="s">
        <v>137</v>
      </c>
      <c r="AA45" s="83" t="str" cm="1">
        <f t="array" aca="1" ref="AA45" ca="1">INDEX(OFFSET(INDIRECT(VLOOKUP(MONTH($V$6+1),{1,"January";2,"February";3,"March";4,"April";5,"May";6,"June";7,"July";8,"August";9,"September";10,"October";11,"November";12,"December"},2,0)&amp;"!b1:b9000"),0,$AG$5-1),$AF$3+ROW(G8),0)</f>
        <v>１３Tｒ</v>
      </c>
      <c r="AB45" s="83" t="str">
        <f t="shared" ca="1" si="22"/>
        <v/>
      </c>
      <c r="AC45" s="83">
        <f t="shared" ca="1" si="23"/>
        <v>1</v>
      </c>
      <c r="AD45" s="84"/>
      <c r="AL45" s="83" t="e">
        <f t="shared" si="24"/>
        <v>#VALUE!</v>
      </c>
      <c r="AM45" s="83">
        <f t="shared" si="10"/>
        <v>0</v>
      </c>
      <c r="AN45" s="83" t="e">
        <f t="array" ref="AN45">IF(COUNTIF(AL45:AL154,AL45)&gt;1,IF(ISNUMBER(SEARCH(",",AJ45)),LEFT(AJ45,FIND(",",AJ45)-1)&amp;" "&amp;MID(AJ45,FIND(",",AJ45)+2,1)&amp;".",LEFT(AJ45,FIND(" ",AJ45)-1)&amp;" "&amp;MID(AJ45,FIND(" ",AJ45)+1,1)&amp;"."),LEFT(AJ45,IF(ISNUMBER(SEARCH(",",AJ45)),FIND(",",AJ45),FIND(" ",AJ45))-1))</f>
        <v>#VALUE!</v>
      </c>
    </row>
    <row r="46" spans="2:40" s="83" customFormat="1" ht="21" customHeight="1" thickBot="1" x14ac:dyDescent="0.3">
      <c r="B46" s="85" t="str">
        <f t="shared" ca="1" si="15"/>
        <v>13G</v>
      </c>
      <c r="C46" s="85" t="str">
        <f t="shared" ca="1" si="15"/>
        <v>Komatsu</v>
      </c>
      <c r="D46" s="85" t="str">
        <f t="shared" ca="1" si="15"/>
        <v>komatsta</v>
      </c>
      <c r="E46" s="85" t="str">
        <f t="shared" ca="1" si="15"/>
        <v>L</v>
      </c>
      <c r="G46" s="84">
        <f t="shared" ca="1" si="16"/>
        <v>10000000110</v>
      </c>
      <c r="H46" s="84" t="str">
        <f t="shared" ca="1" si="17"/>
        <v>13G</v>
      </c>
      <c r="I46" s="84" t="str">
        <f t="shared" ca="1" si="18"/>
        <v>Komatsu</v>
      </c>
      <c r="J46" s="84" t="str">
        <f t="shared" ca="1" si="19"/>
        <v>komatsta</v>
      </c>
      <c r="K46" s="83" t="str">
        <f t="shared" ca="1" si="20"/>
        <v>L</v>
      </c>
      <c r="R46" s="85"/>
      <c r="S46" s="88" t="e">
        <f t="shared" si="11"/>
        <v>#VALUE!</v>
      </c>
      <c r="T46" s="88">
        <f t="shared" si="12"/>
        <v>0</v>
      </c>
      <c r="U46" s="83">
        <f ca="1">SUM(AC$7:AC46)</f>
        <v>19</v>
      </c>
      <c r="V46" s="84"/>
      <c r="W46" s="85" t="str" cm="1">
        <f t="array" aca="1" ref="W46" ca="1">INDEX(INDIRECT(VLOOKUP(MONTH($V$6+1),{1,"January";2,"February";3,"March";4,"April";5,"May";6,"June";7,"July";8,"August";9,"September";10,"October";11,"November";12,"December"},2,0)&amp;"!A1:XX9000"),$AF$3+ROW(G9),$AG$3)</f>
        <v>13Δ</v>
      </c>
      <c r="X46" s="84" t="str">
        <f t="shared" ca="1" si="21"/>
        <v>Liu</v>
      </c>
      <c r="Y46" s="84" t="str" cm="1">
        <f t="array" aca="1" ref="Y46" ca="1">INDEX(INDIRECT(VLOOKUP(MONTH($V$6+1),{1,"January";2,"February";3,"March";4,"April";5,"May";6,"June";7,"July";8,"August";9,"September";10,"October";11,"November";12,"December"},2,0)&amp;"!$C$1:$C$9000"),$AF$3+ROW(G9))</f>
        <v>lyuanyuw</v>
      </c>
      <c r="Z46" s="87" t="s">
        <v>137</v>
      </c>
      <c r="AA46" s="83" t="str" cm="1">
        <f t="array" aca="1" ref="AA46" ca="1">INDEX(OFFSET(INDIRECT(VLOOKUP(MONTH($V$6+1),{1,"January";2,"February";3,"March";4,"April";5,"May";6,"June";7,"July";8,"August";9,"September";10,"October";11,"November";12,"December"},2,0)&amp;"!b1:b9000"),0,$AG$5-1),$AF$3+ROW(G9),0)</f>
        <v>OFF</v>
      </c>
      <c r="AB46" s="83" t="str">
        <f t="shared" ca="1" si="22"/>
        <v/>
      </c>
      <c r="AC46" s="83">
        <f t="shared" ca="1" si="23"/>
        <v>1</v>
      </c>
      <c r="AD46" s="84"/>
      <c r="AL46" s="83" t="e">
        <f t="shared" si="24"/>
        <v>#VALUE!</v>
      </c>
      <c r="AM46" s="83">
        <f t="shared" si="10"/>
        <v>0</v>
      </c>
      <c r="AN46" s="83" t="e">
        <f t="array" ref="AN46">IF(COUNTIF(AL46:AL155,AL46)&gt;1,IF(ISNUMBER(SEARCH(",",AJ46)),LEFT(AJ46,FIND(",",AJ46)-1)&amp;" "&amp;MID(AJ46,FIND(",",AJ46)+2,1)&amp;".",LEFT(AJ46,FIND(" ",AJ46)-1)&amp;" "&amp;MID(AJ46,FIND(" ",AJ46)+1,1)&amp;"."),LEFT(AJ46,IF(ISNUMBER(SEARCH(",",AJ46)),FIND(",",AJ46),FIND(" ",AJ46))-1))</f>
        <v>#VALUE!</v>
      </c>
    </row>
    <row r="47" spans="2:40" s="83" customFormat="1" ht="21" customHeight="1" thickBot="1" x14ac:dyDescent="0.3">
      <c r="B47" s="85" t="str">
        <f t="shared" ref="B47:E66" ca="1" si="25">IFERROR(VLOOKUP(LARGE($G:$G,ROW($A41)),$G:$K,COLUMN(B42),0),"")</f>
        <v>8A</v>
      </c>
      <c r="C47" s="85" t="str">
        <f t="shared" ca="1" si="25"/>
        <v>Suzuki</v>
      </c>
      <c r="D47" s="85" t="str">
        <f t="shared" ca="1" si="25"/>
        <v>gnosuzuk</v>
      </c>
      <c r="E47" s="85" t="str">
        <f t="shared" ca="1" si="25"/>
        <v>L</v>
      </c>
      <c r="G47" s="84">
        <f t="shared" ca="1" si="16"/>
        <v>10000000109</v>
      </c>
      <c r="H47" s="84" t="str">
        <f t="shared" ca="1" si="17"/>
        <v>8A</v>
      </c>
      <c r="I47" s="84" t="str">
        <f t="shared" ca="1" si="18"/>
        <v>Suzuki</v>
      </c>
      <c r="J47" s="84" t="str">
        <f t="shared" ca="1" si="19"/>
        <v>gnosuzuk</v>
      </c>
      <c r="K47" s="83" t="str">
        <f t="shared" ca="1" si="20"/>
        <v>L</v>
      </c>
      <c r="R47" s="85"/>
      <c r="S47" s="88" t="e">
        <f t="shared" si="11"/>
        <v>#VALUE!</v>
      </c>
      <c r="T47" s="88">
        <f t="shared" si="12"/>
        <v>0</v>
      </c>
      <c r="U47" s="83">
        <f ca="1">SUM(AC$7:AC47)</f>
        <v>19</v>
      </c>
      <c r="V47" s="84"/>
      <c r="W47" s="85" t="str" cm="1">
        <f t="array" aca="1" ref="W47" ca="1">INDEX(INDIRECT(VLOOKUP(MONTH($V$6+1),{1,"January";2,"February";3,"March";4,"April";5,"May";6,"June";7,"July";8,"August";9,"September";10,"October";11,"November";12,"December"},2,0)&amp;"!A1:XX9000"),$AF$3+ROW(G10),$AG$3)</f>
        <v>off</v>
      </c>
      <c r="X47" s="84" t="str">
        <f t="shared" ca="1" si="21"/>
        <v>Adachi</v>
      </c>
      <c r="Y47" s="84" t="str" cm="1">
        <f t="array" aca="1" ref="Y47" ca="1">INDEX(INDIRECT(VLOOKUP(MONTH($V$6+1),{1,"January";2,"February";3,"March";4,"April";5,"May";6,"June";7,"July";8,"August";9,"September";10,"October";11,"November";12,"December"},2,0)&amp;"!$C$1:$C$9000"),$AF$3+ROW(G10))</f>
        <v>maikadaq</v>
      </c>
      <c r="Z47" s="87" t="s">
        <v>137</v>
      </c>
      <c r="AA47" s="83" t="str" cm="1">
        <f t="array" aca="1" ref="AA47" ca="1">INDEX(OFFSET(INDIRECT(VLOOKUP(MONTH($V$6+1),{1,"January";2,"February";3,"March";4,"April";5,"May";6,"June";7,"July";8,"August";9,"September";10,"October";11,"November";12,"December"},2,0)&amp;"!b1:b9000"),0,$AG$5-1),$AF$3+ROW(G10),0)</f>
        <v>Off</v>
      </c>
      <c r="AB47" s="83">
        <f t="shared" ca="1" si="22"/>
        <v>1</v>
      </c>
      <c r="AC47" s="83">
        <f t="shared" ca="1" si="23"/>
        <v>0</v>
      </c>
      <c r="AD47" s="84"/>
      <c r="AL47" s="83" t="e">
        <f t="shared" si="24"/>
        <v>#VALUE!</v>
      </c>
      <c r="AM47" s="83">
        <f t="shared" si="10"/>
        <v>0</v>
      </c>
      <c r="AN47" s="83" t="e">
        <f t="array" ref="AN47">IF(COUNTIF(AL47:AL156,AL47)&gt;1,IF(ISNUMBER(SEARCH(",",AJ47)),LEFT(AJ47,FIND(",",AJ47)-1)&amp;" "&amp;MID(AJ47,FIND(",",AJ47)+2,1)&amp;".",LEFT(AJ47,FIND(" ",AJ47)-1)&amp;" "&amp;MID(AJ47,FIND(" ",AJ47)+1,1)&amp;"."),LEFT(AJ47,IF(ISNUMBER(SEARCH(",",AJ47)),FIND(",",AJ47),FIND(" ",AJ47))-1))</f>
        <v>#VALUE!</v>
      </c>
    </row>
    <row r="48" spans="2:40" s="83" customFormat="1" ht="21" customHeight="1" thickBot="1" x14ac:dyDescent="0.3">
      <c r="B48" s="85" t="str">
        <f t="shared" ca="1" si="25"/>
        <v>13F</v>
      </c>
      <c r="C48" s="85" t="str">
        <f t="shared" ca="1" si="25"/>
        <v>Uetani</v>
      </c>
      <c r="D48" s="85" t="str">
        <f t="shared" ca="1" si="25"/>
        <v>uetanihh</v>
      </c>
      <c r="E48" s="85" t="str">
        <f t="shared" ca="1" si="25"/>
        <v>L</v>
      </c>
      <c r="G48" s="84">
        <f t="shared" ca="1" si="16"/>
        <v>10000000108</v>
      </c>
      <c r="H48" s="84" t="str">
        <f t="shared" ca="1" si="17"/>
        <v>13F</v>
      </c>
      <c r="I48" s="84" t="str">
        <f t="shared" ca="1" si="18"/>
        <v>Uetani</v>
      </c>
      <c r="J48" s="84" t="str">
        <f t="shared" ca="1" si="19"/>
        <v>uetanihh</v>
      </c>
      <c r="K48" s="83" t="str">
        <f t="shared" ca="1" si="20"/>
        <v>L</v>
      </c>
      <c r="R48" s="85"/>
      <c r="S48" s="88" t="str">
        <f t="shared" si="11"/>
        <v>Sato</v>
      </c>
      <c r="T48" s="88" t="str">
        <f t="shared" si="12"/>
        <v>hirokosk</v>
      </c>
      <c r="U48" s="83">
        <f ca="1">SUM(AC$7:AC48)</f>
        <v>20</v>
      </c>
      <c r="V48" s="84"/>
      <c r="W48" s="85" t="str" cm="1">
        <f t="array" aca="1" ref="W48" ca="1">INDEX(INDIRECT(VLOOKUP(MONTH($V$6+1),{1,"January";2,"February";3,"March";4,"April";5,"May";6,"June";7,"July";8,"August";9,"September";10,"October";11,"November";12,"December"},2,0)&amp;"!A1:XX9000"),$AF$3+ROW(G11),$AG$3)</f>
        <v>13A</v>
      </c>
      <c r="X48" s="84" t="str">
        <f t="shared" ca="1" si="21"/>
        <v>Arai</v>
      </c>
      <c r="Y48" s="84" t="str" cm="1">
        <f t="array" aca="1" ref="Y48" ca="1">INDEX(INDIRECT(VLOOKUP(MONTH($V$6+1),{1,"January";2,"February";3,"March";4,"April";5,"May";6,"June";7,"July";8,"August";9,"September";10,"October";11,"November";12,"December"},2,0)&amp;"!$C$1:$C$9000"),$AF$3+ROW(G11))</f>
        <v>arshohei</v>
      </c>
      <c r="Z48" s="87" t="s">
        <v>137</v>
      </c>
      <c r="AA48" s="83" t="str" cm="1">
        <f t="array" aca="1" ref="AA48" ca="1">INDEX(OFFSET(INDIRECT(VLOOKUP(MONTH($V$6+1),{1,"January";2,"February";3,"March";4,"April";5,"May";6,"June";7,"July";8,"August";9,"September";10,"October";11,"November";12,"December"},2,0)&amp;"!b1:b9000"),0,$AG$5-1),$AF$3+ROW(G11),0)</f>
        <v>Off</v>
      </c>
      <c r="AB48" s="83" t="str">
        <f t="shared" ca="1" si="22"/>
        <v/>
      </c>
      <c r="AC48" s="83">
        <f t="shared" ca="1" si="23"/>
        <v>1</v>
      </c>
      <c r="AD48" s="84"/>
      <c r="AJ48" s="83" t="s">
        <v>242</v>
      </c>
      <c r="AK48" s="83" t="s">
        <v>59</v>
      </c>
      <c r="AL48" s="83" t="str">
        <f t="shared" si="24"/>
        <v>Sato</v>
      </c>
      <c r="AM48" s="83" t="str">
        <f t="shared" si="10"/>
        <v>hirokosk</v>
      </c>
      <c r="AN48" s="83" t="str">
        <f t="array" ref="AN48">IF(COUNTIF(AL48:AL157,AL48)&gt;1,IF(ISNUMBER(SEARCH(",",AJ48)),LEFT(AJ48,FIND(",",AJ48)-1)&amp;" "&amp;MID(AJ48,FIND(",",AJ48)+2,1)&amp;".",LEFT(AJ48,FIND(" ",AJ48)-1)&amp;" "&amp;MID(AJ48,FIND(" ",AJ48)+1,1)&amp;"."),LEFT(AJ48,IF(ISNUMBER(SEARCH(",",AJ48)),FIND(",",AJ48),FIND(" ",AJ48))-1))</f>
        <v>Sato</v>
      </c>
    </row>
    <row r="49" spans="2:40" s="83" customFormat="1" ht="21" customHeight="1" thickBot="1" x14ac:dyDescent="0.3">
      <c r="B49" s="85" t="str">
        <f t="shared" ca="1" si="25"/>
        <v>13I</v>
      </c>
      <c r="C49" s="85" t="str">
        <f t="shared" ca="1" si="25"/>
        <v>Hirayama</v>
      </c>
      <c r="D49" s="85" t="str">
        <f t="shared" ca="1" si="25"/>
        <v>uhirayaa</v>
      </c>
      <c r="E49" s="85" t="str">
        <f t="shared" ca="1" si="25"/>
        <v>L</v>
      </c>
      <c r="G49" s="84">
        <f t="shared" ca="1" si="16"/>
        <v>10000000107</v>
      </c>
      <c r="H49" s="84" t="str">
        <f t="shared" ca="1" si="17"/>
        <v>13I</v>
      </c>
      <c r="I49" s="84" t="str">
        <f t="shared" ca="1" si="18"/>
        <v>Hirayama</v>
      </c>
      <c r="J49" s="84" t="str">
        <f t="shared" ca="1" si="19"/>
        <v>uhirayaa</v>
      </c>
      <c r="K49" s="83" t="str">
        <f t="shared" ca="1" si="20"/>
        <v>L</v>
      </c>
      <c r="R49" s="85"/>
      <c r="S49" s="88" t="str">
        <f t="shared" si="11"/>
        <v>Kawamura</v>
      </c>
      <c r="T49" s="88" t="str">
        <f t="shared" si="12"/>
        <v>yuriakaw</v>
      </c>
      <c r="U49" s="83">
        <f ca="1">SUM(AC$7:AC49)</f>
        <v>21</v>
      </c>
      <c r="V49" s="84"/>
      <c r="W49" s="85" t="str" cm="1">
        <f t="array" aca="1" ref="W49" ca="1">INDEX(INDIRECT(VLOOKUP(MONTH($V$6+1),{1,"January";2,"February";3,"March";4,"April";5,"May";6,"June";7,"July";8,"August";9,"September";10,"October";11,"November";12,"December"},2,0)&amp;"!A1:XX9000"),$AF$3+ROW(G12),$AG$3)</f>
        <v>13♤</v>
      </c>
      <c r="X49" s="84" t="str">
        <f t="shared" ca="1" si="21"/>
        <v>Morita</v>
      </c>
      <c r="Y49" s="84" t="str" cm="1">
        <f t="array" aca="1" ref="Y49" ca="1">INDEX(INDIRECT(VLOOKUP(MONTH($V$6+1),{1,"January";2,"February";3,"March";4,"April";5,"May";6,"June";7,"July";8,"August";9,"September";10,"October";11,"November";12,"December"},2,0)&amp;"!$C$1:$C$9000"),$AF$3+ROW(G12))</f>
        <v>wshogomo</v>
      </c>
      <c r="Z49" s="87" t="s">
        <v>137</v>
      </c>
      <c r="AA49" s="83" t="str" cm="1">
        <f t="array" aca="1" ref="AA49" ca="1">INDEX(OFFSET(INDIRECT(VLOOKUP(MONTH($V$6+1),{1,"January";2,"February";3,"March";4,"April";5,"May";6,"June";7,"July";8,"August";9,"September";10,"October";11,"November";12,"December"},2,0)&amp;"!b1:b9000"),0,$AG$5-1),$AF$3+ROW(G12),0)</f>
        <v>13β</v>
      </c>
      <c r="AB49" s="83" t="str">
        <f t="shared" ca="1" si="22"/>
        <v/>
      </c>
      <c r="AC49" s="83">
        <f t="shared" ca="1" si="23"/>
        <v>1</v>
      </c>
      <c r="AD49" s="84"/>
      <c r="AJ49" s="83" t="s">
        <v>243</v>
      </c>
      <c r="AK49" s="83" t="s">
        <v>61</v>
      </c>
      <c r="AL49" s="83" t="str">
        <f t="shared" si="24"/>
        <v>Kawamura</v>
      </c>
      <c r="AM49" s="83" t="str">
        <f t="shared" si="10"/>
        <v>yuriakaw</v>
      </c>
      <c r="AN49" s="83" t="str">
        <f t="array" ref="AN49">IF(COUNTIF(AL49:AL158,AL49)&gt;1,IF(ISNUMBER(SEARCH(",",AJ49)),LEFT(AJ49,FIND(",",AJ49)-1)&amp;" "&amp;MID(AJ49,FIND(",",AJ49)+2,1)&amp;".",LEFT(AJ49,FIND(" ",AJ49)-1)&amp;" "&amp;MID(AJ49,FIND(" ",AJ49)+1,1)&amp;"."),LEFT(AJ49,IF(ISNUMBER(SEARCH(",",AJ49)),FIND(",",AJ49),FIND(" ",AJ49))-1))</f>
        <v>Kawamura</v>
      </c>
    </row>
    <row r="50" spans="2:40" s="83" customFormat="1" ht="21" customHeight="1" thickBot="1" x14ac:dyDescent="0.3">
      <c r="B50" s="85" t="str">
        <f t="shared" ca="1" si="25"/>
        <v>13ET</v>
      </c>
      <c r="C50" s="85" t="str">
        <f t="shared" ca="1" si="25"/>
        <v>Kawano</v>
      </c>
      <c r="D50" s="85" t="str">
        <f t="shared" ca="1" si="25"/>
        <v>kawanony</v>
      </c>
      <c r="E50" s="85" t="str">
        <f t="shared" ca="1" si="25"/>
        <v>L</v>
      </c>
      <c r="G50" s="84">
        <f t="shared" ca="1" si="16"/>
        <v>10000000106</v>
      </c>
      <c r="H50" s="84" t="str">
        <f t="shared" ca="1" si="17"/>
        <v>13ET</v>
      </c>
      <c r="I50" s="84" t="str">
        <f t="shared" ca="1" si="18"/>
        <v>Kawano</v>
      </c>
      <c r="J50" s="84" t="str">
        <f t="shared" ca="1" si="19"/>
        <v>kawanony</v>
      </c>
      <c r="K50" s="83" t="str">
        <f t="shared" ca="1" si="20"/>
        <v>L</v>
      </c>
      <c r="R50" s="85"/>
      <c r="S50" s="88" t="str">
        <f t="shared" si="11"/>
        <v>Tomita</v>
      </c>
      <c r="T50" s="88" t="str">
        <f t="shared" si="12"/>
        <v>tomiakik</v>
      </c>
      <c r="U50" s="83">
        <f ca="1">SUM(AC$7:AC50)</f>
        <v>21</v>
      </c>
      <c r="V50" s="84"/>
      <c r="W50" s="85" t="str" cm="1">
        <f t="array" aca="1" ref="W50" ca="1">INDEX(INDIRECT(VLOOKUP(MONTH($V$6+1),{1,"January";2,"February";3,"March";4,"April";5,"May";6,"June";7,"July";8,"August";9,"September";10,"October";11,"November";12,"December"},2,0)&amp;"!A1:XX9000"),$AF$3+ROW(G13),$AG$3)</f>
        <v>off</v>
      </c>
      <c r="X50" s="84" t="str">
        <f t="shared" ca="1" si="21"/>
        <v>Hiramatsu</v>
      </c>
      <c r="Y50" s="84" t="str" cm="1">
        <f t="array" aca="1" ref="Y50" ca="1">INDEX(INDIRECT(VLOOKUP(MONTH($V$6+1),{1,"January";2,"February";3,"March";4,"April";5,"May";6,"June";7,"July";8,"August";9,"September";10,"October";11,"November";12,"December"},2,0)&amp;"!$C$1:$C$9000"),$AF$3+ROW(G13))</f>
        <v>hiyuk</v>
      </c>
      <c r="Z50" s="87" t="s">
        <v>137</v>
      </c>
      <c r="AA50" s="83" t="str" cm="1">
        <f t="array" aca="1" ref="AA50" ca="1">INDEX(OFFSET(INDIRECT(VLOOKUP(MONTH($V$6+1),{1,"January";2,"February";3,"March";4,"April";5,"May";6,"June";7,"July";8,"August";9,"September";10,"October";11,"November";12,"December"},2,0)&amp;"!b1:b9000"),0,$AG$5-1),$AF$3+ROW(G13),0)</f>
        <v>14C</v>
      </c>
      <c r="AB50" s="83">
        <f t="shared" ca="1" si="22"/>
        <v>1</v>
      </c>
      <c r="AC50" s="83">
        <f t="shared" ca="1" si="23"/>
        <v>0</v>
      </c>
      <c r="AD50" s="84"/>
      <c r="AJ50" s="83" t="s">
        <v>244</v>
      </c>
      <c r="AK50" s="83" t="s">
        <v>62</v>
      </c>
      <c r="AL50" s="83" t="str">
        <f t="shared" si="24"/>
        <v>Tomita</v>
      </c>
      <c r="AM50" s="83" t="str">
        <f t="shared" si="10"/>
        <v>tomiakik</v>
      </c>
      <c r="AN50" s="83" t="str">
        <f t="array" ref="AN50">IF(COUNTIF(AL50:AL159,AL50)&gt;1,IF(ISNUMBER(SEARCH(",",AJ50)),LEFT(AJ50,FIND(",",AJ50)-1)&amp;" "&amp;MID(AJ50,FIND(",",AJ50)+2,1)&amp;".",LEFT(AJ50,FIND(" ",AJ50)-1)&amp;" "&amp;MID(AJ50,FIND(" ",AJ50)+1,1)&amp;"."),LEFT(AJ50,IF(ISNUMBER(SEARCH(",",AJ50)),FIND(",",AJ50),FIND(" ",AJ50))-1))</f>
        <v>Tomita</v>
      </c>
    </row>
    <row r="51" spans="2:40" s="83" customFormat="1" ht="21" customHeight="1" thickBot="1" x14ac:dyDescent="0.3">
      <c r="B51" s="85" t="str">
        <f t="shared" ca="1" si="25"/>
        <v>13JT</v>
      </c>
      <c r="C51" s="85" t="str">
        <f t="shared" ca="1" si="25"/>
        <v>Kobayashi</v>
      </c>
      <c r="D51" s="85" t="str">
        <f t="shared" ca="1" si="25"/>
        <v>kobayadz</v>
      </c>
      <c r="E51" s="85" t="str">
        <f t="shared" ca="1" si="25"/>
        <v>L</v>
      </c>
      <c r="G51" s="84">
        <f t="shared" ca="1" si="16"/>
        <v>10000000105</v>
      </c>
      <c r="H51" s="84" t="str">
        <f t="shared" ca="1" si="17"/>
        <v>13JT</v>
      </c>
      <c r="I51" s="84" t="str">
        <f t="shared" ca="1" si="18"/>
        <v>Kobayashi</v>
      </c>
      <c r="J51" s="84" t="str">
        <f t="shared" ca="1" si="19"/>
        <v>kobayadz</v>
      </c>
      <c r="K51" s="83" t="str">
        <f t="shared" ca="1" si="20"/>
        <v>L</v>
      </c>
      <c r="R51" s="85"/>
      <c r="S51" s="88" t="str">
        <f t="shared" si="11"/>
        <v>Sakuma</v>
      </c>
      <c r="T51" s="88" t="str">
        <f t="shared" si="12"/>
        <v>sakumick</v>
      </c>
      <c r="U51" s="83">
        <f ca="1">SUM(AC$7:AC51)</f>
        <v>21</v>
      </c>
      <c r="V51" s="84"/>
      <c r="W51" s="85" t="str" cm="1">
        <f t="array" aca="1" ref="W51" ca="1">INDEX(INDIRECT(VLOOKUP(MONTH($V$6+1),{1,"January";2,"February";3,"March";4,"April";5,"May";6,"June";7,"July";8,"August";9,"September";10,"October";11,"November";12,"December"},2,0)&amp;"!A1:XX9000"),$AF$3+ROW(G14),$AG$3)</f>
        <v>PAID</v>
      </c>
      <c r="X51" s="84" t="str">
        <f t="shared" ca="1" si="21"/>
        <v>Wazawa</v>
      </c>
      <c r="Y51" s="84" t="str" cm="1">
        <f t="array" aca="1" ref="Y51" ca="1">INDEX(INDIRECT(VLOOKUP(MONTH($V$6+1),{1,"January";2,"February";3,"March";4,"April";5,"May";6,"June";7,"July";8,"August";9,"September";10,"October";11,"November";12,"December"},2,0)&amp;"!$C$1:$C$9000"),$AF$3+ROW(G14))</f>
        <v>shwazawa</v>
      </c>
      <c r="Z51" s="87" t="s">
        <v>137</v>
      </c>
      <c r="AA51" s="83" t="str" cm="1">
        <f t="array" aca="1" ref="AA51" ca="1">INDEX(OFFSET(INDIRECT(VLOOKUP(MONTH($V$6+1),{1,"January";2,"February";3,"March";4,"April";5,"May";6,"June";7,"July";8,"August";9,"September";10,"October";11,"November";12,"December"},2,0)&amp;"!b1:b9000"),0,$AG$5-1),$AF$3+ROW(G14),0)</f>
        <v>off</v>
      </c>
      <c r="AB51" s="83">
        <f t="shared" ca="1" si="22"/>
        <v>1</v>
      </c>
      <c r="AC51" s="83">
        <f t="shared" ca="1" si="23"/>
        <v>0</v>
      </c>
      <c r="AD51" s="84"/>
      <c r="AJ51" s="83" t="s">
        <v>245</v>
      </c>
      <c r="AK51" s="83" t="s">
        <v>63</v>
      </c>
      <c r="AL51" s="83" t="str">
        <f t="shared" si="24"/>
        <v>Sakuma</v>
      </c>
      <c r="AM51" s="83" t="str">
        <f t="shared" si="10"/>
        <v>sakumick</v>
      </c>
      <c r="AN51" s="83" t="str">
        <f t="array" ref="AN51">IF(COUNTIF(AL51:AL160,AL51)&gt;1,IF(ISNUMBER(SEARCH(",",AJ51)),LEFT(AJ51,FIND(",",AJ51)-1)&amp;" "&amp;MID(AJ51,FIND(",",AJ51)+2,1)&amp;".",LEFT(AJ51,FIND(" ",AJ51)-1)&amp;" "&amp;MID(AJ51,FIND(" ",AJ51)+1,1)&amp;"."),LEFT(AJ51,IF(ISNUMBER(SEARCH(",",AJ51)),FIND(",",AJ51),FIND(" ",AJ51))-1))</f>
        <v>Sakuma</v>
      </c>
    </row>
    <row r="52" spans="2:40" s="83" customFormat="1" ht="21" customHeight="1" thickBot="1" x14ac:dyDescent="0.3">
      <c r="B52" s="85" t="str">
        <f t="shared" ca="1" si="25"/>
        <v>13D</v>
      </c>
      <c r="C52" s="85" t="str">
        <f t="shared" ca="1" si="25"/>
        <v>Miyagi</v>
      </c>
      <c r="D52" s="85" t="str">
        <f t="shared" ca="1" si="25"/>
        <v>ayakmmiy</v>
      </c>
      <c r="E52" s="85" t="str">
        <f t="shared" ca="1" si="25"/>
        <v>L</v>
      </c>
      <c r="G52" s="84">
        <f t="shared" ca="1" si="16"/>
        <v>10000000104</v>
      </c>
      <c r="H52" s="84" t="str">
        <f t="shared" ca="1" si="17"/>
        <v>13D</v>
      </c>
      <c r="I52" s="84" t="str">
        <f t="shared" ca="1" si="18"/>
        <v>Miyagi</v>
      </c>
      <c r="J52" s="84" t="str">
        <f t="shared" ca="1" si="19"/>
        <v>ayakmmiy</v>
      </c>
      <c r="K52" s="83" t="str">
        <f t="shared" ca="1" si="20"/>
        <v>L</v>
      </c>
      <c r="R52" s="85"/>
      <c r="S52" s="88" t="str">
        <f t="shared" si="11"/>
        <v>Kasuga</v>
      </c>
      <c r="T52" s="88" t="str">
        <f t="shared" si="12"/>
        <v>kasuyuto</v>
      </c>
      <c r="U52" s="83">
        <f ca="1">SUM(AC$7:AC52)</f>
        <v>21</v>
      </c>
      <c r="V52" s="84"/>
      <c r="W52" s="85" t="str" cm="1">
        <f t="array" aca="1" ref="W52" ca="1">INDEX(INDIRECT(VLOOKUP(MONTH($V$6+1),{1,"January";2,"February";3,"March";4,"April";5,"May";6,"June";7,"July";8,"August";9,"September";10,"October";11,"November";12,"December"},2,0)&amp;"!A1:XX9000"),$AF$3+ROW(G15),$AG$3)</f>
        <v>PAID</v>
      </c>
      <c r="X52" s="84" t="str">
        <f t="shared" ca="1" si="21"/>
        <v>Harihara</v>
      </c>
      <c r="Y52" s="84" t="str" cm="1">
        <f t="array" aca="1" ref="Y52" ca="1">INDEX(INDIRECT(VLOOKUP(MONTH($V$6+1),{1,"January";2,"February";3,"March";4,"April";5,"May";6,"June";7,"July";8,"August";9,"September";10,"October";11,"November";12,"December"},2,0)&amp;"!$C$1:$C$9000"),$AF$3+ROW(G15))</f>
        <v>masharih</v>
      </c>
      <c r="Z52" s="87" t="s">
        <v>137</v>
      </c>
      <c r="AA52" s="83" t="str" cm="1">
        <f t="array" aca="1" ref="AA52" ca="1">INDEX(OFFSET(INDIRECT(VLOOKUP(MONTH($V$6+1),{1,"January";2,"February";3,"March";4,"April";5,"May";6,"June";7,"July";8,"August";9,"September";10,"October";11,"November";12,"December"},2,0)&amp;"!b1:b9000"),0,$AG$5-1),$AF$3+ROW(G15),0)</f>
        <v>13Δ</v>
      </c>
      <c r="AB52" s="83">
        <f t="shared" ca="1" si="22"/>
        <v>1</v>
      </c>
      <c r="AC52" s="83">
        <f t="shared" ca="1" si="23"/>
        <v>0</v>
      </c>
      <c r="AD52" s="84"/>
      <c r="AJ52" s="83" t="s">
        <v>246</v>
      </c>
      <c r="AK52" s="83" t="s">
        <v>65</v>
      </c>
      <c r="AL52" s="83" t="str">
        <f t="shared" si="24"/>
        <v>Kasuga</v>
      </c>
      <c r="AM52" s="83" t="str">
        <f t="shared" si="10"/>
        <v>kasuyuto</v>
      </c>
      <c r="AN52" s="83" t="str">
        <f t="array" ref="AN52">IF(COUNTIF(AL52:AL161,AL52)&gt;1,IF(ISNUMBER(SEARCH(",",AJ52)),LEFT(AJ52,FIND(",",AJ52)-1)&amp;" "&amp;MID(AJ52,FIND(",",AJ52)+2,1)&amp;".",LEFT(AJ52,FIND(" ",AJ52)-1)&amp;" "&amp;MID(AJ52,FIND(" ",AJ52)+1,1)&amp;"."),LEFT(AJ52,IF(ISNUMBER(SEARCH(",",AJ52)),FIND(",",AJ52),FIND(" ",AJ52))-1))</f>
        <v>Kasuga</v>
      </c>
    </row>
    <row r="53" spans="2:40" s="83" customFormat="1" ht="21" customHeight="1" thickBot="1" x14ac:dyDescent="0.3">
      <c r="B53" s="85" t="str">
        <f t="shared" ca="1" si="25"/>
        <v>13ET</v>
      </c>
      <c r="C53" s="85" t="str">
        <f t="shared" ca="1" si="25"/>
        <v>Matsubara</v>
      </c>
      <c r="D53" s="85" t="str">
        <f t="shared" ca="1" si="25"/>
        <v>manatsui</v>
      </c>
      <c r="E53" s="85" t="str">
        <f t="shared" ca="1" si="25"/>
        <v>L</v>
      </c>
      <c r="G53" s="84">
        <f t="shared" ca="1" si="16"/>
        <v>10000000103</v>
      </c>
      <c r="H53" s="84" t="str">
        <f t="shared" ca="1" si="17"/>
        <v>13ET</v>
      </c>
      <c r="I53" s="84" t="str">
        <f t="shared" ca="1" si="18"/>
        <v>Matsubara</v>
      </c>
      <c r="J53" s="84" t="str">
        <f t="shared" ca="1" si="19"/>
        <v>manatsui</v>
      </c>
      <c r="K53" s="83" t="str">
        <f t="shared" ca="1" si="20"/>
        <v>L</v>
      </c>
      <c r="R53" s="85"/>
      <c r="S53" s="88" t="str">
        <f t="shared" si="11"/>
        <v>Horie</v>
      </c>
      <c r="T53" s="88" t="str">
        <f t="shared" si="12"/>
        <v>nyasutho</v>
      </c>
      <c r="U53" s="83">
        <f ca="1">SUM(AC$7:AC53)</f>
        <v>22</v>
      </c>
      <c r="V53" s="84"/>
      <c r="W53" s="85" t="str" cm="1">
        <f t="array" aca="1" ref="W53" ca="1">INDEX(INDIRECT(VLOOKUP(MONTH($V$6+1),{1,"January";2,"February";3,"March";4,"April";5,"May";6,"June";7,"July";8,"August";9,"September";10,"October";11,"November";12,"December"},2,0)&amp;"!A1:XX9000"),$AF$3+ROW(G16),$AG$3)</f>
        <v>14C</v>
      </c>
      <c r="X53" s="84" t="str">
        <f t="shared" ca="1" si="21"/>
        <v>Tao</v>
      </c>
      <c r="Y53" s="84" t="str" cm="1">
        <f t="array" aca="1" ref="Y53" ca="1">INDEX(INDIRECT(VLOOKUP(MONTH($V$6+1),{1,"January";2,"February";3,"March";4,"April";5,"May";6,"June";7,"July";8,"August";9,"September";10,"October";11,"November";12,"December"},2,0)&amp;"!$C$1:$C$9000"),$AF$3+ROW(G16))</f>
        <v>tangtao</v>
      </c>
      <c r="Z53" s="87" t="s">
        <v>137</v>
      </c>
      <c r="AA53" s="83" t="str" cm="1">
        <f t="array" aca="1" ref="AA53" ca="1">INDEX(OFFSET(INDIRECT(VLOOKUP(MONTH($V$6+1),{1,"January";2,"February";3,"March";4,"April";5,"May";6,"June";7,"July";8,"August";9,"September";10,"October";11,"November";12,"December"},2,0)&amp;"!b1:b9000"),0,$AG$5-1),$AF$3+ROW(G16),0)</f>
        <v>off</v>
      </c>
      <c r="AB53" s="83" t="str">
        <f t="shared" ca="1" si="22"/>
        <v/>
      </c>
      <c r="AC53" s="83">
        <f t="shared" ca="1" si="23"/>
        <v>1</v>
      </c>
      <c r="AD53" s="84"/>
      <c r="AJ53" s="83" t="s">
        <v>247</v>
      </c>
      <c r="AK53" s="83" t="s">
        <v>66</v>
      </c>
      <c r="AL53" s="83" t="str">
        <f t="shared" si="24"/>
        <v>Horie</v>
      </c>
      <c r="AM53" s="83" t="str">
        <f t="shared" si="10"/>
        <v>nyasutho</v>
      </c>
      <c r="AN53" s="83" t="str">
        <f t="array" ref="AN53">IF(COUNTIF(AL53:AL162,AL53)&gt;1,IF(ISNUMBER(SEARCH(",",AJ53)),LEFT(AJ53,FIND(",",AJ53)-1)&amp;" "&amp;MID(AJ53,FIND(",",AJ53)+2,1)&amp;".",LEFT(AJ53,FIND(" ",AJ53)-1)&amp;" "&amp;MID(AJ53,FIND(" ",AJ53)+1,1)&amp;"."),LEFT(AJ53,IF(ISNUMBER(SEARCH(",",AJ53)),FIND(",",AJ53),FIND(" ",AJ53))-1))</f>
        <v>Horie</v>
      </c>
    </row>
    <row r="54" spans="2:40" s="83" customFormat="1" ht="21" customHeight="1" thickBot="1" x14ac:dyDescent="0.3">
      <c r="B54" s="85" t="str">
        <f t="shared" ca="1" si="25"/>
        <v/>
      </c>
      <c r="C54" s="85" t="str">
        <f t="shared" ca="1" si="25"/>
        <v/>
      </c>
      <c r="D54" s="85" t="str">
        <f t="shared" ca="1" si="25"/>
        <v/>
      </c>
      <c r="E54" s="85" t="str">
        <f t="shared" ca="1" si="25"/>
        <v/>
      </c>
      <c r="G54" s="84">
        <f t="shared" ca="1" si="16"/>
        <v>10000000102</v>
      </c>
      <c r="H54" s="84" t="str">
        <f t="shared" ca="1" si="17"/>
        <v/>
      </c>
      <c r="I54" s="84" t="str">
        <f t="shared" ca="1" si="18"/>
        <v/>
      </c>
      <c r="J54" s="84" t="str">
        <f t="shared" ca="1" si="19"/>
        <v/>
      </c>
      <c r="K54" s="83" t="str">
        <f t="shared" ca="1" si="20"/>
        <v/>
      </c>
      <c r="R54" s="85"/>
      <c r="S54" s="88" t="str">
        <f t="shared" si="11"/>
        <v>Minemura</v>
      </c>
      <c r="T54" s="88" t="str">
        <f t="shared" si="12"/>
        <v>minemume</v>
      </c>
      <c r="U54" s="83">
        <f ca="1">SUM(AC$7:AC54)</f>
        <v>23</v>
      </c>
      <c r="V54" s="84"/>
      <c r="W54" s="85" t="str" cm="1">
        <f t="array" aca="1" ref="W54" ca="1">INDEX(INDIRECT(VLOOKUP(MONTH($V$6+1),{1,"January";2,"February";3,"March";4,"April";5,"May";6,"June";7,"July";8,"August";9,"September";10,"October";11,"November";12,"December"},2,0)&amp;"!A1:XX9000"),$AF$3+ROW(G17),$AG$3)</f>
        <v>13♢</v>
      </c>
      <c r="X54" s="84" t="str">
        <f t="shared" ca="1" si="21"/>
        <v>Ninn</v>
      </c>
      <c r="Y54" s="84" t="str" cm="1">
        <f t="array" aca="1" ref="Y54" ca="1">INDEX(INDIRECT(VLOOKUP(MONTH($V$6+1),{1,"January";2,"February";3,"March";4,"April";5,"May";6,"June";7,"July";8,"August";9,"September";10,"October";11,"November";12,"December"},2,0)&amp;"!$C$1:$C$9000"),$AF$3+ROW(G17))</f>
        <v>renxuem</v>
      </c>
      <c r="Z54" s="87" t="s">
        <v>137</v>
      </c>
      <c r="AA54" s="83" t="str" cm="1">
        <f t="array" aca="1" ref="AA54" ca="1">INDEX(OFFSET(INDIRECT(VLOOKUP(MONTH($V$6+1),{1,"January";2,"February";3,"March";4,"April";5,"May";6,"June";7,"July";8,"August";9,"September";10,"October";11,"November";12,"December"},2,0)&amp;"!b1:b9000"),0,$AG$5-1),$AF$3+ROW(G17),0)</f>
        <v>13α</v>
      </c>
      <c r="AB54" s="83" t="str">
        <f t="shared" ca="1" si="22"/>
        <v/>
      </c>
      <c r="AC54" s="83">
        <f t="shared" ca="1" si="23"/>
        <v>1</v>
      </c>
      <c r="AD54" s="84"/>
      <c r="AJ54" s="83" t="s">
        <v>248</v>
      </c>
      <c r="AK54" s="83" t="s">
        <v>83</v>
      </c>
      <c r="AL54" s="83" t="str">
        <f t="shared" si="24"/>
        <v>Minemura</v>
      </c>
      <c r="AM54" s="83" t="str">
        <f t="shared" si="10"/>
        <v>minemume</v>
      </c>
      <c r="AN54" s="83" t="str">
        <f t="array" ref="AN54">IF(COUNTIF(AL54:AL163,AL54)&gt;1,IF(ISNUMBER(SEARCH(",",AJ54)),LEFT(AJ54,FIND(",",AJ54)-1)&amp;" "&amp;MID(AJ54,FIND(",",AJ54)+2,1)&amp;".",LEFT(AJ54,FIND(" ",AJ54)-1)&amp;" "&amp;MID(AJ54,FIND(" ",AJ54)+1,1)&amp;"."),LEFT(AJ54,IF(ISNUMBER(SEARCH(",",AJ54)),FIND(",",AJ54),FIND(" ",AJ54))-1))</f>
        <v>Minemura</v>
      </c>
    </row>
    <row r="55" spans="2:40" s="83" customFormat="1" ht="21" customHeight="1" thickBot="1" x14ac:dyDescent="0.3">
      <c r="B55" s="85" t="str">
        <f t="shared" ca="1" si="25"/>
        <v/>
      </c>
      <c r="C55" s="85" t="str">
        <f t="shared" ca="1" si="25"/>
        <v/>
      </c>
      <c r="D55" s="85" t="str">
        <f t="shared" ca="1" si="25"/>
        <v/>
      </c>
      <c r="E55" s="85" t="str">
        <f t="shared" ca="1" si="25"/>
        <v/>
      </c>
      <c r="G55" s="84">
        <f t="shared" ca="1" si="16"/>
        <v>10000000101</v>
      </c>
      <c r="H55" s="84" t="str">
        <f t="shared" ca="1" si="17"/>
        <v/>
      </c>
      <c r="I55" s="84" t="str">
        <f t="shared" ca="1" si="18"/>
        <v/>
      </c>
      <c r="J55" s="84" t="str">
        <f t="shared" ca="1" si="19"/>
        <v/>
      </c>
      <c r="K55" s="83" t="str">
        <f t="shared" ca="1" si="20"/>
        <v/>
      </c>
      <c r="S55" s="88" t="str">
        <f t="shared" si="11"/>
        <v>Yoshida</v>
      </c>
      <c r="T55" s="88" t="str">
        <f t="shared" si="12"/>
        <v>ainyoshi</v>
      </c>
      <c r="U55" s="83">
        <f ca="1">SUM(AC$7:AC55)</f>
        <v>24</v>
      </c>
      <c r="V55" s="84"/>
      <c r="W55" s="85" t="str" cm="1">
        <f t="array" aca="1" ref="W55" ca="1">INDEX(INDIRECT(VLOOKUP(MONTH($V$6+1),{1,"January";2,"February";3,"March";4,"April";5,"May";6,"June";7,"July";8,"August";9,"September";10,"October";11,"November";12,"December"},2,0)&amp;"!A1:XX9000"),$AF$3+ROW(G18),$AG$3)</f>
        <v>8β</v>
      </c>
      <c r="X55" s="84" t="str">
        <f t="shared" ca="1" si="21"/>
        <v>Mitsuhashi</v>
      </c>
      <c r="Y55" s="84" t="str" cm="1">
        <f t="array" aca="1" ref="Y55" ca="1">INDEX(INDIRECT(VLOOKUP(MONTH($V$6+1),{1,"January";2,"February";3,"March";4,"April";5,"May";6,"June";7,"July";8,"August";9,"September";10,"October";11,"November";12,"December"},2,0)&amp;"!$C$1:$C$9000"),$AF$3+ROW(G18))</f>
        <v>myuno</v>
      </c>
      <c r="Z55" s="87" t="s">
        <v>137</v>
      </c>
      <c r="AA55" s="83" t="str" cm="1">
        <f t="array" aca="1" ref="AA55" ca="1">INDEX(OFFSET(INDIRECT(VLOOKUP(MONTH($V$6+1),{1,"January";2,"February";3,"March";4,"April";5,"May";6,"June";7,"July";8,"August";9,"September";10,"October";11,"November";12,"December"},2,0)&amp;"!b1:b9000"),0,$AG$5-1),$AF$3+ROW(G18),0)</f>
        <v>8α</v>
      </c>
      <c r="AB55" s="83" t="str">
        <f t="shared" ca="1" si="22"/>
        <v/>
      </c>
      <c r="AC55" s="83">
        <f t="shared" ca="1" si="23"/>
        <v>1</v>
      </c>
      <c r="AD55" s="84"/>
      <c r="AJ55" s="83" t="s">
        <v>249</v>
      </c>
      <c r="AK55" s="83" t="s">
        <v>120</v>
      </c>
      <c r="AL55" s="83" t="str">
        <f t="shared" si="24"/>
        <v>Yoshida</v>
      </c>
      <c r="AM55" s="83" t="str">
        <f t="shared" si="10"/>
        <v>ainyoshi</v>
      </c>
      <c r="AN55" s="83" t="str">
        <f t="array" ref="AN55">IF(COUNTIF(AL55:AL164,AL55)&gt;1,IF(ISNUMBER(SEARCH(",",AJ55)),LEFT(AJ55,FIND(",",AJ55)-1)&amp;" "&amp;MID(AJ55,FIND(",",AJ55)+2,1)&amp;".",LEFT(AJ55,FIND(" ",AJ55)-1)&amp;" "&amp;MID(AJ55,FIND(" ",AJ55)+1,1)&amp;"."),LEFT(AJ55,IF(ISNUMBER(SEARCH(",",AJ55)),FIND(",",AJ55),FIND(" ",AJ55))-1))</f>
        <v>Yoshida</v>
      </c>
    </row>
    <row r="56" spans="2:40" s="83" customFormat="1" ht="21" customHeight="1" thickBot="1" x14ac:dyDescent="0.3">
      <c r="B56" s="85" t="str">
        <f t="shared" ca="1" si="25"/>
        <v/>
      </c>
      <c r="C56" s="85" t="str">
        <f t="shared" ca="1" si="25"/>
        <v/>
      </c>
      <c r="D56" s="85" t="str">
        <f t="shared" ca="1" si="25"/>
        <v/>
      </c>
      <c r="E56" s="85" t="str">
        <f t="shared" ca="1" si="25"/>
        <v/>
      </c>
      <c r="G56" s="84">
        <f t="shared" ca="1" si="16"/>
        <v>10000000100</v>
      </c>
      <c r="H56" s="84" t="str">
        <f t="shared" ca="1" si="17"/>
        <v/>
      </c>
      <c r="I56" s="84" t="str">
        <f t="shared" ca="1" si="18"/>
        <v/>
      </c>
      <c r="J56" s="84" t="str">
        <f t="shared" ca="1" si="19"/>
        <v/>
      </c>
      <c r="K56" s="83" t="str">
        <f t="shared" ca="1" si="20"/>
        <v/>
      </c>
      <c r="S56" s="88" t="str">
        <f t="shared" si="11"/>
        <v>Murakami</v>
      </c>
      <c r="T56" s="88" t="str">
        <f t="shared" si="12"/>
        <v>mumasasn</v>
      </c>
      <c r="U56" s="83">
        <f ca="1">SUM(AC$7:AC56)</f>
        <v>24</v>
      </c>
      <c r="V56" s="84"/>
      <c r="W56" s="85" t="str" cm="1">
        <f t="array" aca="1" ref="W56" ca="1">INDEX(INDIRECT(VLOOKUP(MONTH($V$6+1),{1,"January";2,"February";3,"March";4,"April";5,"May";6,"June";7,"July";8,"August";9,"September";10,"October";11,"November";12,"December"},2,0)&amp;"!A1:XX9000"),$AF$3+ROW(G19),$AG$3)</f>
        <v>off</v>
      </c>
      <c r="X56" s="84" t="str">
        <f t="shared" ca="1" si="21"/>
        <v>Mochizuki</v>
      </c>
      <c r="Y56" s="84" t="str" cm="1">
        <f t="array" aca="1" ref="Y56" ca="1">INDEX(INDIRECT(VLOOKUP(MONTH($V$6+1),{1,"January";2,"February";3,"March";4,"April";5,"May";6,"June";7,"July";8,"August";9,"September";10,"October";11,"November";12,"December"},2,0)&amp;"!$C$1:$C$9000"),$AF$3+ROW(G19))</f>
        <v>lcharuka</v>
      </c>
      <c r="Z56" s="87" t="s">
        <v>137</v>
      </c>
      <c r="AA56" s="83" t="str" cm="1">
        <f t="array" aca="1" ref="AA56" ca="1">INDEX(OFFSET(INDIRECT(VLOOKUP(MONTH($V$6+1),{1,"January";2,"February";3,"March";4,"April";5,"May";6,"June";7,"July";8,"August";9,"September";10,"October";11,"November";12,"December"},2,0)&amp;"!b1:b9000"),0,$AG$5-1),$AF$3+ROW(G19),0)</f>
        <v>8β</v>
      </c>
      <c r="AB56" s="83">
        <f t="shared" ca="1" si="22"/>
        <v>1</v>
      </c>
      <c r="AC56" s="83">
        <f t="shared" ca="1" si="23"/>
        <v>0</v>
      </c>
      <c r="AD56" s="84"/>
      <c r="AJ56" s="83" t="s">
        <v>250</v>
      </c>
      <c r="AK56" s="83" t="s">
        <v>122</v>
      </c>
      <c r="AL56" s="83" t="str">
        <f t="shared" si="24"/>
        <v>Murakami</v>
      </c>
      <c r="AM56" s="83" t="str">
        <f t="shared" si="10"/>
        <v>mumasasn</v>
      </c>
      <c r="AN56" s="83" t="str">
        <f t="array" ref="AN56">IF(COUNTIF(AL56:AL165,AL56)&gt;1,IF(ISNUMBER(SEARCH(",",AJ56)),LEFT(AJ56,FIND(",",AJ56)-1)&amp;" "&amp;MID(AJ56,FIND(",",AJ56)+2,1)&amp;".",LEFT(AJ56,FIND(" ",AJ56)-1)&amp;" "&amp;MID(AJ56,FIND(" ",AJ56)+1,1)&amp;"."),LEFT(AJ56,IF(ISNUMBER(SEARCH(",",AJ56)),FIND(",",AJ56),FIND(" ",AJ56))-1))</f>
        <v>Murakami</v>
      </c>
    </row>
    <row r="57" spans="2:40" s="83" customFormat="1" ht="21" customHeight="1" thickBot="1" x14ac:dyDescent="0.3">
      <c r="B57" s="85" t="str">
        <f t="shared" ca="1" si="25"/>
        <v/>
      </c>
      <c r="C57" s="85" t="str">
        <f t="shared" ca="1" si="25"/>
        <v/>
      </c>
      <c r="D57" s="85" t="str">
        <f t="shared" ca="1" si="25"/>
        <v/>
      </c>
      <c r="E57" s="85" t="str">
        <f t="shared" ca="1" si="25"/>
        <v/>
      </c>
      <c r="G57" s="84">
        <f t="shared" ca="1" si="16"/>
        <v>10000000099</v>
      </c>
      <c r="H57" s="84" t="str">
        <f t="shared" ca="1" si="17"/>
        <v/>
      </c>
      <c r="I57" s="84" t="str">
        <f t="shared" ca="1" si="18"/>
        <v/>
      </c>
      <c r="J57" s="84" t="str">
        <f t="shared" ca="1" si="19"/>
        <v/>
      </c>
      <c r="K57" s="83" t="str">
        <f t="shared" ca="1" si="20"/>
        <v/>
      </c>
      <c r="S57" s="88" t="str">
        <f t="shared" si="11"/>
        <v>Suzuki e.</v>
      </c>
      <c r="T57" s="88" t="str">
        <f t="shared" si="12"/>
        <v>kentoksu</v>
      </c>
      <c r="U57" s="83">
        <f ca="1">SUM(AC$7:AC57)</f>
        <v>25</v>
      </c>
      <c r="V57" s="84"/>
      <c r="W57" s="85" t="str" cm="1">
        <f t="array" aca="1" ref="W57" ca="1">INDEX(INDIRECT(VLOOKUP(MONTH($V$6+1),{1,"January";2,"February";3,"March";4,"April";5,"May";6,"June";7,"July";8,"August";9,"September";10,"October";11,"November";12,"December"},2,0)&amp;"!A1:XX9000"),$AF$3+ROW(G20),$AG$3)</f>
        <v>13α</v>
      </c>
      <c r="X57" s="84" t="str">
        <f t="shared" ca="1" si="21"/>
        <v>Soo</v>
      </c>
      <c r="Y57" s="84" t="str" cm="1">
        <f t="array" aca="1" ref="Y57" ca="1">INDEX(INDIRECT(VLOOKUP(MONTH($V$6+1),{1,"January";2,"February";3,"March";4,"April";5,"May";6,"June";7,"July";8,"August";9,"September";10,"October";11,"November";12,"December"},2,0)&amp;"!$C$1:$C$9000"),$AF$3+ROW(G20))</f>
        <v>seongsoi</v>
      </c>
      <c r="Z57" s="87" t="s">
        <v>137</v>
      </c>
      <c r="AA57" s="83" t="str" cm="1">
        <f t="array" aca="1" ref="AA57" ca="1">INDEX(OFFSET(INDIRECT(VLOOKUP(MONTH($V$6+1),{1,"January";2,"February";3,"March";4,"April";5,"May";6,"June";7,"July";8,"August";9,"September";10,"October";11,"November";12,"December"},2,0)&amp;"!b1:b9000"),0,$AG$5-1),$AF$3+ROW(G20),0)</f>
        <v>13C</v>
      </c>
      <c r="AB57" s="83" t="str">
        <f t="shared" ca="1" si="22"/>
        <v/>
      </c>
      <c r="AC57" s="83">
        <f t="shared" ca="1" si="23"/>
        <v>1</v>
      </c>
      <c r="AD57" s="84"/>
      <c r="AJ57" s="83" t="s">
        <v>251</v>
      </c>
      <c r="AK57" s="83" t="s">
        <v>150</v>
      </c>
      <c r="AL57" s="83" t="str">
        <f t="shared" si="24"/>
        <v>Suzuki</v>
      </c>
      <c r="AM57" s="83" t="str">
        <f t="shared" si="10"/>
        <v>kentoksu</v>
      </c>
      <c r="AN57" s="83" t="str">
        <f t="array" ref="AN57">IF(COUNTIF(AL57:AL166,AL57)&gt;1,IF(ISNUMBER(SEARCH(",",AJ57)),LEFT(AJ57,FIND(",",AJ57)-1)&amp;" "&amp;MID(AJ57,FIND(",",AJ57)+2,1)&amp;".",LEFT(AJ57,FIND(" ",AJ57)-1)&amp;" "&amp;MID(AJ57,FIND(" ",AJ57)+1,1)&amp;"."),LEFT(AJ57,IF(ISNUMBER(SEARCH(",",AJ57)),FIND(",",AJ57),FIND(" ",AJ57))-1))</f>
        <v>Suzuki e.</v>
      </c>
    </row>
    <row r="58" spans="2:40" s="83" customFormat="1" ht="21" customHeight="1" thickBot="1" x14ac:dyDescent="0.3">
      <c r="B58" s="85" t="str">
        <f t="shared" ca="1" si="25"/>
        <v/>
      </c>
      <c r="C58" s="85" t="str">
        <f t="shared" ca="1" si="25"/>
        <v/>
      </c>
      <c r="D58" s="85" t="str">
        <f t="shared" ca="1" si="25"/>
        <v/>
      </c>
      <c r="E58" s="85" t="str">
        <f t="shared" ca="1" si="25"/>
        <v/>
      </c>
      <c r="G58" s="84">
        <f t="shared" ca="1" si="16"/>
        <v>10000000098</v>
      </c>
      <c r="H58" s="84" t="str">
        <f t="shared" ca="1" si="17"/>
        <v/>
      </c>
      <c r="I58" s="84" t="str">
        <f t="shared" ca="1" si="18"/>
        <v/>
      </c>
      <c r="J58" s="84" t="str">
        <f t="shared" ca="1" si="19"/>
        <v/>
      </c>
      <c r="K58" s="83" t="str">
        <f t="shared" ca="1" si="20"/>
        <v/>
      </c>
      <c r="S58" s="88" t="str">
        <f t="shared" si="11"/>
        <v>Yamazaki</v>
      </c>
      <c r="T58" s="88" t="str">
        <f t="shared" si="12"/>
        <v>yukoyamd</v>
      </c>
      <c r="U58" s="83">
        <f ca="1">SUM(AC$7:AC58)</f>
        <v>25</v>
      </c>
      <c r="V58" s="84"/>
      <c r="W58" s="85" t="str" cm="1">
        <f t="array" aca="1" ref="W58" ca="1">INDEX(INDIRECT(VLOOKUP(MONTH($V$6+1),{1,"January";2,"February";3,"March";4,"April";5,"May";6,"June";7,"July";8,"August";9,"September";10,"October";11,"November";12,"December"},2,0)&amp;"!A1:XX9000"),$AF$3+ROW(G21),$AG$3)</f>
        <v>off</v>
      </c>
      <c r="X58" s="84" t="str">
        <f t="shared" ca="1" si="21"/>
        <v>KUROSU</v>
      </c>
      <c r="Y58" s="84" t="str" cm="1">
        <f t="array" aca="1" ref="Y58" ca="1">INDEX(INDIRECT(VLOOKUP(MONTH($V$6+1),{1,"January";2,"February";3,"March";4,"April";5,"May";6,"June";7,"July";8,"August";9,"September";10,"October";11,"November";12,"December"},2,0)&amp;"!$C$1:$C$9000"),$AF$3+ROW(G21))</f>
        <v>kuromasv</v>
      </c>
      <c r="Z58" s="87" t="s">
        <v>137</v>
      </c>
      <c r="AA58" s="83" t="str" cm="1">
        <f t="array" aca="1" ref="AA58" ca="1">INDEX(OFFSET(INDIRECT(VLOOKUP(MONTH($V$6+1),{1,"January";2,"February";3,"March";4,"April";5,"May";6,"June";7,"July";8,"August";9,"September";10,"October";11,"November";12,"December"},2,0)&amp;"!b1:b9000"),0,$AG$5-1),$AF$3+ROW(G21),0)</f>
        <v>6C</v>
      </c>
      <c r="AB58" s="83">
        <f t="shared" ca="1" si="22"/>
        <v>1</v>
      </c>
      <c r="AC58" s="83">
        <f t="shared" ca="1" si="23"/>
        <v>0</v>
      </c>
      <c r="AD58" s="84"/>
      <c r="AJ58" s="83" t="s">
        <v>252</v>
      </c>
      <c r="AK58" s="83" t="s">
        <v>253</v>
      </c>
      <c r="AL58" s="83" t="str">
        <f t="shared" si="24"/>
        <v>Yamazaki</v>
      </c>
      <c r="AM58" s="83" t="str">
        <f t="shared" si="10"/>
        <v>yukoyamd</v>
      </c>
      <c r="AN58" s="83" t="str">
        <f t="array" ref="AN58">IF(COUNTIF(AL58:AL167,AL58)&gt;1,IF(ISNUMBER(SEARCH(",",AJ58)),LEFT(AJ58,FIND(",",AJ58)-1)&amp;" "&amp;MID(AJ58,FIND(",",AJ58)+2,1)&amp;".",LEFT(AJ58,FIND(" ",AJ58)-1)&amp;" "&amp;MID(AJ58,FIND(" ",AJ58)+1,1)&amp;"."),LEFT(AJ58,IF(ISNUMBER(SEARCH(",",AJ58)),FIND(",",AJ58),FIND(" ",AJ58))-1))</f>
        <v>Yamazaki</v>
      </c>
    </row>
    <row r="59" spans="2:40" s="83" customFormat="1" ht="21" customHeight="1" thickBot="1" x14ac:dyDescent="0.3">
      <c r="B59" s="85" t="str">
        <f t="shared" ca="1" si="25"/>
        <v/>
      </c>
      <c r="C59" s="85" t="str">
        <f t="shared" ca="1" si="25"/>
        <v/>
      </c>
      <c r="D59" s="85" t="str">
        <f t="shared" ca="1" si="25"/>
        <v/>
      </c>
      <c r="E59" s="85" t="str">
        <f t="shared" ca="1" si="25"/>
        <v/>
      </c>
      <c r="G59" s="84">
        <f t="shared" ca="1" si="16"/>
        <v>10000000097</v>
      </c>
      <c r="H59" s="84" t="str">
        <f t="shared" ca="1" si="17"/>
        <v/>
      </c>
      <c r="I59" s="84" t="str">
        <f t="shared" ca="1" si="18"/>
        <v/>
      </c>
      <c r="J59" s="84" t="str">
        <f t="shared" ca="1" si="19"/>
        <v/>
      </c>
      <c r="K59" s="83" t="str">
        <f t="shared" ca="1" si="20"/>
        <v/>
      </c>
      <c r="S59" s="88" t="str">
        <f t="shared" si="11"/>
        <v>Uetani S.</v>
      </c>
      <c r="T59" s="88" t="str">
        <f t="shared" si="12"/>
        <v>soushuet</v>
      </c>
      <c r="U59" s="83">
        <f ca="1">SUM(AC$7:AC59)</f>
        <v>25</v>
      </c>
      <c r="V59" s="84"/>
      <c r="W59" s="85" cm="1">
        <f t="array" aca="1" ref="W59" ca="1">INDEX(INDIRECT(VLOOKUP(MONTH($V$6+1),{1,"January";2,"February";3,"March";4,"April";5,"May";6,"June";7,"July";8,"August";9,"September";10,"October";11,"November";12,"December"},2,0)&amp;"!A1:XX9000"),$AF$3+ROW(G22),$AG$3)</f>
        <v>0</v>
      </c>
      <c r="X59" s="84" t="str">
        <f t="shared" ca="1" si="21"/>
        <v/>
      </c>
      <c r="Y59" s="84" cm="1">
        <f t="array" aca="1" ref="Y59" ca="1">INDEX(INDIRECT(VLOOKUP(MONTH($V$6+1),{1,"January";2,"February";3,"March";4,"April";5,"May";6,"June";7,"July";8,"August";9,"September";10,"October";11,"November";12,"December"},2,0)&amp;"!$C$1:$C$9000"),$AF$3+ROW(G22))</f>
        <v>0</v>
      </c>
      <c r="Z59" s="87" t="s">
        <v>137</v>
      </c>
      <c r="AA59" s="83" cm="1">
        <f t="array" aca="1" ref="AA59" ca="1">INDEX(OFFSET(INDIRECT(VLOOKUP(MONTH($V$6+1),{1,"January";2,"February";3,"March";4,"April";5,"May";6,"June";7,"July";8,"August";9,"September";10,"October";11,"November";12,"December"},2,0)&amp;"!b1:b9000"),0,$AG$5-1),$AF$3+ROW(G22),0)</f>
        <v>0</v>
      </c>
      <c r="AB59" s="83" t="str">
        <f t="shared" ca="1" si="22"/>
        <v/>
      </c>
      <c r="AC59" s="83">
        <f t="shared" ca="1" si="23"/>
        <v>0</v>
      </c>
      <c r="AD59" s="84"/>
      <c r="AJ59" s="83" t="s">
        <v>536</v>
      </c>
      <c r="AK59" s="83" t="s">
        <v>175</v>
      </c>
      <c r="AL59" s="83" t="str">
        <f t="shared" si="24"/>
        <v>Uetani</v>
      </c>
      <c r="AM59" s="83" t="str">
        <f t="shared" si="10"/>
        <v>soushuet</v>
      </c>
      <c r="AN59" s="83" t="str">
        <f t="array" ref="AN59">IF(COUNTIF(AL59:AL168,AL59)&gt;1,IF(ISNUMBER(SEARCH(",",AJ59)),LEFT(AJ59,FIND(",",AJ59)-1)&amp;" "&amp;MID(AJ59,FIND(",",AJ59)+2,1)&amp;".",LEFT(AJ59,FIND(" ",AJ59)-1)&amp;" "&amp;MID(AJ59,FIND(" ",AJ59)+1,1)&amp;"."),LEFT(AJ59,IF(ISNUMBER(SEARCH(",",AJ59)),FIND(",",AJ59),FIND(" ",AJ59))-1))</f>
        <v>Uetani S.</v>
      </c>
    </row>
    <row r="60" spans="2:40" s="83" customFormat="1" ht="21" customHeight="1" thickBot="1" x14ac:dyDescent="0.3">
      <c r="B60" s="85" t="str">
        <f t="shared" ca="1" si="25"/>
        <v/>
      </c>
      <c r="C60" s="85" t="str">
        <f t="shared" ca="1" si="25"/>
        <v/>
      </c>
      <c r="D60" s="85" t="str">
        <f t="shared" ca="1" si="25"/>
        <v/>
      </c>
      <c r="E60" s="85" t="str">
        <f t="shared" ca="1" si="25"/>
        <v/>
      </c>
      <c r="G60" s="84">
        <f t="shared" ca="1" si="16"/>
        <v>10000000096</v>
      </c>
      <c r="H60" s="84" t="str">
        <f t="shared" ca="1" si="17"/>
        <v/>
      </c>
      <c r="I60" s="84" t="str">
        <f t="shared" ca="1" si="18"/>
        <v/>
      </c>
      <c r="J60" s="84" t="str">
        <f t="shared" ca="1" si="19"/>
        <v/>
      </c>
      <c r="K60" s="83" t="str">
        <f t="shared" ca="1" si="20"/>
        <v/>
      </c>
      <c r="S60" s="88" t="str">
        <f t="shared" si="11"/>
        <v>Kin</v>
      </c>
      <c r="T60" s="88" t="str">
        <f t="shared" si="12"/>
        <v>ckinkazu</v>
      </c>
      <c r="U60" s="83">
        <f ca="1">SUM(AC$7:AC60)</f>
        <v>25</v>
      </c>
      <c r="V60" s="84"/>
      <c r="W60" s="85" cm="1">
        <f t="array" aca="1" ref="W60" ca="1">INDEX(INDIRECT(VLOOKUP(MONTH($V$6+1),{1,"January";2,"February";3,"March";4,"April";5,"May";6,"June";7,"July";8,"August";9,"September";10,"October";11,"November";12,"December"},2,0)&amp;"!A1:XX9000"),$AF$3+ROW(G23),$AG$3)</f>
        <v>0</v>
      </c>
      <c r="X60" s="84" t="str">
        <f t="shared" ca="1" si="21"/>
        <v/>
      </c>
      <c r="Y60" s="84" cm="1">
        <f t="array" aca="1" ref="Y60" ca="1">INDEX(INDIRECT(VLOOKUP(MONTH($V$6+1),{1,"January";2,"February";3,"March";4,"April";5,"May";6,"June";7,"July";8,"August";9,"September";10,"October";11,"November";12,"December"},2,0)&amp;"!$C$1:$C$9000"),$AF$3+ROW(G23))</f>
        <v>0</v>
      </c>
      <c r="Z60" s="87" t="s">
        <v>137</v>
      </c>
      <c r="AA60" s="83" cm="1">
        <f t="array" aca="1" ref="AA60" ca="1">INDEX(OFFSET(INDIRECT(VLOOKUP(MONTH($V$6+1),{1,"January";2,"February";3,"March";4,"April";5,"May";6,"June";7,"July";8,"August";9,"September";10,"October";11,"November";12,"December"},2,0)&amp;"!b1:b9000"),0,$AG$5-1),$AF$3+ROW(G23),0)</f>
        <v>0</v>
      </c>
      <c r="AB60" s="83" t="str">
        <f t="shared" ca="1" si="22"/>
        <v/>
      </c>
      <c r="AC60" s="83">
        <f t="shared" ca="1" si="23"/>
        <v>0</v>
      </c>
      <c r="AD60" s="84"/>
      <c r="AJ60" s="83" t="s">
        <v>254</v>
      </c>
      <c r="AK60" s="83" t="s">
        <v>177</v>
      </c>
      <c r="AL60" s="83" t="str">
        <f t="shared" si="24"/>
        <v>Kin</v>
      </c>
      <c r="AM60" s="83" t="str">
        <f t="shared" si="10"/>
        <v>ckinkazu</v>
      </c>
      <c r="AN60" s="83" t="str">
        <f t="array" ref="AN60">IF(COUNTIF(AL60:AL169,AL60)&gt;1,IF(ISNUMBER(SEARCH(",",AJ60)),LEFT(AJ60,FIND(",",AJ60)-1)&amp;" "&amp;MID(AJ60,FIND(",",AJ60)+2,1)&amp;".",LEFT(AJ60,FIND(" ",AJ60)-1)&amp;" "&amp;MID(AJ60,FIND(" ",AJ60)+1,1)&amp;"."),LEFT(AJ60,IF(ISNUMBER(SEARCH(",",AJ60)),FIND(",",AJ60),FIND(" ",AJ60))-1))</f>
        <v>Kin</v>
      </c>
    </row>
    <row r="61" spans="2:40" s="83" customFormat="1" ht="21" customHeight="1" thickBot="1" x14ac:dyDescent="0.3">
      <c r="B61" s="85" t="str">
        <f t="shared" ca="1" si="25"/>
        <v/>
      </c>
      <c r="C61" s="85" t="str">
        <f t="shared" ca="1" si="25"/>
        <v/>
      </c>
      <c r="D61" s="85" t="str">
        <f t="shared" ca="1" si="25"/>
        <v/>
      </c>
      <c r="E61" s="85" t="str">
        <f t="shared" ca="1" si="25"/>
        <v/>
      </c>
      <c r="G61" s="84">
        <f t="shared" ca="1" si="16"/>
        <v>10000000095</v>
      </c>
      <c r="H61" s="84" t="str">
        <f t="shared" ca="1" si="17"/>
        <v/>
      </c>
      <c r="I61" s="84" t="str">
        <f t="shared" ca="1" si="18"/>
        <v/>
      </c>
      <c r="J61" s="84" t="str">
        <f t="shared" ca="1" si="19"/>
        <v/>
      </c>
      <c r="K61" s="83" t="str">
        <f t="shared" ca="1" si="20"/>
        <v/>
      </c>
      <c r="S61" s="88" t="str">
        <f t="shared" si="11"/>
        <v>Kimura</v>
      </c>
      <c r="T61" s="88" t="str">
        <f t="shared" si="12"/>
        <v>hikimurd</v>
      </c>
      <c r="U61" s="83">
        <f ca="1">SUM(AC$7:AC61)</f>
        <v>25</v>
      </c>
      <c r="V61" s="84"/>
      <c r="W61" s="85" cm="1">
        <f t="array" aca="1" ref="W61" ca="1">INDEX(INDIRECT(VLOOKUP(MONTH($V$6+1),{1,"January";2,"February";3,"March";4,"April";5,"May";6,"June";7,"July";8,"August";9,"September";10,"October";11,"November";12,"December"},2,0)&amp;"!A1:XX9000"),$AF$3+ROW(G24),$AG$3)</f>
        <v>0</v>
      </c>
      <c r="X61" s="84" t="str">
        <f t="shared" ca="1" si="21"/>
        <v/>
      </c>
      <c r="Y61" s="84" cm="1">
        <f t="array" aca="1" ref="Y61" ca="1">INDEX(INDIRECT(VLOOKUP(MONTH($V$6+1),{1,"January";2,"February";3,"March";4,"April";5,"May";6,"June";7,"July";8,"August";9,"September";10,"October";11,"November";12,"December"},2,0)&amp;"!$C$1:$C$9000"),$AF$3+ROW(G24))</f>
        <v>30</v>
      </c>
      <c r="Z61" s="87" t="s">
        <v>137</v>
      </c>
      <c r="AA61" s="83" cm="1">
        <f t="array" aca="1" ref="AA61" ca="1">INDEX(OFFSET(INDIRECT(VLOOKUP(MONTH($V$6+1),{1,"January";2,"February";3,"March";4,"April";5,"May";6,"June";7,"July";8,"August";9,"September";10,"October";11,"November";12,"December"},2,0)&amp;"!b1:b9000"),0,$AG$5-1),$AF$3+ROW(G24),0)</f>
        <v>0</v>
      </c>
      <c r="AB61" s="83" t="str">
        <f t="shared" ca="1" si="22"/>
        <v/>
      </c>
      <c r="AC61" s="83">
        <f t="shared" ca="1" si="23"/>
        <v>0</v>
      </c>
      <c r="AD61" s="84"/>
      <c r="AJ61" s="135" t="s">
        <v>255</v>
      </c>
      <c r="AK61" s="83" t="s">
        <v>256</v>
      </c>
      <c r="AL61" s="83" t="str">
        <f t="shared" si="24"/>
        <v>Kimura</v>
      </c>
      <c r="AM61" s="83" t="str">
        <f t="shared" si="10"/>
        <v>hikimurd</v>
      </c>
      <c r="AN61" s="83" t="str">
        <f t="array" ref="AN61">IF(COUNTIF(AL61:AL170,AL61)&gt;1,IF(ISNUMBER(SEARCH(",",AJ61)),LEFT(AJ61,FIND(",",AJ61)-1)&amp;" "&amp;MID(AJ61,FIND(",",AJ61)+2,1)&amp;".",LEFT(AJ61,FIND(" ",AJ61)-1)&amp;" "&amp;MID(AJ61,FIND(" ",AJ61)+1,1)&amp;"."),LEFT(AJ61,IF(ISNUMBER(SEARCH(",",AJ61)),FIND(",",AJ61),FIND(" ",AJ61))-1))</f>
        <v>Kimura</v>
      </c>
    </row>
    <row r="62" spans="2:40" s="83" customFormat="1" ht="21" customHeight="1" thickBot="1" x14ac:dyDescent="0.3">
      <c r="B62" s="85" t="str">
        <f t="shared" ca="1" si="25"/>
        <v/>
      </c>
      <c r="C62" s="85" t="str">
        <f t="shared" ca="1" si="25"/>
        <v/>
      </c>
      <c r="D62" s="85" t="str">
        <f t="shared" ca="1" si="25"/>
        <v/>
      </c>
      <c r="E62" s="85" t="str">
        <f t="shared" ca="1" si="25"/>
        <v/>
      </c>
      <c r="G62" s="84">
        <f t="shared" ca="1" si="16"/>
        <v>10000000094</v>
      </c>
      <c r="H62" s="84" t="str">
        <f t="shared" ca="1" si="17"/>
        <v/>
      </c>
      <c r="I62" s="84" t="str">
        <f t="shared" ca="1" si="18"/>
        <v/>
      </c>
      <c r="J62" s="84" t="str">
        <f t="shared" ca="1" si="19"/>
        <v/>
      </c>
      <c r="K62" s="83" t="str">
        <f t="shared" ca="1" si="20"/>
        <v/>
      </c>
      <c r="S62" s="88" t="str">
        <f t="shared" si="11"/>
        <v>Fujishige</v>
      </c>
      <c r="T62" s="88" t="str">
        <f t="shared" si="12"/>
        <v>fuyoshij</v>
      </c>
      <c r="U62" s="83">
        <f ca="1">SUM(AC$7:AC62)</f>
        <v>26</v>
      </c>
      <c r="V62" s="84"/>
      <c r="W62" s="85" t="str" cm="1">
        <f t="array" aca="1" ref="W62" ca="1">INDEX(INDIRECT(VLOOKUP(MONTH($V$6+1),{1,"January";2,"February";3,"March";4,"April";5,"May";6,"June";7,"July";8,"August";9,"September";10,"October";11,"November";12,"December"},2,0)&amp;"!A1:XX9000"),$AF$3+ROW(G25),$AG$3)</f>
        <v>13M</v>
      </c>
      <c r="X62" s="84" t="str">
        <f t="shared" ca="1" si="21"/>
        <v>Sato</v>
      </c>
      <c r="Y62" s="84" t="str" cm="1">
        <f t="array" aca="1" ref="Y62" ca="1">INDEX(INDIRECT(VLOOKUP(MONTH($V$6+1),{1,"January";2,"February";3,"March";4,"April";5,"May";6,"June";7,"July";8,"August";9,"September";10,"October";11,"November";12,"December"},2,0)&amp;"!$C$1:$C$9000"),$AF$3+ROW(G25))</f>
        <v>hirokosk</v>
      </c>
      <c r="Z62" s="87" t="s">
        <v>137</v>
      </c>
      <c r="AA62" s="83" t="str" cm="1">
        <f t="array" aca="1" ref="AA62" ca="1">INDEX(OFFSET(INDIRECT(VLOOKUP(MONTH($V$6+1),{1,"January";2,"February";3,"March";4,"April";5,"May";6,"June";7,"July";8,"August";9,"September";10,"October";11,"November";12,"December"},2,0)&amp;"!b1:b9000"),0,$AG$5-1),$AF$3+ROW(G25),0)</f>
        <v>OFF</v>
      </c>
      <c r="AB62" s="83" t="str">
        <f t="shared" ca="1" si="22"/>
        <v/>
      </c>
      <c r="AC62" s="83">
        <f t="shared" ca="1" si="23"/>
        <v>1</v>
      </c>
      <c r="AD62" s="84"/>
      <c r="AJ62" s="135" t="s">
        <v>178</v>
      </c>
      <c r="AK62" s="83" t="s">
        <v>179</v>
      </c>
      <c r="AL62" s="83" t="str">
        <f t="shared" si="24"/>
        <v>Fujishige</v>
      </c>
      <c r="AM62" s="83" t="str">
        <f t="shared" si="10"/>
        <v>fuyoshij</v>
      </c>
      <c r="AN62" s="83" t="str">
        <f t="array" ref="AN62">IF(COUNTIF(AL62:AL171,AL62)&gt;1,IF(ISNUMBER(SEARCH(",",AJ62)),LEFT(AJ62,FIND(",",AJ62)-1)&amp;" "&amp;MID(AJ62,FIND(",",AJ62)+2,1)&amp;".",LEFT(AJ62,FIND(" ",AJ62)-1)&amp;" "&amp;MID(AJ62,FIND(" ",AJ62)+1,1)&amp;"."),LEFT(AJ62,IF(ISNUMBER(SEARCH(",",AJ62)),FIND(",",AJ62),FIND(" ",AJ62))-1))</f>
        <v>Fujishige</v>
      </c>
    </row>
    <row r="63" spans="2:40" s="83" customFormat="1" ht="21" customHeight="1" thickBot="1" x14ac:dyDescent="0.3">
      <c r="B63" s="85" t="str">
        <f t="shared" ca="1" si="25"/>
        <v/>
      </c>
      <c r="C63" s="85" t="str">
        <f t="shared" ca="1" si="25"/>
        <v/>
      </c>
      <c r="D63" s="85" t="str">
        <f t="shared" ca="1" si="25"/>
        <v/>
      </c>
      <c r="E63" s="85" t="str">
        <f t="shared" ca="1" si="25"/>
        <v/>
      </c>
      <c r="G63" s="84">
        <f t="shared" ca="1" si="16"/>
        <v>10000000093</v>
      </c>
      <c r="H63" s="84" t="str">
        <f t="shared" ca="1" si="17"/>
        <v/>
      </c>
      <c r="I63" s="84" t="str">
        <f t="shared" ca="1" si="18"/>
        <v/>
      </c>
      <c r="J63" s="84" t="str">
        <f t="shared" ca="1" si="19"/>
        <v/>
      </c>
      <c r="K63" s="83" t="str">
        <f t="shared" ca="1" si="20"/>
        <v/>
      </c>
      <c r="S63" s="88" t="str">
        <f t="shared" si="11"/>
        <v>Toida</v>
      </c>
      <c r="T63" s="88" t="str">
        <f t="shared" si="12"/>
        <v>toidaris</v>
      </c>
      <c r="U63" s="83">
        <f ca="1">SUM(AC$7:AC63)</f>
        <v>27</v>
      </c>
      <c r="V63" s="84"/>
      <c r="W63" s="85" t="str" cm="1">
        <f t="array" aca="1" ref="W63" ca="1">INDEX(INDIRECT(VLOOKUP(MONTH($V$6+1),{1,"January";2,"February";3,"March";4,"April";5,"May";6,"June";7,"July";8,"August";9,"September";10,"October";11,"November";12,"December"},2,0)&amp;"!A1:XX9000"),$AF$3+ROW(G26),$AG$3)</f>
        <v>13L</v>
      </c>
      <c r="X63" s="84" t="str">
        <f t="shared" ca="1" si="21"/>
        <v>Kawamura</v>
      </c>
      <c r="Y63" s="84" t="str" cm="1">
        <f t="array" aca="1" ref="Y63" ca="1">INDEX(INDIRECT(VLOOKUP(MONTH($V$6+1),{1,"January";2,"February";3,"March";4,"April";5,"May";6,"June";7,"July";8,"August";9,"September";10,"October";11,"November";12,"December"},2,0)&amp;"!$C$1:$C$9000"),$AF$3+ROW(G26))</f>
        <v>yuriakaw</v>
      </c>
      <c r="Z63" s="87" t="s">
        <v>137</v>
      </c>
      <c r="AA63" s="83" t="str" cm="1">
        <f t="array" aca="1" ref="AA63" ca="1">INDEX(OFFSET(INDIRECT(VLOOKUP(MONTH($V$6+1),{1,"January";2,"February";3,"March";4,"April";5,"May";6,"June";7,"July";8,"August";9,"September";10,"October";11,"November";12,"December"},2,0)&amp;"!b1:b9000"),0,$AG$5-1),$AF$3+ROW(G26),0)</f>
        <v>13M</v>
      </c>
      <c r="AB63" s="83" t="str">
        <f t="shared" ca="1" si="22"/>
        <v/>
      </c>
      <c r="AC63" s="83">
        <f t="shared" ca="1" si="23"/>
        <v>1</v>
      </c>
      <c r="AD63" s="84"/>
      <c r="AJ63" s="135" t="s">
        <v>180</v>
      </c>
      <c r="AK63" s="83" t="s">
        <v>181</v>
      </c>
      <c r="AL63" s="83" t="str">
        <f t="shared" si="24"/>
        <v>Toida</v>
      </c>
      <c r="AM63" s="83" t="str">
        <f t="shared" si="10"/>
        <v>toidaris</v>
      </c>
      <c r="AN63" s="83" t="str">
        <f t="array" ref="AN63">IF(COUNTIF(AL63:AL172,AL63)&gt;1,IF(ISNUMBER(SEARCH(",",AJ63)),LEFT(AJ63,FIND(",",AJ63)-1)&amp;" "&amp;MID(AJ63,FIND(",",AJ63)+2,1)&amp;".",LEFT(AJ63,FIND(" ",AJ63)-1)&amp;" "&amp;MID(AJ63,FIND(" ",AJ63)+1,1)&amp;"."),LEFT(AJ63,IF(ISNUMBER(SEARCH(",",AJ63)),FIND(",",AJ63),FIND(" ",AJ63))-1))</f>
        <v>Toida</v>
      </c>
    </row>
    <row r="64" spans="2:40" s="83" customFormat="1" ht="21" customHeight="1" thickBot="1" x14ac:dyDescent="0.3">
      <c r="B64" s="85" t="str">
        <f t="shared" ca="1" si="25"/>
        <v/>
      </c>
      <c r="C64" s="85" t="str">
        <f t="shared" ca="1" si="25"/>
        <v/>
      </c>
      <c r="D64" s="85" t="str">
        <f t="shared" ca="1" si="25"/>
        <v/>
      </c>
      <c r="E64" s="85" t="str">
        <f t="shared" ca="1" si="25"/>
        <v/>
      </c>
      <c r="G64" s="84">
        <f t="shared" ca="1" si="16"/>
        <v>10000000092</v>
      </c>
      <c r="H64" s="84" t="str">
        <f t="shared" ca="1" si="17"/>
        <v/>
      </c>
      <c r="I64" s="84" t="str">
        <f t="shared" ca="1" si="18"/>
        <v/>
      </c>
      <c r="J64" s="84" t="str">
        <f t="shared" ca="1" si="19"/>
        <v/>
      </c>
      <c r="K64" s="83" t="str">
        <f t="shared" ca="1" si="20"/>
        <v/>
      </c>
      <c r="S64" s="88" t="str">
        <f t="shared" si="11"/>
        <v>Suzuki Y.</v>
      </c>
      <c r="T64" s="88" t="str">
        <f t="shared" si="12"/>
        <v>myusesuz</v>
      </c>
      <c r="U64" s="83">
        <f ca="1">SUM(AC$7:AC64)</f>
        <v>27</v>
      </c>
      <c r="V64" s="84"/>
      <c r="W64" s="85" t="str" cm="1">
        <f t="array" aca="1" ref="W64" ca="1">INDEX(INDIRECT(VLOOKUP(MONTH($V$6+1),{1,"January";2,"February";3,"March";4,"April";5,"May";6,"June";7,"July";8,"August";9,"September";10,"October";11,"November";12,"December"},2,0)&amp;"!A1:XX9000"),$AF$3+ROW(G27),$AG$3)</f>
        <v>off</v>
      </c>
      <c r="X64" s="84" t="str">
        <f t="shared" ca="1" si="21"/>
        <v>Tomita</v>
      </c>
      <c r="Y64" s="84" t="str" cm="1">
        <f t="array" aca="1" ref="Y64" ca="1">INDEX(INDIRECT(VLOOKUP(MONTH($V$6+1),{1,"January";2,"February";3,"March";4,"April";5,"May";6,"June";7,"July";8,"August";9,"September";10,"October";11,"November";12,"December"},2,0)&amp;"!$C$1:$C$9000"),$AF$3+ROW(G27))</f>
        <v>tomiakik</v>
      </c>
      <c r="Z64" s="87" t="s">
        <v>137</v>
      </c>
      <c r="AA64" s="83" t="str" cm="1">
        <f t="array" aca="1" ref="AA64" ca="1">INDEX(OFFSET(INDIRECT(VLOOKUP(MONTH($V$6+1),{1,"January";2,"February";3,"March";4,"April";5,"May";6,"June";7,"July";8,"August";9,"September";10,"October";11,"November";12,"December"},2,0)&amp;"!b1:b9000"),0,$AG$5-1),$AF$3+ROW(G27),0)</f>
        <v>14B</v>
      </c>
      <c r="AB64" s="83">
        <f t="shared" ca="1" si="22"/>
        <v>1</v>
      </c>
      <c r="AC64" s="83">
        <f t="shared" ca="1" si="23"/>
        <v>0</v>
      </c>
      <c r="AD64" s="84"/>
      <c r="AJ64" s="135" t="s">
        <v>182</v>
      </c>
      <c r="AK64" s="83" t="s">
        <v>183</v>
      </c>
      <c r="AL64" s="83" t="str">
        <f t="shared" si="24"/>
        <v>Suzuki</v>
      </c>
      <c r="AM64" s="83" t="str">
        <f t="shared" si="10"/>
        <v>myusesuz</v>
      </c>
      <c r="AN64" s="83" t="str">
        <f t="array" ref="AN64">IF(COUNTIF(AL64:AL173,AL64)&gt;1,IF(ISNUMBER(SEARCH(",",AJ64)),LEFT(AJ64,FIND(",",AJ64)-1)&amp;" "&amp;MID(AJ64,FIND(",",AJ64)+2,1)&amp;".",LEFT(AJ64,FIND(" ",AJ64)-1)&amp;" "&amp;MID(AJ64,FIND(" ",AJ64)+1,1)&amp;"."),LEFT(AJ64,IF(ISNUMBER(SEARCH(",",AJ64)),FIND(",",AJ64),FIND(" ",AJ64))-1))</f>
        <v>Suzuki Y.</v>
      </c>
    </row>
    <row r="65" spans="2:40" s="83" customFormat="1" ht="21" customHeight="1" thickBot="1" x14ac:dyDescent="0.3">
      <c r="B65" s="85" t="str">
        <f t="shared" ca="1" si="25"/>
        <v/>
      </c>
      <c r="C65" s="85" t="str">
        <f t="shared" ca="1" si="25"/>
        <v/>
      </c>
      <c r="D65" s="85" t="str">
        <f t="shared" ca="1" si="25"/>
        <v/>
      </c>
      <c r="E65" s="85" t="str">
        <f t="shared" ca="1" si="25"/>
        <v/>
      </c>
      <c r="G65" s="84">
        <f t="shared" ca="1" si="16"/>
        <v>10000000091</v>
      </c>
      <c r="H65" s="84" t="str">
        <f t="shared" ca="1" si="17"/>
        <v/>
      </c>
      <c r="I65" s="84" t="str">
        <f t="shared" ca="1" si="18"/>
        <v/>
      </c>
      <c r="J65" s="84" t="str">
        <f t="shared" ca="1" si="19"/>
        <v/>
      </c>
      <c r="K65" s="83" t="str">
        <f t="shared" ca="1" si="20"/>
        <v/>
      </c>
      <c r="S65" s="88" t="str">
        <f t="shared" si="11"/>
        <v>Itami</v>
      </c>
      <c r="T65" s="88" t="str">
        <f t="shared" si="12"/>
        <v>hideita</v>
      </c>
      <c r="U65" s="83">
        <f ca="1">SUM(AC$7:AC65)</f>
        <v>28</v>
      </c>
      <c r="V65" s="84"/>
      <c r="W65" s="85" t="str" cm="1">
        <f t="array" aca="1" ref="W65" ca="1">INDEX(INDIRECT(VLOOKUP(MONTH($V$6+1),{1,"January";2,"February";3,"March";4,"April";5,"May";6,"June";7,"July";8,"August";9,"September";10,"October";11,"November";12,"December"},2,0)&amp;"!A1:XX9000"),$AF$3+ROW(G28),$AG$3)</f>
        <v>14A</v>
      </c>
      <c r="X65" s="84" t="str">
        <f t="shared" ca="1" si="21"/>
        <v>Sakuma</v>
      </c>
      <c r="Y65" s="84" t="str" cm="1">
        <f t="array" aca="1" ref="Y65" ca="1">INDEX(INDIRECT(VLOOKUP(MONTH($V$6+1),{1,"January";2,"February";3,"March";4,"April";5,"May";6,"June";7,"July";8,"August";9,"September";10,"October";11,"November";12,"December"},2,0)&amp;"!$C$1:$C$9000"),$AF$3+ROW(G28))</f>
        <v>sakumick</v>
      </c>
      <c r="Z65" s="87" t="s">
        <v>137</v>
      </c>
      <c r="AA65" s="83" t="str" cm="1">
        <f t="array" aca="1" ref="AA65" ca="1">INDEX(OFFSET(INDIRECT(VLOOKUP(MONTH($V$6+1),{1,"January";2,"February";3,"March";4,"April";5,"May";6,"June";7,"July";8,"August";9,"September";10,"October";11,"November";12,"December"},2,0)&amp;"!b1:b9000"),0,$AG$5-1),$AF$3+ROW(G28),0)</f>
        <v>13I</v>
      </c>
      <c r="AB65" s="83" t="str">
        <f t="shared" ca="1" si="22"/>
        <v/>
      </c>
      <c r="AC65" s="83">
        <f t="shared" ca="1" si="23"/>
        <v>1</v>
      </c>
      <c r="AD65" s="84"/>
      <c r="AJ65" s="135" t="s">
        <v>257</v>
      </c>
      <c r="AK65" s="83" t="s">
        <v>258</v>
      </c>
      <c r="AL65" s="83" t="str">
        <f t="shared" si="24"/>
        <v>Itami</v>
      </c>
      <c r="AM65" s="83" t="str">
        <f t="shared" si="10"/>
        <v>hideita</v>
      </c>
      <c r="AN65" s="83" t="str">
        <f t="array" ref="AN65">IF(COUNTIF(AL65:AL174,AL65)&gt;1,IF(ISNUMBER(SEARCH(",",AJ65)),LEFT(AJ65,FIND(",",AJ65)-1)&amp;" "&amp;MID(AJ65,FIND(",",AJ65)+2,1)&amp;".",LEFT(AJ65,FIND(" ",AJ65)-1)&amp;" "&amp;MID(AJ65,FIND(" ",AJ65)+1,1)&amp;"."),LEFT(AJ65,IF(ISNUMBER(SEARCH(",",AJ65)),FIND(",",AJ65),FIND(" ",AJ65))-1))</f>
        <v>Itami</v>
      </c>
    </row>
    <row r="66" spans="2:40" s="83" customFormat="1" ht="21" customHeight="1" thickBot="1" x14ac:dyDescent="0.3">
      <c r="B66" s="85" t="str">
        <f t="shared" ca="1" si="25"/>
        <v/>
      </c>
      <c r="C66" s="85" t="str">
        <f t="shared" ca="1" si="25"/>
        <v/>
      </c>
      <c r="D66" s="85" t="str">
        <f t="shared" ca="1" si="25"/>
        <v/>
      </c>
      <c r="E66" s="85" t="str">
        <f t="shared" ca="1" si="25"/>
        <v/>
      </c>
      <c r="G66" s="84">
        <f t="shared" ca="1" si="16"/>
        <v>10000000090</v>
      </c>
      <c r="H66" s="84" t="str">
        <f t="shared" ca="1" si="17"/>
        <v/>
      </c>
      <c r="I66" s="84" t="str">
        <f t="shared" ca="1" si="18"/>
        <v/>
      </c>
      <c r="J66" s="84" t="str">
        <f t="shared" ca="1" si="19"/>
        <v/>
      </c>
      <c r="K66" s="83" t="str">
        <f t="shared" ca="1" si="20"/>
        <v/>
      </c>
      <c r="S66" s="88" t="str">
        <f t="shared" si="11"/>
        <v>Miyajima</v>
      </c>
      <c r="T66" s="88" t="str">
        <f t="shared" si="12"/>
        <v>aibmiyaj</v>
      </c>
      <c r="U66" s="83">
        <f ca="1">SUM(AC$7:AC66)</f>
        <v>28</v>
      </c>
      <c r="V66" s="84"/>
      <c r="W66" s="85" t="str" cm="1">
        <f t="array" aca="1" ref="W66" ca="1">INDEX(INDIRECT(VLOOKUP(MONTH($V$6+1),{1,"January";2,"February";3,"March";4,"April";5,"May";6,"June";7,"July";8,"August";9,"September";10,"October";11,"November";12,"December"},2,0)&amp;"!A1:XX9000"),$AF$3+ROW(G29),$AG$3)</f>
        <v>off</v>
      </c>
      <c r="X66" s="84" t="str">
        <f t="shared" ca="1" si="21"/>
        <v>Kasuga</v>
      </c>
      <c r="Y66" s="84" t="str" cm="1">
        <f t="array" aca="1" ref="Y66" ca="1">INDEX(INDIRECT(VLOOKUP(MONTH($V$6+1),{1,"January";2,"February";3,"March";4,"April";5,"May";6,"June";7,"July";8,"August";9,"September";10,"October";11,"November";12,"December"},2,0)&amp;"!$C$1:$C$9000"),$AF$3+ROW(G29))</f>
        <v>kasuyuto</v>
      </c>
      <c r="Z66" s="87" t="s">
        <v>137</v>
      </c>
      <c r="AA66" s="83" t="str" cm="1">
        <f t="array" aca="1" ref="AA66" ca="1">INDEX(OFFSET(INDIRECT(VLOOKUP(MONTH($V$6+1),{1,"January";2,"February";3,"March";4,"April";5,"May";6,"June";7,"July";8,"August";9,"September";10,"October";11,"November";12,"December"},2,0)&amp;"!b1:b9000"),0,$AG$5-1),$AF$3+ROW(G29),0)</f>
        <v>8C</v>
      </c>
      <c r="AB66" s="83">
        <f t="shared" ca="1" si="22"/>
        <v>1</v>
      </c>
      <c r="AC66" s="83">
        <f t="shared" ca="1" si="23"/>
        <v>0</v>
      </c>
      <c r="AD66" s="84"/>
      <c r="AJ66" s="135" t="s">
        <v>184</v>
      </c>
      <c r="AK66" s="83" t="s">
        <v>185</v>
      </c>
      <c r="AL66" s="83" t="str">
        <f t="shared" si="24"/>
        <v>Miyajima</v>
      </c>
      <c r="AM66" s="83" t="str">
        <f t="shared" si="10"/>
        <v>aibmiyaj</v>
      </c>
      <c r="AN66" s="83" t="str">
        <f t="array" ref="AN66">IF(COUNTIF(AL66:AL175,AL66)&gt;1,IF(ISNUMBER(SEARCH(",",AJ66)),LEFT(AJ66,FIND(",",AJ66)-1)&amp;" "&amp;MID(AJ66,FIND(",",AJ66)+2,1)&amp;".",LEFT(AJ66,FIND(" ",AJ66)-1)&amp;" "&amp;MID(AJ66,FIND(" ",AJ66)+1,1)&amp;"."),LEFT(AJ66,IF(ISNUMBER(SEARCH(",",AJ66)),FIND(",",AJ66),FIND(" ",AJ66))-1))</f>
        <v>Miyajima</v>
      </c>
    </row>
    <row r="67" spans="2:40" s="83" customFormat="1" ht="21" customHeight="1" thickBot="1" x14ac:dyDescent="0.3">
      <c r="B67" s="85" t="str">
        <f t="shared" ref="B67:E83" ca="1" si="26">IFERROR(VLOOKUP(LARGE($G:$G,ROW($A61)),$G:$K,COLUMN(B62),0),"")</f>
        <v/>
      </c>
      <c r="C67" s="85" t="str">
        <f t="shared" ca="1" si="26"/>
        <v/>
      </c>
      <c r="D67" s="85" t="str">
        <f t="shared" ca="1" si="26"/>
        <v/>
      </c>
      <c r="E67" s="85" t="str">
        <f t="shared" ca="1" si="26"/>
        <v/>
      </c>
      <c r="G67" s="84">
        <f t="shared" ca="1" si="16"/>
        <v>10000000089</v>
      </c>
      <c r="H67" s="84" t="str">
        <f t="shared" ca="1" si="17"/>
        <v/>
      </c>
      <c r="I67" s="84" t="str">
        <f t="shared" ca="1" si="18"/>
        <v/>
      </c>
      <c r="J67" s="84" t="str">
        <f t="shared" ca="1" si="19"/>
        <v/>
      </c>
      <c r="K67" s="83" t="str">
        <f t="shared" ca="1" si="20"/>
        <v/>
      </c>
      <c r="S67" s="88" t="str">
        <f t="shared" si="11"/>
        <v>Nishioka</v>
      </c>
      <c r="T67" s="88" t="str">
        <f t="shared" si="12"/>
        <v>knishioi</v>
      </c>
      <c r="U67" s="83">
        <f ca="1">SUM(AC$7:AC67)</f>
        <v>28</v>
      </c>
      <c r="V67" s="84"/>
      <c r="W67" s="85" t="str" cm="1">
        <f t="array" aca="1" ref="W67" ca="1">INDEX(INDIRECT(VLOOKUP(MONTH($V$6+1),{1,"January";2,"February";3,"March";4,"April";5,"May";6,"June";7,"July";8,"August";9,"September";10,"October";11,"November";12,"December"},2,0)&amp;"!A1:XX9000"),$AF$3+ROW(G30),$AG$3)</f>
        <v>PAID</v>
      </c>
      <c r="X67" s="84" t="str">
        <f t="shared" ca="1" si="21"/>
        <v>Horie</v>
      </c>
      <c r="Y67" s="84" t="str" cm="1">
        <f t="array" aca="1" ref="Y67" ca="1">INDEX(INDIRECT(VLOOKUP(MONTH($V$6+1),{1,"January";2,"February";3,"March";4,"April";5,"May";6,"June";7,"July";8,"August";9,"September";10,"October";11,"November";12,"December"},2,0)&amp;"!$C$1:$C$9000"),$AF$3+ROW(G30))</f>
        <v>nyasutho</v>
      </c>
      <c r="Z67" s="87" t="s">
        <v>137</v>
      </c>
      <c r="AA67" s="83" t="str" cm="1">
        <f t="array" aca="1" ref="AA67" ca="1">INDEX(OFFSET(INDIRECT(VLOOKUP(MONTH($V$6+1),{1,"January";2,"February";3,"March";4,"April";5,"May";6,"June";7,"July";8,"August";9,"September";10,"October";11,"November";12,"December"},2,0)&amp;"!b1:b9000"),0,$AG$5-1),$AF$3+ROW(G30),0)</f>
        <v>PAID</v>
      </c>
      <c r="AB67" s="83">
        <f t="shared" ca="1" si="22"/>
        <v>1</v>
      </c>
      <c r="AC67" s="83">
        <f t="shared" ca="1" si="23"/>
        <v>0</v>
      </c>
      <c r="AD67" s="84"/>
      <c r="AJ67" s="135" t="s">
        <v>522</v>
      </c>
      <c r="AK67" s="83" t="s">
        <v>510</v>
      </c>
      <c r="AL67" s="83" t="str">
        <f t="shared" si="24"/>
        <v>Nishioka</v>
      </c>
      <c r="AM67" s="83" t="str">
        <f t="shared" si="10"/>
        <v>knishioi</v>
      </c>
      <c r="AN67" s="83" t="str">
        <f t="array" ref="AN67">IF(COUNTIF(AL67:AL176,AL67)&gt;1,IF(ISNUMBER(SEARCH(",",AJ67)),LEFT(AJ67,FIND(",",AJ67)-1)&amp;" "&amp;MID(AJ67,FIND(",",AJ67)+2,1)&amp;".",LEFT(AJ67,FIND(" ",AJ67)-1)&amp;" "&amp;MID(AJ67,FIND(" ",AJ67)+1,1)&amp;"."),LEFT(AJ67,IF(ISNUMBER(SEARCH(",",AJ67)),FIND(",",AJ67),FIND(" ",AJ67))-1))</f>
        <v>Nishioka</v>
      </c>
    </row>
    <row r="68" spans="2:40" s="83" customFormat="1" ht="21" customHeight="1" thickBot="1" x14ac:dyDescent="0.3">
      <c r="B68" s="85" t="str">
        <f t="shared" ca="1" si="26"/>
        <v/>
      </c>
      <c r="C68" s="85" t="str">
        <f t="shared" ca="1" si="26"/>
        <v/>
      </c>
      <c r="D68" s="85" t="str">
        <f t="shared" ca="1" si="26"/>
        <v/>
      </c>
      <c r="E68" s="85" t="str">
        <f t="shared" ca="1" si="26"/>
        <v/>
      </c>
      <c r="G68" s="84">
        <f t="shared" ca="1" si="16"/>
        <v>10000000088</v>
      </c>
      <c r="H68" s="84" t="str">
        <f t="shared" ca="1" si="17"/>
        <v/>
      </c>
      <c r="I68" s="84" t="str">
        <f t="shared" ca="1" si="18"/>
        <v/>
      </c>
      <c r="J68" s="84" t="str">
        <f t="shared" ca="1" si="19"/>
        <v/>
      </c>
      <c r="K68" s="83" t="str">
        <f t="shared" ca="1" si="20"/>
        <v/>
      </c>
      <c r="S68" s="88" t="str">
        <f t="shared" si="11"/>
        <v>Naito</v>
      </c>
      <c r="T68" s="88" t="str">
        <f t="shared" si="12"/>
        <v>dnaiyuki</v>
      </c>
      <c r="U68" s="83">
        <f ca="1">SUM(AC$7:AC68)</f>
        <v>28</v>
      </c>
      <c r="V68" s="84"/>
      <c r="W68" s="85" t="str" cm="1">
        <f t="array" aca="1" ref="W68" ca="1">INDEX(INDIRECT(VLOOKUP(MONTH($V$6+1),{1,"January";2,"February";3,"March";4,"April";5,"May";6,"June";7,"July";8,"August";9,"September";10,"October";11,"November";12,"December"},2,0)&amp;"!A1:XX9000"),$AF$3+ROW(G31),$AG$3)</f>
        <v>OFF</v>
      </c>
      <c r="X68" s="84" t="str">
        <f t="shared" ca="1" si="21"/>
        <v>Minemura</v>
      </c>
      <c r="Y68" s="84" t="str" cm="1">
        <f t="array" aca="1" ref="Y68" ca="1">INDEX(INDIRECT(VLOOKUP(MONTH($V$6+1),{1,"January";2,"February";3,"March";4,"April";5,"May";6,"June";7,"July";8,"August";9,"September";10,"October";11,"November";12,"December"},2,0)&amp;"!$C$1:$C$9000"),$AF$3+ROW(G31))</f>
        <v>minemume</v>
      </c>
      <c r="Z68" s="87" t="s">
        <v>137</v>
      </c>
      <c r="AA68" s="83" t="str" cm="1">
        <f t="array" aca="1" ref="AA68" ca="1">INDEX(OFFSET(INDIRECT(VLOOKUP(MONTH($V$6+1),{1,"January";2,"February";3,"March";4,"April";5,"May";6,"June";7,"July";8,"August";9,"September";10,"October";11,"November";12,"December"},2,0)&amp;"!b1:b9000"),0,$AG$5-1),$AF$3+ROW(G31),0)</f>
        <v>14A</v>
      </c>
      <c r="AB68" s="83">
        <f t="shared" ca="1" si="22"/>
        <v>1</v>
      </c>
      <c r="AC68" s="83">
        <f t="shared" ca="1" si="23"/>
        <v>0</v>
      </c>
      <c r="AD68" s="84"/>
      <c r="AJ68" s="83" t="s">
        <v>523</v>
      </c>
      <c r="AK68" s="83" t="s">
        <v>511</v>
      </c>
      <c r="AL68" s="83" t="str">
        <f t="shared" si="24"/>
        <v>Naito</v>
      </c>
      <c r="AM68" s="83" t="str">
        <f t="shared" si="10"/>
        <v>dnaiyuki</v>
      </c>
      <c r="AN68" s="83" t="str">
        <f t="array" ref="AN68">IF(COUNTIF(AL68:AL177,AL68)&gt;1,IF(ISNUMBER(SEARCH(",",AJ68)),LEFT(AJ68,FIND(",",AJ68)-1)&amp;" "&amp;MID(AJ68,FIND(",",AJ68)+2,1)&amp;".",LEFT(AJ68,FIND(" ",AJ68)-1)&amp;" "&amp;MID(AJ68,FIND(" ",AJ68)+1,1)&amp;"."),LEFT(AJ68,IF(ISNUMBER(SEARCH(",",AJ68)),FIND(",",AJ68),FIND(" ",AJ68))-1))</f>
        <v>Naito</v>
      </c>
    </row>
    <row r="69" spans="2:40" s="83" customFormat="1" ht="21" customHeight="1" thickBot="1" x14ac:dyDescent="0.3">
      <c r="B69" s="85" t="str">
        <f t="shared" ca="1" si="26"/>
        <v/>
      </c>
      <c r="C69" s="85" t="str">
        <f t="shared" ca="1" si="26"/>
        <v/>
      </c>
      <c r="D69" s="85" t="str">
        <f t="shared" ca="1" si="26"/>
        <v/>
      </c>
      <c r="E69" s="85" t="str">
        <f t="shared" ca="1" si="26"/>
        <v/>
      </c>
      <c r="G69" s="84">
        <f t="shared" ca="1" si="16"/>
        <v>10000000087</v>
      </c>
      <c r="H69" s="84" t="str">
        <f t="shared" ca="1" si="17"/>
        <v/>
      </c>
      <c r="I69" s="84" t="str">
        <f t="shared" ca="1" si="18"/>
        <v/>
      </c>
      <c r="J69" s="84" t="str">
        <f t="shared" ca="1" si="19"/>
        <v/>
      </c>
      <c r="K69" s="83" t="str">
        <f t="shared" ca="1" si="20"/>
        <v/>
      </c>
      <c r="S69" s="88" t="str">
        <f t="shared" si="11"/>
        <v>Okano</v>
      </c>
      <c r="T69" s="88" t="str">
        <f t="shared" si="12"/>
        <v>okjyurik</v>
      </c>
      <c r="U69" s="83">
        <f ca="1">SUM(AC$7:AC69)</f>
        <v>29</v>
      </c>
      <c r="V69" s="84"/>
      <c r="W69" s="85" t="str" cm="1">
        <f t="array" aca="1" ref="W69" ca="1">INDEX(INDIRECT(VLOOKUP(MONTH($V$6+1),{1,"January";2,"February";3,"March";4,"April";5,"May";6,"June";7,"July";8,"August";9,"September";10,"October";11,"November";12,"December"},2,0)&amp;"!A1:XX9000"),$AF$3+ROW(G32),$AG$3)</f>
        <v>6B</v>
      </c>
      <c r="X69" s="84" t="str">
        <f t="shared" ca="1" si="21"/>
        <v>Yoshida</v>
      </c>
      <c r="Y69" s="84" t="str" cm="1">
        <f t="array" aca="1" ref="Y69" ca="1">INDEX(INDIRECT(VLOOKUP(MONTH($V$6+1),{1,"January";2,"February";3,"March";4,"April";5,"May";6,"June";7,"July";8,"August";9,"September";10,"October";11,"November";12,"December"},2,0)&amp;"!$C$1:$C$9000"),$AF$3+ROW(G32))</f>
        <v>ainyoshi</v>
      </c>
      <c r="Z69" s="87" t="s">
        <v>137</v>
      </c>
      <c r="AA69" s="83" t="str" cm="1">
        <f t="array" aca="1" ref="AA69" ca="1">INDEX(OFFSET(INDIRECT(VLOOKUP(MONTH($V$6+1),{1,"January";2,"February";3,"March";4,"April";5,"May";6,"June";7,"July";8,"August";9,"September";10,"October";11,"November";12,"December"},2,0)&amp;"!b1:b9000"),0,$AG$5-1),$AF$3+ROW(G32),0)</f>
        <v>8A</v>
      </c>
      <c r="AB69" s="83" t="str">
        <f t="shared" ca="1" si="22"/>
        <v/>
      </c>
      <c r="AC69" s="83">
        <f t="shared" ca="1" si="23"/>
        <v>1</v>
      </c>
      <c r="AD69" s="84"/>
      <c r="AJ69" s="83" t="s">
        <v>524</v>
      </c>
      <c r="AK69" s="83" t="s">
        <v>512</v>
      </c>
      <c r="AL69" s="83" t="str">
        <f t="shared" si="24"/>
        <v>Okano</v>
      </c>
      <c r="AM69" s="83" t="str">
        <f t="shared" si="10"/>
        <v>okjyurik</v>
      </c>
      <c r="AN69" s="83" t="str">
        <f t="array" ref="AN69">IF(COUNTIF(AL69:AL178,AL69)&gt;1,IF(ISNUMBER(SEARCH(",",AJ69)),LEFT(AJ69,FIND(",",AJ69)-1)&amp;" "&amp;MID(AJ69,FIND(",",AJ69)+2,1)&amp;".",LEFT(AJ69,FIND(" ",AJ69)-1)&amp;" "&amp;MID(AJ69,FIND(" ",AJ69)+1,1)&amp;"."),LEFT(AJ69,IF(ISNUMBER(SEARCH(",",AJ69)),FIND(",",AJ69),FIND(" ",AJ69))-1))</f>
        <v>Okano</v>
      </c>
    </row>
    <row r="70" spans="2:40" s="83" customFormat="1" ht="21" customHeight="1" thickBot="1" x14ac:dyDescent="0.3">
      <c r="B70" s="85" t="str">
        <f t="shared" ca="1" si="26"/>
        <v/>
      </c>
      <c r="C70" s="85" t="str">
        <f t="shared" ca="1" si="26"/>
        <v/>
      </c>
      <c r="D70" s="85" t="str">
        <f t="shared" ca="1" si="26"/>
        <v/>
      </c>
      <c r="E70" s="85" t="str">
        <f t="shared" ca="1" si="26"/>
        <v/>
      </c>
      <c r="G70" s="84">
        <f t="shared" ca="1" si="16"/>
        <v>10000000086</v>
      </c>
      <c r="H70" s="84" t="str">
        <f t="shared" ca="1" si="17"/>
        <v/>
      </c>
      <c r="I70" s="84" t="str">
        <f t="shared" ca="1" si="18"/>
        <v/>
      </c>
      <c r="J70" s="84" t="str">
        <f t="shared" ca="1" si="19"/>
        <v/>
      </c>
      <c r="K70" s="83" t="str">
        <f t="shared" ca="1" si="20"/>
        <v/>
      </c>
      <c r="S70" s="88" t="str">
        <f t="shared" si="11"/>
        <v>Otake</v>
      </c>
      <c r="T70" s="88" t="str">
        <f t="shared" si="12"/>
        <v>maotakev</v>
      </c>
      <c r="U70" s="83">
        <f ca="1">SUM(AC$7:AC70)</f>
        <v>30</v>
      </c>
      <c r="V70" s="84"/>
      <c r="W70" s="85" t="str" cm="1">
        <f t="array" aca="1" ref="W70" ca="1">INDEX(INDIRECT(VLOOKUP(MONTH($V$6+1),{1,"January";2,"February";3,"March";4,"April";5,"May";6,"June";7,"July";8,"August";9,"September";10,"October";11,"November";12,"December"},2,0)&amp;"!A1:XX9000"),$AF$3+ROW(G33),$AG$3)</f>
        <v>13K</v>
      </c>
      <c r="X70" s="84" t="str">
        <f t="shared" ca="1" si="21"/>
        <v>Murakami</v>
      </c>
      <c r="Y70" s="84" t="str" cm="1">
        <f t="array" aca="1" ref="Y70" ca="1">INDEX(INDIRECT(VLOOKUP(MONTH($V$6+1),{1,"January";2,"February";3,"March";4,"April";5,"May";6,"June";7,"July";8,"August";9,"September";10,"October";11,"November";12,"December"},2,0)&amp;"!$C$1:$C$9000"),$AF$3+ROW(G33))</f>
        <v>mumasasn</v>
      </c>
      <c r="Z70" s="87" t="s">
        <v>137</v>
      </c>
      <c r="AA70" s="83" t="str" cm="1">
        <f t="array" aca="1" ref="AA70" ca="1">INDEX(OFFSET(INDIRECT(VLOOKUP(MONTH($V$6+1),{1,"January";2,"February";3,"March";4,"April";5,"May";6,"June";7,"July";8,"August";9,"September";10,"October";11,"November";12,"December"},2,0)&amp;"!b1:b9000"),0,$AG$5-1),$AF$3+ROW(G33),0)</f>
        <v>13L</v>
      </c>
      <c r="AB70" s="83" t="str">
        <f t="shared" ca="1" si="22"/>
        <v/>
      </c>
      <c r="AC70" s="83">
        <f t="shared" ca="1" si="23"/>
        <v>1</v>
      </c>
      <c r="AD70" s="84"/>
      <c r="AJ70" s="83" t="s">
        <v>525</v>
      </c>
      <c r="AK70" s="83" t="s">
        <v>513</v>
      </c>
      <c r="AL70" s="83" t="str">
        <f t="shared" si="24"/>
        <v>Otake</v>
      </c>
      <c r="AM70" s="83" t="str">
        <f t="shared" si="10"/>
        <v>maotakev</v>
      </c>
      <c r="AN70" s="83" t="str">
        <f t="array" ref="AN70">IF(COUNTIF(AL70:AL179,AL70)&gt;1,IF(ISNUMBER(SEARCH(",",AJ70)),LEFT(AJ70,FIND(",",AJ70)-1)&amp;" "&amp;MID(AJ70,FIND(",",AJ70)+2,1)&amp;".",LEFT(AJ70,FIND(" ",AJ70)-1)&amp;" "&amp;MID(AJ70,FIND(" ",AJ70)+1,1)&amp;"."),LEFT(AJ70,IF(ISNUMBER(SEARCH(",",AJ70)),FIND(",",AJ70),FIND(" ",AJ70))-1))</f>
        <v>Otake</v>
      </c>
    </row>
    <row r="71" spans="2:40" s="83" customFormat="1" ht="21" customHeight="1" thickBot="1" x14ac:dyDescent="0.3">
      <c r="B71" s="85" t="str">
        <f t="shared" ca="1" si="26"/>
        <v/>
      </c>
      <c r="C71" s="85" t="str">
        <f t="shared" ca="1" si="26"/>
        <v/>
      </c>
      <c r="D71" s="85" t="str">
        <f t="shared" ca="1" si="26"/>
        <v/>
      </c>
      <c r="E71" s="85" t="str">
        <f t="shared" ca="1" si="26"/>
        <v/>
      </c>
      <c r="G71" s="84">
        <f t="shared" ref="G71:G100" ca="1" si="27">IFERROR(IF(K71="Manager",50000000000,10000000000)+M71*100000+O71*1000+(150-ROW(A65)),0)</f>
        <v>10000000085</v>
      </c>
      <c r="H71" s="84" t="str">
        <f t="shared" ref="H71:H100" ca="1" si="28">IFERROR(VLOOKUP(ROW(A65),U:Z,3,0),"")</f>
        <v/>
      </c>
      <c r="I71" s="84" t="str">
        <f t="shared" ref="I71:I100" ca="1" si="29">IFERROR(VLOOKUP(ROW(A65),U:Z,4,0),"")</f>
        <v/>
      </c>
      <c r="J71" s="84" t="str">
        <f t="shared" ref="J71:J100" ca="1" si="30">IFERROR(VLOOKUP(ROW(A65),U:Z,5,0),"")</f>
        <v/>
      </c>
      <c r="K71" s="83" t="str">
        <f t="shared" ref="K71:K100" ca="1" si="31">IFERROR(VLOOKUP(ROW(A65),U:Z,6,0),"")</f>
        <v/>
      </c>
      <c r="S71" s="88" t="str">
        <f t="shared" si="11"/>
        <v>Komatsu</v>
      </c>
      <c r="T71" s="88" t="str">
        <f t="shared" si="12"/>
        <v>komatsta</v>
      </c>
      <c r="U71" s="83">
        <f ca="1">SUM(AC$7:AC71)</f>
        <v>31</v>
      </c>
      <c r="V71" s="84"/>
      <c r="W71" s="85" t="str" cm="1">
        <f t="array" aca="1" ref="W71" ca="1">INDEX(INDIRECT(VLOOKUP(MONTH($V$6+1),{1,"January";2,"February";3,"March";4,"April";5,"May";6,"June";7,"July";8,"August";9,"September";10,"October";11,"November";12,"December"},2,0)&amp;"!A1:XX9000"),$AF$3+ROW(G34),$AG$3)</f>
        <v>8B</v>
      </c>
      <c r="X71" s="84" t="str">
        <f t="shared" ref="X71:X100" ca="1" si="32">IFERROR(INDEX(S:S,MATCH(Y71,T:T,0)),"")</f>
        <v>Suzuki e.</v>
      </c>
      <c r="Y71" s="84" t="str" cm="1">
        <f t="array" aca="1" ref="Y71" ca="1">INDEX(INDIRECT(VLOOKUP(MONTH($V$6+1),{1,"January";2,"February";3,"March";4,"April";5,"May";6,"June";7,"July";8,"August";9,"September";10,"October";11,"November";12,"December"},2,0)&amp;"!$C$1:$C$9000"),$AF$3+ROW(G34))</f>
        <v>kentoksu</v>
      </c>
      <c r="Z71" s="87" t="s">
        <v>137</v>
      </c>
      <c r="AA71" s="83" t="str" cm="1">
        <f t="array" aca="1" ref="AA71" ca="1">INDEX(OFFSET(INDIRECT(VLOOKUP(MONTH($V$6+1),{1,"January";2,"February";3,"March";4,"April";5,"May";6,"June";7,"July";8,"August";9,"September";10,"October";11,"November";12,"December"},2,0)&amp;"!b1:b9000"),0,$AG$5-1),$AF$3+ROW(G34),0)</f>
        <v>13J</v>
      </c>
      <c r="AB71" s="83" t="str">
        <f t="shared" ref="AB71:AB80" ca="1" si="33">IFERROR(VLOOKUP(W71,Q:R,2,0),"")</f>
        <v/>
      </c>
      <c r="AC71" s="83">
        <f t="shared" ref="AC71:AC91" ca="1" si="34">IF(AND(AA71&gt;0,AB71&lt;&gt;1),1,0)</f>
        <v>1</v>
      </c>
      <c r="AD71" s="84"/>
      <c r="AJ71" s="83" t="s">
        <v>526</v>
      </c>
      <c r="AK71" s="83" t="s">
        <v>441</v>
      </c>
      <c r="AL71" s="83" t="str">
        <f t="shared" si="24"/>
        <v>Komatsu</v>
      </c>
      <c r="AM71" s="83" t="str">
        <f t="shared" ref="AM71:AM86" si="35">AK71</f>
        <v>komatsta</v>
      </c>
      <c r="AN71" s="83" t="str">
        <f t="array" ref="AN71">IF(COUNTIF(AL71:AL180,AL71)&gt;1,IF(ISNUMBER(SEARCH(",",AJ71)),LEFT(AJ71,FIND(",",AJ71)-1)&amp;" "&amp;MID(AJ71,FIND(",",AJ71)+2,1)&amp;".",LEFT(AJ71,FIND(" ",AJ71)-1)&amp;" "&amp;MID(AJ71,FIND(" ",AJ71)+1,1)&amp;"."),LEFT(AJ71,IF(ISNUMBER(SEARCH(",",AJ71)),FIND(",",AJ71),FIND(" ",AJ71))-1))</f>
        <v>Komatsu</v>
      </c>
    </row>
    <row r="72" spans="2:40" s="83" customFormat="1" ht="21" customHeight="1" thickBot="1" x14ac:dyDescent="0.3">
      <c r="B72" s="85" t="str">
        <f t="shared" ca="1" si="26"/>
        <v/>
      </c>
      <c r="C72" s="85" t="str">
        <f t="shared" ca="1" si="26"/>
        <v/>
      </c>
      <c r="D72" s="85" t="str">
        <f t="shared" ca="1" si="26"/>
        <v/>
      </c>
      <c r="E72" s="85" t="str">
        <f t="shared" ca="1" si="26"/>
        <v/>
      </c>
      <c r="G72" s="84">
        <f t="shared" ca="1" si="27"/>
        <v>10000000084</v>
      </c>
      <c r="H72" s="84" t="str">
        <f t="shared" ca="1" si="28"/>
        <v/>
      </c>
      <c r="I72" s="84" t="str">
        <f t="shared" ca="1" si="29"/>
        <v/>
      </c>
      <c r="J72" s="84" t="str">
        <f t="shared" ca="1" si="30"/>
        <v/>
      </c>
      <c r="K72" s="83" t="str">
        <f t="shared" ca="1" si="31"/>
        <v/>
      </c>
      <c r="S72" s="88" t="str">
        <f t="shared" ref="S72:S73" si="36">AN72</f>
        <v>Suzuki</v>
      </c>
      <c r="T72" s="88" t="str">
        <f t="shared" ref="T72:T73" si="37">AM72</f>
        <v>gnosuzuk</v>
      </c>
      <c r="U72" s="83">
        <f ca="1">SUM(AC$7:AC72)</f>
        <v>32</v>
      </c>
      <c r="V72" s="84"/>
      <c r="W72" s="85" t="str" cm="1">
        <f t="array" aca="1" ref="W72" ca="1">INDEX(INDIRECT(VLOOKUP(MONTH($V$6+1),{1,"January";2,"February";3,"March";4,"April";5,"May";6,"June";7,"July";8,"August";9,"September";10,"October";11,"November";12,"December"},2,0)&amp;"!A1:XX9000"),$AF$3+ROW(G35),$AG$3)</f>
        <v>13E</v>
      </c>
      <c r="X72" s="84" t="str">
        <f t="shared" ca="1" si="32"/>
        <v>Uetani S.</v>
      </c>
      <c r="Y72" s="84" t="str" cm="1">
        <f t="array" aca="1" ref="Y72" ca="1">INDEX(INDIRECT(VLOOKUP(MONTH($V$6+1),{1,"January";2,"February";3,"March";4,"April";5,"May";6,"June";7,"July";8,"August";9,"September";10,"October";11,"November";12,"December"},2,0)&amp;"!$C$1:$C$9000"),$AF$3+ROW(G35))</f>
        <v>soushuet</v>
      </c>
      <c r="Z72" s="87" t="s">
        <v>137</v>
      </c>
      <c r="AA72" s="83" t="str" cm="1">
        <f t="array" aca="1" ref="AA72" ca="1">INDEX(OFFSET(INDIRECT(VLOOKUP(MONTH($V$6+1),{1,"January";2,"February";3,"March";4,"April";5,"May";6,"June";7,"July";8,"August";9,"September";10,"October";11,"November";12,"December"},2,0)&amp;"!b1:b9000"),0,$AG$5-1),$AF$3+ROW(G35),0)</f>
        <v>13F</v>
      </c>
      <c r="AB72" s="83" t="str">
        <f t="shared" ca="1" si="33"/>
        <v/>
      </c>
      <c r="AC72" s="83">
        <f t="shared" ca="1" si="34"/>
        <v>1</v>
      </c>
      <c r="AD72" s="84"/>
      <c r="AJ72" s="83" t="s">
        <v>527</v>
      </c>
      <c r="AK72" s="83" t="s">
        <v>514</v>
      </c>
      <c r="AL72" s="83" t="str">
        <f t="shared" si="24"/>
        <v>Suzuki</v>
      </c>
      <c r="AM72" s="83" t="str">
        <f t="shared" si="35"/>
        <v>gnosuzuk</v>
      </c>
      <c r="AN72" s="83" t="str">
        <f t="array" ref="AN72">IF(COUNTIF(AL72:AL181,AL72)&gt;1,IF(ISNUMBER(SEARCH(",",AJ72)),LEFT(AJ72,FIND(",",AJ72)-1)&amp;" "&amp;MID(AJ72,FIND(",",AJ72)+2,1)&amp;".",LEFT(AJ72,FIND(" ",AJ72)-1)&amp;" "&amp;MID(AJ72,FIND(" ",AJ72)+1,1)&amp;"."),LEFT(AJ72,IF(ISNUMBER(SEARCH(",",AJ72)),FIND(",",AJ72),FIND(" ",AJ72))-1))</f>
        <v>Suzuki</v>
      </c>
    </row>
    <row r="73" spans="2:40" s="83" customFormat="1" ht="21" customHeight="1" thickBot="1" x14ac:dyDescent="0.3">
      <c r="B73" s="85" t="str">
        <f t="shared" ca="1" si="26"/>
        <v/>
      </c>
      <c r="C73" s="85" t="str">
        <f t="shared" ca="1" si="26"/>
        <v/>
      </c>
      <c r="D73" s="85" t="str">
        <f t="shared" ca="1" si="26"/>
        <v/>
      </c>
      <c r="E73" s="85" t="str">
        <f t="shared" ca="1" si="26"/>
        <v/>
      </c>
      <c r="G73" s="84">
        <f t="shared" ca="1" si="27"/>
        <v>10000000083</v>
      </c>
      <c r="H73" s="84" t="str">
        <f t="shared" ca="1" si="28"/>
        <v/>
      </c>
      <c r="I73" s="84" t="str">
        <f t="shared" ca="1" si="29"/>
        <v/>
      </c>
      <c r="J73" s="84" t="str">
        <f t="shared" ca="1" si="30"/>
        <v/>
      </c>
      <c r="K73" s="83" t="str">
        <f t="shared" ca="1" si="31"/>
        <v/>
      </c>
      <c r="S73" s="88" t="str">
        <f t="shared" si="36"/>
        <v>Kuki</v>
      </c>
      <c r="T73" s="88" t="str">
        <f t="shared" si="37"/>
        <v>kkukakik</v>
      </c>
      <c r="U73" s="83">
        <f ca="1">SUM(AC$7:AC73)</f>
        <v>33</v>
      </c>
      <c r="V73" s="84"/>
      <c r="W73" s="85" t="str" cm="1">
        <f t="array" aca="1" ref="W73" ca="1">INDEX(INDIRECT(VLOOKUP(MONTH($V$6+1),{1,"January";2,"February";3,"March";4,"April";5,"May";6,"June";7,"July";8,"August";9,"September";10,"October";11,"November";12,"December"},2,0)&amp;"!A1:XX9000"),$AF$3+ROW(G36),$AG$3)</f>
        <v>8C</v>
      </c>
      <c r="X73" s="84" t="str">
        <f t="shared" ca="1" si="32"/>
        <v>Kin</v>
      </c>
      <c r="Y73" s="84" t="str" cm="1">
        <f t="array" aca="1" ref="Y73" ca="1">INDEX(INDIRECT(VLOOKUP(MONTH($V$6+1),{1,"January";2,"February";3,"March";4,"April";5,"May";6,"June";7,"July";8,"August";9,"September";10,"October";11,"November";12,"December"},2,0)&amp;"!$C$1:$C$9000"),$AF$3+ROW(G36))</f>
        <v>ckinkazu</v>
      </c>
      <c r="Z73" s="87" t="s">
        <v>137</v>
      </c>
      <c r="AA73" s="83" t="str" cm="1">
        <f t="array" aca="1" ref="AA73" ca="1">INDEX(OFFSET(INDIRECT(VLOOKUP(MONTH($V$6+1),{1,"January";2,"February";3,"March";4,"April";5,"May";6,"June";7,"July";8,"August";9,"September";10,"October";11,"November";12,"December"},2,0)&amp;"!b1:b9000"),0,$AG$5-1),$AF$3+ROW(G36),0)</f>
        <v>6D</v>
      </c>
      <c r="AB73" s="83" t="str">
        <f t="shared" ca="1" si="33"/>
        <v/>
      </c>
      <c r="AC73" s="83">
        <f t="shared" ca="1" si="34"/>
        <v>1</v>
      </c>
      <c r="AD73" s="84"/>
      <c r="AJ73" s="83" t="s">
        <v>528</v>
      </c>
      <c r="AK73" s="83" t="s">
        <v>515</v>
      </c>
      <c r="AL73" s="83" t="str">
        <f t="shared" si="24"/>
        <v>Kuki</v>
      </c>
      <c r="AM73" s="83" t="str">
        <f t="shared" si="35"/>
        <v>kkukakik</v>
      </c>
      <c r="AN73" s="83" t="str">
        <f t="array" ref="AN73">IF(COUNTIF(AL73:AL182,AL73)&gt;1,IF(ISNUMBER(SEARCH(",",AJ73)),LEFT(AJ73,FIND(",",AJ73)-1)&amp;" "&amp;MID(AJ73,FIND(",",AJ73)+2,1)&amp;".",LEFT(AJ73,FIND(" ",AJ73)-1)&amp;" "&amp;MID(AJ73,FIND(" ",AJ73)+1,1)&amp;"."),LEFT(AJ73,IF(ISNUMBER(SEARCH(",",AJ73)),FIND(",",AJ73),FIND(" ",AJ73))-1))</f>
        <v>Kuki</v>
      </c>
    </row>
    <row r="74" spans="2:40" s="83" customFormat="1" ht="21" customHeight="1" thickBot="1" x14ac:dyDescent="0.3">
      <c r="B74" s="85" t="str">
        <f t="shared" ca="1" si="26"/>
        <v/>
      </c>
      <c r="C74" s="85" t="str">
        <f t="shared" ca="1" si="26"/>
        <v/>
      </c>
      <c r="D74" s="85" t="str">
        <f t="shared" ca="1" si="26"/>
        <v/>
      </c>
      <c r="E74" s="85" t="str">
        <f t="shared" ca="1" si="26"/>
        <v/>
      </c>
      <c r="G74" s="84">
        <f t="shared" ca="1" si="27"/>
        <v>10000000082</v>
      </c>
      <c r="H74" s="84" t="str">
        <f t="shared" ca="1" si="28"/>
        <v/>
      </c>
      <c r="I74" s="84" t="str">
        <f t="shared" ca="1" si="29"/>
        <v/>
      </c>
      <c r="J74" s="84" t="str">
        <f t="shared" ca="1" si="30"/>
        <v/>
      </c>
      <c r="K74" s="83" t="str">
        <f t="shared" ca="1" si="31"/>
        <v/>
      </c>
      <c r="S74" s="88" t="str">
        <f t="shared" ref="S74:S80" si="38">AN74</f>
        <v>Uetani</v>
      </c>
      <c r="T74" s="88" t="str">
        <f t="shared" ref="T74:T80" si="39">AM74</f>
        <v>uetanihh</v>
      </c>
      <c r="U74" s="83">
        <f ca="1">SUM(AC$7:AC74)</f>
        <v>34</v>
      </c>
      <c r="V74" s="84"/>
      <c r="W74" s="85" t="str" cm="1">
        <f t="array" aca="1" ref="W74" ca="1">INDEX(INDIRECT(VLOOKUP(MONTH($V$6+1),{1,"January";2,"February";3,"March";4,"April";5,"May";6,"June";7,"July";8,"August";9,"September";10,"October";11,"November";12,"December"},2,0)&amp;"!A1:XX9000"),$AF$3+ROW(G37),$AG$3)</f>
        <v>13J</v>
      </c>
      <c r="X74" s="84" t="str">
        <f t="shared" ca="1" si="32"/>
        <v>Fujishige</v>
      </c>
      <c r="Y74" s="84" t="str" cm="1">
        <f t="array" aca="1" ref="Y74" ca="1">INDEX(INDIRECT(VLOOKUP(MONTH($V$6+1),{1,"January";2,"February";3,"March";4,"April";5,"May";6,"June";7,"July";8,"August";9,"September";10,"October";11,"November";12,"December"},2,0)&amp;"!$C$1:$C$9000"),$AF$3+ROW(G37))</f>
        <v>fuyoshij</v>
      </c>
      <c r="Z74" s="87" t="s">
        <v>137</v>
      </c>
      <c r="AA74" s="83" t="str" cm="1">
        <f t="array" aca="1" ref="AA74" ca="1">INDEX(OFFSET(INDIRECT(VLOOKUP(MONTH($V$6+1),{1,"January";2,"February";3,"March";4,"April";5,"May";6,"June";7,"July";8,"August";9,"September";10,"October";11,"November";12,"December"},2,0)&amp;"!b1:b9000"),0,$AG$5-1),$AF$3+ROW(G37),0)</f>
        <v>off</v>
      </c>
      <c r="AB74" s="83" t="str">
        <f t="shared" ca="1" si="33"/>
        <v/>
      </c>
      <c r="AC74" s="83">
        <f t="shared" ca="1" si="34"/>
        <v>1</v>
      </c>
      <c r="AD74" s="84"/>
      <c r="AJ74" s="83" t="s">
        <v>529</v>
      </c>
      <c r="AK74" s="83" t="s">
        <v>442</v>
      </c>
      <c r="AL74" s="83" t="str">
        <f t="shared" si="24"/>
        <v>Uetani</v>
      </c>
      <c r="AM74" s="83" t="str">
        <f t="shared" si="35"/>
        <v>uetanihh</v>
      </c>
      <c r="AN74" s="83" t="str">
        <f t="array" ref="AN74">IF(COUNTIF(AL74:AL183,AL74)&gt;1,IF(ISNUMBER(SEARCH(",",AJ74)),LEFT(AJ74,FIND(",",AJ74)-1)&amp;" "&amp;MID(AJ74,FIND(",",AJ74)+2,1)&amp;".",LEFT(AJ74,FIND(" ",AJ74)-1)&amp;" "&amp;MID(AJ74,FIND(" ",AJ74)+1,1)&amp;"."),LEFT(AJ74,IF(ISNUMBER(SEARCH(",",AJ74)),FIND(",",AJ74),FIND(" ",AJ74))-1))</f>
        <v>Uetani</v>
      </c>
    </row>
    <row r="75" spans="2:40" s="83" customFormat="1" ht="21" customHeight="1" thickBot="1" x14ac:dyDescent="0.3">
      <c r="B75" s="85" t="str">
        <f t="shared" ca="1" si="26"/>
        <v/>
      </c>
      <c r="C75" s="85" t="str">
        <f t="shared" ca="1" si="26"/>
        <v/>
      </c>
      <c r="D75" s="85" t="str">
        <f t="shared" ca="1" si="26"/>
        <v/>
      </c>
      <c r="E75" s="85" t="str">
        <f t="shared" ca="1" si="26"/>
        <v/>
      </c>
      <c r="G75" s="84">
        <f t="shared" ca="1" si="27"/>
        <v>10000000081</v>
      </c>
      <c r="H75" s="84" t="str">
        <f t="shared" ca="1" si="28"/>
        <v/>
      </c>
      <c r="I75" s="84" t="str">
        <f t="shared" ca="1" si="29"/>
        <v/>
      </c>
      <c r="J75" s="84" t="str">
        <f t="shared" ca="1" si="30"/>
        <v/>
      </c>
      <c r="K75" s="83" t="str">
        <f t="shared" ca="1" si="31"/>
        <v/>
      </c>
      <c r="S75" s="88" t="str">
        <f t="shared" si="38"/>
        <v>Honda</v>
      </c>
      <c r="T75" s="88" t="str">
        <f t="shared" si="39"/>
        <v>natshond</v>
      </c>
      <c r="U75" s="83">
        <f ca="1">SUM(AC$7:AC75)</f>
        <v>35</v>
      </c>
      <c r="V75" s="84"/>
      <c r="W75" s="85" t="str" cm="1">
        <f t="array" aca="1" ref="W75" ca="1">INDEX(INDIRECT(VLOOKUP(MONTH($V$6+1),{1,"January";2,"February";3,"March";4,"April";5,"May";6,"June";7,"July";8,"August";9,"September";10,"October";11,"November";12,"December"},2,0)&amp;"!A1:XX9000"),$AF$3+ROW(G38),$AG$3)</f>
        <v>14B</v>
      </c>
      <c r="X75" s="84" t="str">
        <f t="shared" ca="1" si="32"/>
        <v>Toida</v>
      </c>
      <c r="Y75" s="84" t="str" cm="1">
        <f t="array" aca="1" ref="Y75" ca="1">INDEX(INDIRECT(VLOOKUP(MONTH($V$6+1),{1,"January";2,"February";3,"March";4,"April";5,"May";6,"June";7,"July";8,"August";9,"September";10,"October";11,"November";12,"December"},2,0)&amp;"!$C$1:$C$9000"),$AF$3+ROW(G38))</f>
        <v>toidaris</v>
      </c>
      <c r="Z75" s="87" t="s">
        <v>137</v>
      </c>
      <c r="AA75" s="83" t="str" cm="1">
        <f t="array" aca="1" ref="AA75" ca="1">INDEX(OFFSET(INDIRECT(VLOOKUP(MONTH($V$6+1),{1,"January";2,"February";3,"March";4,"April";5,"May";6,"June";7,"July";8,"August";9,"September";10,"October";11,"November";12,"December"},2,0)&amp;"!b1:b9000"),0,$AG$5-1),$AF$3+ROW(G38),0)</f>
        <v>13K</v>
      </c>
      <c r="AB75" s="83" t="str">
        <f t="shared" ca="1" si="33"/>
        <v/>
      </c>
      <c r="AC75" s="83">
        <f t="shared" ca="1" si="34"/>
        <v>1</v>
      </c>
      <c r="AD75" s="84"/>
      <c r="AJ75" s="83" t="s">
        <v>530</v>
      </c>
      <c r="AK75" s="83" t="s">
        <v>516</v>
      </c>
      <c r="AL75" s="83" t="str">
        <f t="shared" si="24"/>
        <v>Honda</v>
      </c>
      <c r="AM75" s="83" t="str">
        <f t="shared" si="35"/>
        <v>natshond</v>
      </c>
      <c r="AN75" s="83" t="str">
        <f t="array" ref="AN75">IF(COUNTIF(AL75:AL184,AL75)&gt;1,IF(ISNUMBER(SEARCH(",",AJ75)),LEFT(AJ75,FIND(",",AJ75)-1)&amp;" "&amp;MID(AJ75,FIND(",",AJ75)+2,1)&amp;".",LEFT(AJ75,FIND(" ",AJ75)-1)&amp;" "&amp;MID(AJ75,FIND(" ",AJ75)+1,1)&amp;"."),LEFT(AJ75,IF(ISNUMBER(SEARCH(",",AJ75)),FIND(",",AJ75),FIND(" ",AJ75))-1))</f>
        <v>Honda</v>
      </c>
    </row>
    <row r="76" spans="2:40" s="83" customFormat="1" ht="21" customHeight="1" thickBot="1" x14ac:dyDescent="0.3">
      <c r="B76" s="85" t="str">
        <f t="shared" ca="1" si="26"/>
        <v/>
      </c>
      <c r="C76" s="85" t="str">
        <f t="shared" ca="1" si="26"/>
        <v/>
      </c>
      <c r="D76" s="85" t="str">
        <f t="shared" ca="1" si="26"/>
        <v/>
      </c>
      <c r="E76" s="85" t="str">
        <f t="shared" ca="1" si="26"/>
        <v/>
      </c>
      <c r="G76" s="84">
        <f t="shared" ca="1" si="27"/>
        <v>10000000080</v>
      </c>
      <c r="H76" s="84" t="str">
        <f t="shared" ca="1" si="28"/>
        <v/>
      </c>
      <c r="I76" s="84" t="str">
        <f t="shared" ca="1" si="29"/>
        <v/>
      </c>
      <c r="J76" s="84" t="str">
        <f t="shared" ca="1" si="30"/>
        <v/>
      </c>
      <c r="K76" s="83" t="str">
        <f t="shared" ca="1" si="31"/>
        <v/>
      </c>
      <c r="S76" s="88" t="str">
        <f t="shared" si="38"/>
        <v>Hirayama</v>
      </c>
      <c r="T76" s="88" t="str">
        <f t="shared" si="39"/>
        <v>uhirayaa</v>
      </c>
      <c r="U76" s="83">
        <f ca="1">SUM(AC$7:AC76)</f>
        <v>36</v>
      </c>
      <c r="V76" s="84"/>
      <c r="W76" s="85" t="str" cm="1">
        <f t="array" aca="1" ref="W76" ca="1">INDEX(INDIRECT(VLOOKUP(MONTH($V$6+1),{1,"January";2,"February";3,"March";4,"April";5,"May";6,"June";7,"July";8,"August";9,"September";10,"October";11,"November";12,"December"},2,0)&amp;"!A1:XX9000"),$AF$3+ROW(G39),$AG$3)</f>
        <v>6A</v>
      </c>
      <c r="X76" s="84" t="str">
        <f t="shared" ca="1" si="32"/>
        <v>Suzuki Y.</v>
      </c>
      <c r="Y76" s="84" t="str" cm="1">
        <f t="array" aca="1" ref="Y76" ca="1">INDEX(INDIRECT(VLOOKUP(MONTH($V$6+1),{1,"January";2,"February";3,"March";4,"April";5,"May";6,"June";7,"July";8,"August";9,"September";10,"October";11,"November";12,"December"},2,0)&amp;"!$C$1:$C$9000"),$AF$3+ROW(G39))</f>
        <v>myusesuz</v>
      </c>
      <c r="Z76" s="87" t="s">
        <v>137</v>
      </c>
      <c r="AA76" s="83" t="str" cm="1">
        <f t="array" aca="1" ref="AA76" ca="1">INDEX(OFFSET(INDIRECT(VLOOKUP(MONTH($V$6+1),{1,"January";2,"February";3,"March";4,"April";5,"May";6,"June";7,"July";8,"August";9,"September";10,"October";11,"November";12,"December"},2,0)&amp;"!b1:b9000"),0,$AG$5-1),$AF$3+ROW(G39),0)</f>
        <v>6B</v>
      </c>
      <c r="AB76" s="83" t="str">
        <f t="shared" ca="1" si="33"/>
        <v/>
      </c>
      <c r="AC76" s="83">
        <f t="shared" ca="1" si="34"/>
        <v>1</v>
      </c>
      <c r="AD76" s="84"/>
      <c r="AJ76" s="83" t="s">
        <v>531</v>
      </c>
      <c r="AK76" s="83" t="s">
        <v>517</v>
      </c>
      <c r="AL76" s="83" t="str">
        <f t="shared" si="24"/>
        <v>Hirayama</v>
      </c>
      <c r="AM76" s="83" t="str">
        <f t="shared" si="35"/>
        <v>uhirayaa</v>
      </c>
      <c r="AN76" s="83" t="str">
        <f t="array" ref="AN76">IF(COUNTIF(AL76:AL185,AL76)&gt;1,IF(ISNUMBER(SEARCH(",",AJ76)),LEFT(AJ76,FIND(",",AJ76)-1)&amp;" "&amp;MID(AJ76,FIND(",",AJ76)+2,1)&amp;".",LEFT(AJ76,FIND(" ",AJ76)-1)&amp;" "&amp;MID(AJ76,FIND(" ",AJ76)+1,1)&amp;"."),LEFT(AJ76,IF(ISNUMBER(SEARCH(",",AJ76)),FIND(",",AJ76),FIND(" ",AJ76))-1))</f>
        <v>Hirayama</v>
      </c>
    </row>
    <row r="77" spans="2:40" s="83" customFormat="1" ht="21" customHeight="1" thickBot="1" x14ac:dyDescent="0.3">
      <c r="B77" s="85" t="str">
        <f t="shared" ca="1" si="26"/>
        <v/>
      </c>
      <c r="C77" s="85" t="str">
        <f t="shared" ca="1" si="26"/>
        <v/>
      </c>
      <c r="D77" s="85" t="str">
        <f t="shared" ca="1" si="26"/>
        <v/>
      </c>
      <c r="E77" s="85" t="str">
        <f t="shared" ca="1" si="26"/>
        <v/>
      </c>
      <c r="G77" s="84">
        <f t="shared" ca="1" si="27"/>
        <v>10000000079</v>
      </c>
      <c r="H77" s="84" t="str">
        <f t="shared" ca="1" si="28"/>
        <v/>
      </c>
      <c r="I77" s="84" t="str">
        <f t="shared" ca="1" si="29"/>
        <v/>
      </c>
      <c r="J77" s="84" t="str">
        <f t="shared" ca="1" si="30"/>
        <v/>
      </c>
      <c r="K77" s="83" t="str">
        <f t="shared" ca="1" si="31"/>
        <v/>
      </c>
      <c r="S77" s="88" t="str">
        <f t="shared" si="38"/>
        <v>Kawano</v>
      </c>
      <c r="T77" s="88" t="str">
        <f t="shared" si="39"/>
        <v>kawanony</v>
      </c>
      <c r="U77" s="83">
        <f ca="1">SUM(AC$7:AC77)</f>
        <v>37</v>
      </c>
      <c r="V77" s="84"/>
      <c r="W77" s="85" t="str" cm="1">
        <f t="array" aca="1" ref="W77" ca="1">INDEX(INDIRECT(VLOOKUP(MONTH($V$6+1),{1,"January";2,"February";3,"March";4,"April";5,"May";6,"June";7,"July";8,"August";9,"September";10,"October";11,"November";12,"December"},2,0)&amp;"!A1:XX9000"),$AF$3+ROW(G40),$AG$3)</f>
        <v>6D</v>
      </c>
      <c r="X77" s="84" t="str">
        <f t="shared" ca="1" si="32"/>
        <v>Miyajima</v>
      </c>
      <c r="Y77" s="84" t="str" cm="1">
        <f t="array" aca="1" ref="Y77" ca="1">INDEX(INDIRECT(VLOOKUP(MONTH($V$6+1),{1,"January";2,"February";3,"March";4,"April";5,"May";6,"June";7,"July";8,"August";9,"September";10,"October";11,"November";12,"December"},2,0)&amp;"!$C$1:$C$9000"),$AF$3+ROW(G40))</f>
        <v>aibmiyaj</v>
      </c>
      <c r="Z77" s="87" t="s">
        <v>137</v>
      </c>
      <c r="AA77" s="83" t="str" cm="1">
        <f t="array" aca="1" ref="AA77" ca="1">INDEX(OFFSET(INDIRECT(VLOOKUP(MONTH($V$6+1),{1,"January";2,"February";3,"March";4,"April";5,"May";6,"June";7,"July";8,"August";9,"September";10,"October";11,"November";12,"December"},2,0)&amp;"!b1:b9000"),0,$AG$5-1),$AF$3+ROW(G40),0)</f>
        <v>6A</v>
      </c>
      <c r="AB77" s="83" t="str">
        <f t="shared" ca="1" si="33"/>
        <v/>
      </c>
      <c r="AC77" s="83">
        <f t="shared" ca="1" si="34"/>
        <v>1</v>
      </c>
      <c r="AD77" s="84"/>
      <c r="AJ77" s="83" t="s">
        <v>532</v>
      </c>
      <c r="AK77" s="83" t="s">
        <v>518</v>
      </c>
      <c r="AL77" s="83" t="str">
        <f t="shared" si="24"/>
        <v>Kawano</v>
      </c>
      <c r="AM77" s="83" t="str">
        <f t="shared" si="35"/>
        <v>kawanony</v>
      </c>
      <c r="AN77" s="83" t="str">
        <f t="array" ref="AN77">IF(COUNTIF(AL77:AL186,AL77)&gt;1,IF(ISNUMBER(SEARCH(",",AJ77)),LEFT(AJ77,FIND(",",AJ77)-1)&amp;" "&amp;MID(AJ77,FIND(",",AJ77)+2,1)&amp;".",LEFT(AJ77,FIND(" ",AJ77)-1)&amp;" "&amp;MID(AJ77,FIND(" ",AJ77)+1,1)&amp;"."),LEFT(AJ77,IF(ISNUMBER(SEARCH(",",AJ77)),FIND(",",AJ77),FIND(" ",AJ77))-1))</f>
        <v>Kawano</v>
      </c>
    </row>
    <row r="78" spans="2:40" s="83" customFormat="1" ht="21" customHeight="1" thickBot="1" x14ac:dyDescent="0.3">
      <c r="B78" s="85" t="str">
        <f t="shared" ca="1" si="26"/>
        <v/>
      </c>
      <c r="C78" s="85" t="str">
        <f t="shared" ca="1" si="26"/>
        <v/>
      </c>
      <c r="D78" s="85" t="str">
        <f t="shared" ca="1" si="26"/>
        <v/>
      </c>
      <c r="E78" s="85" t="str">
        <f t="shared" ca="1" si="26"/>
        <v/>
      </c>
      <c r="G78" s="84">
        <f t="shared" ca="1" si="27"/>
        <v>10000000078</v>
      </c>
      <c r="H78" s="84" t="str">
        <f t="shared" ca="1" si="28"/>
        <v/>
      </c>
      <c r="I78" s="84" t="str">
        <f t="shared" ca="1" si="29"/>
        <v/>
      </c>
      <c r="J78" s="84" t="str">
        <f t="shared" ca="1" si="30"/>
        <v/>
      </c>
      <c r="K78" s="83" t="str">
        <f t="shared" ca="1" si="31"/>
        <v/>
      </c>
      <c r="S78" s="88" t="str">
        <f t="shared" si="38"/>
        <v>Kobayashi</v>
      </c>
      <c r="T78" s="88" t="str">
        <f t="shared" si="39"/>
        <v>kobayadz</v>
      </c>
      <c r="U78" s="83">
        <f ca="1">SUM(AC$7:AC78)</f>
        <v>37</v>
      </c>
      <c r="V78" s="84"/>
      <c r="W78" s="85" t="str" cm="1">
        <f t="array" aca="1" ref="W78" ca="1">INDEX(INDIRECT(VLOOKUP(MONTH($V$6+1),{1,"January";2,"February";3,"March";4,"April";5,"May";6,"June";7,"July";8,"August";9,"September";10,"October";11,"November";12,"December"},2,0)&amp;"!A1:XX9000"),$AF$3+ROW(G41),$AG$3)</f>
        <v>off</v>
      </c>
      <c r="X78" s="84" t="str">
        <f t="shared" ca="1" si="32"/>
        <v>Nishioka</v>
      </c>
      <c r="Y78" s="84" t="str" cm="1">
        <f t="array" aca="1" ref="Y78" ca="1">INDEX(INDIRECT(VLOOKUP(MONTH($V$6+1),{1,"January";2,"February";3,"March";4,"April";5,"May";6,"June";7,"July";8,"August";9,"September";10,"October";11,"November";12,"December"},2,0)&amp;"!$C$1:$C$9000"),$AF$3+ROW(G41))</f>
        <v>knishioi</v>
      </c>
      <c r="Z78" s="87" t="s">
        <v>137</v>
      </c>
      <c r="AA78" s="83" t="str" cm="1">
        <f t="array" aca="1" ref="AA78" ca="1">INDEX(OFFSET(INDIRECT(VLOOKUP(MONTH($V$6+1),{1,"January";2,"February";3,"March";4,"April";5,"May";6,"June";7,"July";8,"August";9,"September";10,"October";11,"November";12,"December"},2,0)&amp;"!b1:b9000"),0,$AG$5-1),$AF$3+ROW(G41),0)</f>
        <v>off</v>
      </c>
      <c r="AB78" s="83">
        <f t="shared" ca="1" si="33"/>
        <v>1</v>
      </c>
      <c r="AC78" s="83">
        <f t="shared" ca="1" si="34"/>
        <v>0</v>
      </c>
      <c r="AD78" s="84"/>
      <c r="AJ78" s="83" t="s">
        <v>533</v>
      </c>
      <c r="AK78" s="83" t="s">
        <v>519</v>
      </c>
      <c r="AL78" s="83" t="str">
        <f t="shared" si="24"/>
        <v>Kobayashi</v>
      </c>
      <c r="AM78" s="83" t="str">
        <f t="shared" si="35"/>
        <v>kobayadz</v>
      </c>
      <c r="AN78" s="83" t="str">
        <f t="array" ref="AN78">IF(COUNTIF(AL78:AL187,AL78)&gt;1,IF(ISNUMBER(SEARCH(",",AJ78)),LEFT(AJ78,FIND(",",AJ78)-1)&amp;" "&amp;MID(AJ78,FIND(",",AJ78)+2,1)&amp;".",LEFT(AJ78,FIND(" ",AJ78)-1)&amp;" "&amp;MID(AJ78,FIND(" ",AJ78)+1,1)&amp;"."),LEFT(AJ78,IF(ISNUMBER(SEARCH(",",AJ78)),FIND(",",AJ78),FIND(" ",AJ78))-1))</f>
        <v>Kobayashi</v>
      </c>
    </row>
    <row r="79" spans="2:40" s="83" customFormat="1" ht="21" customHeight="1" thickBot="1" x14ac:dyDescent="0.3">
      <c r="B79" s="85" t="str">
        <f t="shared" ca="1" si="26"/>
        <v/>
      </c>
      <c r="C79" s="85" t="str">
        <f t="shared" ca="1" si="26"/>
        <v/>
      </c>
      <c r="D79" s="85" t="str">
        <f t="shared" ca="1" si="26"/>
        <v/>
      </c>
      <c r="E79" s="85" t="str">
        <f t="shared" ca="1" si="26"/>
        <v/>
      </c>
      <c r="G79" s="84">
        <f t="shared" ca="1" si="27"/>
        <v>10000000077</v>
      </c>
      <c r="H79" s="84" t="str">
        <f t="shared" ca="1" si="28"/>
        <v/>
      </c>
      <c r="I79" s="84" t="str">
        <f t="shared" ca="1" si="29"/>
        <v/>
      </c>
      <c r="J79" s="84" t="str">
        <f t="shared" ca="1" si="30"/>
        <v/>
      </c>
      <c r="K79" s="83" t="str">
        <f t="shared" ca="1" si="31"/>
        <v/>
      </c>
      <c r="S79" s="88" t="str">
        <f t="shared" si="38"/>
        <v>Miyagi</v>
      </c>
      <c r="T79" s="88" t="str">
        <f t="shared" si="39"/>
        <v>ayakmmiy</v>
      </c>
      <c r="U79" s="83">
        <f ca="1">SUM(AC$7:AC79)</f>
        <v>37</v>
      </c>
      <c r="V79" s="84"/>
      <c r="W79" s="85" t="str" cm="1">
        <f t="array" aca="1" ref="W79" ca="1">INDEX(INDIRECT(VLOOKUP(MONTH($V$6+1),{1,"January";2,"February";3,"March";4,"April";5,"May";6,"June";7,"July";8,"August";9,"September";10,"October";11,"November";12,"December"},2,0)&amp;"!A1:XX9000"),$AF$3+ROW(G42),$AG$3)</f>
        <v>off</v>
      </c>
      <c r="X79" s="84" t="str">
        <f t="shared" ca="1" si="32"/>
        <v>Naito</v>
      </c>
      <c r="Y79" s="84" t="str" cm="1">
        <f t="array" aca="1" ref="Y79" ca="1">INDEX(INDIRECT(VLOOKUP(MONTH($V$6+1),{1,"January";2,"February";3,"March";4,"April";5,"May";6,"June";7,"July";8,"August";9,"September";10,"October";11,"November";12,"December"},2,0)&amp;"!$C$1:$C$9000"),$AF$3+ROW(G42))</f>
        <v>dnaiyuki</v>
      </c>
      <c r="Z79" s="87" t="s">
        <v>137</v>
      </c>
      <c r="AA79" s="83" t="str" cm="1">
        <f t="array" aca="1" ref="AA79" ca="1">INDEX(OFFSET(INDIRECT(VLOOKUP(MONTH($V$6+1),{1,"January";2,"February";3,"March";4,"April";5,"May";6,"June";7,"July";8,"August";9,"September";10,"October";11,"November";12,"December"},2,0)&amp;"!b1:b9000"),0,$AG$5-1),$AF$3+ROW(G42),0)</f>
        <v>off</v>
      </c>
      <c r="AB79" s="83">
        <f t="shared" ca="1" si="33"/>
        <v>1</v>
      </c>
      <c r="AC79" s="83">
        <f t="shared" ca="1" si="34"/>
        <v>0</v>
      </c>
      <c r="AD79" s="84"/>
      <c r="AJ79" s="83" t="s">
        <v>534</v>
      </c>
      <c r="AK79" s="83" t="s">
        <v>520</v>
      </c>
      <c r="AL79" s="83" t="str">
        <f t="shared" si="24"/>
        <v>Miyagi</v>
      </c>
      <c r="AM79" s="83" t="str">
        <f t="shared" si="35"/>
        <v>ayakmmiy</v>
      </c>
      <c r="AN79" s="83" t="str">
        <f t="array" ref="AN79">IF(COUNTIF(AL79:AL188,AL79)&gt;1,IF(ISNUMBER(SEARCH(",",AJ79)),LEFT(AJ79,FIND(",",AJ79)-1)&amp;" "&amp;MID(AJ79,FIND(",",AJ79)+2,1)&amp;".",LEFT(AJ79,FIND(" ",AJ79)-1)&amp;" "&amp;MID(AJ79,FIND(" ",AJ79)+1,1)&amp;"."),LEFT(AJ79,IF(ISNUMBER(SEARCH(",",AJ79)),FIND(",",AJ79),FIND(" ",AJ79))-1))</f>
        <v>Miyagi</v>
      </c>
    </row>
    <row r="80" spans="2:40" s="83" customFormat="1" ht="21" customHeight="1" thickBot="1" x14ac:dyDescent="0.3">
      <c r="B80" s="85" t="str">
        <f t="shared" ca="1" si="26"/>
        <v/>
      </c>
      <c r="C80" s="85" t="str">
        <f t="shared" ca="1" si="26"/>
        <v/>
      </c>
      <c r="D80" s="85" t="str">
        <f t="shared" ca="1" si="26"/>
        <v/>
      </c>
      <c r="E80" s="85" t="str">
        <f t="shared" ca="1" si="26"/>
        <v/>
      </c>
      <c r="G80" s="84">
        <f t="shared" ca="1" si="27"/>
        <v>10000000076</v>
      </c>
      <c r="H80" s="84" t="str">
        <f t="shared" ca="1" si="28"/>
        <v/>
      </c>
      <c r="I80" s="84" t="str">
        <f t="shared" ca="1" si="29"/>
        <v/>
      </c>
      <c r="J80" s="84" t="str">
        <f t="shared" ca="1" si="30"/>
        <v/>
      </c>
      <c r="K80" s="83" t="str">
        <f t="shared" ca="1" si="31"/>
        <v/>
      </c>
      <c r="S80" s="88" t="str">
        <f t="shared" si="38"/>
        <v>Matsubara</v>
      </c>
      <c r="T80" s="88" t="str">
        <f t="shared" si="39"/>
        <v>manatsui</v>
      </c>
      <c r="U80" s="83">
        <f ca="1">SUM(AC$7:AC80)</f>
        <v>38</v>
      </c>
      <c r="V80" s="84"/>
      <c r="W80" s="85" t="str" cm="1">
        <f t="array" aca="1" ref="W80" ca="1">INDEX(INDIRECT(VLOOKUP(MONTH($V$6+1),{1,"January";2,"February";3,"March";4,"April";5,"May";6,"June";7,"July";8,"August";9,"September";10,"October";11,"November";12,"December"},2,0)&amp;"!A1:XX9000"),$AF$3+ROW(G43),$AG$3)</f>
        <v>13C</v>
      </c>
      <c r="X80" s="84" t="str">
        <f t="shared" ca="1" si="32"/>
        <v>Okano</v>
      </c>
      <c r="Y80" s="84" t="str" cm="1">
        <f t="array" aca="1" ref="Y80" ca="1">INDEX(INDIRECT(VLOOKUP(MONTH($V$6+1),{1,"January";2,"February";3,"March";4,"April";5,"May";6,"June";7,"July";8,"August";9,"September";10,"October";11,"November";12,"December"},2,0)&amp;"!$C$1:$C$9000"),$AF$3+ROW(G43))</f>
        <v>okjyurik</v>
      </c>
      <c r="Z80" s="87" t="s">
        <v>137</v>
      </c>
      <c r="AA80" s="83" t="str" cm="1">
        <f t="array" aca="1" ref="AA80" ca="1">INDEX(OFFSET(INDIRECT(VLOOKUP(MONTH($V$6+1),{1,"January";2,"February";3,"March";4,"April";5,"May";6,"June";7,"July";8,"August";9,"September";10,"October";11,"November";12,"December"},2,0)&amp;"!b1:b9000"),0,$AG$5-1),$AF$3+ROW(G43),0)</f>
        <v>13G</v>
      </c>
      <c r="AB80" s="83" t="str">
        <f t="shared" ca="1" si="33"/>
        <v/>
      </c>
      <c r="AC80" s="83">
        <f t="shared" ca="1" si="34"/>
        <v>1</v>
      </c>
      <c r="AD80" s="84"/>
      <c r="AJ80" s="83" t="s">
        <v>535</v>
      </c>
      <c r="AK80" s="83" t="s">
        <v>521</v>
      </c>
      <c r="AL80" s="83" t="str">
        <f t="shared" si="24"/>
        <v>Matsubara</v>
      </c>
      <c r="AM80" s="83" t="str">
        <f t="shared" si="35"/>
        <v>manatsui</v>
      </c>
      <c r="AN80" s="83" t="str">
        <f t="array" ref="AN80">IF(COUNTIF(AL80:AL189,AL80)&gt;1,IF(ISNUMBER(SEARCH(",",AJ80)),LEFT(AJ80,FIND(",",AJ80)-1)&amp;" "&amp;MID(AJ80,FIND(",",AJ80)+2,1)&amp;".",LEFT(AJ80,FIND(" ",AJ80)-1)&amp;" "&amp;MID(AJ80,FIND(" ",AJ80)+1,1)&amp;"."),LEFT(AJ80,IF(ISNUMBER(SEARCH(",",AJ80)),FIND(",",AJ80),FIND(" ",AJ80))-1))</f>
        <v>Matsubara</v>
      </c>
    </row>
    <row r="81" spans="2:40" s="83" customFormat="1" ht="21" customHeight="1" thickBot="1" x14ac:dyDescent="0.3">
      <c r="B81" s="85" t="str">
        <f t="shared" ca="1" si="26"/>
        <v/>
      </c>
      <c r="C81" s="85" t="str">
        <f t="shared" ca="1" si="26"/>
        <v/>
      </c>
      <c r="D81" s="85" t="str">
        <f t="shared" ca="1" si="26"/>
        <v/>
      </c>
      <c r="E81" s="85" t="str">
        <f t="shared" ca="1" si="26"/>
        <v/>
      </c>
      <c r="G81" s="84">
        <f t="shared" ca="1" si="27"/>
        <v>10000000075</v>
      </c>
      <c r="H81" s="84" t="str">
        <f t="shared" ca="1" si="28"/>
        <v/>
      </c>
      <c r="I81" s="84" t="str">
        <f t="shared" ca="1" si="29"/>
        <v/>
      </c>
      <c r="J81" s="84" t="str">
        <f t="shared" ca="1" si="30"/>
        <v/>
      </c>
      <c r="K81" s="83" t="str">
        <f t="shared" ca="1" si="31"/>
        <v/>
      </c>
      <c r="S81" s="88"/>
      <c r="T81" s="88"/>
      <c r="U81" s="83">
        <f ca="1">SUM(AC$7:AC81)</f>
        <v>39</v>
      </c>
      <c r="V81" s="84"/>
      <c r="W81" s="85" t="str" cm="1">
        <f t="array" aca="1" ref="W81" ca="1">INDEX(INDIRECT(VLOOKUP(MONTH($V$6+1),{1,"January";2,"February";3,"March";4,"April";5,"May";6,"June";7,"July";8,"August";9,"September";10,"October";11,"November";12,"December"},2,0)&amp;"!A1:XX9000"),$AF$3+ROW(G44),$AG$3)</f>
        <v>13H</v>
      </c>
      <c r="X81" s="84" t="str">
        <f t="shared" ca="1" si="32"/>
        <v>Otake</v>
      </c>
      <c r="Y81" s="84" t="str" cm="1">
        <f t="array" aca="1" ref="Y81" ca="1">INDEX(INDIRECT(VLOOKUP(MONTH($V$6+1),{1,"January";2,"February";3,"March";4,"April";5,"May";6,"June";7,"July";8,"August";9,"September";10,"October";11,"November";12,"December"},2,0)&amp;"!$C$1:$C$9000"),$AF$3+ROW(G44))</f>
        <v>maotakev</v>
      </c>
      <c r="Z81" s="87" t="s">
        <v>137</v>
      </c>
      <c r="AA81" s="83" t="str" cm="1">
        <f t="array" aca="1" ref="AA81" ca="1">INDEX(OFFSET(INDIRECT(VLOOKUP(MONTH($V$6+1),{1,"January";2,"February";3,"March";4,"April";5,"May";6,"June";7,"July";8,"August";9,"September";10,"October";11,"November";12,"December"},2,0)&amp;"!b1:b9000"),0,$AG$5-1),$AF$3+ROW(G44),0)</f>
        <v>off</v>
      </c>
      <c r="AB81" s="83" t="str">
        <f ca="1">IFERROR(VLOOKUP(W81,Q:R,2,0),"")</f>
        <v/>
      </c>
      <c r="AC81" s="83">
        <f t="shared" ca="1" si="34"/>
        <v>1</v>
      </c>
      <c r="AD81" s="84"/>
      <c r="AL81" s="83" t="e">
        <f t="shared" si="24"/>
        <v>#VALUE!</v>
      </c>
      <c r="AM81" s="83">
        <f t="shared" si="35"/>
        <v>0</v>
      </c>
      <c r="AN81" s="83" t="e">
        <f t="array" ref="AN81">IF(COUNTIF(AL81:AL190,AL81)&gt;1,IF(ISNUMBER(SEARCH(",",AJ81)),LEFT(AJ81,FIND(",",AJ81)-1)&amp;" "&amp;MID(AJ81,FIND(",",AJ81)+2,1)&amp;".",LEFT(AJ81,FIND(" ",AJ81)-1)&amp;" "&amp;MID(AJ81,FIND(" ",AJ81)+1,1)&amp;"."),LEFT(AJ81,IF(ISNUMBER(SEARCH(",",AJ81)),FIND(",",AJ81),FIND(" ",AJ81))-1))</f>
        <v>#VALUE!</v>
      </c>
    </row>
    <row r="82" spans="2:40" s="83" customFormat="1" ht="21" customHeight="1" thickBot="1" x14ac:dyDescent="0.3">
      <c r="B82" s="85" t="str">
        <f t="shared" ca="1" si="26"/>
        <v/>
      </c>
      <c r="C82" s="85" t="str">
        <f t="shared" ca="1" si="26"/>
        <v/>
      </c>
      <c r="D82" s="85" t="str">
        <f t="shared" ca="1" si="26"/>
        <v/>
      </c>
      <c r="E82" s="85" t="str">
        <f t="shared" ca="1" si="26"/>
        <v/>
      </c>
      <c r="G82" s="84">
        <f t="shared" ca="1" si="27"/>
        <v>10000000074</v>
      </c>
      <c r="H82" s="84" t="str">
        <f t="shared" ca="1" si="28"/>
        <v/>
      </c>
      <c r="I82" s="84" t="str">
        <f t="shared" ca="1" si="29"/>
        <v/>
      </c>
      <c r="J82" s="84" t="str">
        <f t="shared" ca="1" si="30"/>
        <v/>
      </c>
      <c r="K82" s="83" t="str">
        <f t="shared" ca="1" si="31"/>
        <v/>
      </c>
      <c r="S82" s="88"/>
      <c r="T82" s="88"/>
      <c r="U82" s="83">
        <f ca="1">SUM(AC$7:AC82)</f>
        <v>40</v>
      </c>
      <c r="V82" s="84"/>
      <c r="W82" s="85" t="str" cm="1">
        <f t="array" aca="1" ref="W82" ca="1">INDEX(INDIRECT(VLOOKUP(MONTH($V$6+1),{1,"January";2,"February";3,"March";4,"April";5,"May";6,"June";7,"July";8,"August";9,"September";10,"October";11,"November";12,"December"},2,0)&amp;"!A1:XX9000"),$AF$3+ROW(G45),$AG$3)</f>
        <v>13G</v>
      </c>
      <c r="X82" s="84" t="str">
        <f t="shared" ca="1" si="32"/>
        <v>Komatsu</v>
      </c>
      <c r="Y82" s="84" t="str" cm="1">
        <f t="array" aca="1" ref="Y82" ca="1">INDEX(INDIRECT(VLOOKUP(MONTH($V$6+1),{1,"January";2,"February";3,"March";4,"April";5,"May";6,"June";7,"July";8,"August";9,"September";10,"October";11,"November";12,"December"},2,0)&amp;"!$C$1:$C$9000"),$AF$3+ROW(G45))</f>
        <v>komatsta</v>
      </c>
      <c r="Z82" s="87" t="s">
        <v>137</v>
      </c>
      <c r="AA82" s="83" t="str" cm="1">
        <f t="array" aca="1" ref="AA82" ca="1">INDEX(OFFSET(INDIRECT(VLOOKUP(MONTH($V$6+1),{1,"January";2,"February";3,"March";4,"April";5,"May";6,"June";7,"July";8,"August";9,"September";10,"October";11,"November";12,"December"},2,0)&amp;"!b1:b9000"),0,$AG$5-1),$AF$3+ROW(G45),0)</f>
        <v>13H</v>
      </c>
      <c r="AB82" s="83" t="str">
        <f t="shared" ref="AB82:AB91" ca="1" si="40">IFERROR(VLOOKUP(W82,Q:R,2,0),"")</f>
        <v/>
      </c>
      <c r="AC82" s="83">
        <f t="shared" ca="1" si="34"/>
        <v>1</v>
      </c>
      <c r="AD82" s="84"/>
      <c r="AL82" s="83" t="e">
        <f t="shared" si="24"/>
        <v>#VALUE!</v>
      </c>
      <c r="AM82" s="83">
        <f t="shared" si="35"/>
        <v>0</v>
      </c>
      <c r="AN82" s="83" t="e">
        <f t="array" ref="AN82">IF(COUNTIF(AL82:AL191,AL82)&gt;1,IF(ISNUMBER(SEARCH(",",AJ82)),LEFT(AJ82,FIND(",",AJ82)-1)&amp;" "&amp;MID(AJ82,FIND(",",AJ82)+2,1)&amp;".",LEFT(AJ82,FIND(" ",AJ82)-1)&amp;" "&amp;MID(AJ82,FIND(" ",AJ82)+1,1)&amp;"."),LEFT(AJ82,IF(ISNUMBER(SEARCH(",",AJ82)),FIND(",",AJ82),FIND(" ",AJ82))-1))</f>
        <v>#VALUE!</v>
      </c>
    </row>
    <row r="83" spans="2:40" s="83" customFormat="1" ht="21" customHeight="1" thickBot="1" x14ac:dyDescent="0.3">
      <c r="B83" s="85" t="str">
        <f t="shared" ca="1" si="26"/>
        <v/>
      </c>
      <c r="C83" s="85" t="str">
        <f t="shared" ca="1" si="26"/>
        <v/>
      </c>
      <c r="D83" s="85" t="str">
        <f t="shared" ca="1" si="26"/>
        <v/>
      </c>
      <c r="E83" s="85" t="str">
        <f t="shared" ca="1" si="26"/>
        <v/>
      </c>
      <c r="G83" s="84">
        <f t="shared" ca="1" si="27"/>
        <v>10000000073</v>
      </c>
      <c r="H83" s="84" t="str">
        <f t="shared" ca="1" si="28"/>
        <v/>
      </c>
      <c r="I83" s="84" t="str">
        <f t="shared" ca="1" si="29"/>
        <v/>
      </c>
      <c r="J83" s="84" t="str">
        <f t="shared" ca="1" si="30"/>
        <v/>
      </c>
      <c r="K83" s="83" t="str">
        <f t="shared" ca="1" si="31"/>
        <v/>
      </c>
      <c r="S83" s="88"/>
      <c r="T83" s="88"/>
      <c r="U83" s="83">
        <f ca="1">SUM(AC$7:AC83)</f>
        <v>41</v>
      </c>
      <c r="V83" s="84"/>
      <c r="W83" s="85" t="str" cm="1">
        <f t="array" aca="1" ref="W83" ca="1">INDEX(INDIRECT(VLOOKUP(MONTH($V$6+1),{1,"January";2,"February";3,"March";4,"April";5,"May";6,"June";7,"July";8,"August";9,"September";10,"October";11,"November";12,"December"},2,0)&amp;"!A1:XX9000"),$AF$3+ROW(G46),$AG$3)</f>
        <v>8A</v>
      </c>
      <c r="X83" s="84" t="str">
        <f t="shared" ca="1" si="32"/>
        <v>Suzuki</v>
      </c>
      <c r="Y83" s="84" t="str" cm="1">
        <f t="array" aca="1" ref="Y83" ca="1">INDEX(INDIRECT(VLOOKUP(MONTH($V$6+1),{1,"January";2,"February";3,"March";4,"April";5,"May";6,"June";7,"July";8,"August";9,"September";10,"October";11,"November";12,"December"},2,0)&amp;"!$C$1:$C$9000"),$AF$3+ROW(G46))</f>
        <v>gnosuzuk</v>
      </c>
      <c r="Z83" s="87" t="s">
        <v>137</v>
      </c>
      <c r="AA83" s="83" t="str" cm="1">
        <f t="array" aca="1" ref="AA83" ca="1">INDEX(OFFSET(INDIRECT(VLOOKUP(MONTH($V$6+1),{1,"January";2,"February";3,"March";4,"April";5,"May";6,"June";7,"July";8,"August";9,"September";10,"October";11,"November";12,"December"},2,0)&amp;"!b1:b9000"),0,$AG$5-1),$AF$3+ROW(G46),0)</f>
        <v>8B</v>
      </c>
      <c r="AB83" s="83" t="str">
        <f t="shared" ca="1" si="40"/>
        <v/>
      </c>
      <c r="AC83" s="83">
        <f t="shared" ca="1" si="34"/>
        <v>1</v>
      </c>
      <c r="AD83" s="84"/>
      <c r="AL83" s="83" t="e">
        <f t="shared" si="24"/>
        <v>#VALUE!</v>
      </c>
      <c r="AM83" s="83">
        <f t="shared" si="35"/>
        <v>0</v>
      </c>
      <c r="AN83" s="83" t="e">
        <f t="array" ref="AN83">IF(COUNTIF(AL83:AL192,AL83)&gt;1,IF(ISNUMBER(SEARCH(",",AJ83)),LEFT(AJ83,FIND(",",AJ83)-1)&amp;" "&amp;MID(AJ83,FIND(",",AJ83)+2,1)&amp;".",LEFT(AJ83,FIND(" ",AJ83)-1)&amp;" "&amp;MID(AJ83,FIND(" ",AJ83)+1,1)&amp;"."),LEFT(AJ83,IF(ISNUMBER(SEARCH(",",AJ83)),FIND(",",AJ83),FIND(" ",AJ83))-1))</f>
        <v>#VALUE!</v>
      </c>
    </row>
    <row r="84" spans="2:40" s="83" customFormat="1" ht="21" customHeight="1" thickBot="1" x14ac:dyDescent="0.3">
      <c r="B84" s="85"/>
      <c r="G84" s="84">
        <f t="shared" ca="1" si="27"/>
        <v>10000000072</v>
      </c>
      <c r="H84" s="84" t="str">
        <f t="shared" ca="1" si="28"/>
        <v/>
      </c>
      <c r="I84" s="84" t="str">
        <f t="shared" ca="1" si="29"/>
        <v/>
      </c>
      <c r="J84" s="84" t="str">
        <f t="shared" ca="1" si="30"/>
        <v/>
      </c>
      <c r="K84" s="83" t="str">
        <f t="shared" ca="1" si="31"/>
        <v/>
      </c>
      <c r="S84" s="88"/>
      <c r="T84" s="88"/>
      <c r="U84" s="83">
        <f ca="1">SUM(AC$7:AC84)</f>
        <v>41</v>
      </c>
      <c r="V84" s="84"/>
      <c r="W84" s="85" cm="1">
        <f t="array" aca="1" ref="W84" ca="1">INDEX(INDIRECT(VLOOKUP(MONTH($V$6+1),{1,"January";2,"February";3,"March";4,"April";5,"May";6,"June";7,"July";8,"August";9,"September";10,"October";11,"November";12,"December"},2,0)&amp;"!A1:XX9000"),$AF$3+ROW(G47),$AG$3)</f>
        <v>0</v>
      </c>
      <c r="X84" s="84" t="str">
        <f t="shared" ca="1" si="32"/>
        <v>Kuki</v>
      </c>
      <c r="Y84" s="84" t="str" cm="1">
        <f t="array" aca="1" ref="Y84" ca="1">INDEX(INDIRECT(VLOOKUP(MONTH($V$6+1),{1,"January";2,"February";3,"March";4,"April";5,"May";6,"June";7,"July";8,"August";9,"September";10,"October";11,"November";12,"December"},2,0)&amp;"!$C$1:$C$9000"),$AF$3+ROW(G47))</f>
        <v>kkukakik</v>
      </c>
      <c r="Z84" s="87" t="s">
        <v>137</v>
      </c>
      <c r="AA84" s="83" cm="1">
        <f t="array" aca="1" ref="AA84" ca="1">INDEX(OFFSET(INDIRECT(VLOOKUP(MONTH($V$6+1),{1,"January";2,"February";3,"March";4,"April";5,"May";6,"June";7,"July";8,"August";9,"September";10,"October";11,"November";12,"December"},2,0)&amp;"!b1:b9000"),0,$AG$5-1),$AF$3+ROW(G47),0)</f>
        <v>0</v>
      </c>
      <c r="AB84" s="83" t="str">
        <f t="shared" ca="1" si="40"/>
        <v/>
      </c>
      <c r="AC84" s="83">
        <f t="shared" ca="1" si="34"/>
        <v>0</v>
      </c>
      <c r="AD84" s="84"/>
      <c r="AL84" s="83" t="e">
        <f t="shared" si="24"/>
        <v>#VALUE!</v>
      </c>
      <c r="AM84" s="83">
        <f t="shared" si="35"/>
        <v>0</v>
      </c>
      <c r="AN84" s="83" t="e">
        <f t="array" ref="AN84">IF(COUNTIF(AL84:AL193,AL84)&gt;1,IF(ISNUMBER(SEARCH(",",AJ84)),LEFT(AJ84,FIND(",",AJ84)-1)&amp;" "&amp;MID(AJ84,FIND(",",AJ84)+2,1)&amp;".",LEFT(AJ84,FIND(" ",AJ84)-1)&amp;" "&amp;MID(AJ84,FIND(" ",AJ84)+1,1)&amp;"."),LEFT(AJ84,IF(ISNUMBER(SEARCH(",",AJ84)),FIND(",",AJ84),FIND(" ",AJ84))-1))</f>
        <v>#VALUE!</v>
      </c>
    </row>
    <row r="85" spans="2:40" s="83" customFormat="1" ht="21" customHeight="1" x14ac:dyDescent="0.25">
      <c r="B85" s="85"/>
      <c r="G85" s="84">
        <f t="shared" ca="1" si="27"/>
        <v>10000000071</v>
      </c>
      <c r="H85" s="84" t="str">
        <f t="shared" ca="1" si="28"/>
        <v/>
      </c>
      <c r="I85" s="84" t="str">
        <f t="shared" ca="1" si="29"/>
        <v/>
      </c>
      <c r="J85" s="84" t="str">
        <f t="shared" ca="1" si="30"/>
        <v/>
      </c>
      <c r="K85" s="83" t="str">
        <f t="shared" ca="1" si="31"/>
        <v/>
      </c>
      <c r="U85" s="83">
        <f ca="1">SUM(AC$7:AC85)</f>
        <v>42</v>
      </c>
      <c r="V85" s="84"/>
      <c r="W85" s="85" t="str" cm="1">
        <f t="array" aca="1" ref="W85" ca="1">INDEX(INDIRECT(VLOOKUP(MONTH($V$6+1),{1,"January";2,"February";3,"March";4,"April";5,"May";6,"June";7,"July";8,"August";9,"September";10,"October";11,"November";12,"December"},2,0)&amp;"!A1:XX9000"),$AF$3+ROW(G48),$AG$3)</f>
        <v>13F</v>
      </c>
      <c r="X85" s="84" t="str">
        <f t="shared" ca="1" si="32"/>
        <v>Uetani</v>
      </c>
      <c r="Y85" s="84" t="str" cm="1">
        <f t="array" aca="1" ref="Y85" ca="1">INDEX(INDIRECT(VLOOKUP(MONTH($V$6+1),{1,"January";2,"February";3,"March";4,"April";5,"May";6,"June";7,"July";8,"August";9,"September";10,"October";11,"November";12,"December"},2,0)&amp;"!$C$1:$C$9000"),$AF$3+ROW(G48))</f>
        <v>uetanihh</v>
      </c>
      <c r="Z85" s="87" t="s">
        <v>137</v>
      </c>
      <c r="AA85" s="83" t="str" cm="1">
        <f t="array" aca="1" ref="AA85" ca="1">INDEX(OFFSET(INDIRECT(VLOOKUP(MONTH($V$6+1),{1,"January";2,"February";3,"March";4,"April";5,"May";6,"June";7,"July";8,"August";9,"September";10,"October";11,"November";12,"December"},2,0)&amp;"!b1:b9000"),0,$AG$5-1),$AF$3+ROW(G48),0)</f>
        <v>off</v>
      </c>
      <c r="AB85" s="83" t="str">
        <f t="shared" ca="1" si="40"/>
        <v/>
      </c>
      <c r="AC85" s="83">
        <f t="shared" ca="1" si="34"/>
        <v>1</v>
      </c>
      <c r="AD85" s="84"/>
      <c r="AL85" s="83" t="e">
        <f t="shared" si="24"/>
        <v>#VALUE!</v>
      </c>
      <c r="AM85" s="83">
        <f t="shared" si="35"/>
        <v>0</v>
      </c>
      <c r="AN85" s="83" t="e">
        <f t="array" ref="AN85">IF(COUNTIF(AL85:AL194,AL85)&gt;1,IF(ISNUMBER(SEARCH(",",AJ85)),LEFT(AJ85,FIND(",",AJ85)-1)&amp;" "&amp;MID(AJ85,FIND(",",AJ85)+2,1)&amp;".",LEFT(AJ85,FIND(" ",AJ85)-1)&amp;" "&amp;MID(AJ85,FIND(" ",AJ85)+1,1)&amp;"."),LEFT(AJ85,IF(ISNUMBER(SEARCH(",",AJ85)),FIND(",",AJ85),FIND(" ",AJ85))-1))</f>
        <v>#VALUE!</v>
      </c>
    </row>
    <row r="86" spans="2:40" s="83" customFormat="1" ht="21" customHeight="1" x14ac:dyDescent="0.25">
      <c r="B86" s="85"/>
      <c r="G86" s="84">
        <f t="shared" ca="1" si="27"/>
        <v>10000000070</v>
      </c>
      <c r="H86" s="84" t="str">
        <f t="shared" ca="1" si="28"/>
        <v/>
      </c>
      <c r="I86" s="84" t="str">
        <f t="shared" ca="1" si="29"/>
        <v/>
      </c>
      <c r="J86" s="84" t="str">
        <f t="shared" ca="1" si="30"/>
        <v/>
      </c>
      <c r="K86" s="83" t="str">
        <f t="shared" ca="1" si="31"/>
        <v/>
      </c>
      <c r="U86" s="83">
        <f ca="1">SUM(AC$7:AC86)</f>
        <v>42</v>
      </c>
      <c r="V86" s="84"/>
      <c r="W86" s="85" t="str" cm="1">
        <f t="array" aca="1" ref="W86" ca="1">INDEX(INDIRECT(VLOOKUP(MONTH($V$6+1),{1,"January";2,"February";3,"March";4,"April";5,"May";6,"June";7,"July";8,"August";9,"September";10,"October";11,"November";12,"December"},2,0)&amp;"!A1:XX9000"),$AF$3+ROW(G49),$AG$3)</f>
        <v>OFF</v>
      </c>
      <c r="X86" s="84" t="str">
        <f t="shared" ca="1" si="32"/>
        <v>Honda</v>
      </c>
      <c r="Y86" s="84" t="str" cm="1">
        <f t="array" aca="1" ref="Y86" ca="1">INDEX(INDIRECT(VLOOKUP(MONTH($V$6+1),{1,"January";2,"February";3,"March";4,"April";5,"May";6,"June";7,"July";8,"August";9,"September";10,"October";11,"November";12,"December"},2,0)&amp;"!$C$1:$C$9000"),$AF$3+ROW(G49))</f>
        <v>natshond</v>
      </c>
      <c r="Z86" s="87" t="s">
        <v>137</v>
      </c>
      <c r="AA86" s="83" t="str" cm="1">
        <f t="array" aca="1" ref="AA86" ca="1">INDEX(OFFSET(INDIRECT(VLOOKUP(MONTH($V$6+1),{1,"January";2,"February";3,"March";4,"April";5,"May";6,"June";7,"July";8,"August";9,"September";10,"October";11,"November";12,"December"},2,0)&amp;"!b1:b9000"),0,$AG$5-1),$AF$3+ROW(G49),0)</f>
        <v>Off</v>
      </c>
      <c r="AB86" s="83">
        <f t="shared" ca="1" si="40"/>
        <v>1</v>
      </c>
      <c r="AC86" s="83">
        <f t="shared" ca="1" si="34"/>
        <v>0</v>
      </c>
      <c r="AD86" s="84"/>
      <c r="AL86" s="83" t="e">
        <f t="shared" si="24"/>
        <v>#VALUE!</v>
      </c>
      <c r="AM86" s="83">
        <f t="shared" si="35"/>
        <v>0</v>
      </c>
      <c r="AN86" s="83" t="e">
        <f t="array" ref="AN86">IF(COUNTIF(AL86:AL195,AL86)&gt;1,IF(ISNUMBER(SEARCH(",",AJ86)),LEFT(AJ86,FIND(",",AJ86)-1)&amp;" "&amp;MID(AJ86,FIND(",",AJ86)+2,1)&amp;".",LEFT(AJ86,FIND(" ",AJ86)-1)&amp;" "&amp;MID(AJ86,FIND(" ",AJ86)+1,1)&amp;"."),LEFT(AJ86,IF(ISNUMBER(SEARCH(",",AJ86)),FIND(",",AJ86),FIND(" ",AJ86))-1))</f>
        <v>#VALUE!</v>
      </c>
    </row>
    <row r="87" spans="2:40" s="83" customFormat="1" ht="21" customHeight="1" x14ac:dyDescent="0.25">
      <c r="B87" s="85"/>
      <c r="G87" s="84">
        <f t="shared" ca="1" si="27"/>
        <v>10000000069</v>
      </c>
      <c r="H87" s="84" t="str">
        <f t="shared" ca="1" si="28"/>
        <v/>
      </c>
      <c r="I87" s="84" t="str">
        <f t="shared" ca="1" si="29"/>
        <v/>
      </c>
      <c r="J87" s="84" t="str">
        <f t="shared" ca="1" si="30"/>
        <v/>
      </c>
      <c r="K87" s="83" t="str">
        <f t="shared" ca="1" si="31"/>
        <v/>
      </c>
      <c r="U87" s="83">
        <f ca="1">SUM(AC$7:AC87)</f>
        <v>43</v>
      </c>
      <c r="V87" s="84"/>
      <c r="W87" s="85" t="str" cm="1">
        <f t="array" aca="1" ref="W87" ca="1">INDEX(INDIRECT(VLOOKUP(MONTH($V$6+1),{1,"January";2,"February";3,"March";4,"April";5,"May";6,"June";7,"July";8,"August";9,"September";10,"October";11,"November";12,"December"},2,0)&amp;"!A1:XX9000"),$AF$3+ROW(G50),$AG$3)</f>
        <v>13I</v>
      </c>
      <c r="X87" s="84" t="str">
        <f t="shared" ca="1" si="32"/>
        <v>Hirayama</v>
      </c>
      <c r="Y87" s="84" t="str" cm="1">
        <f t="array" aca="1" ref="Y87" ca="1">INDEX(INDIRECT(VLOOKUP(MONTH($V$6+1),{1,"January";2,"February";3,"March";4,"April";5,"May";6,"June";7,"July";8,"August";9,"September";10,"October";11,"November";12,"December"},2,0)&amp;"!$C$1:$C$9000"),$AF$3+ROW(G50))</f>
        <v>uhirayaa</v>
      </c>
      <c r="Z87" s="87" t="s">
        <v>137</v>
      </c>
      <c r="AA87" s="83" t="str" cm="1">
        <f t="array" aca="1" ref="AA87" ca="1">INDEX(OFFSET(INDIRECT(VLOOKUP(MONTH($V$6+1),{1,"January";2,"February";3,"March";4,"April";5,"May";6,"June";7,"July";8,"August";9,"September";10,"October";11,"November";12,"December"},2,0)&amp;"!b1:b9000"),0,$AG$5-1),$AF$3+ROW(G50),0)</f>
        <v>13E</v>
      </c>
      <c r="AB87" s="83" t="str">
        <f t="shared" ca="1" si="40"/>
        <v/>
      </c>
      <c r="AC87" s="83">
        <f t="shared" ca="1" si="34"/>
        <v>1</v>
      </c>
      <c r="AD87" s="84"/>
    </row>
    <row r="88" spans="2:40" s="83" customFormat="1" ht="21" customHeight="1" x14ac:dyDescent="0.25">
      <c r="B88" s="85"/>
      <c r="G88" s="84">
        <f t="shared" ca="1" si="27"/>
        <v>10000000068</v>
      </c>
      <c r="H88" s="84" t="str">
        <f t="shared" ca="1" si="28"/>
        <v/>
      </c>
      <c r="I88" s="84" t="str">
        <f t="shared" ca="1" si="29"/>
        <v/>
      </c>
      <c r="J88" s="84" t="str">
        <f t="shared" ca="1" si="30"/>
        <v/>
      </c>
      <c r="K88" s="83" t="str">
        <f t="shared" ca="1" si="31"/>
        <v/>
      </c>
      <c r="U88" s="83">
        <f ca="1">SUM(AC$7:AC88)</f>
        <v>44</v>
      </c>
      <c r="V88" s="84"/>
      <c r="W88" s="85" t="str" cm="1">
        <f t="array" aca="1" ref="W88" ca="1">INDEX(INDIRECT(VLOOKUP(MONTH($V$6+1),{1,"January";2,"February";3,"March";4,"April";5,"May";6,"June";7,"July";8,"August";9,"September";10,"October";11,"November";12,"December"},2,0)&amp;"!A1:XX9000"),$AF$3+ROW(G51),$AG$3)</f>
        <v>13ET</v>
      </c>
      <c r="X88" s="84" t="str">
        <f t="shared" ca="1" si="32"/>
        <v>Kawano</v>
      </c>
      <c r="Y88" s="84" t="str" cm="1">
        <f t="array" aca="1" ref="Y88" ca="1">INDEX(INDIRECT(VLOOKUP(MONTH($V$6+1),{1,"January";2,"February";3,"March";4,"April";5,"May";6,"June";7,"July";8,"August";9,"September";10,"October";11,"November";12,"December"},2,0)&amp;"!$C$1:$C$9000"),$AF$3+ROW(G51))</f>
        <v>kawanony</v>
      </c>
      <c r="Z88" s="87" t="s">
        <v>137</v>
      </c>
      <c r="AA88" s="83" t="str" cm="1">
        <f t="array" aca="1" ref="AA88" ca="1">INDEX(OFFSET(INDIRECT(VLOOKUP(MONTH($V$6+1),{1,"January";2,"February";3,"March";4,"April";5,"May";6,"June";7,"July";8,"August";9,"September";10,"October";11,"November";12,"December"},2,0)&amp;"!b1:b9000"),0,$AG$5-1),$AF$3+ROW(G51),0)</f>
        <v>13FT</v>
      </c>
      <c r="AB88" s="83" t="str">
        <f t="shared" ca="1" si="40"/>
        <v/>
      </c>
      <c r="AC88" s="83">
        <f t="shared" ca="1" si="34"/>
        <v>1</v>
      </c>
      <c r="AD88" s="84"/>
    </row>
    <row r="89" spans="2:40" s="83" customFormat="1" ht="21" customHeight="1" x14ac:dyDescent="0.25">
      <c r="B89" s="85"/>
      <c r="G89" s="84">
        <f t="shared" ca="1" si="27"/>
        <v>10000000067</v>
      </c>
      <c r="H89" s="84" t="str">
        <f t="shared" ca="1" si="28"/>
        <v/>
      </c>
      <c r="I89" s="84" t="str">
        <f t="shared" ca="1" si="29"/>
        <v/>
      </c>
      <c r="J89" s="84" t="str">
        <f t="shared" ca="1" si="30"/>
        <v/>
      </c>
      <c r="K89" s="83" t="str">
        <f t="shared" ca="1" si="31"/>
        <v/>
      </c>
      <c r="U89" s="83">
        <f ca="1">SUM(AC$7:AC89)</f>
        <v>45</v>
      </c>
      <c r="V89" s="84"/>
      <c r="W89" s="85" t="str" cm="1">
        <f t="array" aca="1" ref="W89" ca="1">INDEX(INDIRECT(VLOOKUP(MONTH($V$6+1),{1,"January";2,"February";3,"March";4,"April";5,"May";6,"June";7,"July";8,"August";9,"September";10,"October";11,"November";12,"December"},2,0)&amp;"!A1:XX9000"),$AF$3+ROW(G52),$AG$3)</f>
        <v>13JT</v>
      </c>
      <c r="X89" s="84" t="str">
        <f t="shared" ca="1" si="32"/>
        <v>Kobayashi</v>
      </c>
      <c r="Y89" s="84" t="str" cm="1">
        <f t="array" aca="1" ref="Y89" ca="1">INDEX(INDIRECT(VLOOKUP(MONTH($V$6+1),{1,"January";2,"February";3,"March";4,"April";5,"May";6,"June";7,"July";8,"August";9,"September";10,"October";11,"November";12,"December"},2,0)&amp;"!$C$1:$C$9000"),$AF$3+ROW(G52))</f>
        <v>kobayadz</v>
      </c>
      <c r="Z89" s="87" t="s">
        <v>137</v>
      </c>
      <c r="AA89" s="83" t="str" cm="1">
        <f t="array" aca="1" ref="AA89" ca="1">INDEX(OFFSET(INDIRECT(VLOOKUP(MONTH($V$6+1),{1,"January";2,"February";3,"March";4,"April";5,"May";6,"June";7,"July";8,"August";9,"September";10,"October";11,"November";12,"December"},2,0)&amp;"!b1:b9000"),0,$AG$5-1),$AF$3+ROW(G52),0)</f>
        <v>13FT</v>
      </c>
      <c r="AB89" s="83" t="str">
        <f t="shared" ca="1" si="40"/>
        <v/>
      </c>
      <c r="AC89" s="83">
        <f t="shared" ca="1" si="34"/>
        <v>1</v>
      </c>
      <c r="AD89" s="84"/>
    </row>
    <row r="90" spans="2:40" s="83" customFormat="1" ht="21" customHeight="1" x14ac:dyDescent="0.25">
      <c r="B90" s="85"/>
      <c r="G90" s="84">
        <f t="shared" ca="1" si="27"/>
        <v>10000000066</v>
      </c>
      <c r="H90" s="84" t="str">
        <f t="shared" ca="1" si="28"/>
        <v/>
      </c>
      <c r="I90" s="84" t="str">
        <f t="shared" ca="1" si="29"/>
        <v/>
      </c>
      <c r="J90" s="84" t="str">
        <f t="shared" ca="1" si="30"/>
        <v/>
      </c>
      <c r="K90" s="83" t="str">
        <f t="shared" ca="1" si="31"/>
        <v/>
      </c>
      <c r="U90" s="83">
        <f ca="1">SUM(AC$7:AC90)</f>
        <v>46</v>
      </c>
      <c r="V90" s="84"/>
      <c r="W90" s="85" t="str" cm="1">
        <f t="array" aca="1" ref="W90" ca="1">INDEX(INDIRECT(VLOOKUP(MONTH($V$6+1),{1,"January";2,"February";3,"March";4,"April";5,"May";6,"June";7,"July";8,"August";9,"September";10,"October";11,"November";12,"December"},2,0)&amp;"!A1:XX9000"),$AF$3+ROW(G53),$AG$3)</f>
        <v>13D</v>
      </c>
      <c r="X90" s="84" t="str">
        <f t="shared" ca="1" si="32"/>
        <v>Miyagi</v>
      </c>
      <c r="Y90" s="84" t="str" cm="1">
        <f t="array" aca="1" ref="Y90" ca="1">INDEX(INDIRECT(VLOOKUP(MONTH($V$6+1),{1,"January";2,"February";3,"March";4,"April";5,"May";6,"June";7,"July";8,"August";9,"September";10,"October";11,"November";12,"December"},2,0)&amp;"!$C$1:$C$9000"),$AF$3+ROW(G53))</f>
        <v>ayakmmiy</v>
      </c>
      <c r="Z90" s="87" t="s">
        <v>137</v>
      </c>
      <c r="AA90" s="83" t="str" cm="1">
        <f t="array" aca="1" ref="AA90" ca="1">INDEX(OFFSET(INDIRECT(VLOOKUP(MONTH($V$6+1),{1,"January";2,"February";3,"March";4,"April";5,"May";6,"June";7,"July";8,"August";9,"September";10,"October";11,"November";12,"December"},2,0)&amp;"!b1:b9000"),0,$AG$5-1),$AF$3+ROW(G53),0)</f>
        <v>13D</v>
      </c>
      <c r="AB90" s="83" t="str">
        <f t="shared" ca="1" si="40"/>
        <v/>
      </c>
      <c r="AC90" s="83">
        <f t="shared" ca="1" si="34"/>
        <v>1</v>
      </c>
      <c r="AD90" s="84"/>
    </row>
    <row r="91" spans="2:40" s="83" customFormat="1" ht="21" customHeight="1" x14ac:dyDescent="0.25">
      <c r="B91" s="85"/>
      <c r="G91" s="84">
        <f t="shared" ca="1" si="27"/>
        <v>10000000065</v>
      </c>
      <c r="H91" s="84" t="str">
        <f t="shared" ca="1" si="28"/>
        <v/>
      </c>
      <c r="I91" s="84" t="str">
        <f t="shared" ca="1" si="29"/>
        <v/>
      </c>
      <c r="J91" s="84" t="str">
        <f t="shared" ca="1" si="30"/>
        <v/>
      </c>
      <c r="K91" s="83" t="str">
        <f t="shared" ca="1" si="31"/>
        <v/>
      </c>
      <c r="U91" s="83">
        <f ca="1">SUM(AC$7:AC91)</f>
        <v>47</v>
      </c>
      <c r="V91" s="84"/>
      <c r="W91" s="85" t="str" cm="1">
        <f t="array" aca="1" ref="W91" ca="1">INDEX(INDIRECT(VLOOKUP(MONTH($V$6+1),{1,"January";2,"February";3,"March";4,"April";5,"May";6,"June";7,"July";8,"August";9,"September";10,"October";11,"November";12,"December"},2,0)&amp;"!A1:XX9000"),$AF$3+ROW(G54),$AG$3)</f>
        <v>13ET</v>
      </c>
      <c r="X91" s="84" t="str">
        <f t="shared" ca="1" si="32"/>
        <v>Matsubara</v>
      </c>
      <c r="Y91" s="84" t="str" cm="1">
        <f t="array" aca="1" ref="Y91" ca="1">INDEX(INDIRECT(VLOOKUP(MONTH($V$6+1),{1,"January";2,"February";3,"March";4,"April";5,"May";6,"June";7,"July";8,"August";9,"September";10,"October";11,"November";12,"December"},2,0)&amp;"!$C$1:$C$9000"),$AF$3+ROW(G54))</f>
        <v>manatsui</v>
      </c>
      <c r="Z91" s="87" t="s">
        <v>137</v>
      </c>
      <c r="AA91" s="83" t="str" cm="1">
        <f t="array" aca="1" ref="AA91" ca="1">INDEX(OFFSET(INDIRECT(VLOOKUP(MONTH($V$6+1),{1,"January";2,"February";3,"March";4,"April";5,"May";6,"June";7,"July";8,"August";9,"September";10,"October";11,"November";12,"December"},2,0)&amp;"!b1:b9000"),0,$AG$5-1),$AF$3+ROW(G54),0)</f>
        <v>13KT</v>
      </c>
      <c r="AB91" s="83" t="str">
        <f t="shared" ca="1" si="40"/>
        <v/>
      </c>
      <c r="AC91" s="83">
        <f t="shared" ca="1" si="34"/>
        <v>1</v>
      </c>
      <c r="AD91" s="84"/>
    </row>
    <row r="92" spans="2:40" s="83" customFormat="1" ht="21" customHeight="1" x14ac:dyDescent="0.25">
      <c r="B92" s="85"/>
      <c r="G92" s="84">
        <f t="shared" ca="1" si="27"/>
        <v>10000000064</v>
      </c>
      <c r="H92" s="84" t="str">
        <f t="shared" ca="1" si="28"/>
        <v/>
      </c>
      <c r="I92" s="84" t="str">
        <f t="shared" ca="1" si="29"/>
        <v/>
      </c>
      <c r="J92" s="84" t="str">
        <f t="shared" ca="1" si="30"/>
        <v/>
      </c>
      <c r="K92" s="83" t="str">
        <f t="shared" ca="1" si="31"/>
        <v/>
      </c>
      <c r="U92" s="83">
        <f ca="1">SUM(AC$7:AC92)</f>
        <v>47</v>
      </c>
      <c r="V92" s="84"/>
      <c r="W92" s="85" t="str" cm="1">
        <f t="array" aca="1" ref="W92" ca="1">INDEX(INDIRECT(VLOOKUP(MONTH($V$6+1),{1,"January";2,"February";3,"March";4,"April";5,"May";6,"June";7,"July";8,"August";9,"September";10,"October";11,"November";12,"December"},2,0)&amp;"!A1:XX9000"),$AF$3+ROW(G55),$AG$3)</f>
        <v>off</v>
      </c>
      <c r="X92" s="84" t="str">
        <f t="shared" ca="1" si="32"/>
        <v/>
      </c>
      <c r="Y92" s="84" t="str" cm="1">
        <f t="array" aca="1" ref="Y92" ca="1">INDEX(INDIRECT(VLOOKUP(MONTH($V$6+1),{1,"January";2,"February";3,"March";4,"April";5,"May";6,"June";7,"July";8,"August";9,"September";10,"October";11,"November";12,"December"},2,0)&amp;"!$C$1:$C$9000"),$AF$3+ROW(G55))</f>
        <v>xmariwat</v>
      </c>
      <c r="Z92" s="87" t="s">
        <v>137</v>
      </c>
      <c r="AD92" s="84"/>
    </row>
    <row r="93" spans="2:40" s="83" customFormat="1" ht="21" customHeight="1" x14ac:dyDescent="0.25">
      <c r="B93" s="85"/>
      <c r="G93" s="84">
        <f t="shared" ca="1" si="27"/>
        <v>10000000063</v>
      </c>
      <c r="H93" s="84" t="str">
        <f t="shared" ca="1" si="28"/>
        <v/>
      </c>
      <c r="I93" s="84" t="str">
        <f t="shared" ca="1" si="29"/>
        <v/>
      </c>
      <c r="J93" s="84" t="str">
        <f t="shared" ca="1" si="30"/>
        <v/>
      </c>
      <c r="K93" s="83" t="str">
        <f t="shared" ca="1" si="31"/>
        <v/>
      </c>
      <c r="U93" s="83">
        <f ca="1">SUM(AC$7:AC93)</f>
        <v>47</v>
      </c>
      <c r="V93" s="84"/>
      <c r="W93" s="85" cm="1">
        <f t="array" aca="1" ref="W93" ca="1">INDEX(INDIRECT(VLOOKUP(MONTH($V$6+1),{1,"January";2,"February";3,"March";4,"April";5,"May";6,"June";7,"July";8,"August";9,"September";10,"October";11,"November";12,"December"},2,0)&amp;"!A1:XX9000"),$AF$3+ROW(G56),$AG$3)</f>
        <v>0</v>
      </c>
      <c r="X93" s="84" t="str">
        <f t="shared" ca="1" si="32"/>
        <v/>
      </c>
      <c r="Y93" s="84" cm="1">
        <f t="array" aca="1" ref="Y93" ca="1">INDEX(INDIRECT(VLOOKUP(MONTH($V$6+1),{1,"January";2,"February";3,"March";4,"April";5,"May";6,"June";7,"July";8,"August";9,"September";10,"October";11,"November";12,"December"},2,0)&amp;"!$C$1:$C$9000"),$AF$3+ROW(G56))</f>
        <v>0</v>
      </c>
      <c r="Z93" s="87" t="s">
        <v>137</v>
      </c>
      <c r="AD93" s="84"/>
    </row>
    <row r="94" spans="2:40" s="83" customFormat="1" ht="21" customHeight="1" x14ac:dyDescent="0.25">
      <c r="B94" s="85"/>
      <c r="G94" s="84">
        <f t="shared" ca="1" si="27"/>
        <v>10000000062</v>
      </c>
      <c r="H94" s="84" t="str">
        <f t="shared" ca="1" si="28"/>
        <v/>
      </c>
      <c r="I94" s="84" t="str">
        <f t="shared" ca="1" si="29"/>
        <v/>
      </c>
      <c r="J94" s="84" t="str">
        <f t="shared" ca="1" si="30"/>
        <v/>
      </c>
      <c r="K94" s="83" t="str">
        <f t="shared" ca="1" si="31"/>
        <v/>
      </c>
      <c r="U94" s="83">
        <f ca="1">SUM(AC$7:AC94)</f>
        <v>47</v>
      </c>
      <c r="V94" s="84"/>
      <c r="W94" s="85" cm="1">
        <f t="array" aca="1" ref="W94" ca="1">INDEX(INDIRECT(VLOOKUP(MONTH($V$6+1),{1,"January";2,"February";3,"March";4,"April";5,"May";6,"June";7,"July";8,"August";9,"September";10,"October";11,"November";12,"December"},2,0)&amp;"!A1:XX9000"),$AF$3+ROW(G57),$AG$3)</f>
        <v>1</v>
      </c>
      <c r="X94" s="84" t="str">
        <f t="shared" ca="1" si="32"/>
        <v/>
      </c>
      <c r="Y94" s="84" cm="1">
        <f t="array" aca="1" ref="Y94" ca="1">INDEX(INDIRECT(VLOOKUP(MONTH($V$6+1),{1,"January";2,"February";3,"March";4,"April";5,"May";6,"June";7,"July";8,"August";9,"September";10,"October";11,"November";12,"December"},2,0)&amp;"!$C$1:$C$9000"),$AF$3+ROW(G57))</f>
        <v>3</v>
      </c>
      <c r="Z94" s="87" t="s">
        <v>137</v>
      </c>
      <c r="AD94" s="84"/>
    </row>
    <row r="95" spans="2:40" s="83" customFormat="1" ht="21" customHeight="1" x14ac:dyDescent="0.25">
      <c r="B95" s="85"/>
      <c r="G95" s="84">
        <f t="shared" ca="1" si="27"/>
        <v>10000000061</v>
      </c>
      <c r="H95" s="84" t="str">
        <f t="shared" ca="1" si="28"/>
        <v/>
      </c>
      <c r="I95" s="84" t="str">
        <f t="shared" ca="1" si="29"/>
        <v/>
      </c>
      <c r="J95" s="84" t="str">
        <f t="shared" ca="1" si="30"/>
        <v/>
      </c>
      <c r="K95" s="83" t="str">
        <f t="shared" ca="1" si="31"/>
        <v/>
      </c>
      <c r="U95" s="83">
        <f ca="1">SUM(AC$7:AC95)</f>
        <v>47</v>
      </c>
      <c r="V95" s="84"/>
      <c r="W95" s="85" cm="1">
        <f t="array" aca="1" ref="W95" ca="1">INDEX(INDIRECT(VLOOKUP(MONTH($V$6+1),{1,"January";2,"February";3,"March";4,"April";5,"May";6,"June";7,"July";8,"August";9,"September";10,"October";11,"November";12,"December"},2,0)&amp;"!A1:XX9000"),$AF$3+ROW(G58),$AG$3)</f>
        <v>3</v>
      </c>
      <c r="X95" s="84" t="str">
        <f t="shared" ca="1" si="32"/>
        <v/>
      </c>
      <c r="Y95" s="84" cm="1">
        <f t="array" aca="1" ref="Y95" ca="1">INDEX(INDIRECT(VLOOKUP(MONTH($V$6+1),{1,"January";2,"February";3,"March";4,"April";5,"May";6,"June";7,"July";8,"August";9,"September";10,"October";11,"November";12,"December"},2,0)&amp;"!$C$1:$C$9000"),$AF$3+ROW(G58))</f>
        <v>99</v>
      </c>
      <c r="Z95" s="87" t="s">
        <v>137</v>
      </c>
      <c r="AD95" s="84"/>
    </row>
    <row r="96" spans="2:40" s="83" customFormat="1" ht="21" customHeight="1" x14ac:dyDescent="0.25">
      <c r="B96" s="85"/>
      <c r="G96" s="84">
        <f t="shared" ca="1" si="27"/>
        <v>10000000060</v>
      </c>
      <c r="H96" s="84" t="str">
        <f t="shared" ca="1" si="28"/>
        <v/>
      </c>
      <c r="I96" s="84" t="str">
        <f t="shared" ca="1" si="29"/>
        <v/>
      </c>
      <c r="J96" s="84" t="str">
        <f t="shared" ca="1" si="30"/>
        <v/>
      </c>
      <c r="K96" s="83" t="str">
        <f t="shared" ca="1" si="31"/>
        <v/>
      </c>
      <c r="U96" s="83">
        <f ca="1">SUM(AC$7:AC96)</f>
        <v>47</v>
      </c>
      <c r="V96" s="84"/>
      <c r="W96" s="85" cm="1">
        <f t="array" aca="1" ref="W96" ca="1">INDEX(INDIRECT(VLOOKUP(MONTH($V$6+1),{1,"January";2,"February";3,"March";4,"April";5,"May";6,"June";7,"July";8,"August";9,"September";10,"October";11,"November";12,"December"},2,0)&amp;"!A1:XX9000"),$AF$3+ROW(G59),$AG$3)</f>
        <v>4</v>
      </c>
      <c r="X96" s="84" t="str">
        <f t="shared" ca="1" si="32"/>
        <v/>
      </c>
      <c r="Y96" s="84" t="str" cm="1">
        <f t="array" aca="1" ref="Y96" ca="1">INDEX(INDIRECT(VLOOKUP(MONTH($V$6+1),{1,"January";2,"February";3,"March";4,"April";5,"May";6,"June";7,"July";8,"August";9,"September";10,"October";11,"November";12,"December"},2,0)&amp;"!$C$1:$C$9000"),$AF$3+ROW(G59))</f>
        <v>Total(trainee無)</v>
      </c>
      <c r="Z96" s="87" t="s">
        <v>137</v>
      </c>
      <c r="AD96" s="84"/>
    </row>
    <row r="97" spans="2:30" s="83" customFormat="1" ht="21" customHeight="1" x14ac:dyDescent="0.25">
      <c r="B97" s="85"/>
      <c r="G97" s="84">
        <f t="shared" ca="1" si="27"/>
        <v>10000000059</v>
      </c>
      <c r="H97" s="84" t="str">
        <f t="shared" ca="1" si="28"/>
        <v/>
      </c>
      <c r="I97" s="84" t="str">
        <f t="shared" ca="1" si="29"/>
        <v/>
      </c>
      <c r="J97" s="84" t="str">
        <f t="shared" ca="1" si="30"/>
        <v/>
      </c>
      <c r="K97" s="83" t="str">
        <f t="shared" ca="1" si="31"/>
        <v/>
      </c>
      <c r="U97" s="83">
        <f ca="1">SUM(AC$7:AC97)</f>
        <v>47</v>
      </c>
      <c r="V97" s="84"/>
      <c r="W97" s="85" cm="1">
        <f t="array" aca="1" ref="W97" ca="1">INDEX(INDIRECT(VLOOKUP(MONTH($V$6+1),{1,"January";2,"February";3,"March";4,"April";5,"May";6,"June";7,"July";8,"August";9,"September";10,"October";11,"November";12,"December"},2,0)&amp;"!A1:XX9000"),$AF$3+ROW(G60),$AG$3)</f>
        <v>2</v>
      </c>
      <c r="X97" s="84" t="str">
        <f t="shared" ca="1" si="32"/>
        <v/>
      </c>
      <c r="Y97" s="84" cm="1">
        <f t="array" aca="1" ref="Y97" ca="1">INDEX(INDIRECT(VLOOKUP(MONTH($V$6+1),{1,"January";2,"February";3,"March";4,"April";5,"May";6,"June";7,"July";8,"August";9,"September";10,"October";11,"November";12,"December"},2,0)&amp;"!$C$1:$C$9000"),$AF$3+ROW(G60))</f>
        <v>3</v>
      </c>
      <c r="Z97" s="87" t="s">
        <v>137</v>
      </c>
      <c r="AD97" s="84"/>
    </row>
    <row r="98" spans="2:30" s="83" customFormat="1" ht="21" customHeight="1" x14ac:dyDescent="0.25">
      <c r="B98" s="85"/>
      <c r="G98" s="84">
        <f t="shared" ca="1" si="27"/>
        <v>10000000058</v>
      </c>
      <c r="H98" s="84" t="str">
        <f t="shared" ca="1" si="28"/>
        <v/>
      </c>
      <c r="I98" s="84" t="str">
        <f t="shared" ca="1" si="29"/>
        <v/>
      </c>
      <c r="J98" s="84" t="str">
        <f t="shared" ca="1" si="30"/>
        <v/>
      </c>
      <c r="K98" s="83" t="str">
        <f t="shared" ca="1" si="31"/>
        <v/>
      </c>
      <c r="U98" s="83">
        <f ca="1">SUM(AC$7:AC98)</f>
        <v>47</v>
      </c>
      <c r="V98" s="84"/>
      <c r="W98" s="85" cm="1">
        <f t="array" aca="1" ref="W98" ca="1">INDEX(INDIRECT(VLOOKUP(MONTH($V$6+1),{1,"January";2,"February";3,"March";4,"April";5,"May";6,"June";7,"July";8,"August";9,"September";10,"October";11,"November";12,"December"},2,0)&amp;"!A1:XX9000"),$AF$3+ROW(G61),$AG$3)</f>
        <v>2</v>
      </c>
      <c r="X98" s="84" t="str">
        <f t="shared" ca="1" si="32"/>
        <v/>
      </c>
      <c r="Y98" s="84" cm="1">
        <f t="array" aca="1" ref="Y98" ca="1">INDEX(INDIRECT(VLOOKUP(MONTH($V$6+1),{1,"January";2,"February";3,"March";4,"April";5,"May";6,"June";7,"July";8,"August";9,"September";10,"October";11,"November";12,"December"},2,0)&amp;"!$C$1:$C$9000"),$AF$3+ROW(G61))</f>
        <v>99</v>
      </c>
      <c r="Z98" s="87" t="s">
        <v>137</v>
      </c>
      <c r="AD98" s="84"/>
    </row>
    <row r="99" spans="2:30" s="83" customFormat="1" ht="21" customHeight="1" x14ac:dyDescent="0.25">
      <c r="B99" s="85"/>
      <c r="G99" s="84">
        <f t="shared" ca="1" si="27"/>
        <v>10000000057</v>
      </c>
      <c r="H99" s="84" t="str">
        <f t="shared" ca="1" si="28"/>
        <v/>
      </c>
      <c r="I99" s="84" t="str">
        <f t="shared" ca="1" si="29"/>
        <v/>
      </c>
      <c r="J99" s="84" t="str">
        <f t="shared" ca="1" si="30"/>
        <v/>
      </c>
      <c r="K99" s="83" t="str">
        <f t="shared" ca="1" si="31"/>
        <v/>
      </c>
      <c r="U99" s="83">
        <f ca="1">SUM(AC$7:AC99)</f>
        <v>47</v>
      </c>
      <c r="V99" s="84"/>
      <c r="W99" s="85" cm="1">
        <f t="array" aca="1" ref="W99" ca="1">INDEX(INDIRECT(VLOOKUP(MONTH($V$6+1),{1,"January";2,"February";3,"March";4,"April";5,"May";6,"June";7,"July";8,"August";9,"September";10,"October";11,"November";12,"December"},2,0)&amp;"!A1:XX9000"),$AF$3+ROW(G62),$AG$3)</f>
        <v>4</v>
      </c>
      <c r="X99" s="84" t="str">
        <f t="shared" ca="1" si="32"/>
        <v/>
      </c>
      <c r="Y99" s="84" t="str" cm="1">
        <f t="array" aca="1" ref="Y99" ca="1">INDEX(INDIRECT(VLOOKUP(MONTH($V$6+1),{1,"January";2,"February";3,"March";4,"April";5,"May";6,"June";7,"July";8,"August";9,"September";10,"October";11,"November";12,"December"},2,0)&amp;"!$C$1:$C$9000"),$AF$3+ROW(G62))</f>
        <v>Total(trainee無)</v>
      </c>
      <c r="Z99" s="87" t="s">
        <v>137</v>
      </c>
      <c r="AD99" s="84"/>
    </row>
    <row r="100" spans="2:30" s="83" customFormat="1" ht="21" customHeight="1" x14ac:dyDescent="0.25">
      <c r="B100" s="85"/>
      <c r="G100" s="84">
        <f t="shared" ca="1" si="27"/>
        <v>10000000056</v>
      </c>
      <c r="H100" s="84" t="str">
        <f t="shared" ca="1" si="28"/>
        <v/>
      </c>
      <c r="I100" s="84" t="str">
        <f t="shared" ca="1" si="29"/>
        <v/>
      </c>
      <c r="J100" s="84" t="str">
        <f t="shared" ca="1" si="30"/>
        <v/>
      </c>
      <c r="K100" s="83" t="str">
        <f t="shared" ca="1" si="31"/>
        <v/>
      </c>
      <c r="U100" s="83">
        <f ca="1">SUM(AC$7:AC100)</f>
        <v>47</v>
      </c>
      <c r="V100" s="84"/>
      <c r="W100" s="85" cm="1">
        <f t="array" aca="1" ref="W100" ca="1">INDEX(INDIRECT(VLOOKUP(MONTH($V$6+1),{1,"January";2,"February";3,"March";4,"April";5,"May";6,"June";7,"July";8,"August";9,"September";10,"October";11,"November";12,"December"},2,0)&amp;"!A1:XX9000"),$AF$3+ROW(G63),$AG$3)</f>
        <v>9</v>
      </c>
      <c r="X100" s="84" t="str">
        <f t="shared" ca="1" si="32"/>
        <v/>
      </c>
      <c r="Y100" s="84" cm="1">
        <f t="array" aca="1" ref="Y100" ca="1">INDEX(INDIRECT(VLOOKUP(MONTH($V$6+1),{1,"January";2,"February";3,"March";4,"April";5,"May";6,"June";7,"July";8,"August";9,"September";10,"October";11,"November";12,"December"},2,0)&amp;"!$C$1:$C$9000"),$AF$3+ROW(G63))</f>
        <v>3</v>
      </c>
      <c r="Z100" s="87" t="s">
        <v>137</v>
      </c>
      <c r="AD100" s="84"/>
    </row>
    <row r="101" spans="2:30" s="83" customFormat="1" ht="21" customHeight="1" x14ac:dyDescent="0.25">
      <c r="B101" s="85"/>
      <c r="G101" s="84"/>
      <c r="H101" s="84"/>
      <c r="I101" s="84"/>
      <c r="V101" s="84"/>
      <c r="W101" s="85"/>
      <c r="X101" s="84"/>
      <c r="Y101" s="84"/>
      <c r="Z101" s="85"/>
      <c r="AD101" s="84"/>
    </row>
    <row r="102" spans="2:30" s="83" customFormat="1" ht="21" customHeight="1" x14ac:dyDescent="0.25">
      <c r="B102" s="85"/>
      <c r="G102" s="84"/>
      <c r="H102" s="84"/>
      <c r="I102" s="84"/>
      <c r="V102" s="84"/>
      <c r="W102" s="85"/>
      <c r="X102" s="84"/>
      <c r="Y102" s="84"/>
      <c r="Z102" s="85"/>
      <c r="AD102" s="84"/>
    </row>
    <row r="103" spans="2:30" s="83" customFormat="1" ht="21" customHeight="1" x14ac:dyDescent="0.25">
      <c r="B103" s="85"/>
      <c r="G103" s="84"/>
      <c r="H103" s="84"/>
      <c r="I103" s="84"/>
      <c r="V103" s="84"/>
      <c r="W103" s="85"/>
      <c r="X103" s="84"/>
      <c r="Y103" s="84"/>
      <c r="Z103" s="85"/>
      <c r="AD103" s="84"/>
    </row>
    <row r="104" spans="2:30" s="83" customFormat="1" ht="21" customHeight="1" x14ac:dyDescent="0.25">
      <c r="B104" s="85"/>
      <c r="G104" s="84"/>
      <c r="H104" s="84"/>
      <c r="I104" s="84"/>
      <c r="V104" s="84"/>
      <c r="W104" s="85"/>
      <c r="X104" s="84"/>
      <c r="Y104" s="84"/>
      <c r="Z104" s="85"/>
      <c r="AD104" s="84"/>
    </row>
    <row r="105" spans="2:30" s="83" customFormat="1" ht="21" customHeight="1" x14ac:dyDescent="0.25">
      <c r="B105" s="85"/>
      <c r="G105" s="84"/>
      <c r="H105" s="84"/>
      <c r="I105" s="84"/>
      <c r="V105" s="84"/>
      <c r="W105" s="85"/>
      <c r="X105" s="84"/>
      <c r="Y105" s="84"/>
      <c r="Z105" s="85"/>
      <c r="AD105" s="84"/>
    </row>
    <row r="106" spans="2:30" s="83" customFormat="1" ht="21" customHeight="1" x14ac:dyDescent="0.25">
      <c r="B106" s="85"/>
      <c r="G106" s="84"/>
      <c r="H106" s="84"/>
      <c r="I106" s="84"/>
      <c r="V106" s="84"/>
      <c r="W106" s="85"/>
      <c r="X106" s="84"/>
      <c r="Y106" s="84"/>
      <c r="Z106" s="85"/>
      <c r="AD106" s="84"/>
    </row>
    <row r="107" spans="2:30" s="83" customFormat="1" ht="21" customHeight="1" x14ac:dyDescent="0.25">
      <c r="B107" s="85"/>
      <c r="G107" s="84"/>
      <c r="H107" s="84"/>
      <c r="I107" s="84"/>
      <c r="V107" s="84"/>
      <c r="W107" s="85"/>
      <c r="X107" s="84"/>
      <c r="Y107" s="84"/>
      <c r="Z107" s="85"/>
      <c r="AD107" s="84"/>
    </row>
    <row r="108" spans="2:30" s="83" customFormat="1" ht="21" customHeight="1" x14ac:dyDescent="0.25">
      <c r="B108" s="85"/>
      <c r="G108" s="84"/>
      <c r="H108" s="84"/>
      <c r="I108" s="84"/>
      <c r="V108" s="84"/>
      <c r="W108" s="85"/>
      <c r="X108" s="84"/>
      <c r="Y108" s="84"/>
      <c r="Z108" s="85"/>
      <c r="AD108" s="84"/>
    </row>
    <row r="109" spans="2:30" s="83" customFormat="1" ht="21" customHeight="1" x14ac:dyDescent="0.25">
      <c r="B109" s="85"/>
      <c r="G109" s="84"/>
      <c r="H109" s="84"/>
      <c r="I109" s="84"/>
      <c r="V109" s="84"/>
      <c r="W109" s="85"/>
      <c r="X109" s="84"/>
      <c r="Y109" s="84"/>
      <c r="Z109" s="85"/>
      <c r="AD109" s="84"/>
    </row>
    <row r="110" spans="2:30" s="83" customFormat="1" ht="21" customHeight="1" x14ac:dyDescent="0.25">
      <c r="B110" s="85"/>
      <c r="G110" s="84"/>
      <c r="H110" s="84"/>
      <c r="I110" s="84"/>
      <c r="V110" s="84"/>
      <c r="W110" s="85"/>
      <c r="X110" s="84"/>
      <c r="Y110" s="84"/>
      <c r="Z110" s="85"/>
      <c r="AD110" s="84"/>
    </row>
    <row r="111" spans="2:30" s="83" customFormat="1" ht="21" customHeight="1" x14ac:dyDescent="0.25">
      <c r="B111" s="85"/>
      <c r="G111" s="84"/>
      <c r="H111" s="84"/>
      <c r="I111" s="84"/>
      <c r="V111" s="84"/>
      <c r="W111" s="85"/>
      <c r="X111" s="84"/>
      <c r="Y111" s="84"/>
      <c r="Z111" s="85"/>
      <c r="AD111" s="84"/>
    </row>
    <row r="112" spans="2:30" s="83" customFormat="1" ht="21" customHeight="1" x14ac:dyDescent="0.25">
      <c r="B112" s="85"/>
      <c r="G112" s="84"/>
      <c r="H112" s="84"/>
      <c r="I112" s="84"/>
      <c r="V112" s="84"/>
      <c r="W112" s="85"/>
      <c r="X112" s="84"/>
      <c r="Y112" s="84"/>
      <c r="Z112" s="85"/>
      <c r="AD112" s="84"/>
    </row>
    <row r="113" spans="2:30" s="83" customFormat="1" ht="21" customHeight="1" x14ac:dyDescent="0.25">
      <c r="B113" s="85"/>
      <c r="G113" s="84"/>
      <c r="H113" s="84"/>
      <c r="I113" s="84"/>
      <c r="V113" s="84"/>
      <c r="W113" s="85"/>
      <c r="X113" s="84"/>
      <c r="Y113" s="84"/>
      <c r="Z113" s="85"/>
      <c r="AD113" s="84"/>
    </row>
    <row r="114" spans="2:30" s="83" customFormat="1" ht="21" customHeight="1" x14ac:dyDescent="0.25">
      <c r="B114" s="85"/>
      <c r="G114" s="84"/>
      <c r="H114" s="84"/>
      <c r="I114" s="84"/>
      <c r="V114" s="84"/>
      <c r="W114" s="85"/>
      <c r="X114" s="84"/>
      <c r="Y114" s="84"/>
      <c r="Z114" s="85"/>
      <c r="AD114" s="84"/>
    </row>
    <row r="115" spans="2:30" s="83" customFormat="1" ht="21" customHeight="1" x14ac:dyDescent="0.25">
      <c r="B115" s="85"/>
      <c r="G115" s="84"/>
      <c r="H115" s="84"/>
      <c r="I115" s="84"/>
      <c r="V115" s="84"/>
      <c r="W115" s="85"/>
      <c r="X115" s="84"/>
      <c r="Y115" s="84"/>
      <c r="Z115" s="85"/>
      <c r="AD115" s="84"/>
    </row>
    <row r="116" spans="2:30" s="83" customFormat="1" ht="21" customHeight="1" x14ac:dyDescent="0.25">
      <c r="B116" s="85"/>
      <c r="G116" s="84"/>
      <c r="H116" s="84"/>
      <c r="I116" s="84"/>
      <c r="V116" s="84"/>
      <c r="W116" s="85"/>
      <c r="X116" s="84"/>
      <c r="Y116" s="84"/>
      <c r="Z116" s="85"/>
      <c r="AD116" s="84"/>
    </row>
    <row r="117" spans="2:30" s="83" customFormat="1" ht="21" customHeight="1" x14ac:dyDescent="0.25">
      <c r="B117" s="85"/>
      <c r="G117" s="84"/>
      <c r="H117" s="84"/>
      <c r="I117" s="84"/>
      <c r="V117" s="84"/>
      <c r="W117" s="85"/>
      <c r="X117" s="84"/>
      <c r="Y117" s="84"/>
      <c r="Z117" s="85"/>
      <c r="AD117" s="84"/>
    </row>
    <row r="118" spans="2:30" s="83" customFormat="1" ht="21" customHeight="1" x14ac:dyDescent="0.25">
      <c r="B118" s="85"/>
      <c r="G118" s="84"/>
      <c r="H118" s="84"/>
      <c r="I118" s="84"/>
      <c r="V118" s="84"/>
      <c r="W118" s="85"/>
      <c r="X118" s="84"/>
      <c r="Y118" s="84"/>
      <c r="Z118" s="85"/>
      <c r="AD118" s="84"/>
    </row>
    <row r="119" spans="2:30" s="83" customFormat="1" ht="21" customHeight="1" x14ac:dyDescent="0.25">
      <c r="B119" s="85"/>
      <c r="G119" s="84"/>
      <c r="H119" s="84"/>
      <c r="I119" s="84"/>
      <c r="V119" s="84"/>
      <c r="W119" s="85"/>
      <c r="X119" s="84"/>
      <c r="Y119" s="84"/>
      <c r="Z119" s="85"/>
      <c r="AD119" s="84"/>
    </row>
    <row r="120" spans="2:30" s="83" customFormat="1" ht="21" customHeight="1" x14ac:dyDescent="0.25">
      <c r="B120" s="85"/>
      <c r="G120" s="84"/>
      <c r="H120" s="84"/>
      <c r="I120" s="84"/>
      <c r="V120" s="84"/>
      <c r="W120" s="85"/>
      <c r="X120" s="84"/>
      <c r="Y120" s="84"/>
      <c r="Z120" s="85"/>
      <c r="AD120" s="84"/>
    </row>
    <row r="121" spans="2:30" s="83" customFormat="1" ht="21" customHeight="1" x14ac:dyDescent="0.25">
      <c r="B121" s="85"/>
      <c r="G121" s="84"/>
      <c r="H121" s="84"/>
      <c r="I121" s="84"/>
      <c r="V121" s="84"/>
      <c r="W121" s="85"/>
      <c r="X121" s="84"/>
      <c r="Y121" s="84"/>
      <c r="Z121" s="85"/>
      <c r="AD121" s="84"/>
    </row>
    <row r="122" spans="2:30" s="83" customFormat="1" ht="21" customHeight="1" x14ac:dyDescent="0.25">
      <c r="B122" s="85"/>
      <c r="G122" s="84"/>
      <c r="H122" s="84"/>
      <c r="I122" s="84"/>
      <c r="V122" s="84"/>
      <c r="W122" s="85"/>
      <c r="X122" s="84"/>
      <c r="Y122" s="84"/>
      <c r="Z122" s="85"/>
      <c r="AD122" s="84"/>
    </row>
    <row r="123" spans="2:30" s="83" customFormat="1" ht="21" customHeight="1" x14ac:dyDescent="0.25">
      <c r="B123" s="85"/>
      <c r="G123" s="84"/>
      <c r="H123" s="84"/>
      <c r="I123" s="84"/>
      <c r="V123" s="84"/>
      <c r="W123" s="85"/>
      <c r="X123" s="84"/>
      <c r="Y123" s="84"/>
      <c r="Z123" s="85"/>
      <c r="AD123" s="84"/>
    </row>
  </sheetData>
  <mergeCells count="8">
    <mergeCell ref="Y1:Y2"/>
    <mergeCell ref="Y3:Y5"/>
    <mergeCell ref="I1:I2"/>
    <mergeCell ref="I3:I5"/>
    <mergeCell ref="J1:J2"/>
    <mergeCell ref="J3:J5"/>
    <mergeCell ref="X1:X2"/>
    <mergeCell ref="X3:X5"/>
  </mergeCells>
  <phoneticPr fontId="16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51E5-3CBB-4E38-8532-CE1A716D0BEA}">
  <sheetPr codeName="Sheet15"/>
  <dimension ref="A1:DA295"/>
  <sheetViews>
    <sheetView topLeftCell="A28" zoomScale="60" zoomScaleNormal="60" workbookViewId="0">
      <selection activeCell="A15" sqref="A15:XFD15"/>
    </sheetView>
  </sheetViews>
  <sheetFormatPr defaultColWidth="8.5546875" defaultRowHeight="17.399999999999999" x14ac:dyDescent="0.25"/>
  <cols>
    <col min="1" max="1" width="12.5546875" style="53" bestFit="1" customWidth="1"/>
    <col min="2" max="2" width="8.5546875" style="53"/>
    <col min="3" max="3" width="10.44140625" style="53" bestFit="1" customWidth="1"/>
    <col min="4" max="4" width="7.44140625" style="53" bestFit="1" customWidth="1"/>
    <col min="5" max="5" width="5.5546875" style="53" bestFit="1" customWidth="1"/>
    <col min="6" max="6" width="7.44140625" style="53" bestFit="1" customWidth="1"/>
    <col min="7" max="7" width="8.5546875" style="53" bestFit="1" customWidth="1"/>
    <col min="8" max="8" width="11.44140625" style="53" bestFit="1" customWidth="1"/>
    <col min="9" max="9" width="8.5546875" style="53"/>
    <col min="10" max="10" width="12.44140625" style="53" bestFit="1" customWidth="1"/>
    <col min="11" max="11" width="9.44140625" style="53" bestFit="1" customWidth="1"/>
    <col min="12" max="12" width="11.5546875" style="53" bestFit="1" customWidth="1"/>
    <col min="13" max="13" width="11.44140625" style="53" bestFit="1" customWidth="1"/>
    <col min="14" max="15" width="8.5546875" style="53"/>
    <col min="16" max="16" width="12.5546875" style="53" bestFit="1" customWidth="1"/>
    <col min="17" max="17" width="8.5546875" style="53"/>
    <col min="18" max="18" width="10.44140625" style="53" bestFit="1" customWidth="1"/>
    <col min="19" max="19" width="7.44140625" style="53" bestFit="1" customWidth="1"/>
    <col min="20" max="20" width="5.5546875" style="53" bestFit="1" customWidth="1"/>
    <col min="21" max="21" width="7.44140625" style="53" bestFit="1" customWidth="1"/>
    <col min="22" max="22" width="6.44140625" style="53" bestFit="1" customWidth="1"/>
    <col min="23" max="23" width="7.44140625" style="53" bestFit="1" customWidth="1"/>
    <col min="24" max="24" width="8.5546875" style="53"/>
    <col min="25" max="25" width="12.44140625" style="53" bestFit="1" customWidth="1"/>
    <col min="26" max="26" width="9.44140625" style="53" bestFit="1" customWidth="1"/>
    <col min="27" max="27" width="11.5546875" style="53" bestFit="1" customWidth="1"/>
    <col min="28" max="28" width="11.44140625" style="53" bestFit="1" customWidth="1"/>
    <col min="29" max="29" width="8.5546875" style="53" customWidth="1"/>
    <col min="30" max="30" width="8.5546875" style="53"/>
    <col min="31" max="31" width="12.5546875" style="53" bestFit="1" customWidth="1"/>
    <col min="32" max="32" width="8.5546875" style="53"/>
    <col min="33" max="33" width="10.44140625" style="53" bestFit="1" customWidth="1"/>
    <col min="34" max="34" width="7.44140625" style="53" bestFit="1" customWidth="1"/>
    <col min="35" max="35" width="5.5546875" style="53" bestFit="1" customWidth="1"/>
    <col min="36" max="36" width="5.44140625" style="53" bestFit="1" customWidth="1"/>
    <col min="37" max="37" width="6.44140625" style="53" bestFit="1" customWidth="1"/>
    <col min="38" max="38" width="5.44140625" style="53" bestFit="1" customWidth="1"/>
    <col min="39" max="39" width="8.5546875" style="53"/>
    <col min="40" max="40" width="12.44140625" style="53" bestFit="1" customWidth="1"/>
    <col min="41" max="41" width="9.44140625" style="53" bestFit="1" customWidth="1"/>
    <col min="42" max="42" width="11.5546875" style="53" bestFit="1" customWidth="1"/>
    <col min="43" max="43" width="11.44140625" style="53" bestFit="1" customWidth="1"/>
    <col min="44" max="45" width="8.5546875" style="53"/>
    <col min="46" max="46" width="12.5546875" style="53" bestFit="1" customWidth="1"/>
    <col min="47" max="47" width="8.5546875" style="53"/>
    <col min="48" max="48" width="10.44140625" style="53" bestFit="1" customWidth="1"/>
    <col min="49" max="49" width="7.44140625" style="53" bestFit="1" customWidth="1"/>
    <col min="50" max="50" width="5.5546875" style="53" bestFit="1" customWidth="1"/>
    <col min="51" max="51" width="5.44140625" style="53" bestFit="1" customWidth="1"/>
    <col min="52" max="52" width="6.44140625" style="53" bestFit="1" customWidth="1"/>
    <col min="53" max="53" width="5.44140625" style="53" bestFit="1" customWidth="1"/>
    <col min="54" max="54" width="8.5546875" style="53"/>
    <col min="55" max="55" width="12.44140625" style="53" bestFit="1" customWidth="1"/>
    <col min="56" max="56" width="9.44140625" style="53" bestFit="1" customWidth="1"/>
    <col min="57" max="57" width="11.5546875" style="53" bestFit="1" customWidth="1"/>
    <col min="58" max="58" width="11.44140625" style="53" bestFit="1" customWidth="1"/>
    <col min="59" max="60" width="8.5546875" style="53"/>
    <col min="61" max="61" width="12.5546875" style="53" bestFit="1" customWidth="1"/>
    <col min="62" max="62" width="8.5546875" style="53"/>
    <col min="63" max="63" width="10.44140625" style="53" bestFit="1" customWidth="1"/>
    <col min="64" max="64" width="7.44140625" style="53" bestFit="1" customWidth="1"/>
    <col min="65" max="65" width="5.5546875" style="53" bestFit="1" customWidth="1"/>
    <col min="66" max="66" width="5.44140625" style="53" bestFit="1" customWidth="1"/>
    <col min="67" max="67" width="6.44140625" style="53" bestFit="1" customWidth="1"/>
    <col min="68" max="68" width="5.44140625" style="53" bestFit="1" customWidth="1"/>
    <col min="69" max="69" width="8.5546875" style="53"/>
    <col min="70" max="70" width="12.44140625" style="53" bestFit="1" customWidth="1"/>
    <col min="71" max="71" width="9.44140625" style="53" bestFit="1" customWidth="1"/>
    <col min="72" max="72" width="11.5546875" style="53" bestFit="1" customWidth="1"/>
    <col min="73" max="73" width="11.44140625" style="53" bestFit="1" customWidth="1"/>
    <col min="74" max="16384" width="8.5546875" style="53"/>
  </cols>
  <sheetData>
    <row r="1" spans="1:104" x14ac:dyDescent="0.25">
      <c r="B1" s="53" t="s">
        <v>100</v>
      </c>
      <c r="C1" s="53" t="s">
        <v>101</v>
      </c>
      <c r="D1" s="53" t="s">
        <v>102</v>
      </c>
      <c r="E1" s="53" t="s">
        <v>103</v>
      </c>
      <c r="F1" s="53" t="s">
        <v>104</v>
      </c>
      <c r="G1" s="53" t="s">
        <v>105</v>
      </c>
      <c r="H1" s="53" t="s">
        <v>106</v>
      </c>
      <c r="I1" s="53" t="s">
        <v>107</v>
      </c>
      <c r="J1" s="53" t="s">
        <v>108</v>
      </c>
      <c r="K1" s="53" t="s">
        <v>109</v>
      </c>
      <c r="L1" s="53" t="s">
        <v>110</v>
      </c>
      <c r="M1" s="53" t="s">
        <v>111</v>
      </c>
      <c r="N1" s="56" t="s">
        <v>6</v>
      </c>
      <c r="Q1" s="53" t="s">
        <v>100</v>
      </c>
      <c r="R1" s="53" t="s">
        <v>101</v>
      </c>
      <c r="S1" s="53" t="s">
        <v>102</v>
      </c>
      <c r="T1" s="53" t="s">
        <v>103</v>
      </c>
      <c r="U1" s="53" t="s">
        <v>104</v>
      </c>
      <c r="V1" s="53" t="s">
        <v>105</v>
      </c>
      <c r="W1" s="53" t="s">
        <v>106</v>
      </c>
      <c r="X1" s="53" t="s">
        <v>107</v>
      </c>
      <c r="Y1" s="53" t="s">
        <v>108</v>
      </c>
      <c r="Z1" s="53" t="s">
        <v>109</v>
      </c>
      <c r="AA1" s="53" t="s">
        <v>110</v>
      </c>
      <c r="AB1" s="53" t="s">
        <v>111</v>
      </c>
      <c r="AC1" s="56" t="s">
        <v>6</v>
      </c>
      <c r="AF1" s="53" t="s">
        <v>100</v>
      </c>
      <c r="AG1" s="53" t="s">
        <v>101</v>
      </c>
      <c r="AH1" s="53" t="s">
        <v>102</v>
      </c>
      <c r="AI1" s="53" t="s">
        <v>103</v>
      </c>
      <c r="AJ1" s="53" t="s">
        <v>104</v>
      </c>
      <c r="AK1" s="53" t="s">
        <v>105</v>
      </c>
      <c r="AL1" s="53" t="s">
        <v>106</v>
      </c>
      <c r="AM1" s="53" t="s">
        <v>107</v>
      </c>
      <c r="AN1" s="53" t="s">
        <v>108</v>
      </c>
      <c r="AO1" s="53" t="s">
        <v>109</v>
      </c>
      <c r="AP1" s="53" t="s">
        <v>110</v>
      </c>
      <c r="AQ1" s="53" t="s">
        <v>111</v>
      </c>
      <c r="AR1" s="56" t="s">
        <v>6</v>
      </c>
      <c r="AU1" s="53" t="s">
        <v>100</v>
      </c>
      <c r="AV1" s="53" t="s">
        <v>101</v>
      </c>
      <c r="AW1" s="53" t="s">
        <v>102</v>
      </c>
      <c r="AX1" s="53" t="s">
        <v>103</v>
      </c>
      <c r="AY1" s="53" t="s">
        <v>104</v>
      </c>
      <c r="AZ1" s="53" t="s">
        <v>105</v>
      </c>
      <c r="BA1" s="53" t="s">
        <v>106</v>
      </c>
      <c r="BB1" s="53" t="s">
        <v>107</v>
      </c>
      <c r="BC1" s="53" t="s">
        <v>108</v>
      </c>
      <c r="BD1" s="53" t="s">
        <v>109</v>
      </c>
      <c r="BE1" s="53" t="s">
        <v>110</v>
      </c>
      <c r="BF1" s="53" t="s">
        <v>111</v>
      </c>
      <c r="BG1" s="56" t="s">
        <v>6</v>
      </c>
      <c r="BJ1" s="53" t="s">
        <v>100</v>
      </c>
      <c r="BK1" s="53" t="s">
        <v>101</v>
      </c>
      <c r="BL1" s="53" t="s">
        <v>102</v>
      </c>
      <c r="BM1" s="53" t="s">
        <v>103</v>
      </c>
      <c r="BN1" s="53" t="s">
        <v>104</v>
      </c>
      <c r="BO1" s="53" t="s">
        <v>105</v>
      </c>
      <c r="BP1" s="53" t="s">
        <v>106</v>
      </c>
      <c r="BQ1" s="53" t="s">
        <v>107</v>
      </c>
      <c r="BR1" s="53" t="s">
        <v>108</v>
      </c>
      <c r="BS1" s="53" t="s">
        <v>109</v>
      </c>
      <c r="BT1" s="53" t="s">
        <v>110</v>
      </c>
      <c r="BU1" s="53" t="s">
        <v>111</v>
      </c>
      <c r="BV1" s="56" t="s">
        <v>6</v>
      </c>
      <c r="CK1" s="56"/>
      <c r="CZ1" s="56"/>
    </row>
    <row r="2" spans="1:104" x14ac:dyDescent="0.25">
      <c r="A2" s="54" t="s">
        <v>112</v>
      </c>
      <c r="N2" s="56"/>
      <c r="P2" s="54" t="s">
        <v>8</v>
      </c>
      <c r="AC2" s="56"/>
      <c r="AE2" s="54" t="s">
        <v>9</v>
      </c>
      <c r="AR2" s="56"/>
      <c r="AT2" s="54" t="s">
        <v>10</v>
      </c>
      <c r="BG2" s="56"/>
      <c r="BI2" s="54" t="s">
        <v>11</v>
      </c>
      <c r="BV2" s="56"/>
      <c r="CK2" s="56"/>
      <c r="CZ2" s="56"/>
    </row>
    <row r="3" spans="1:104" x14ac:dyDescent="0.25">
      <c r="A3" s="53" t="e">
        <f>January!#REF!</f>
        <v>#REF!</v>
      </c>
      <c r="B3" s="53" t="str">
        <f>IFERROR(VLOOKUP($A3,#REF!,2,FALSE),"0")</f>
        <v>0</v>
      </c>
      <c r="C3" s="53" t="str">
        <f>IFERROR(VLOOKUP($A3,#REF!,2,FALSE),"0")</f>
        <v>0</v>
      </c>
      <c r="D3" s="53" t="str">
        <f>IFERROR(VLOOKUP($A3,#REF!,2,FALSE),"0")</f>
        <v>0</v>
      </c>
      <c r="E3" s="53" t="str">
        <f>IFERROR(VLOOKUP($A3,#REF!,2,FALSE),"0")</f>
        <v>0</v>
      </c>
      <c r="F3" s="53" t="str">
        <f>IFERROR(VLOOKUP($A3,#REF!,2,FALSE),"0")</f>
        <v>0</v>
      </c>
      <c r="G3" s="53" t="str">
        <f>IFERROR(VLOOKUP($A3,#REF!,2,FALSE),"0")</f>
        <v>0</v>
      </c>
      <c r="H3" s="53" t="str">
        <f>IFERROR(VLOOKUP($A3,#REF!,2,FALSE),"0")</f>
        <v>0</v>
      </c>
      <c r="I3" s="53" t="str">
        <f>IFERROR(VLOOKUP($A3,#REF!,2,FALSE),"0")</f>
        <v>0</v>
      </c>
      <c r="J3" s="53" t="str">
        <f>IFERROR(VLOOKUP($A3,#REF!,2,FALSE),"0")</f>
        <v>0</v>
      </c>
      <c r="K3" s="53" t="str">
        <f>IFERROR(VLOOKUP($A3,#REF!,2,FALSE),"0")</f>
        <v>0</v>
      </c>
      <c r="L3" s="53" t="str">
        <f>IFERROR(VLOOKUP($A3,#REF!,2,FALSE),"0")</f>
        <v>0</v>
      </c>
      <c r="M3" s="53" t="str">
        <f>IFERROR(VLOOKUP($A3,#REF!,2,FALSE),"0")</f>
        <v>0</v>
      </c>
      <c r="N3" s="56">
        <f t="shared" ref="N3:N46" si="0">SUM(B3:M3)</f>
        <v>0</v>
      </c>
      <c r="P3" s="53" t="e">
        <f>$A$3</f>
        <v>#REF!</v>
      </c>
      <c r="Q3" s="53" t="str">
        <f>IFERROR(VLOOKUP($A3,#REF!,3,FALSE),"0")</f>
        <v>0</v>
      </c>
      <c r="R3" s="53" t="str">
        <f>IFERROR(VLOOKUP($A3,#REF!,3,FALSE),"0")</f>
        <v>0</v>
      </c>
      <c r="S3" s="53" t="str">
        <f>IFERROR(VLOOKUP($A3,#REF!,3,FALSE),"0")</f>
        <v>0</v>
      </c>
      <c r="T3" s="53" t="str">
        <f>IFERROR(VLOOKUP($A3,#REF!,3,FALSE),"0")</f>
        <v>0</v>
      </c>
      <c r="U3" s="53" t="str">
        <f>IFERROR(VLOOKUP($A3,#REF!,3,FALSE),"0")</f>
        <v>0</v>
      </c>
      <c r="V3" s="53" t="str">
        <f>IFERROR(VLOOKUP($A3,#REF!,3,FALSE),"0")</f>
        <v>0</v>
      </c>
      <c r="W3" s="53" t="str">
        <f>IFERROR(VLOOKUP($A3,#REF!,3,FALSE),"0")</f>
        <v>0</v>
      </c>
      <c r="X3" s="53" t="str">
        <f>IFERROR(VLOOKUP($A3,#REF!,3,FALSE),"0")</f>
        <v>0</v>
      </c>
      <c r="Y3" s="53" t="str">
        <f>IFERROR(VLOOKUP($A3,#REF!,3,FALSE),"0")</f>
        <v>0</v>
      </c>
      <c r="Z3" s="53" t="str">
        <f>IFERROR(VLOOKUP($A3,#REF!,3,FALSE),"0")</f>
        <v>0</v>
      </c>
      <c r="AA3" s="53" t="str">
        <f>IFERROR(VLOOKUP($A3,#REF!,3,FALSE),"0")</f>
        <v>0</v>
      </c>
      <c r="AB3" s="53" t="str">
        <f>IFERROR(VLOOKUP($A3,#REF!,3,FALSE),"0")</f>
        <v>0</v>
      </c>
      <c r="AC3" s="56">
        <f t="shared" ref="AC3:AC46" si="1">SUM(Q3:AB3)</f>
        <v>0</v>
      </c>
      <c r="AE3" s="53" t="e">
        <f>$A$3</f>
        <v>#REF!</v>
      </c>
      <c r="AF3" s="53" t="str">
        <f>IFERROR(VLOOKUP($A3,#REF!,4,FALSE),"0")</f>
        <v>0</v>
      </c>
      <c r="AG3" s="53" t="str">
        <f>IFERROR(VLOOKUP($A3,#REF!,4,FALSE),"0")</f>
        <v>0</v>
      </c>
      <c r="AH3" s="53" t="str">
        <f>IFERROR(VLOOKUP($A3,#REF!,4,FALSE),"0")</f>
        <v>0</v>
      </c>
      <c r="AI3" s="53" t="str">
        <f>IFERROR(VLOOKUP($A3,#REF!,4,FALSE),"0")</f>
        <v>0</v>
      </c>
      <c r="AJ3" s="53" t="str">
        <f>IFERROR(VLOOKUP($A3,#REF!,4,FALSE),"0")</f>
        <v>0</v>
      </c>
      <c r="AK3" s="53" t="str">
        <f>IFERROR(VLOOKUP($A3,#REF!,4,FALSE),"0")</f>
        <v>0</v>
      </c>
      <c r="AL3" s="53" t="str">
        <f>IFERROR(VLOOKUP($A3,#REF!,4,FALSE),"0")</f>
        <v>0</v>
      </c>
      <c r="AM3" s="53" t="str">
        <f>IFERROR(VLOOKUP($A3,#REF!,4,FALSE),"0")</f>
        <v>0</v>
      </c>
      <c r="AN3" s="53" t="str">
        <f>IFERROR(VLOOKUP($A3,#REF!,4,FALSE),"0")</f>
        <v>0</v>
      </c>
      <c r="AO3" s="53" t="str">
        <f>IFERROR(VLOOKUP($A3,#REF!,4,FALSE),"0")</f>
        <v>0</v>
      </c>
      <c r="AP3" s="53" t="str">
        <f>IFERROR(VLOOKUP($A3,#REF!,4,FALSE),"0")</f>
        <v>0</v>
      </c>
      <c r="AQ3" s="53" t="str">
        <f>IFERROR(VLOOKUP($A3,#REF!,4,FALSE),"0")</f>
        <v>0</v>
      </c>
      <c r="AR3" s="56">
        <f t="shared" ref="AR3:AR41" si="2">SUM(AF3:AQ3)</f>
        <v>0</v>
      </c>
      <c r="AT3" s="53" t="e">
        <f>$A$3</f>
        <v>#REF!</v>
      </c>
      <c r="AU3" s="53" t="str">
        <f>IFERROR(VLOOKUP($A3,#REF!,5,FALSE),"0")</f>
        <v>0</v>
      </c>
      <c r="AV3" s="53" t="str">
        <f>IFERROR(VLOOKUP($A3,#REF!,5,FALSE),"0")</f>
        <v>0</v>
      </c>
      <c r="AW3" s="53" t="str">
        <f>IFERROR(VLOOKUP($A3,#REF!,5,FALSE),"0")</f>
        <v>0</v>
      </c>
      <c r="AX3" s="53" t="str">
        <f>IFERROR(VLOOKUP($A3,#REF!,5,FALSE),"0")</f>
        <v>0</v>
      </c>
      <c r="AY3" s="53" t="str">
        <f>IFERROR(VLOOKUP($A3,#REF!,5,FALSE),"0")</f>
        <v>0</v>
      </c>
      <c r="AZ3" s="53" t="str">
        <f>IFERROR(VLOOKUP($A3,#REF!,5,FALSE),"0")</f>
        <v>0</v>
      </c>
      <c r="BA3" s="53" t="str">
        <f>IFERROR(VLOOKUP($A3,#REF!,5,FALSE),"0")</f>
        <v>0</v>
      </c>
      <c r="BB3" s="53" t="str">
        <f>IFERROR(VLOOKUP($A3,#REF!,5,FALSE),"0")</f>
        <v>0</v>
      </c>
      <c r="BC3" s="53" t="str">
        <f>IFERROR(VLOOKUP($A3,#REF!,5,FALSE),"0")</f>
        <v>0</v>
      </c>
      <c r="BD3" s="53" t="str">
        <f>IFERROR(VLOOKUP($A3,#REF!,5,FALSE),"0")</f>
        <v>0</v>
      </c>
      <c r="BE3" s="53" t="str">
        <f>IFERROR(VLOOKUP($A3,#REF!,5,FALSE),"0")</f>
        <v>0</v>
      </c>
      <c r="BF3" s="53" t="str">
        <f>IFERROR(VLOOKUP($A3,#REF!,5,FALSE),"0")</f>
        <v>0</v>
      </c>
      <c r="BG3" s="56">
        <f t="shared" ref="BG3:BG41" si="3">SUM(AU3:BF3)</f>
        <v>0</v>
      </c>
      <c r="BI3" s="53" t="e">
        <f>$A$3</f>
        <v>#REF!</v>
      </c>
      <c r="BJ3" s="53" t="str">
        <f>IFERROR(VLOOKUP($A3,#REF!,6,FALSE),"0")</f>
        <v>0</v>
      </c>
      <c r="BK3" s="53" t="str">
        <f>IFERROR(VLOOKUP($A3,#REF!,6,FALSE),"0")</f>
        <v>0</v>
      </c>
      <c r="BL3" s="53" t="str">
        <f>IFERROR(VLOOKUP($A3,#REF!,6,FALSE),"0")</f>
        <v>0</v>
      </c>
      <c r="BM3" s="53" t="str">
        <f>IFERROR(VLOOKUP($A3,#REF!,6,FALSE),"0")</f>
        <v>0</v>
      </c>
      <c r="BN3" s="53" t="str">
        <f>IFERROR(VLOOKUP($A3,#REF!,6,FALSE),"0")</f>
        <v>0</v>
      </c>
      <c r="BO3" s="53" t="str">
        <f>IFERROR(VLOOKUP($A3,#REF!,6,FALSE),"0")</f>
        <v>0</v>
      </c>
      <c r="BP3" s="53" t="str">
        <f>IFERROR(VLOOKUP($A3,#REF!,6,FALSE),"0")</f>
        <v>0</v>
      </c>
      <c r="BQ3" s="53" t="str">
        <f>IFERROR(VLOOKUP($A3,#REF!,6,FALSE),"0")</f>
        <v>0</v>
      </c>
      <c r="BR3" s="53" t="str">
        <f>IFERROR(VLOOKUP($A3,#REF!,6,FALSE),"0")</f>
        <v>0</v>
      </c>
      <c r="BS3" s="53" t="str">
        <f>IFERROR(VLOOKUP($A3,#REF!,6,FALSE),"0")</f>
        <v>0</v>
      </c>
      <c r="BT3" s="53" t="str">
        <f>IFERROR(VLOOKUP($A3,#REF!,6,FALSE),"0")</f>
        <v>0</v>
      </c>
      <c r="BU3" s="53" t="str">
        <f>IFERROR(VLOOKUP($A3,#REF!,6,FALSE),"0")</f>
        <v>0</v>
      </c>
      <c r="BV3" s="56">
        <f t="shared" ref="BV3:BV41" si="4">SUM(BJ3:BU3)</f>
        <v>0</v>
      </c>
      <c r="CK3" s="56"/>
      <c r="CZ3" s="56"/>
    </row>
    <row r="4" spans="1:104" x14ac:dyDescent="0.25">
      <c r="A4" s="53" t="e">
        <f>January!#REF!</f>
        <v>#REF!</v>
      </c>
      <c r="B4" s="53" t="str">
        <f>IFERROR(VLOOKUP($A4,#REF!,2,FALSE),"0")</f>
        <v>0</v>
      </c>
      <c r="C4" s="53" t="str">
        <f>IFERROR(VLOOKUP($A4,#REF!,2,FALSE),"0")</f>
        <v>0</v>
      </c>
      <c r="D4" s="53" t="str">
        <f>IFERROR(VLOOKUP($A4,#REF!,2,FALSE),"0")</f>
        <v>0</v>
      </c>
      <c r="E4" s="53" t="str">
        <f>IFERROR(VLOOKUP($A4,#REF!,2,FALSE),"0")</f>
        <v>0</v>
      </c>
      <c r="F4" s="53" t="str">
        <f>IFERROR(VLOOKUP($A4,#REF!,2,FALSE),"0")</f>
        <v>0</v>
      </c>
      <c r="G4" s="53" t="str">
        <f>IFERROR(VLOOKUP($A4,#REF!,2,FALSE),"0")</f>
        <v>0</v>
      </c>
      <c r="H4" s="53" t="str">
        <f>IFERROR(VLOOKUP($A4,#REF!,2,FALSE),"0")</f>
        <v>0</v>
      </c>
      <c r="I4" s="53" t="str">
        <f>IFERROR(VLOOKUP($A4,#REF!,2,FALSE),"0")</f>
        <v>0</v>
      </c>
      <c r="J4" s="53" t="str">
        <f>IFERROR(VLOOKUP($A4,#REF!,2,FALSE),"0")</f>
        <v>0</v>
      </c>
      <c r="K4" s="53" t="str">
        <f>IFERROR(VLOOKUP($A4,#REF!,2,FALSE),"0")</f>
        <v>0</v>
      </c>
      <c r="L4" s="53" t="str">
        <f>IFERROR(VLOOKUP($A4,#REF!,2,FALSE),"0")</f>
        <v>0</v>
      </c>
      <c r="M4" s="53" t="str">
        <f>IFERROR(VLOOKUP($A4,#REF!,2,FALSE),"0")</f>
        <v>0</v>
      </c>
      <c r="N4" s="56">
        <f t="shared" si="0"/>
        <v>0</v>
      </c>
      <c r="P4" s="53" t="e">
        <f>$A$4</f>
        <v>#REF!</v>
      </c>
      <c r="Q4" s="53" t="str">
        <f>IFERROR(VLOOKUP($A4,#REF!,3,FALSE),"0")</f>
        <v>0</v>
      </c>
      <c r="R4" s="53" t="str">
        <f>IFERROR(VLOOKUP($A4,#REF!,3,FALSE),"0")</f>
        <v>0</v>
      </c>
      <c r="S4" s="53" t="str">
        <f>IFERROR(VLOOKUP($A4,#REF!,3,FALSE),"0")</f>
        <v>0</v>
      </c>
      <c r="T4" s="53" t="str">
        <f>IFERROR(VLOOKUP($A4,#REF!,3,FALSE),"0")</f>
        <v>0</v>
      </c>
      <c r="U4" s="53" t="str">
        <f>IFERROR(VLOOKUP($A4,#REF!,3,FALSE),"0")</f>
        <v>0</v>
      </c>
      <c r="V4" s="53" t="str">
        <f>IFERROR(VLOOKUP($A4,#REF!,3,FALSE),"0")</f>
        <v>0</v>
      </c>
      <c r="W4" s="53" t="str">
        <f>IFERROR(VLOOKUP($A4,#REF!,3,FALSE),"0")</f>
        <v>0</v>
      </c>
      <c r="X4" s="53" t="str">
        <f>IFERROR(VLOOKUP($A4,#REF!,3,FALSE),"0")</f>
        <v>0</v>
      </c>
      <c r="Y4" s="53" t="str">
        <f>IFERROR(VLOOKUP($A4,#REF!,3,FALSE),"0")</f>
        <v>0</v>
      </c>
      <c r="Z4" s="53" t="str">
        <f>IFERROR(VLOOKUP($A4,#REF!,3,FALSE),"0")</f>
        <v>0</v>
      </c>
      <c r="AA4" s="53" t="str">
        <f>IFERROR(VLOOKUP($A4,#REF!,3,FALSE),"0")</f>
        <v>0</v>
      </c>
      <c r="AB4" s="53" t="str">
        <f>IFERROR(VLOOKUP($A4,#REF!,3,FALSE),"0")</f>
        <v>0</v>
      </c>
      <c r="AC4" s="56">
        <f t="shared" si="1"/>
        <v>0</v>
      </c>
      <c r="AE4" s="53" t="e">
        <f>$A$4</f>
        <v>#REF!</v>
      </c>
      <c r="AF4" s="53" t="str">
        <f>IFERROR(VLOOKUP($A4,#REF!,4,FALSE),"0")</f>
        <v>0</v>
      </c>
      <c r="AG4" s="53" t="str">
        <f>IFERROR(VLOOKUP($A4,#REF!,4,FALSE),"0")</f>
        <v>0</v>
      </c>
      <c r="AH4" s="53" t="str">
        <f>IFERROR(VLOOKUP($A4,#REF!,4,FALSE),"0")</f>
        <v>0</v>
      </c>
      <c r="AI4" s="53" t="str">
        <f>IFERROR(VLOOKUP($A4,#REF!,4,FALSE),"0")</f>
        <v>0</v>
      </c>
      <c r="AJ4" s="53" t="str">
        <f>IFERROR(VLOOKUP($A4,#REF!,4,FALSE),"0")</f>
        <v>0</v>
      </c>
      <c r="AK4" s="53" t="str">
        <f>IFERROR(VLOOKUP($A4,#REF!,4,FALSE),"0")</f>
        <v>0</v>
      </c>
      <c r="AL4" s="53" t="str">
        <f>IFERROR(VLOOKUP($A4,#REF!,4,FALSE),"0")</f>
        <v>0</v>
      </c>
      <c r="AM4" s="53" t="str">
        <f>IFERROR(VLOOKUP($A4,#REF!,4,FALSE),"0")</f>
        <v>0</v>
      </c>
      <c r="AN4" s="53" t="str">
        <f>IFERROR(VLOOKUP($A4,#REF!,4,FALSE),"0")</f>
        <v>0</v>
      </c>
      <c r="AO4" s="53" t="str">
        <f>IFERROR(VLOOKUP($A4,#REF!,4,FALSE),"0")</f>
        <v>0</v>
      </c>
      <c r="AP4" s="53" t="str">
        <f>IFERROR(VLOOKUP($A4,#REF!,4,FALSE),"0")</f>
        <v>0</v>
      </c>
      <c r="AQ4" s="53" t="str">
        <f>IFERROR(VLOOKUP($A4,#REF!,4,FALSE),"0")</f>
        <v>0</v>
      </c>
      <c r="AR4" s="56">
        <f t="shared" si="2"/>
        <v>0</v>
      </c>
      <c r="AT4" s="53" t="e">
        <f>$A$4</f>
        <v>#REF!</v>
      </c>
      <c r="AU4" s="53" t="str">
        <f>IFERROR(VLOOKUP($A4,#REF!,5,FALSE),"0")</f>
        <v>0</v>
      </c>
      <c r="AV4" s="53" t="str">
        <f>IFERROR(VLOOKUP($A4,#REF!,5,FALSE),"0")</f>
        <v>0</v>
      </c>
      <c r="AW4" s="53" t="str">
        <f>IFERROR(VLOOKUP($A4,#REF!,5,FALSE),"0")</f>
        <v>0</v>
      </c>
      <c r="AX4" s="53" t="str">
        <f>IFERROR(VLOOKUP($A4,#REF!,5,FALSE),"0")</f>
        <v>0</v>
      </c>
      <c r="AY4" s="53" t="str">
        <f>IFERROR(VLOOKUP($A4,#REF!,5,FALSE),"0")</f>
        <v>0</v>
      </c>
      <c r="AZ4" s="53" t="str">
        <f>IFERROR(VLOOKUP($A4,#REF!,5,FALSE),"0")</f>
        <v>0</v>
      </c>
      <c r="BA4" s="53" t="str">
        <f>IFERROR(VLOOKUP($A4,#REF!,5,FALSE),"0")</f>
        <v>0</v>
      </c>
      <c r="BB4" s="53" t="str">
        <f>IFERROR(VLOOKUP($A4,#REF!,5,FALSE),"0")</f>
        <v>0</v>
      </c>
      <c r="BC4" s="53" t="str">
        <f>IFERROR(VLOOKUP($A4,#REF!,5,FALSE),"0")</f>
        <v>0</v>
      </c>
      <c r="BD4" s="53" t="str">
        <f>IFERROR(VLOOKUP($A4,#REF!,5,FALSE),"0")</f>
        <v>0</v>
      </c>
      <c r="BE4" s="53" t="str">
        <f>IFERROR(VLOOKUP($A4,#REF!,5,FALSE),"0")</f>
        <v>0</v>
      </c>
      <c r="BF4" s="53" t="str">
        <f>IFERROR(VLOOKUP($A4,#REF!,5,FALSE),"0")</f>
        <v>0</v>
      </c>
      <c r="BG4" s="56">
        <f t="shared" si="3"/>
        <v>0</v>
      </c>
      <c r="BI4" s="53" t="e">
        <f>$A$4</f>
        <v>#REF!</v>
      </c>
      <c r="BJ4" s="53" t="str">
        <f>IFERROR(VLOOKUP($A4,#REF!,6,FALSE),"0")</f>
        <v>0</v>
      </c>
      <c r="BK4" s="53" t="str">
        <f>IFERROR(VLOOKUP($A4,#REF!,6,FALSE),"0")</f>
        <v>0</v>
      </c>
      <c r="BL4" s="53" t="str">
        <f>IFERROR(VLOOKUP($A4,#REF!,6,FALSE),"0")</f>
        <v>0</v>
      </c>
      <c r="BM4" s="53" t="str">
        <f>IFERROR(VLOOKUP($A4,#REF!,6,FALSE),"0")</f>
        <v>0</v>
      </c>
      <c r="BN4" s="53" t="str">
        <f>IFERROR(VLOOKUP($A4,#REF!,6,FALSE),"0")</f>
        <v>0</v>
      </c>
      <c r="BO4" s="53" t="str">
        <f>IFERROR(VLOOKUP($A4,#REF!,6,FALSE),"0")</f>
        <v>0</v>
      </c>
      <c r="BP4" s="53" t="str">
        <f>IFERROR(VLOOKUP($A4,#REF!,6,FALSE),"0")</f>
        <v>0</v>
      </c>
      <c r="BQ4" s="53" t="str">
        <f>IFERROR(VLOOKUP($A4,#REF!,6,FALSE),"0")</f>
        <v>0</v>
      </c>
      <c r="BR4" s="53" t="str">
        <f>IFERROR(VLOOKUP($A4,#REF!,6,FALSE),"0")</f>
        <v>0</v>
      </c>
      <c r="BS4" s="53" t="str">
        <f>IFERROR(VLOOKUP($A4,#REF!,6,FALSE),"0")</f>
        <v>0</v>
      </c>
      <c r="BT4" s="53" t="str">
        <f>IFERROR(VLOOKUP($A4,#REF!,6,FALSE),"0")</f>
        <v>0</v>
      </c>
      <c r="BU4" s="53" t="str">
        <f>IFERROR(VLOOKUP($A4,#REF!,6,FALSE),"0")</f>
        <v>0</v>
      </c>
      <c r="BV4" s="56">
        <f t="shared" si="4"/>
        <v>0</v>
      </c>
      <c r="CK4" s="56"/>
      <c r="CZ4" s="56"/>
    </row>
    <row r="5" spans="1:104" x14ac:dyDescent="0.25">
      <c r="A5" s="53" t="e">
        <f>January!#REF!</f>
        <v>#REF!</v>
      </c>
      <c r="B5" s="53" t="str">
        <f>IFERROR(VLOOKUP($A5,#REF!,2,FALSE),"0")</f>
        <v>0</v>
      </c>
      <c r="C5" s="53" t="str">
        <f>IFERROR(VLOOKUP($A5,#REF!,2,FALSE),"0")</f>
        <v>0</v>
      </c>
      <c r="D5" s="53" t="str">
        <f>IFERROR(VLOOKUP($A5,#REF!,2,FALSE),"0")</f>
        <v>0</v>
      </c>
      <c r="E5" s="53" t="str">
        <f>IFERROR(VLOOKUP($A5,#REF!,2,FALSE),"0")</f>
        <v>0</v>
      </c>
      <c r="F5" s="53" t="str">
        <f>IFERROR(VLOOKUP($A5,#REF!,2,FALSE),"0")</f>
        <v>0</v>
      </c>
      <c r="G5" s="53" t="str">
        <f>IFERROR(VLOOKUP($A5,#REF!,2,FALSE),"0")</f>
        <v>0</v>
      </c>
      <c r="H5" s="53" t="str">
        <f>IFERROR(VLOOKUP($A5,#REF!,2,FALSE),"0")</f>
        <v>0</v>
      </c>
      <c r="I5" s="53" t="str">
        <f>IFERROR(VLOOKUP($A5,#REF!,2,FALSE),"0")</f>
        <v>0</v>
      </c>
      <c r="J5" s="53" t="str">
        <f>IFERROR(VLOOKUP($A5,#REF!,2,FALSE),"0")</f>
        <v>0</v>
      </c>
      <c r="K5" s="53" t="str">
        <f>IFERROR(VLOOKUP($A5,#REF!,2,FALSE),"0")</f>
        <v>0</v>
      </c>
      <c r="L5" s="53" t="str">
        <f>IFERROR(VLOOKUP($A5,#REF!,2,FALSE),"0")</f>
        <v>0</v>
      </c>
      <c r="M5" s="53" t="str">
        <f>IFERROR(VLOOKUP($A5,#REF!,2,FALSE),"0")</f>
        <v>0</v>
      </c>
      <c r="N5" s="56">
        <f t="shared" si="0"/>
        <v>0</v>
      </c>
      <c r="P5" s="53" t="e">
        <f>$A$5</f>
        <v>#REF!</v>
      </c>
      <c r="Q5" s="53" t="str">
        <f>IFERROR(VLOOKUP($A5,#REF!,3,FALSE),"0")</f>
        <v>0</v>
      </c>
      <c r="R5" s="53" t="str">
        <f>IFERROR(VLOOKUP($A5,#REF!,3,FALSE),"0")</f>
        <v>0</v>
      </c>
      <c r="S5" s="53" t="str">
        <f>IFERROR(VLOOKUP($A5,#REF!,3,FALSE),"0")</f>
        <v>0</v>
      </c>
      <c r="T5" s="53" t="str">
        <f>IFERROR(VLOOKUP($A5,#REF!,3,FALSE),"0")</f>
        <v>0</v>
      </c>
      <c r="U5" s="53" t="str">
        <f>IFERROR(VLOOKUP($A5,#REF!,3,FALSE),"0")</f>
        <v>0</v>
      </c>
      <c r="V5" s="53" t="str">
        <f>IFERROR(VLOOKUP($A5,#REF!,3,FALSE),"0")</f>
        <v>0</v>
      </c>
      <c r="W5" s="53" t="str">
        <f>IFERROR(VLOOKUP($A5,#REF!,3,FALSE),"0")</f>
        <v>0</v>
      </c>
      <c r="X5" s="53" t="str">
        <f>IFERROR(VLOOKUP($A5,#REF!,3,FALSE),"0")</f>
        <v>0</v>
      </c>
      <c r="Y5" s="53" t="str">
        <f>IFERROR(VLOOKUP($A5,#REF!,3,FALSE),"0")</f>
        <v>0</v>
      </c>
      <c r="Z5" s="53" t="str">
        <f>IFERROR(VLOOKUP($A5,#REF!,3,FALSE),"0")</f>
        <v>0</v>
      </c>
      <c r="AA5" s="53" t="str">
        <f>IFERROR(VLOOKUP($A5,#REF!,3,FALSE),"0")</f>
        <v>0</v>
      </c>
      <c r="AB5" s="53" t="str">
        <f>IFERROR(VLOOKUP($A5,#REF!,3,FALSE),"0")</f>
        <v>0</v>
      </c>
      <c r="AC5" s="56">
        <f t="shared" si="1"/>
        <v>0</v>
      </c>
      <c r="AE5" s="53" t="e">
        <f>$A$5</f>
        <v>#REF!</v>
      </c>
      <c r="AF5" s="53" t="str">
        <f>IFERROR(VLOOKUP($A5,#REF!,4,FALSE),"0")</f>
        <v>0</v>
      </c>
      <c r="AG5" s="53" t="str">
        <f>IFERROR(VLOOKUP($A5,#REF!,4,FALSE),"0")</f>
        <v>0</v>
      </c>
      <c r="AH5" s="53" t="str">
        <f>IFERROR(VLOOKUP($A5,#REF!,4,FALSE),"0")</f>
        <v>0</v>
      </c>
      <c r="AI5" s="53" t="str">
        <f>IFERROR(VLOOKUP($A5,#REF!,4,FALSE),"0")</f>
        <v>0</v>
      </c>
      <c r="AJ5" s="53" t="str">
        <f>IFERROR(VLOOKUP($A5,#REF!,4,FALSE),"0")</f>
        <v>0</v>
      </c>
      <c r="AK5" s="53" t="str">
        <f>IFERROR(VLOOKUP($A5,#REF!,4,FALSE),"0")</f>
        <v>0</v>
      </c>
      <c r="AL5" s="53" t="str">
        <f>IFERROR(VLOOKUP($A5,#REF!,4,FALSE),"0")</f>
        <v>0</v>
      </c>
      <c r="AM5" s="53" t="str">
        <f>IFERROR(VLOOKUP($A5,#REF!,4,FALSE),"0")</f>
        <v>0</v>
      </c>
      <c r="AN5" s="53" t="str">
        <f>IFERROR(VLOOKUP($A5,#REF!,4,FALSE),"0")</f>
        <v>0</v>
      </c>
      <c r="AO5" s="53" t="str">
        <f>IFERROR(VLOOKUP($A5,#REF!,4,FALSE),"0")</f>
        <v>0</v>
      </c>
      <c r="AP5" s="53" t="str">
        <f>IFERROR(VLOOKUP($A5,#REF!,4,FALSE),"0")</f>
        <v>0</v>
      </c>
      <c r="AQ5" s="53" t="str">
        <f>IFERROR(VLOOKUP($A5,#REF!,4,FALSE),"0")</f>
        <v>0</v>
      </c>
      <c r="AR5" s="56">
        <f t="shared" si="2"/>
        <v>0</v>
      </c>
      <c r="AT5" s="53" t="e">
        <f>$A$5</f>
        <v>#REF!</v>
      </c>
      <c r="AU5" s="53" t="str">
        <f>IFERROR(VLOOKUP($A5,#REF!,5,FALSE),"0")</f>
        <v>0</v>
      </c>
      <c r="AV5" s="53" t="str">
        <f>IFERROR(VLOOKUP($A5,#REF!,5,FALSE),"0")</f>
        <v>0</v>
      </c>
      <c r="AW5" s="53" t="str">
        <f>IFERROR(VLOOKUP($A5,#REF!,5,FALSE),"0")</f>
        <v>0</v>
      </c>
      <c r="AX5" s="53" t="str">
        <f>IFERROR(VLOOKUP($A5,#REF!,5,FALSE),"0")</f>
        <v>0</v>
      </c>
      <c r="AY5" s="53" t="str">
        <f>IFERROR(VLOOKUP($A5,#REF!,5,FALSE),"0")</f>
        <v>0</v>
      </c>
      <c r="AZ5" s="53" t="str">
        <f>IFERROR(VLOOKUP($A5,#REF!,5,FALSE),"0")</f>
        <v>0</v>
      </c>
      <c r="BA5" s="53" t="str">
        <f>IFERROR(VLOOKUP($A5,#REF!,5,FALSE),"0")</f>
        <v>0</v>
      </c>
      <c r="BB5" s="53" t="str">
        <f>IFERROR(VLOOKUP($A5,#REF!,5,FALSE),"0")</f>
        <v>0</v>
      </c>
      <c r="BC5" s="53" t="str">
        <f>IFERROR(VLOOKUP($A5,#REF!,5,FALSE),"0")</f>
        <v>0</v>
      </c>
      <c r="BD5" s="53" t="str">
        <f>IFERROR(VLOOKUP($A5,#REF!,5,FALSE),"0")</f>
        <v>0</v>
      </c>
      <c r="BE5" s="53" t="str">
        <f>IFERROR(VLOOKUP($A5,#REF!,5,FALSE),"0")</f>
        <v>0</v>
      </c>
      <c r="BF5" s="53" t="str">
        <f>IFERROR(VLOOKUP($A5,#REF!,5,FALSE),"0")</f>
        <v>0</v>
      </c>
      <c r="BG5" s="56">
        <f t="shared" si="3"/>
        <v>0</v>
      </c>
      <c r="BI5" s="53" t="e">
        <f>$A$5</f>
        <v>#REF!</v>
      </c>
      <c r="BJ5" s="53" t="str">
        <f>IFERROR(VLOOKUP($A5,#REF!,6,FALSE),"0")</f>
        <v>0</v>
      </c>
      <c r="BK5" s="53" t="str">
        <f>IFERROR(VLOOKUP($A5,#REF!,6,FALSE),"0")</f>
        <v>0</v>
      </c>
      <c r="BL5" s="53" t="str">
        <f>IFERROR(VLOOKUP($A5,#REF!,6,FALSE),"0")</f>
        <v>0</v>
      </c>
      <c r="BM5" s="53" t="str">
        <f>IFERROR(VLOOKUP($A5,#REF!,6,FALSE),"0")</f>
        <v>0</v>
      </c>
      <c r="BN5" s="53" t="str">
        <f>IFERROR(VLOOKUP($A5,#REF!,6,FALSE),"0")</f>
        <v>0</v>
      </c>
      <c r="BO5" s="53" t="str">
        <f>IFERROR(VLOOKUP($A5,#REF!,6,FALSE),"0")</f>
        <v>0</v>
      </c>
      <c r="BP5" s="53" t="str">
        <f>IFERROR(VLOOKUP($A5,#REF!,6,FALSE),"0")</f>
        <v>0</v>
      </c>
      <c r="BQ5" s="53" t="str">
        <f>IFERROR(VLOOKUP($A5,#REF!,6,FALSE),"0")</f>
        <v>0</v>
      </c>
      <c r="BR5" s="53" t="str">
        <f>IFERROR(VLOOKUP($A5,#REF!,6,FALSE),"0")</f>
        <v>0</v>
      </c>
      <c r="BS5" s="53" t="str">
        <f>IFERROR(VLOOKUP($A5,#REF!,6,FALSE),"0")</f>
        <v>0</v>
      </c>
      <c r="BT5" s="53" t="str">
        <f>IFERROR(VLOOKUP($A5,#REF!,6,FALSE),"0")</f>
        <v>0</v>
      </c>
      <c r="BU5" s="53" t="str">
        <f>IFERROR(VLOOKUP($A5,#REF!,6,FALSE),"0")</f>
        <v>0</v>
      </c>
      <c r="BV5" s="56">
        <f t="shared" si="4"/>
        <v>0</v>
      </c>
      <c r="CK5" s="56"/>
      <c r="CZ5" s="56"/>
    </row>
    <row r="6" spans="1:104" x14ac:dyDescent="0.25">
      <c r="A6" s="53" t="str">
        <f>January!$C$6</f>
        <v>yagiha</v>
      </c>
      <c r="B6" s="53" t="str">
        <f>IFERROR(VLOOKUP($A6,#REF!,2,FALSE),"0")</f>
        <v>0</v>
      </c>
      <c r="C6" s="53" t="str">
        <f>IFERROR(VLOOKUP($A6,#REF!,2,FALSE),"0")</f>
        <v>0</v>
      </c>
      <c r="D6" s="53" t="str">
        <f>IFERROR(VLOOKUP($A6,#REF!,2,FALSE),"0")</f>
        <v>0</v>
      </c>
      <c r="E6" s="53" t="str">
        <f>IFERROR(VLOOKUP($A6,#REF!,2,FALSE),"0")</f>
        <v>0</v>
      </c>
      <c r="F6" s="53" t="str">
        <f>IFERROR(VLOOKUP($A6,#REF!,2,FALSE),"0")</f>
        <v>0</v>
      </c>
      <c r="G6" s="53" t="str">
        <f>IFERROR(VLOOKUP($A6,#REF!,2,FALSE),"0")</f>
        <v>0</v>
      </c>
      <c r="H6" s="53" t="str">
        <f>IFERROR(VLOOKUP($A6,#REF!,2,FALSE),"0")</f>
        <v>0</v>
      </c>
      <c r="I6" s="53" t="str">
        <f>IFERROR(VLOOKUP($A6,#REF!,2,FALSE),"0")</f>
        <v>0</v>
      </c>
      <c r="J6" s="53" t="str">
        <f>IFERROR(VLOOKUP($A6,#REF!,2,FALSE),"0")</f>
        <v>0</v>
      </c>
      <c r="K6" s="53" t="str">
        <f>IFERROR(VLOOKUP($A6,#REF!,2,FALSE),"0")</f>
        <v>0</v>
      </c>
      <c r="L6" s="53" t="str">
        <f>IFERROR(VLOOKUP($A6,#REF!,2,FALSE),"0")</f>
        <v>0</v>
      </c>
      <c r="M6" s="53" t="str">
        <f>IFERROR(VLOOKUP($A6,#REF!,2,FALSE),"0")</f>
        <v>0</v>
      </c>
      <c r="N6" s="56">
        <f t="shared" si="0"/>
        <v>0</v>
      </c>
      <c r="P6" s="53" t="str">
        <f>$A$6</f>
        <v>yagiha</v>
      </c>
      <c r="Q6" s="53" t="str">
        <f>IFERROR(VLOOKUP($A6,#REF!,3,FALSE),"0")</f>
        <v>0</v>
      </c>
      <c r="R6" s="53" t="str">
        <f>IFERROR(VLOOKUP($A6,#REF!,3,FALSE),"0")</f>
        <v>0</v>
      </c>
      <c r="S6" s="53" t="str">
        <f>IFERROR(VLOOKUP($A6,#REF!,3,FALSE),"0")</f>
        <v>0</v>
      </c>
      <c r="T6" s="53" t="str">
        <f>IFERROR(VLOOKUP($A6,#REF!,3,FALSE),"0")</f>
        <v>0</v>
      </c>
      <c r="U6" s="53" t="str">
        <f>IFERROR(VLOOKUP($A6,#REF!,3,FALSE),"0")</f>
        <v>0</v>
      </c>
      <c r="V6" s="53" t="str">
        <f>IFERROR(VLOOKUP($A6,#REF!,3,FALSE),"0")</f>
        <v>0</v>
      </c>
      <c r="W6" s="53" t="str">
        <f>IFERROR(VLOOKUP($A6,#REF!,3,FALSE),"0")</f>
        <v>0</v>
      </c>
      <c r="X6" s="53" t="str">
        <f>IFERROR(VLOOKUP($A6,#REF!,3,FALSE),"0")</f>
        <v>0</v>
      </c>
      <c r="Y6" s="53" t="str">
        <f>IFERROR(VLOOKUP($A6,#REF!,3,FALSE),"0")</f>
        <v>0</v>
      </c>
      <c r="Z6" s="53" t="str">
        <f>IFERROR(VLOOKUP($A6,#REF!,3,FALSE),"0")</f>
        <v>0</v>
      </c>
      <c r="AA6" s="53" t="str">
        <f>IFERROR(VLOOKUP($A6,#REF!,3,FALSE),"0")</f>
        <v>0</v>
      </c>
      <c r="AB6" s="53" t="str">
        <f>IFERROR(VLOOKUP($A6,#REF!,3,FALSE),"0")</f>
        <v>0</v>
      </c>
      <c r="AC6" s="56">
        <f t="shared" si="1"/>
        <v>0</v>
      </c>
      <c r="AE6" s="53" t="str">
        <f>$A$6</f>
        <v>yagiha</v>
      </c>
      <c r="AF6" s="53" t="str">
        <f>IFERROR(VLOOKUP($A6,#REF!,4,FALSE),"0")</f>
        <v>0</v>
      </c>
      <c r="AG6" s="53" t="str">
        <f>IFERROR(VLOOKUP($A6,#REF!,4,FALSE),"0")</f>
        <v>0</v>
      </c>
      <c r="AH6" s="53" t="str">
        <f>IFERROR(VLOOKUP($A6,#REF!,4,FALSE),"0")</f>
        <v>0</v>
      </c>
      <c r="AI6" s="53" t="str">
        <f>IFERROR(VLOOKUP($A6,#REF!,4,FALSE),"0")</f>
        <v>0</v>
      </c>
      <c r="AJ6" s="53" t="str">
        <f>IFERROR(VLOOKUP($A6,#REF!,4,FALSE),"0")</f>
        <v>0</v>
      </c>
      <c r="AK6" s="53" t="str">
        <f>IFERROR(VLOOKUP($A6,#REF!,4,FALSE),"0")</f>
        <v>0</v>
      </c>
      <c r="AL6" s="53" t="str">
        <f>IFERROR(VLOOKUP($A6,#REF!,4,FALSE),"0")</f>
        <v>0</v>
      </c>
      <c r="AM6" s="53" t="str">
        <f>IFERROR(VLOOKUP($A6,#REF!,4,FALSE),"0")</f>
        <v>0</v>
      </c>
      <c r="AN6" s="53" t="str">
        <f>IFERROR(VLOOKUP($A6,#REF!,4,FALSE),"0")</f>
        <v>0</v>
      </c>
      <c r="AO6" s="53" t="str">
        <f>IFERROR(VLOOKUP($A6,#REF!,4,FALSE),"0")</f>
        <v>0</v>
      </c>
      <c r="AP6" s="53" t="str">
        <f>IFERROR(VLOOKUP($A6,#REF!,4,FALSE),"0")</f>
        <v>0</v>
      </c>
      <c r="AQ6" s="53" t="str">
        <f>IFERROR(VLOOKUP($A6,#REF!,4,FALSE),"0")</f>
        <v>0</v>
      </c>
      <c r="AR6" s="56">
        <f t="shared" si="2"/>
        <v>0</v>
      </c>
      <c r="AT6" s="53" t="str">
        <f>$A$6</f>
        <v>yagiha</v>
      </c>
      <c r="AU6" s="53" t="str">
        <f>IFERROR(VLOOKUP($A6,#REF!,5,FALSE),"0")</f>
        <v>0</v>
      </c>
      <c r="AV6" s="53" t="str">
        <f>IFERROR(VLOOKUP($A6,#REF!,5,FALSE),"0")</f>
        <v>0</v>
      </c>
      <c r="AW6" s="53" t="str">
        <f>IFERROR(VLOOKUP($A6,#REF!,5,FALSE),"0")</f>
        <v>0</v>
      </c>
      <c r="AX6" s="53" t="str">
        <f>IFERROR(VLOOKUP($A6,#REF!,5,FALSE),"0")</f>
        <v>0</v>
      </c>
      <c r="AY6" s="53" t="str">
        <f>IFERROR(VLOOKUP($A6,#REF!,5,FALSE),"0")</f>
        <v>0</v>
      </c>
      <c r="AZ6" s="53" t="str">
        <f>IFERROR(VLOOKUP($A6,#REF!,5,FALSE),"0")</f>
        <v>0</v>
      </c>
      <c r="BA6" s="53" t="str">
        <f>IFERROR(VLOOKUP($A6,#REF!,5,FALSE),"0")</f>
        <v>0</v>
      </c>
      <c r="BB6" s="53" t="str">
        <f>IFERROR(VLOOKUP($A6,#REF!,5,FALSE),"0")</f>
        <v>0</v>
      </c>
      <c r="BC6" s="53" t="str">
        <f>IFERROR(VLOOKUP($A6,#REF!,5,FALSE),"0")</f>
        <v>0</v>
      </c>
      <c r="BD6" s="53" t="str">
        <f>IFERROR(VLOOKUP($A6,#REF!,5,FALSE),"0")</f>
        <v>0</v>
      </c>
      <c r="BE6" s="53" t="str">
        <f>IFERROR(VLOOKUP($A6,#REF!,5,FALSE),"0")</f>
        <v>0</v>
      </c>
      <c r="BF6" s="53" t="str">
        <f>IFERROR(VLOOKUP($A6,#REF!,5,FALSE),"0")</f>
        <v>0</v>
      </c>
      <c r="BG6" s="56">
        <f t="shared" si="3"/>
        <v>0</v>
      </c>
      <c r="BI6" s="53" t="str">
        <f>$A$6</f>
        <v>yagiha</v>
      </c>
      <c r="BJ6" s="53" t="str">
        <f>IFERROR(VLOOKUP($A6,#REF!,6,FALSE),"0")</f>
        <v>0</v>
      </c>
      <c r="BK6" s="53" t="str">
        <f>IFERROR(VLOOKUP($A6,#REF!,6,FALSE),"0")</f>
        <v>0</v>
      </c>
      <c r="BL6" s="53" t="str">
        <f>IFERROR(VLOOKUP($A6,#REF!,6,FALSE),"0")</f>
        <v>0</v>
      </c>
      <c r="BM6" s="53" t="str">
        <f>IFERROR(VLOOKUP($A6,#REF!,6,FALSE),"0")</f>
        <v>0</v>
      </c>
      <c r="BN6" s="53" t="str">
        <f>IFERROR(VLOOKUP($A6,#REF!,6,FALSE),"0")</f>
        <v>0</v>
      </c>
      <c r="BO6" s="53" t="str">
        <f>IFERROR(VLOOKUP($A6,#REF!,6,FALSE),"0")</f>
        <v>0</v>
      </c>
      <c r="BP6" s="53" t="str">
        <f>IFERROR(VLOOKUP($A6,#REF!,6,FALSE),"0")</f>
        <v>0</v>
      </c>
      <c r="BQ6" s="53" t="str">
        <f>IFERROR(VLOOKUP($A6,#REF!,6,FALSE),"0")</f>
        <v>0</v>
      </c>
      <c r="BR6" s="53" t="str">
        <f>IFERROR(VLOOKUP($A6,#REF!,6,FALSE),"0")</f>
        <v>0</v>
      </c>
      <c r="BS6" s="53" t="str">
        <f>IFERROR(VLOOKUP($A6,#REF!,6,FALSE),"0")</f>
        <v>0</v>
      </c>
      <c r="BT6" s="53" t="str">
        <f>IFERROR(VLOOKUP($A6,#REF!,6,FALSE),"0")</f>
        <v>0</v>
      </c>
      <c r="BU6" s="53" t="str">
        <f>IFERROR(VLOOKUP($A6,#REF!,6,FALSE),"0")</f>
        <v>0</v>
      </c>
      <c r="BV6" s="56">
        <f t="shared" si="4"/>
        <v>0</v>
      </c>
      <c r="CK6" s="56"/>
      <c r="CZ6" s="56"/>
    </row>
    <row r="7" spans="1:104" x14ac:dyDescent="0.25">
      <c r="A7" s="53" t="str">
        <f>January!$C$7</f>
        <v>shingato</v>
      </c>
      <c r="B7" s="53" t="str">
        <f>IFERROR(VLOOKUP($A7,#REF!,2,FALSE),"0")</f>
        <v>0</v>
      </c>
      <c r="C7" s="53" t="str">
        <f>IFERROR(VLOOKUP($A7,#REF!,2,FALSE),"0")</f>
        <v>0</v>
      </c>
      <c r="D7" s="53" t="str">
        <f>IFERROR(VLOOKUP($A7,#REF!,2,FALSE),"0")</f>
        <v>0</v>
      </c>
      <c r="E7" s="53" t="str">
        <f>IFERROR(VLOOKUP($A7,#REF!,2,FALSE),"0")</f>
        <v>0</v>
      </c>
      <c r="F7" s="53" t="str">
        <f>IFERROR(VLOOKUP($A7,#REF!,2,FALSE),"0")</f>
        <v>0</v>
      </c>
      <c r="G7" s="53" t="str">
        <f>IFERROR(VLOOKUP($A7,#REF!,2,FALSE),"0")</f>
        <v>0</v>
      </c>
      <c r="H7" s="53" t="str">
        <f>IFERROR(VLOOKUP($A7,#REF!,2,FALSE),"0")</f>
        <v>0</v>
      </c>
      <c r="I7" s="53" t="str">
        <f>IFERROR(VLOOKUP($A7,#REF!,2,FALSE),"0")</f>
        <v>0</v>
      </c>
      <c r="J7" s="53" t="str">
        <f>IFERROR(VLOOKUP($A7,#REF!,2,FALSE),"0")</f>
        <v>0</v>
      </c>
      <c r="K7" s="53" t="str">
        <f>IFERROR(VLOOKUP($A7,#REF!,2,FALSE),"0")</f>
        <v>0</v>
      </c>
      <c r="L7" s="53" t="str">
        <f>IFERROR(VLOOKUP($A7,#REF!,2,FALSE),"0")</f>
        <v>0</v>
      </c>
      <c r="M7" s="53" t="str">
        <f>IFERROR(VLOOKUP($A7,#REF!,2,FALSE),"0")</f>
        <v>0</v>
      </c>
      <c r="N7" s="56">
        <f t="shared" si="0"/>
        <v>0</v>
      </c>
      <c r="P7" s="53" t="str">
        <f>$A$7</f>
        <v>shingato</v>
      </c>
      <c r="Q7" s="53" t="str">
        <f>IFERROR(VLOOKUP($A7,#REF!,3,FALSE),"0")</f>
        <v>0</v>
      </c>
      <c r="R7" s="53" t="str">
        <f>IFERROR(VLOOKUP($A7,#REF!,3,FALSE),"0")</f>
        <v>0</v>
      </c>
      <c r="S7" s="53" t="str">
        <f>IFERROR(VLOOKUP($A7,#REF!,3,FALSE),"0")</f>
        <v>0</v>
      </c>
      <c r="T7" s="53" t="str">
        <f>IFERROR(VLOOKUP($A7,#REF!,3,FALSE),"0")</f>
        <v>0</v>
      </c>
      <c r="U7" s="53" t="str">
        <f>IFERROR(VLOOKUP($A7,#REF!,3,FALSE),"0")</f>
        <v>0</v>
      </c>
      <c r="V7" s="53" t="str">
        <f>IFERROR(VLOOKUP($A7,#REF!,3,FALSE),"0")</f>
        <v>0</v>
      </c>
      <c r="W7" s="53" t="str">
        <f>IFERROR(VLOOKUP($A7,#REF!,3,FALSE),"0")</f>
        <v>0</v>
      </c>
      <c r="X7" s="53" t="str">
        <f>IFERROR(VLOOKUP($A7,#REF!,3,FALSE),"0")</f>
        <v>0</v>
      </c>
      <c r="Y7" s="53" t="str">
        <f>IFERROR(VLOOKUP($A7,#REF!,3,FALSE),"0")</f>
        <v>0</v>
      </c>
      <c r="Z7" s="53" t="str">
        <f>IFERROR(VLOOKUP($A7,#REF!,3,FALSE),"0")</f>
        <v>0</v>
      </c>
      <c r="AA7" s="53" t="str">
        <f>IFERROR(VLOOKUP($A7,#REF!,3,FALSE),"0")</f>
        <v>0</v>
      </c>
      <c r="AB7" s="53" t="str">
        <f>IFERROR(VLOOKUP($A7,#REF!,3,FALSE),"0")</f>
        <v>0</v>
      </c>
      <c r="AC7" s="56">
        <f t="shared" si="1"/>
        <v>0</v>
      </c>
      <c r="AE7" s="53" t="str">
        <f>$A$7</f>
        <v>shingato</v>
      </c>
      <c r="AF7" s="53" t="str">
        <f>IFERROR(VLOOKUP($A7,#REF!,4,FALSE),"0")</f>
        <v>0</v>
      </c>
      <c r="AG7" s="53" t="str">
        <f>IFERROR(VLOOKUP($A7,#REF!,4,FALSE),"0")</f>
        <v>0</v>
      </c>
      <c r="AH7" s="53" t="str">
        <f>IFERROR(VLOOKUP($A7,#REF!,4,FALSE),"0")</f>
        <v>0</v>
      </c>
      <c r="AI7" s="53" t="str">
        <f>IFERROR(VLOOKUP($A7,#REF!,4,FALSE),"0")</f>
        <v>0</v>
      </c>
      <c r="AJ7" s="53" t="str">
        <f>IFERROR(VLOOKUP($A7,#REF!,4,FALSE),"0")</f>
        <v>0</v>
      </c>
      <c r="AK7" s="53" t="str">
        <f>IFERROR(VLOOKUP($A7,#REF!,4,FALSE),"0")</f>
        <v>0</v>
      </c>
      <c r="AL7" s="53" t="str">
        <f>IFERROR(VLOOKUP($A7,#REF!,4,FALSE),"0")</f>
        <v>0</v>
      </c>
      <c r="AM7" s="53" t="str">
        <f>IFERROR(VLOOKUP($A7,#REF!,4,FALSE),"0")</f>
        <v>0</v>
      </c>
      <c r="AN7" s="53" t="str">
        <f>IFERROR(VLOOKUP($A7,#REF!,4,FALSE),"0")</f>
        <v>0</v>
      </c>
      <c r="AO7" s="53" t="str">
        <f>IFERROR(VLOOKUP($A7,#REF!,4,FALSE),"0")</f>
        <v>0</v>
      </c>
      <c r="AP7" s="53" t="str">
        <f>IFERROR(VLOOKUP($A7,#REF!,4,FALSE),"0")</f>
        <v>0</v>
      </c>
      <c r="AQ7" s="53" t="str">
        <f>IFERROR(VLOOKUP($A7,#REF!,4,FALSE),"0")</f>
        <v>0</v>
      </c>
      <c r="AR7" s="56">
        <f t="shared" si="2"/>
        <v>0</v>
      </c>
      <c r="AT7" s="53" t="str">
        <f>$A$7</f>
        <v>shingato</v>
      </c>
      <c r="AU7" s="53" t="str">
        <f>IFERROR(VLOOKUP($A7,#REF!,5,FALSE),"0")</f>
        <v>0</v>
      </c>
      <c r="AV7" s="53" t="str">
        <f>IFERROR(VLOOKUP($A7,#REF!,5,FALSE),"0")</f>
        <v>0</v>
      </c>
      <c r="AW7" s="53" t="str">
        <f>IFERROR(VLOOKUP($A7,#REF!,5,FALSE),"0")</f>
        <v>0</v>
      </c>
      <c r="AX7" s="53" t="str">
        <f>IFERROR(VLOOKUP($A7,#REF!,5,FALSE),"0")</f>
        <v>0</v>
      </c>
      <c r="AY7" s="53" t="str">
        <f>IFERROR(VLOOKUP($A7,#REF!,5,FALSE),"0")</f>
        <v>0</v>
      </c>
      <c r="AZ7" s="53" t="str">
        <f>IFERROR(VLOOKUP($A7,#REF!,5,FALSE),"0")</f>
        <v>0</v>
      </c>
      <c r="BA7" s="53" t="str">
        <f>IFERROR(VLOOKUP($A7,#REF!,5,FALSE),"0")</f>
        <v>0</v>
      </c>
      <c r="BB7" s="53" t="str">
        <f>IFERROR(VLOOKUP($A7,#REF!,5,FALSE),"0")</f>
        <v>0</v>
      </c>
      <c r="BC7" s="53" t="str">
        <f>IFERROR(VLOOKUP($A7,#REF!,5,FALSE),"0")</f>
        <v>0</v>
      </c>
      <c r="BD7" s="53" t="str">
        <f>IFERROR(VLOOKUP($A7,#REF!,5,FALSE),"0")</f>
        <v>0</v>
      </c>
      <c r="BE7" s="53" t="str">
        <f>IFERROR(VLOOKUP($A7,#REF!,5,FALSE),"0")</f>
        <v>0</v>
      </c>
      <c r="BF7" s="53" t="str">
        <f>IFERROR(VLOOKUP($A7,#REF!,5,FALSE),"0")</f>
        <v>0</v>
      </c>
      <c r="BG7" s="56">
        <f t="shared" si="3"/>
        <v>0</v>
      </c>
      <c r="BI7" s="53" t="str">
        <f>$A$7</f>
        <v>shingato</v>
      </c>
      <c r="BJ7" s="53" t="str">
        <f>IFERROR(VLOOKUP($A7,#REF!,6,FALSE),"0")</f>
        <v>0</v>
      </c>
      <c r="BK7" s="53" t="str">
        <f>IFERROR(VLOOKUP($A7,#REF!,6,FALSE),"0")</f>
        <v>0</v>
      </c>
      <c r="BL7" s="53" t="str">
        <f>IFERROR(VLOOKUP($A7,#REF!,6,FALSE),"0")</f>
        <v>0</v>
      </c>
      <c r="BM7" s="53" t="str">
        <f>IFERROR(VLOOKUP($A7,#REF!,6,FALSE),"0")</f>
        <v>0</v>
      </c>
      <c r="BN7" s="53" t="str">
        <f>IFERROR(VLOOKUP($A7,#REF!,6,FALSE),"0")</f>
        <v>0</v>
      </c>
      <c r="BO7" s="53" t="str">
        <f>IFERROR(VLOOKUP($A7,#REF!,6,FALSE),"0")</f>
        <v>0</v>
      </c>
      <c r="BP7" s="53" t="str">
        <f>IFERROR(VLOOKUP($A7,#REF!,6,FALSE),"0")</f>
        <v>0</v>
      </c>
      <c r="BQ7" s="53" t="str">
        <f>IFERROR(VLOOKUP($A7,#REF!,6,FALSE),"0")</f>
        <v>0</v>
      </c>
      <c r="BR7" s="53" t="str">
        <f>IFERROR(VLOOKUP($A7,#REF!,6,FALSE),"0")</f>
        <v>0</v>
      </c>
      <c r="BS7" s="53" t="str">
        <f>IFERROR(VLOOKUP($A7,#REF!,6,FALSE),"0")</f>
        <v>0</v>
      </c>
      <c r="BT7" s="53" t="str">
        <f>IFERROR(VLOOKUP($A7,#REF!,6,FALSE),"0")</f>
        <v>0</v>
      </c>
      <c r="BU7" s="53" t="str">
        <f>IFERROR(VLOOKUP($A7,#REF!,6,FALSE),"0")</f>
        <v>0</v>
      </c>
      <c r="BV7" s="56">
        <f t="shared" si="4"/>
        <v>0</v>
      </c>
      <c r="CK7" s="56"/>
      <c r="CZ7" s="56"/>
    </row>
    <row r="8" spans="1:104" x14ac:dyDescent="0.25">
      <c r="A8" s="53" t="str">
        <f>January!$C$8</f>
        <v>nreika</v>
      </c>
      <c r="B8" s="53" t="str">
        <f>IFERROR(VLOOKUP($A8,#REF!,2,FALSE),"0")</f>
        <v>0</v>
      </c>
      <c r="C8" s="53" t="str">
        <f>IFERROR(VLOOKUP($A8,#REF!,2,FALSE),"0")</f>
        <v>0</v>
      </c>
      <c r="D8" s="53" t="str">
        <f>IFERROR(VLOOKUP($A8,#REF!,2,FALSE),"0")</f>
        <v>0</v>
      </c>
      <c r="E8" s="53" t="str">
        <f>IFERROR(VLOOKUP($A8,#REF!,2,FALSE),"0")</f>
        <v>0</v>
      </c>
      <c r="F8" s="53" t="str">
        <f>IFERROR(VLOOKUP($A8,#REF!,2,FALSE),"0")</f>
        <v>0</v>
      </c>
      <c r="G8" s="53" t="str">
        <f>IFERROR(VLOOKUP($A8,#REF!,2,FALSE),"0")</f>
        <v>0</v>
      </c>
      <c r="H8" s="53" t="str">
        <f>IFERROR(VLOOKUP($A8,#REF!,2,FALSE),"0")</f>
        <v>0</v>
      </c>
      <c r="I8" s="53" t="str">
        <f>IFERROR(VLOOKUP($A8,#REF!,2,FALSE),"0")</f>
        <v>0</v>
      </c>
      <c r="J8" s="53" t="str">
        <f>IFERROR(VLOOKUP($A8,#REF!,2,FALSE),"0")</f>
        <v>0</v>
      </c>
      <c r="K8" s="53" t="str">
        <f>IFERROR(VLOOKUP($A8,#REF!,2,FALSE),"0")</f>
        <v>0</v>
      </c>
      <c r="L8" s="53" t="str">
        <f>IFERROR(VLOOKUP($A8,#REF!,2,FALSE),"0")</f>
        <v>0</v>
      </c>
      <c r="M8" s="53" t="str">
        <f>IFERROR(VLOOKUP($A8,#REF!,2,FALSE),"0")</f>
        <v>0</v>
      </c>
      <c r="N8" s="56">
        <f t="shared" si="0"/>
        <v>0</v>
      </c>
      <c r="P8" s="53" t="str">
        <f>$A$8</f>
        <v>nreika</v>
      </c>
      <c r="Q8" s="53" t="str">
        <f>IFERROR(VLOOKUP($A8,#REF!,3,FALSE),"0")</f>
        <v>0</v>
      </c>
      <c r="R8" s="53" t="str">
        <f>IFERROR(VLOOKUP($A8,#REF!,3,FALSE),"0")</f>
        <v>0</v>
      </c>
      <c r="S8" s="53" t="str">
        <f>IFERROR(VLOOKUP($A8,#REF!,3,FALSE),"0")</f>
        <v>0</v>
      </c>
      <c r="T8" s="53" t="str">
        <f>IFERROR(VLOOKUP($A8,#REF!,3,FALSE),"0")</f>
        <v>0</v>
      </c>
      <c r="U8" s="53" t="str">
        <f>IFERROR(VLOOKUP($A8,#REF!,3,FALSE),"0")</f>
        <v>0</v>
      </c>
      <c r="V8" s="53" t="str">
        <f>IFERROR(VLOOKUP($A8,#REF!,3,FALSE),"0")</f>
        <v>0</v>
      </c>
      <c r="W8" s="53" t="str">
        <f>IFERROR(VLOOKUP($A8,#REF!,3,FALSE),"0")</f>
        <v>0</v>
      </c>
      <c r="X8" s="53" t="str">
        <f>IFERROR(VLOOKUP($A8,#REF!,3,FALSE),"0")</f>
        <v>0</v>
      </c>
      <c r="Y8" s="53" t="str">
        <f>IFERROR(VLOOKUP($A8,#REF!,3,FALSE),"0")</f>
        <v>0</v>
      </c>
      <c r="Z8" s="53" t="str">
        <f>IFERROR(VLOOKUP($A8,#REF!,3,FALSE),"0")</f>
        <v>0</v>
      </c>
      <c r="AA8" s="53" t="str">
        <f>IFERROR(VLOOKUP($A8,#REF!,3,FALSE),"0")</f>
        <v>0</v>
      </c>
      <c r="AB8" s="53" t="str">
        <f>IFERROR(VLOOKUP($A8,#REF!,3,FALSE),"0")</f>
        <v>0</v>
      </c>
      <c r="AC8" s="56">
        <f t="shared" si="1"/>
        <v>0</v>
      </c>
      <c r="AE8" s="53" t="str">
        <f>$A$8</f>
        <v>nreika</v>
      </c>
      <c r="AF8" s="53" t="str">
        <f>IFERROR(VLOOKUP($A8,#REF!,4,FALSE),"0")</f>
        <v>0</v>
      </c>
      <c r="AG8" s="53" t="str">
        <f>IFERROR(VLOOKUP($A8,#REF!,4,FALSE),"0")</f>
        <v>0</v>
      </c>
      <c r="AH8" s="53" t="str">
        <f>IFERROR(VLOOKUP($A8,#REF!,4,FALSE),"0")</f>
        <v>0</v>
      </c>
      <c r="AI8" s="53" t="str">
        <f>IFERROR(VLOOKUP($A8,#REF!,4,FALSE),"0")</f>
        <v>0</v>
      </c>
      <c r="AJ8" s="53" t="str">
        <f>IFERROR(VLOOKUP($A8,#REF!,4,FALSE),"0")</f>
        <v>0</v>
      </c>
      <c r="AK8" s="53" t="str">
        <f>IFERROR(VLOOKUP($A8,#REF!,4,FALSE),"0")</f>
        <v>0</v>
      </c>
      <c r="AL8" s="53" t="str">
        <f>IFERROR(VLOOKUP($A8,#REF!,4,FALSE),"0")</f>
        <v>0</v>
      </c>
      <c r="AM8" s="53" t="str">
        <f>IFERROR(VLOOKUP($A8,#REF!,4,FALSE),"0")</f>
        <v>0</v>
      </c>
      <c r="AN8" s="53" t="str">
        <f>IFERROR(VLOOKUP($A8,#REF!,4,FALSE),"0")</f>
        <v>0</v>
      </c>
      <c r="AO8" s="53" t="str">
        <f>IFERROR(VLOOKUP($A8,#REF!,4,FALSE),"0")</f>
        <v>0</v>
      </c>
      <c r="AP8" s="53" t="str">
        <f>IFERROR(VLOOKUP($A8,#REF!,4,FALSE),"0")</f>
        <v>0</v>
      </c>
      <c r="AQ8" s="53" t="str">
        <f>IFERROR(VLOOKUP($A8,#REF!,4,FALSE),"0")</f>
        <v>0</v>
      </c>
      <c r="AR8" s="56">
        <f t="shared" si="2"/>
        <v>0</v>
      </c>
      <c r="AT8" s="53" t="str">
        <f>$A$8</f>
        <v>nreika</v>
      </c>
      <c r="AU8" s="53" t="str">
        <f>IFERROR(VLOOKUP($A8,#REF!,5,FALSE),"0")</f>
        <v>0</v>
      </c>
      <c r="AV8" s="53" t="str">
        <f>IFERROR(VLOOKUP($A8,#REF!,5,FALSE),"0")</f>
        <v>0</v>
      </c>
      <c r="AW8" s="53" t="str">
        <f>IFERROR(VLOOKUP($A8,#REF!,5,FALSE),"0")</f>
        <v>0</v>
      </c>
      <c r="AX8" s="53" t="str">
        <f>IFERROR(VLOOKUP($A8,#REF!,5,FALSE),"0")</f>
        <v>0</v>
      </c>
      <c r="AY8" s="53" t="str">
        <f>IFERROR(VLOOKUP($A8,#REF!,5,FALSE),"0")</f>
        <v>0</v>
      </c>
      <c r="AZ8" s="53" t="str">
        <f>IFERROR(VLOOKUP($A8,#REF!,5,FALSE),"0")</f>
        <v>0</v>
      </c>
      <c r="BA8" s="53" t="str">
        <f>IFERROR(VLOOKUP($A8,#REF!,5,FALSE),"0")</f>
        <v>0</v>
      </c>
      <c r="BB8" s="53" t="str">
        <f>IFERROR(VLOOKUP($A8,#REF!,5,FALSE),"0")</f>
        <v>0</v>
      </c>
      <c r="BC8" s="53" t="str">
        <f>IFERROR(VLOOKUP($A8,#REF!,5,FALSE),"0")</f>
        <v>0</v>
      </c>
      <c r="BD8" s="53" t="str">
        <f>IFERROR(VLOOKUP($A8,#REF!,5,FALSE),"0")</f>
        <v>0</v>
      </c>
      <c r="BE8" s="53" t="str">
        <f>IFERROR(VLOOKUP($A8,#REF!,5,FALSE),"0")</f>
        <v>0</v>
      </c>
      <c r="BF8" s="53" t="str">
        <f>IFERROR(VLOOKUP($A8,#REF!,5,FALSE),"0")</f>
        <v>0</v>
      </c>
      <c r="BG8" s="56">
        <f t="shared" si="3"/>
        <v>0</v>
      </c>
      <c r="BI8" s="53" t="str">
        <f>$A$8</f>
        <v>nreika</v>
      </c>
      <c r="BJ8" s="53" t="str">
        <f>IFERROR(VLOOKUP($A8,#REF!,6,FALSE),"0")</f>
        <v>0</v>
      </c>
      <c r="BK8" s="53" t="str">
        <f>IFERROR(VLOOKUP($A8,#REF!,6,FALSE),"0")</f>
        <v>0</v>
      </c>
      <c r="BL8" s="53" t="str">
        <f>IFERROR(VLOOKUP($A8,#REF!,6,FALSE),"0")</f>
        <v>0</v>
      </c>
      <c r="BM8" s="53" t="str">
        <f>IFERROR(VLOOKUP($A8,#REF!,6,FALSE),"0")</f>
        <v>0</v>
      </c>
      <c r="BN8" s="53" t="str">
        <f>IFERROR(VLOOKUP($A8,#REF!,6,FALSE),"0")</f>
        <v>0</v>
      </c>
      <c r="BO8" s="53" t="str">
        <f>IFERROR(VLOOKUP($A8,#REF!,6,FALSE),"0")</f>
        <v>0</v>
      </c>
      <c r="BP8" s="53" t="str">
        <f>IFERROR(VLOOKUP($A8,#REF!,6,FALSE),"0")</f>
        <v>0</v>
      </c>
      <c r="BQ8" s="53" t="str">
        <f>IFERROR(VLOOKUP($A8,#REF!,6,FALSE),"0")</f>
        <v>0</v>
      </c>
      <c r="BR8" s="53" t="str">
        <f>IFERROR(VLOOKUP($A8,#REF!,6,FALSE),"0")</f>
        <v>0</v>
      </c>
      <c r="BS8" s="53" t="str">
        <f>IFERROR(VLOOKUP($A8,#REF!,6,FALSE),"0")</f>
        <v>0</v>
      </c>
      <c r="BT8" s="53" t="str">
        <f>IFERROR(VLOOKUP($A8,#REF!,6,FALSE),"0")</f>
        <v>0</v>
      </c>
      <c r="BU8" s="53" t="str">
        <f>IFERROR(VLOOKUP($A8,#REF!,6,FALSE),"0")</f>
        <v>0</v>
      </c>
      <c r="BV8" s="56">
        <f t="shared" si="4"/>
        <v>0</v>
      </c>
      <c r="CK8" s="56"/>
      <c r="CZ8" s="56"/>
    </row>
    <row r="9" spans="1:104" x14ac:dyDescent="0.25">
      <c r="A9" s="53" t="str">
        <f>January!$C$9</f>
        <v>hontak</v>
      </c>
      <c r="B9" s="53" t="str">
        <f>IFERROR(VLOOKUP($A9,#REF!,2,FALSE),"0")</f>
        <v>0</v>
      </c>
      <c r="C9" s="53" t="str">
        <f>IFERROR(VLOOKUP($A9,#REF!,2,FALSE),"0")</f>
        <v>0</v>
      </c>
      <c r="D9" s="53" t="str">
        <f>IFERROR(VLOOKUP($A9,#REF!,2,FALSE),"0")</f>
        <v>0</v>
      </c>
      <c r="E9" s="53" t="str">
        <f>IFERROR(VLOOKUP($A9,#REF!,2,FALSE),"0")</f>
        <v>0</v>
      </c>
      <c r="F9" s="53" t="str">
        <f>IFERROR(VLOOKUP($A9,#REF!,2,FALSE),"0")</f>
        <v>0</v>
      </c>
      <c r="G9" s="53" t="str">
        <f>IFERROR(VLOOKUP($A9,#REF!,2,FALSE),"0")</f>
        <v>0</v>
      </c>
      <c r="H9" s="53" t="str">
        <f>IFERROR(VLOOKUP($A9,#REF!,2,FALSE),"0")</f>
        <v>0</v>
      </c>
      <c r="I9" s="53" t="str">
        <f>IFERROR(VLOOKUP($A9,#REF!,2,FALSE),"0")</f>
        <v>0</v>
      </c>
      <c r="J9" s="53" t="str">
        <f>IFERROR(VLOOKUP($A9,#REF!,2,FALSE),"0")</f>
        <v>0</v>
      </c>
      <c r="K9" s="53" t="str">
        <f>IFERROR(VLOOKUP($A9,#REF!,2,FALSE),"0")</f>
        <v>0</v>
      </c>
      <c r="L9" s="53" t="str">
        <f>IFERROR(VLOOKUP($A9,#REF!,2,FALSE),"0")</f>
        <v>0</v>
      </c>
      <c r="M9" s="53" t="str">
        <f>IFERROR(VLOOKUP($A9,#REF!,2,FALSE),"0")</f>
        <v>0</v>
      </c>
      <c r="N9" s="56">
        <f t="shared" si="0"/>
        <v>0</v>
      </c>
      <c r="P9" s="53" t="str">
        <f>$A$9</f>
        <v>hontak</v>
      </c>
      <c r="Q9" s="53" t="str">
        <f>IFERROR(VLOOKUP($A9,#REF!,3,FALSE),"0")</f>
        <v>0</v>
      </c>
      <c r="R9" s="53" t="str">
        <f>IFERROR(VLOOKUP($A9,#REF!,3,FALSE),"0")</f>
        <v>0</v>
      </c>
      <c r="S9" s="53" t="str">
        <f>IFERROR(VLOOKUP($A9,#REF!,3,FALSE),"0")</f>
        <v>0</v>
      </c>
      <c r="T9" s="53" t="str">
        <f>IFERROR(VLOOKUP($A9,#REF!,3,FALSE),"0")</f>
        <v>0</v>
      </c>
      <c r="U9" s="53" t="str">
        <f>IFERROR(VLOOKUP($A9,#REF!,3,FALSE),"0")</f>
        <v>0</v>
      </c>
      <c r="V9" s="53" t="str">
        <f>IFERROR(VLOOKUP($A9,#REF!,3,FALSE),"0")</f>
        <v>0</v>
      </c>
      <c r="W9" s="53" t="str">
        <f>IFERROR(VLOOKUP($A9,#REF!,3,FALSE),"0")</f>
        <v>0</v>
      </c>
      <c r="X9" s="53" t="str">
        <f>IFERROR(VLOOKUP($A9,#REF!,3,FALSE),"0")</f>
        <v>0</v>
      </c>
      <c r="Y9" s="53" t="str">
        <f>IFERROR(VLOOKUP($A9,#REF!,3,FALSE),"0")</f>
        <v>0</v>
      </c>
      <c r="Z9" s="53" t="str">
        <f>IFERROR(VLOOKUP($A9,#REF!,3,FALSE),"0")</f>
        <v>0</v>
      </c>
      <c r="AA9" s="53" t="str">
        <f>IFERROR(VLOOKUP($A9,#REF!,3,FALSE),"0")</f>
        <v>0</v>
      </c>
      <c r="AB9" s="53" t="str">
        <f>IFERROR(VLOOKUP($A9,#REF!,3,FALSE),"0")</f>
        <v>0</v>
      </c>
      <c r="AC9" s="56">
        <f t="shared" si="1"/>
        <v>0</v>
      </c>
      <c r="AE9" s="53" t="str">
        <f>$A$9</f>
        <v>hontak</v>
      </c>
      <c r="AF9" s="53" t="str">
        <f>IFERROR(VLOOKUP($A9,#REF!,4,FALSE),"0")</f>
        <v>0</v>
      </c>
      <c r="AG9" s="53" t="str">
        <f>IFERROR(VLOOKUP($A9,#REF!,4,FALSE),"0")</f>
        <v>0</v>
      </c>
      <c r="AH9" s="53" t="str">
        <f>IFERROR(VLOOKUP($A9,#REF!,4,FALSE),"0")</f>
        <v>0</v>
      </c>
      <c r="AI9" s="53" t="str">
        <f>IFERROR(VLOOKUP($A9,#REF!,4,FALSE),"0")</f>
        <v>0</v>
      </c>
      <c r="AJ9" s="53" t="str">
        <f>IFERROR(VLOOKUP($A9,#REF!,4,FALSE),"0")</f>
        <v>0</v>
      </c>
      <c r="AK9" s="53" t="str">
        <f>IFERROR(VLOOKUP($A9,#REF!,4,FALSE),"0")</f>
        <v>0</v>
      </c>
      <c r="AL9" s="53" t="str">
        <f>IFERROR(VLOOKUP($A9,#REF!,4,FALSE),"0")</f>
        <v>0</v>
      </c>
      <c r="AM9" s="53" t="str">
        <f>IFERROR(VLOOKUP($A9,#REF!,4,FALSE),"0")</f>
        <v>0</v>
      </c>
      <c r="AN9" s="53" t="str">
        <f>IFERROR(VLOOKUP($A9,#REF!,4,FALSE),"0")</f>
        <v>0</v>
      </c>
      <c r="AO9" s="53" t="str">
        <f>IFERROR(VLOOKUP($A9,#REF!,4,FALSE),"0")</f>
        <v>0</v>
      </c>
      <c r="AP9" s="53" t="str">
        <f>IFERROR(VLOOKUP($A9,#REF!,4,FALSE),"0")</f>
        <v>0</v>
      </c>
      <c r="AQ9" s="53" t="str">
        <f>IFERROR(VLOOKUP($A9,#REF!,4,FALSE),"0")</f>
        <v>0</v>
      </c>
      <c r="AR9" s="56">
        <f t="shared" si="2"/>
        <v>0</v>
      </c>
      <c r="AT9" s="53" t="str">
        <f>$A$9</f>
        <v>hontak</v>
      </c>
      <c r="AU9" s="53" t="str">
        <f>IFERROR(VLOOKUP($A9,#REF!,5,FALSE),"0")</f>
        <v>0</v>
      </c>
      <c r="AV9" s="53" t="str">
        <f>IFERROR(VLOOKUP($A9,#REF!,5,FALSE),"0")</f>
        <v>0</v>
      </c>
      <c r="AW9" s="53" t="str">
        <f>IFERROR(VLOOKUP($A9,#REF!,5,FALSE),"0")</f>
        <v>0</v>
      </c>
      <c r="AX9" s="53" t="str">
        <f>IFERROR(VLOOKUP($A9,#REF!,5,FALSE),"0")</f>
        <v>0</v>
      </c>
      <c r="AY9" s="53" t="str">
        <f>IFERROR(VLOOKUP($A9,#REF!,5,FALSE),"0")</f>
        <v>0</v>
      </c>
      <c r="AZ9" s="53" t="str">
        <f>IFERROR(VLOOKUP($A9,#REF!,5,FALSE),"0")</f>
        <v>0</v>
      </c>
      <c r="BA9" s="53" t="str">
        <f>IFERROR(VLOOKUP($A9,#REF!,5,FALSE),"0")</f>
        <v>0</v>
      </c>
      <c r="BB9" s="53" t="str">
        <f>IFERROR(VLOOKUP($A9,#REF!,5,FALSE),"0")</f>
        <v>0</v>
      </c>
      <c r="BC9" s="53" t="str">
        <f>IFERROR(VLOOKUP($A9,#REF!,5,FALSE),"0")</f>
        <v>0</v>
      </c>
      <c r="BD9" s="53" t="str">
        <f>IFERROR(VLOOKUP($A9,#REF!,5,FALSE),"0")</f>
        <v>0</v>
      </c>
      <c r="BE9" s="53" t="str">
        <f>IFERROR(VLOOKUP($A9,#REF!,5,FALSE),"0")</f>
        <v>0</v>
      </c>
      <c r="BF9" s="53" t="str">
        <f>IFERROR(VLOOKUP($A9,#REF!,5,FALSE),"0")</f>
        <v>0</v>
      </c>
      <c r="BG9" s="56">
        <f t="shared" si="3"/>
        <v>0</v>
      </c>
      <c r="BI9" s="53" t="str">
        <f>$A$9</f>
        <v>hontak</v>
      </c>
      <c r="BJ9" s="53" t="str">
        <f>IFERROR(VLOOKUP($A9,#REF!,6,FALSE),"0")</f>
        <v>0</v>
      </c>
      <c r="BK9" s="53" t="str">
        <f>IFERROR(VLOOKUP($A9,#REF!,6,FALSE),"0")</f>
        <v>0</v>
      </c>
      <c r="BL9" s="53" t="str">
        <f>IFERROR(VLOOKUP($A9,#REF!,6,FALSE),"0")</f>
        <v>0</v>
      </c>
      <c r="BM9" s="53" t="str">
        <f>IFERROR(VLOOKUP($A9,#REF!,6,FALSE),"0")</f>
        <v>0</v>
      </c>
      <c r="BN9" s="53" t="str">
        <f>IFERROR(VLOOKUP($A9,#REF!,6,FALSE),"0")</f>
        <v>0</v>
      </c>
      <c r="BO9" s="53" t="str">
        <f>IFERROR(VLOOKUP($A9,#REF!,6,FALSE),"0")</f>
        <v>0</v>
      </c>
      <c r="BP9" s="53" t="str">
        <f>IFERROR(VLOOKUP($A9,#REF!,6,FALSE),"0")</f>
        <v>0</v>
      </c>
      <c r="BQ9" s="53" t="str">
        <f>IFERROR(VLOOKUP($A9,#REF!,6,FALSE),"0")</f>
        <v>0</v>
      </c>
      <c r="BR9" s="53" t="str">
        <f>IFERROR(VLOOKUP($A9,#REF!,6,FALSE),"0")</f>
        <v>0</v>
      </c>
      <c r="BS9" s="53" t="str">
        <f>IFERROR(VLOOKUP($A9,#REF!,6,FALSE),"0")</f>
        <v>0</v>
      </c>
      <c r="BT9" s="53" t="str">
        <f>IFERROR(VLOOKUP($A9,#REF!,6,FALSE),"0")</f>
        <v>0</v>
      </c>
      <c r="BU9" s="53" t="str">
        <f>IFERROR(VLOOKUP($A9,#REF!,6,FALSE),"0")</f>
        <v>0</v>
      </c>
      <c r="BV9" s="56">
        <f t="shared" si="4"/>
        <v>0</v>
      </c>
      <c r="CK9" s="56"/>
      <c r="CZ9" s="56"/>
    </row>
    <row r="10" spans="1:104" x14ac:dyDescent="0.25">
      <c r="A10" s="53" t="str">
        <f>January!$C$10</f>
        <v>zhixiay</v>
      </c>
      <c r="B10" s="53" t="str">
        <f>IFERROR(VLOOKUP($A10,#REF!,2,FALSE),"0")</f>
        <v>0</v>
      </c>
      <c r="C10" s="53" t="str">
        <f>IFERROR(VLOOKUP($A10,#REF!,2,FALSE),"0")</f>
        <v>0</v>
      </c>
      <c r="D10" s="53" t="str">
        <f>IFERROR(VLOOKUP($A10,#REF!,2,FALSE),"0")</f>
        <v>0</v>
      </c>
      <c r="E10" s="53" t="str">
        <f>IFERROR(VLOOKUP($A10,#REF!,2,FALSE),"0")</f>
        <v>0</v>
      </c>
      <c r="F10" s="53" t="str">
        <f>IFERROR(VLOOKUP($A10,#REF!,2,FALSE),"0")</f>
        <v>0</v>
      </c>
      <c r="G10" s="53" t="str">
        <f>IFERROR(VLOOKUP($A10,#REF!,2,FALSE),"0")</f>
        <v>0</v>
      </c>
      <c r="H10" s="53" t="str">
        <f>IFERROR(VLOOKUP($A10,#REF!,2,FALSE),"0")</f>
        <v>0</v>
      </c>
      <c r="I10" s="53" t="str">
        <f>IFERROR(VLOOKUP($A10,#REF!,2,FALSE),"0")</f>
        <v>0</v>
      </c>
      <c r="J10" s="53" t="str">
        <f>IFERROR(VLOOKUP($A10,#REF!,2,FALSE),"0")</f>
        <v>0</v>
      </c>
      <c r="K10" s="53" t="str">
        <f>IFERROR(VLOOKUP($A10,#REF!,2,FALSE),"0")</f>
        <v>0</v>
      </c>
      <c r="L10" s="53" t="str">
        <f>IFERROR(VLOOKUP($A10,#REF!,2,FALSE),"0")</f>
        <v>0</v>
      </c>
      <c r="M10" s="53" t="str">
        <f>IFERROR(VLOOKUP($A10,#REF!,2,FALSE),"0")</f>
        <v>0</v>
      </c>
      <c r="N10" s="56">
        <f t="shared" si="0"/>
        <v>0</v>
      </c>
      <c r="P10" s="53" t="str">
        <f>$A$10</f>
        <v>zhixiay</v>
      </c>
      <c r="Q10" s="53" t="str">
        <f>IFERROR(VLOOKUP($A10,#REF!,3,FALSE),"0")</f>
        <v>0</v>
      </c>
      <c r="R10" s="53" t="str">
        <f>IFERROR(VLOOKUP($A10,#REF!,3,FALSE),"0")</f>
        <v>0</v>
      </c>
      <c r="S10" s="53" t="str">
        <f>IFERROR(VLOOKUP($A10,#REF!,3,FALSE),"0")</f>
        <v>0</v>
      </c>
      <c r="T10" s="53" t="str">
        <f>IFERROR(VLOOKUP($A10,#REF!,3,FALSE),"0")</f>
        <v>0</v>
      </c>
      <c r="U10" s="53" t="str">
        <f>IFERROR(VLOOKUP($A10,#REF!,3,FALSE),"0")</f>
        <v>0</v>
      </c>
      <c r="V10" s="53" t="str">
        <f>IFERROR(VLOOKUP($A10,#REF!,3,FALSE),"0")</f>
        <v>0</v>
      </c>
      <c r="W10" s="53" t="str">
        <f>IFERROR(VLOOKUP($A10,#REF!,3,FALSE),"0")</f>
        <v>0</v>
      </c>
      <c r="X10" s="53" t="str">
        <f>IFERROR(VLOOKUP($A10,#REF!,3,FALSE),"0")</f>
        <v>0</v>
      </c>
      <c r="Y10" s="53" t="str">
        <f>IFERROR(VLOOKUP($A10,#REF!,3,FALSE),"0")</f>
        <v>0</v>
      </c>
      <c r="Z10" s="53" t="str">
        <f>IFERROR(VLOOKUP($A10,#REF!,3,FALSE),"0")</f>
        <v>0</v>
      </c>
      <c r="AA10" s="53" t="str">
        <f>IFERROR(VLOOKUP($A10,#REF!,3,FALSE),"0")</f>
        <v>0</v>
      </c>
      <c r="AB10" s="53" t="str">
        <f>IFERROR(VLOOKUP($A10,#REF!,3,FALSE),"0")</f>
        <v>0</v>
      </c>
      <c r="AC10" s="56">
        <f t="shared" si="1"/>
        <v>0</v>
      </c>
      <c r="AE10" s="53" t="str">
        <f>$A$10</f>
        <v>zhixiay</v>
      </c>
      <c r="AF10" s="53" t="str">
        <f>IFERROR(VLOOKUP($A10,#REF!,4,FALSE),"0")</f>
        <v>0</v>
      </c>
      <c r="AG10" s="53" t="str">
        <f>IFERROR(VLOOKUP($A10,#REF!,4,FALSE),"0")</f>
        <v>0</v>
      </c>
      <c r="AH10" s="53" t="str">
        <f>IFERROR(VLOOKUP($A10,#REF!,4,FALSE),"0")</f>
        <v>0</v>
      </c>
      <c r="AI10" s="53" t="str">
        <f>IFERROR(VLOOKUP($A10,#REF!,4,FALSE),"0")</f>
        <v>0</v>
      </c>
      <c r="AJ10" s="53" t="str">
        <f>IFERROR(VLOOKUP($A10,#REF!,4,FALSE),"0")</f>
        <v>0</v>
      </c>
      <c r="AK10" s="53" t="str">
        <f>IFERROR(VLOOKUP($A10,#REF!,4,FALSE),"0")</f>
        <v>0</v>
      </c>
      <c r="AL10" s="53" t="str">
        <f>IFERROR(VLOOKUP($A10,#REF!,4,FALSE),"0")</f>
        <v>0</v>
      </c>
      <c r="AM10" s="53" t="str">
        <f>IFERROR(VLOOKUP($A10,#REF!,4,FALSE),"0")</f>
        <v>0</v>
      </c>
      <c r="AN10" s="53" t="str">
        <f>IFERROR(VLOOKUP($A10,#REF!,4,FALSE),"0")</f>
        <v>0</v>
      </c>
      <c r="AO10" s="53" t="str">
        <f>IFERROR(VLOOKUP($A10,#REF!,4,FALSE),"0")</f>
        <v>0</v>
      </c>
      <c r="AP10" s="53" t="str">
        <f>IFERROR(VLOOKUP($A10,#REF!,4,FALSE),"0")</f>
        <v>0</v>
      </c>
      <c r="AQ10" s="53" t="str">
        <f>IFERROR(VLOOKUP($A10,#REF!,4,FALSE),"0")</f>
        <v>0</v>
      </c>
      <c r="AR10" s="56">
        <f t="shared" si="2"/>
        <v>0</v>
      </c>
      <c r="AT10" s="53" t="str">
        <f>$A$10</f>
        <v>zhixiay</v>
      </c>
      <c r="AU10" s="53" t="str">
        <f>IFERROR(VLOOKUP($A10,#REF!,5,FALSE),"0")</f>
        <v>0</v>
      </c>
      <c r="AV10" s="53" t="str">
        <f>IFERROR(VLOOKUP($A10,#REF!,5,FALSE),"0")</f>
        <v>0</v>
      </c>
      <c r="AW10" s="53" t="str">
        <f>IFERROR(VLOOKUP($A10,#REF!,5,FALSE),"0")</f>
        <v>0</v>
      </c>
      <c r="AX10" s="53" t="str">
        <f>IFERROR(VLOOKUP($A10,#REF!,5,FALSE),"0")</f>
        <v>0</v>
      </c>
      <c r="AY10" s="53" t="str">
        <f>IFERROR(VLOOKUP($A10,#REF!,5,FALSE),"0")</f>
        <v>0</v>
      </c>
      <c r="AZ10" s="53" t="str">
        <f>IFERROR(VLOOKUP($A10,#REF!,5,FALSE),"0")</f>
        <v>0</v>
      </c>
      <c r="BA10" s="53" t="str">
        <f>IFERROR(VLOOKUP($A10,#REF!,5,FALSE),"0")</f>
        <v>0</v>
      </c>
      <c r="BB10" s="53" t="str">
        <f>IFERROR(VLOOKUP($A10,#REF!,5,FALSE),"0")</f>
        <v>0</v>
      </c>
      <c r="BC10" s="53" t="str">
        <f>IFERROR(VLOOKUP($A10,#REF!,5,FALSE),"0")</f>
        <v>0</v>
      </c>
      <c r="BD10" s="53" t="str">
        <f>IFERROR(VLOOKUP($A10,#REF!,5,FALSE),"0")</f>
        <v>0</v>
      </c>
      <c r="BE10" s="53" t="str">
        <f>IFERROR(VLOOKUP($A10,#REF!,5,FALSE),"0")</f>
        <v>0</v>
      </c>
      <c r="BF10" s="53" t="str">
        <f>IFERROR(VLOOKUP($A10,#REF!,5,FALSE),"0")</f>
        <v>0</v>
      </c>
      <c r="BG10" s="56">
        <f t="shared" si="3"/>
        <v>0</v>
      </c>
      <c r="BI10" s="53" t="str">
        <f>$A$10</f>
        <v>zhixiay</v>
      </c>
      <c r="BJ10" s="53" t="str">
        <f>IFERROR(VLOOKUP($A10,#REF!,6,FALSE),"0")</f>
        <v>0</v>
      </c>
      <c r="BK10" s="53" t="str">
        <f>IFERROR(VLOOKUP($A10,#REF!,6,FALSE),"0")</f>
        <v>0</v>
      </c>
      <c r="BL10" s="53" t="str">
        <f>IFERROR(VLOOKUP($A10,#REF!,6,FALSE),"0")</f>
        <v>0</v>
      </c>
      <c r="BM10" s="53" t="str">
        <f>IFERROR(VLOOKUP($A10,#REF!,6,FALSE),"0")</f>
        <v>0</v>
      </c>
      <c r="BN10" s="53" t="str">
        <f>IFERROR(VLOOKUP($A10,#REF!,6,FALSE),"0")</f>
        <v>0</v>
      </c>
      <c r="BO10" s="53" t="str">
        <f>IFERROR(VLOOKUP($A10,#REF!,6,FALSE),"0")</f>
        <v>0</v>
      </c>
      <c r="BP10" s="53" t="str">
        <f>IFERROR(VLOOKUP($A10,#REF!,6,FALSE),"0")</f>
        <v>0</v>
      </c>
      <c r="BQ10" s="53" t="str">
        <f>IFERROR(VLOOKUP($A10,#REF!,6,FALSE),"0")</f>
        <v>0</v>
      </c>
      <c r="BR10" s="53" t="str">
        <f>IFERROR(VLOOKUP($A10,#REF!,6,FALSE),"0")</f>
        <v>0</v>
      </c>
      <c r="BS10" s="53" t="str">
        <f>IFERROR(VLOOKUP($A10,#REF!,6,FALSE),"0")</f>
        <v>0</v>
      </c>
      <c r="BT10" s="53" t="str">
        <f>IFERROR(VLOOKUP($A10,#REF!,6,FALSE),"0")</f>
        <v>0</v>
      </c>
      <c r="BU10" s="53" t="str">
        <f>IFERROR(VLOOKUP($A10,#REF!,6,FALSE),"0")</f>
        <v>0</v>
      </c>
      <c r="BV10" s="56">
        <f t="shared" si="4"/>
        <v>0</v>
      </c>
      <c r="CK10" s="56"/>
      <c r="CZ10" s="56"/>
    </row>
    <row r="11" spans="1:104" x14ac:dyDescent="0.25">
      <c r="A11" s="53" t="str">
        <f>January!$C$11</f>
        <v>takuyafi</v>
      </c>
      <c r="B11" s="53" t="str">
        <f>IFERROR(VLOOKUP($A11,#REF!,2,FALSE),"0")</f>
        <v>0</v>
      </c>
      <c r="C11" s="53" t="str">
        <f>IFERROR(VLOOKUP($A11,#REF!,2,FALSE),"0")</f>
        <v>0</v>
      </c>
      <c r="D11" s="53" t="str">
        <f>IFERROR(VLOOKUP($A11,#REF!,2,FALSE),"0")</f>
        <v>0</v>
      </c>
      <c r="E11" s="53" t="str">
        <f>IFERROR(VLOOKUP($A11,#REF!,2,FALSE),"0")</f>
        <v>0</v>
      </c>
      <c r="F11" s="53" t="str">
        <f>IFERROR(VLOOKUP($A11,#REF!,2,FALSE),"0")</f>
        <v>0</v>
      </c>
      <c r="G11" s="53" t="str">
        <f>IFERROR(VLOOKUP($A11,#REF!,2,FALSE),"0")</f>
        <v>0</v>
      </c>
      <c r="H11" s="53" t="str">
        <f>IFERROR(VLOOKUP($A11,#REF!,2,FALSE),"0")</f>
        <v>0</v>
      </c>
      <c r="I11" s="53" t="str">
        <f>IFERROR(VLOOKUP($A11,#REF!,2,FALSE),"0")</f>
        <v>0</v>
      </c>
      <c r="J11" s="53" t="str">
        <f>IFERROR(VLOOKUP($A11,#REF!,2,FALSE),"0")</f>
        <v>0</v>
      </c>
      <c r="K11" s="53" t="str">
        <f>IFERROR(VLOOKUP($A11,#REF!,2,FALSE),"0")</f>
        <v>0</v>
      </c>
      <c r="L11" s="53" t="str">
        <f>IFERROR(VLOOKUP($A11,#REF!,2,FALSE),"0")</f>
        <v>0</v>
      </c>
      <c r="M11" s="53" t="str">
        <f>IFERROR(VLOOKUP($A11,#REF!,2,FALSE),"0")</f>
        <v>0</v>
      </c>
      <c r="N11" s="56">
        <f t="shared" si="0"/>
        <v>0</v>
      </c>
      <c r="P11" s="53" t="str">
        <f>$A$11</f>
        <v>takuyafi</v>
      </c>
      <c r="Q11" s="53" t="str">
        <f>IFERROR(VLOOKUP($A11,#REF!,3,FALSE),"0")</f>
        <v>0</v>
      </c>
      <c r="R11" s="53" t="str">
        <f>IFERROR(VLOOKUP($A11,#REF!,3,FALSE),"0")</f>
        <v>0</v>
      </c>
      <c r="S11" s="53" t="str">
        <f>IFERROR(VLOOKUP($A11,#REF!,3,FALSE),"0")</f>
        <v>0</v>
      </c>
      <c r="T11" s="53" t="str">
        <f>IFERROR(VLOOKUP($A11,#REF!,3,FALSE),"0")</f>
        <v>0</v>
      </c>
      <c r="U11" s="53" t="str">
        <f>IFERROR(VLOOKUP($A11,#REF!,3,FALSE),"0")</f>
        <v>0</v>
      </c>
      <c r="V11" s="53" t="str">
        <f>IFERROR(VLOOKUP($A11,#REF!,3,FALSE),"0")</f>
        <v>0</v>
      </c>
      <c r="W11" s="53" t="str">
        <f>IFERROR(VLOOKUP($A11,#REF!,3,FALSE),"0")</f>
        <v>0</v>
      </c>
      <c r="X11" s="53" t="str">
        <f>IFERROR(VLOOKUP($A11,#REF!,3,FALSE),"0")</f>
        <v>0</v>
      </c>
      <c r="Y11" s="53" t="str">
        <f>IFERROR(VLOOKUP($A11,#REF!,3,FALSE),"0")</f>
        <v>0</v>
      </c>
      <c r="Z11" s="53" t="str">
        <f>IFERROR(VLOOKUP($A11,#REF!,3,FALSE),"0")</f>
        <v>0</v>
      </c>
      <c r="AA11" s="53" t="str">
        <f>IFERROR(VLOOKUP($A11,#REF!,3,FALSE),"0")</f>
        <v>0</v>
      </c>
      <c r="AB11" s="53" t="str">
        <f>IFERROR(VLOOKUP($A11,#REF!,3,FALSE),"0")</f>
        <v>0</v>
      </c>
      <c r="AC11" s="56">
        <f t="shared" si="1"/>
        <v>0</v>
      </c>
      <c r="AE11" s="53" t="str">
        <f>$A$11</f>
        <v>takuyafi</v>
      </c>
      <c r="AF11" s="53" t="str">
        <f>IFERROR(VLOOKUP($A11,#REF!,4,FALSE),"0")</f>
        <v>0</v>
      </c>
      <c r="AG11" s="53" t="str">
        <f>IFERROR(VLOOKUP($A11,#REF!,4,FALSE),"0")</f>
        <v>0</v>
      </c>
      <c r="AH11" s="53" t="str">
        <f>IFERROR(VLOOKUP($A11,#REF!,4,FALSE),"0")</f>
        <v>0</v>
      </c>
      <c r="AI11" s="53" t="str">
        <f>IFERROR(VLOOKUP($A11,#REF!,4,FALSE),"0")</f>
        <v>0</v>
      </c>
      <c r="AJ11" s="53" t="str">
        <f>IFERROR(VLOOKUP($A11,#REF!,4,FALSE),"0")</f>
        <v>0</v>
      </c>
      <c r="AK11" s="53" t="str">
        <f>IFERROR(VLOOKUP($A11,#REF!,4,FALSE),"0")</f>
        <v>0</v>
      </c>
      <c r="AL11" s="53" t="str">
        <f>IFERROR(VLOOKUP($A11,#REF!,4,FALSE),"0")</f>
        <v>0</v>
      </c>
      <c r="AM11" s="53" t="str">
        <f>IFERROR(VLOOKUP($A11,#REF!,4,FALSE),"0")</f>
        <v>0</v>
      </c>
      <c r="AN11" s="53" t="str">
        <f>IFERROR(VLOOKUP($A11,#REF!,4,FALSE),"0")</f>
        <v>0</v>
      </c>
      <c r="AO11" s="53" t="str">
        <f>IFERROR(VLOOKUP($A11,#REF!,4,FALSE),"0")</f>
        <v>0</v>
      </c>
      <c r="AP11" s="53" t="str">
        <f>IFERROR(VLOOKUP($A11,#REF!,4,FALSE),"0")</f>
        <v>0</v>
      </c>
      <c r="AQ11" s="53" t="str">
        <f>IFERROR(VLOOKUP($A11,#REF!,4,FALSE),"0")</f>
        <v>0</v>
      </c>
      <c r="AR11" s="56">
        <f t="shared" si="2"/>
        <v>0</v>
      </c>
      <c r="AT11" s="53" t="str">
        <f>$A$11</f>
        <v>takuyafi</v>
      </c>
      <c r="AU11" s="53" t="str">
        <f>IFERROR(VLOOKUP($A11,#REF!,5,FALSE),"0")</f>
        <v>0</v>
      </c>
      <c r="AV11" s="53" t="str">
        <f>IFERROR(VLOOKUP($A11,#REF!,5,FALSE),"0")</f>
        <v>0</v>
      </c>
      <c r="AW11" s="53" t="str">
        <f>IFERROR(VLOOKUP($A11,#REF!,5,FALSE),"0")</f>
        <v>0</v>
      </c>
      <c r="AX11" s="53" t="str">
        <f>IFERROR(VLOOKUP($A11,#REF!,5,FALSE),"0")</f>
        <v>0</v>
      </c>
      <c r="AY11" s="53" t="str">
        <f>IFERROR(VLOOKUP($A11,#REF!,5,FALSE),"0")</f>
        <v>0</v>
      </c>
      <c r="AZ11" s="53" t="str">
        <f>IFERROR(VLOOKUP($A11,#REF!,5,FALSE),"0")</f>
        <v>0</v>
      </c>
      <c r="BA11" s="53" t="str">
        <f>IFERROR(VLOOKUP($A11,#REF!,5,FALSE),"0")</f>
        <v>0</v>
      </c>
      <c r="BB11" s="53" t="str">
        <f>IFERROR(VLOOKUP($A11,#REF!,5,FALSE),"0")</f>
        <v>0</v>
      </c>
      <c r="BC11" s="53" t="str">
        <f>IFERROR(VLOOKUP($A11,#REF!,5,FALSE),"0")</f>
        <v>0</v>
      </c>
      <c r="BD11" s="53" t="str">
        <f>IFERROR(VLOOKUP($A11,#REF!,5,FALSE),"0")</f>
        <v>0</v>
      </c>
      <c r="BE11" s="53" t="str">
        <f>IFERROR(VLOOKUP($A11,#REF!,5,FALSE),"0")</f>
        <v>0</v>
      </c>
      <c r="BF11" s="53" t="str">
        <f>IFERROR(VLOOKUP($A11,#REF!,5,FALSE),"0")</f>
        <v>0</v>
      </c>
      <c r="BG11" s="56">
        <f t="shared" si="3"/>
        <v>0</v>
      </c>
      <c r="BI11" s="53" t="str">
        <f>$A$11</f>
        <v>takuyafi</v>
      </c>
      <c r="BJ11" s="53" t="str">
        <f>IFERROR(VLOOKUP($A11,#REF!,6,FALSE),"0")</f>
        <v>0</v>
      </c>
      <c r="BK11" s="53" t="str">
        <f>IFERROR(VLOOKUP($A11,#REF!,6,FALSE),"0")</f>
        <v>0</v>
      </c>
      <c r="BL11" s="53" t="str">
        <f>IFERROR(VLOOKUP($A11,#REF!,6,FALSE),"0")</f>
        <v>0</v>
      </c>
      <c r="BM11" s="53" t="str">
        <f>IFERROR(VLOOKUP($A11,#REF!,6,FALSE),"0")</f>
        <v>0</v>
      </c>
      <c r="BN11" s="53" t="str">
        <f>IFERROR(VLOOKUP($A11,#REF!,6,FALSE),"0")</f>
        <v>0</v>
      </c>
      <c r="BO11" s="53" t="str">
        <f>IFERROR(VLOOKUP($A11,#REF!,6,FALSE),"0")</f>
        <v>0</v>
      </c>
      <c r="BP11" s="53" t="str">
        <f>IFERROR(VLOOKUP($A11,#REF!,6,FALSE),"0")</f>
        <v>0</v>
      </c>
      <c r="BQ11" s="53" t="str">
        <f>IFERROR(VLOOKUP($A11,#REF!,6,FALSE),"0")</f>
        <v>0</v>
      </c>
      <c r="BR11" s="53" t="str">
        <f>IFERROR(VLOOKUP($A11,#REF!,6,FALSE),"0")</f>
        <v>0</v>
      </c>
      <c r="BS11" s="53" t="str">
        <f>IFERROR(VLOOKUP($A11,#REF!,6,FALSE),"0")</f>
        <v>0</v>
      </c>
      <c r="BT11" s="53" t="str">
        <f>IFERROR(VLOOKUP($A11,#REF!,6,FALSE),"0")</f>
        <v>0</v>
      </c>
      <c r="BU11" s="53" t="str">
        <f>IFERROR(VLOOKUP($A11,#REF!,6,FALSE),"0")</f>
        <v>0</v>
      </c>
      <c r="BV11" s="56">
        <f t="shared" si="4"/>
        <v>0</v>
      </c>
      <c r="CK11" s="56"/>
      <c r="CZ11" s="56"/>
    </row>
    <row r="12" spans="1:104" x14ac:dyDescent="0.25">
      <c r="A12" s="53" t="str">
        <f>January!$C$12</f>
        <v>ayekhyin</v>
      </c>
      <c r="B12" s="53" t="str">
        <f>IFERROR(VLOOKUP($A12,#REF!,2,FALSE),"0")</f>
        <v>0</v>
      </c>
      <c r="C12" s="53" t="str">
        <f>IFERROR(VLOOKUP($A12,#REF!,2,FALSE),"0")</f>
        <v>0</v>
      </c>
      <c r="D12" s="53" t="str">
        <f>IFERROR(VLOOKUP($A12,#REF!,2,FALSE),"0")</f>
        <v>0</v>
      </c>
      <c r="E12" s="53" t="str">
        <f>IFERROR(VLOOKUP($A12,#REF!,2,FALSE),"0")</f>
        <v>0</v>
      </c>
      <c r="F12" s="53" t="str">
        <f>IFERROR(VLOOKUP($A12,#REF!,2,FALSE),"0")</f>
        <v>0</v>
      </c>
      <c r="G12" s="53" t="str">
        <f>IFERROR(VLOOKUP($A12,#REF!,2,FALSE),"0")</f>
        <v>0</v>
      </c>
      <c r="H12" s="53" t="str">
        <f>IFERROR(VLOOKUP($A12,#REF!,2,FALSE),"0")</f>
        <v>0</v>
      </c>
      <c r="I12" s="53" t="str">
        <f>IFERROR(VLOOKUP($A12,#REF!,2,FALSE),"0")</f>
        <v>0</v>
      </c>
      <c r="J12" s="53" t="str">
        <f>IFERROR(VLOOKUP($A12,#REF!,2,FALSE),"0")</f>
        <v>0</v>
      </c>
      <c r="K12" s="53" t="str">
        <f>IFERROR(VLOOKUP($A12,#REF!,2,FALSE),"0")</f>
        <v>0</v>
      </c>
      <c r="L12" s="53" t="str">
        <f>IFERROR(VLOOKUP($A12,#REF!,2,FALSE),"0")</f>
        <v>0</v>
      </c>
      <c r="M12" s="53" t="str">
        <f>IFERROR(VLOOKUP($A12,#REF!,2,FALSE),"0")</f>
        <v>0</v>
      </c>
      <c r="N12" s="56">
        <f t="shared" si="0"/>
        <v>0</v>
      </c>
      <c r="P12" s="53" t="str">
        <f>$A$12</f>
        <v>ayekhyin</v>
      </c>
      <c r="Q12" s="53" t="str">
        <f>IFERROR(VLOOKUP($A12,#REF!,3,FALSE),"0")</f>
        <v>0</v>
      </c>
      <c r="R12" s="53" t="str">
        <f>IFERROR(VLOOKUP($A12,#REF!,3,FALSE),"0")</f>
        <v>0</v>
      </c>
      <c r="S12" s="53" t="str">
        <f>IFERROR(VLOOKUP($A12,#REF!,3,FALSE),"0")</f>
        <v>0</v>
      </c>
      <c r="T12" s="53" t="str">
        <f>IFERROR(VLOOKUP($A12,#REF!,3,FALSE),"0")</f>
        <v>0</v>
      </c>
      <c r="U12" s="53" t="str">
        <f>IFERROR(VLOOKUP($A12,#REF!,3,FALSE),"0")</f>
        <v>0</v>
      </c>
      <c r="V12" s="53" t="str">
        <f>IFERROR(VLOOKUP($A12,#REF!,3,FALSE),"0")</f>
        <v>0</v>
      </c>
      <c r="W12" s="53" t="str">
        <f>IFERROR(VLOOKUP($A12,#REF!,3,FALSE),"0")</f>
        <v>0</v>
      </c>
      <c r="X12" s="53" t="str">
        <f>IFERROR(VLOOKUP($A12,#REF!,3,FALSE),"0")</f>
        <v>0</v>
      </c>
      <c r="Y12" s="53" t="str">
        <f>IFERROR(VLOOKUP($A12,#REF!,3,FALSE),"0")</f>
        <v>0</v>
      </c>
      <c r="Z12" s="53" t="str">
        <f>IFERROR(VLOOKUP($A12,#REF!,3,FALSE),"0")</f>
        <v>0</v>
      </c>
      <c r="AA12" s="53" t="str">
        <f>IFERROR(VLOOKUP($A12,#REF!,3,FALSE),"0")</f>
        <v>0</v>
      </c>
      <c r="AB12" s="53" t="str">
        <f>IFERROR(VLOOKUP($A12,#REF!,3,FALSE),"0")</f>
        <v>0</v>
      </c>
      <c r="AC12" s="56">
        <f t="shared" si="1"/>
        <v>0</v>
      </c>
      <c r="AE12" s="53" t="str">
        <f>$A$12</f>
        <v>ayekhyin</v>
      </c>
      <c r="AF12" s="53" t="str">
        <f>IFERROR(VLOOKUP($A12,#REF!,4,FALSE),"0")</f>
        <v>0</v>
      </c>
      <c r="AG12" s="53" t="str">
        <f>IFERROR(VLOOKUP($A12,#REF!,4,FALSE),"0")</f>
        <v>0</v>
      </c>
      <c r="AH12" s="53" t="str">
        <f>IFERROR(VLOOKUP($A12,#REF!,4,FALSE),"0")</f>
        <v>0</v>
      </c>
      <c r="AI12" s="53" t="str">
        <f>IFERROR(VLOOKUP($A12,#REF!,4,FALSE),"0")</f>
        <v>0</v>
      </c>
      <c r="AJ12" s="53" t="str">
        <f>IFERROR(VLOOKUP($A12,#REF!,4,FALSE),"0")</f>
        <v>0</v>
      </c>
      <c r="AK12" s="53" t="str">
        <f>IFERROR(VLOOKUP($A12,#REF!,4,FALSE),"0")</f>
        <v>0</v>
      </c>
      <c r="AL12" s="53" t="str">
        <f>IFERROR(VLOOKUP($A12,#REF!,4,FALSE),"0")</f>
        <v>0</v>
      </c>
      <c r="AM12" s="53" t="str">
        <f>IFERROR(VLOOKUP($A12,#REF!,4,FALSE),"0")</f>
        <v>0</v>
      </c>
      <c r="AN12" s="53" t="str">
        <f>IFERROR(VLOOKUP($A12,#REF!,4,FALSE),"0")</f>
        <v>0</v>
      </c>
      <c r="AO12" s="53" t="str">
        <f>IFERROR(VLOOKUP($A12,#REF!,4,FALSE),"0")</f>
        <v>0</v>
      </c>
      <c r="AP12" s="53" t="str">
        <f>IFERROR(VLOOKUP($A12,#REF!,4,FALSE),"0")</f>
        <v>0</v>
      </c>
      <c r="AQ12" s="53" t="str">
        <f>IFERROR(VLOOKUP($A12,#REF!,4,FALSE),"0")</f>
        <v>0</v>
      </c>
      <c r="AR12" s="56">
        <f t="shared" si="2"/>
        <v>0</v>
      </c>
      <c r="AT12" s="53" t="str">
        <f>$A$12</f>
        <v>ayekhyin</v>
      </c>
      <c r="AU12" s="53" t="str">
        <f>IFERROR(VLOOKUP($A12,#REF!,5,FALSE),"0")</f>
        <v>0</v>
      </c>
      <c r="AV12" s="53" t="str">
        <f>IFERROR(VLOOKUP($A12,#REF!,5,FALSE),"0")</f>
        <v>0</v>
      </c>
      <c r="AW12" s="53" t="str">
        <f>IFERROR(VLOOKUP($A12,#REF!,5,FALSE),"0")</f>
        <v>0</v>
      </c>
      <c r="AX12" s="53" t="str">
        <f>IFERROR(VLOOKUP($A12,#REF!,5,FALSE),"0")</f>
        <v>0</v>
      </c>
      <c r="AY12" s="53" t="str">
        <f>IFERROR(VLOOKUP($A12,#REF!,5,FALSE),"0")</f>
        <v>0</v>
      </c>
      <c r="AZ12" s="53" t="str">
        <f>IFERROR(VLOOKUP($A12,#REF!,5,FALSE),"0")</f>
        <v>0</v>
      </c>
      <c r="BA12" s="53" t="str">
        <f>IFERROR(VLOOKUP($A12,#REF!,5,FALSE),"0")</f>
        <v>0</v>
      </c>
      <c r="BB12" s="53" t="str">
        <f>IFERROR(VLOOKUP($A12,#REF!,5,FALSE),"0")</f>
        <v>0</v>
      </c>
      <c r="BC12" s="53" t="str">
        <f>IFERROR(VLOOKUP($A12,#REF!,5,FALSE),"0")</f>
        <v>0</v>
      </c>
      <c r="BD12" s="53" t="str">
        <f>IFERROR(VLOOKUP($A12,#REF!,5,FALSE),"0")</f>
        <v>0</v>
      </c>
      <c r="BE12" s="53" t="str">
        <f>IFERROR(VLOOKUP($A12,#REF!,5,FALSE),"0")</f>
        <v>0</v>
      </c>
      <c r="BF12" s="53" t="str">
        <f>IFERROR(VLOOKUP($A12,#REF!,5,FALSE),"0")</f>
        <v>0</v>
      </c>
      <c r="BG12" s="56">
        <f t="shared" si="3"/>
        <v>0</v>
      </c>
      <c r="BI12" s="53" t="str">
        <f>$A$12</f>
        <v>ayekhyin</v>
      </c>
      <c r="BJ12" s="53" t="str">
        <f>IFERROR(VLOOKUP($A12,#REF!,6,FALSE),"0")</f>
        <v>0</v>
      </c>
      <c r="BK12" s="53" t="str">
        <f>IFERROR(VLOOKUP($A12,#REF!,6,FALSE),"0")</f>
        <v>0</v>
      </c>
      <c r="BL12" s="53" t="str">
        <f>IFERROR(VLOOKUP($A12,#REF!,6,FALSE),"0")</f>
        <v>0</v>
      </c>
      <c r="BM12" s="53" t="str">
        <f>IFERROR(VLOOKUP($A12,#REF!,6,FALSE),"0")</f>
        <v>0</v>
      </c>
      <c r="BN12" s="53" t="str">
        <f>IFERROR(VLOOKUP($A12,#REF!,6,FALSE),"0")</f>
        <v>0</v>
      </c>
      <c r="BO12" s="53" t="str">
        <f>IFERROR(VLOOKUP($A12,#REF!,6,FALSE),"0")</f>
        <v>0</v>
      </c>
      <c r="BP12" s="53" t="str">
        <f>IFERROR(VLOOKUP($A12,#REF!,6,FALSE),"0")</f>
        <v>0</v>
      </c>
      <c r="BQ12" s="53" t="str">
        <f>IFERROR(VLOOKUP($A12,#REF!,6,FALSE),"0")</f>
        <v>0</v>
      </c>
      <c r="BR12" s="53" t="str">
        <f>IFERROR(VLOOKUP($A12,#REF!,6,FALSE),"0")</f>
        <v>0</v>
      </c>
      <c r="BS12" s="53" t="str">
        <f>IFERROR(VLOOKUP($A12,#REF!,6,FALSE),"0")</f>
        <v>0</v>
      </c>
      <c r="BT12" s="53" t="str">
        <f>IFERROR(VLOOKUP($A12,#REF!,6,FALSE),"0")</f>
        <v>0</v>
      </c>
      <c r="BU12" s="53" t="str">
        <f>IFERROR(VLOOKUP($A12,#REF!,6,FALSE),"0")</f>
        <v>0</v>
      </c>
      <c r="BV12" s="56">
        <f t="shared" si="4"/>
        <v>0</v>
      </c>
      <c r="CK12" s="56"/>
      <c r="CZ12" s="56"/>
    </row>
    <row r="13" spans="1:104" x14ac:dyDescent="0.25">
      <c r="A13" s="53" t="str">
        <f>January!$C$13</f>
        <v>takaasad</v>
      </c>
      <c r="B13" s="53" t="str">
        <f>IFERROR(VLOOKUP($A13,#REF!,2,FALSE),"0")</f>
        <v>0</v>
      </c>
      <c r="C13" s="53" t="str">
        <f>IFERROR(VLOOKUP($A13,#REF!,2,FALSE),"0")</f>
        <v>0</v>
      </c>
      <c r="D13" s="53" t="str">
        <f>IFERROR(VLOOKUP($A13,#REF!,2,FALSE),"0")</f>
        <v>0</v>
      </c>
      <c r="E13" s="53" t="str">
        <f>IFERROR(VLOOKUP($A13,#REF!,2,FALSE),"0")</f>
        <v>0</v>
      </c>
      <c r="F13" s="53" t="str">
        <f>IFERROR(VLOOKUP($A13,#REF!,2,FALSE),"0")</f>
        <v>0</v>
      </c>
      <c r="G13" s="53" t="str">
        <f>IFERROR(VLOOKUP($A13,#REF!,2,FALSE),"0")</f>
        <v>0</v>
      </c>
      <c r="H13" s="53" t="str">
        <f>IFERROR(VLOOKUP($A13,#REF!,2,FALSE),"0")</f>
        <v>0</v>
      </c>
      <c r="I13" s="53" t="str">
        <f>IFERROR(VLOOKUP($A13,#REF!,2,FALSE),"0")</f>
        <v>0</v>
      </c>
      <c r="J13" s="53" t="str">
        <f>IFERROR(VLOOKUP($A13,#REF!,2,FALSE),"0")</f>
        <v>0</v>
      </c>
      <c r="K13" s="53" t="str">
        <f>IFERROR(VLOOKUP($A13,#REF!,2,FALSE),"0")</f>
        <v>0</v>
      </c>
      <c r="L13" s="53" t="str">
        <f>IFERROR(VLOOKUP($A13,#REF!,2,FALSE),"0")</f>
        <v>0</v>
      </c>
      <c r="M13" s="53" t="str">
        <f>IFERROR(VLOOKUP($A13,#REF!,2,FALSE),"0")</f>
        <v>0</v>
      </c>
      <c r="N13" s="56">
        <f t="shared" si="0"/>
        <v>0</v>
      </c>
      <c r="P13" s="53" t="str">
        <f>$A$13</f>
        <v>takaasad</v>
      </c>
      <c r="Q13" s="53" t="str">
        <f>IFERROR(VLOOKUP($A13,#REF!,3,FALSE),"0")</f>
        <v>0</v>
      </c>
      <c r="R13" s="53" t="str">
        <f>IFERROR(VLOOKUP($A13,#REF!,3,FALSE),"0")</f>
        <v>0</v>
      </c>
      <c r="S13" s="53" t="str">
        <f>IFERROR(VLOOKUP($A13,#REF!,3,FALSE),"0")</f>
        <v>0</v>
      </c>
      <c r="T13" s="53" t="str">
        <f>IFERROR(VLOOKUP($A13,#REF!,3,FALSE),"0")</f>
        <v>0</v>
      </c>
      <c r="U13" s="53" t="str">
        <f>IFERROR(VLOOKUP($A13,#REF!,3,FALSE),"0")</f>
        <v>0</v>
      </c>
      <c r="V13" s="53" t="str">
        <f>IFERROR(VLOOKUP($A13,#REF!,3,FALSE),"0")</f>
        <v>0</v>
      </c>
      <c r="W13" s="53" t="str">
        <f>IFERROR(VLOOKUP($A13,#REF!,3,FALSE),"0")</f>
        <v>0</v>
      </c>
      <c r="X13" s="53" t="str">
        <f>IFERROR(VLOOKUP($A13,#REF!,3,FALSE),"0")</f>
        <v>0</v>
      </c>
      <c r="Y13" s="53" t="str">
        <f>IFERROR(VLOOKUP($A13,#REF!,3,FALSE),"0")</f>
        <v>0</v>
      </c>
      <c r="Z13" s="53" t="str">
        <f>IFERROR(VLOOKUP($A13,#REF!,3,FALSE),"0")</f>
        <v>0</v>
      </c>
      <c r="AA13" s="53" t="str">
        <f>IFERROR(VLOOKUP($A13,#REF!,3,FALSE),"0")</f>
        <v>0</v>
      </c>
      <c r="AB13" s="53" t="str">
        <f>IFERROR(VLOOKUP($A13,#REF!,3,FALSE),"0")</f>
        <v>0</v>
      </c>
      <c r="AC13" s="56">
        <f t="shared" si="1"/>
        <v>0</v>
      </c>
      <c r="AE13" s="53" t="str">
        <f>$A$13</f>
        <v>takaasad</v>
      </c>
      <c r="AF13" s="53" t="str">
        <f>IFERROR(VLOOKUP($A13,#REF!,4,FALSE),"0")</f>
        <v>0</v>
      </c>
      <c r="AG13" s="53" t="str">
        <f>IFERROR(VLOOKUP($A13,#REF!,4,FALSE),"0")</f>
        <v>0</v>
      </c>
      <c r="AH13" s="53" t="str">
        <f>IFERROR(VLOOKUP($A13,#REF!,4,FALSE),"0")</f>
        <v>0</v>
      </c>
      <c r="AI13" s="53" t="str">
        <f>IFERROR(VLOOKUP($A13,#REF!,4,FALSE),"0")</f>
        <v>0</v>
      </c>
      <c r="AJ13" s="53" t="str">
        <f>IFERROR(VLOOKUP($A13,#REF!,4,FALSE),"0")</f>
        <v>0</v>
      </c>
      <c r="AK13" s="53" t="str">
        <f>IFERROR(VLOOKUP($A13,#REF!,4,FALSE),"0")</f>
        <v>0</v>
      </c>
      <c r="AL13" s="53" t="str">
        <f>IFERROR(VLOOKUP($A13,#REF!,4,FALSE),"0")</f>
        <v>0</v>
      </c>
      <c r="AM13" s="53" t="str">
        <f>IFERROR(VLOOKUP($A13,#REF!,4,FALSE),"0")</f>
        <v>0</v>
      </c>
      <c r="AN13" s="53" t="str">
        <f>IFERROR(VLOOKUP($A13,#REF!,4,FALSE),"0")</f>
        <v>0</v>
      </c>
      <c r="AO13" s="53" t="str">
        <f>IFERROR(VLOOKUP($A13,#REF!,4,FALSE),"0")</f>
        <v>0</v>
      </c>
      <c r="AP13" s="53" t="str">
        <f>IFERROR(VLOOKUP($A13,#REF!,4,FALSE),"0")</f>
        <v>0</v>
      </c>
      <c r="AQ13" s="53" t="str">
        <f>IFERROR(VLOOKUP($A13,#REF!,4,FALSE),"0")</f>
        <v>0</v>
      </c>
      <c r="AR13" s="56">
        <f t="shared" si="2"/>
        <v>0</v>
      </c>
      <c r="AT13" s="53" t="str">
        <f>$A$13</f>
        <v>takaasad</v>
      </c>
      <c r="AU13" s="53" t="str">
        <f>IFERROR(VLOOKUP($A13,#REF!,5,FALSE),"0")</f>
        <v>0</v>
      </c>
      <c r="AV13" s="53" t="str">
        <f>IFERROR(VLOOKUP($A13,#REF!,5,FALSE),"0")</f>
        <v>0</v>
      </c>
      <c r="AW13" s="53" t="str">
        <f>IFERROR(VLOOKUP($A13,#REF!,5,FALSE),"0")</f>
        <v>0</v>
      </c>
      <c r="AX13" s="53" t="str">
        <f>IFERROR(VLOOKUP($A13,#REF!,5,FALSE),"0")</f>
        <v>0</v>
      </c>
      <c r="AY13" s="53" t="str">
        <f>IFERROR(VLOOKUP($A13,#REF!,5,FALSE),"0")</f>
        <v>0</v>
      </c>
      <c r="AZ13" s="53" t="str">
        <f>IFERROR(VLOOKUP($A13,#REF!,5,FALSE),"0")</f>
        <v>0</v>
      </c>
      <c r="BA13" s="53" t="str">
        <f>IFERROR(VLOOKUP($A13,#REF!,5,FALSE),"0")</f>
        <v>0</v>
      </c>
      <c r="BB13" s="53" t="str">
        <f>IFERROR(VLOOKUP($A13,#REF!,5,FALSE),"0")</f>
        <v>0</v>
      </c>
      <c r="BC13" s="53" t="str">
        <f>IFERROR(VLOOKUP($A13,#REF!,5,FALSE),"0")</f>
        <v>0</v>
      </c>
      <c r="BD13" s="53" t="str">
        <f>IFERROR(VLOOKUP($A13,#REF!,5,FALSE),"0")</f>
        <v>0</v>
      </c>
      <c r="BE13" s="53" t="str">
        <f>IFERROR(VLOOKUP($A13,#REF!,5,FALSE),"0")</f>
        <v>0</v>
      </c>
      <c r="BF13" s="53" t="str">
        <f>IFERROR(VLOOKUP($A13,#REF!,5,FALSE),"0")</f>
        <v>0</v>
      </c>
      <c r="BG13" s="56">
        <f t="shared" si="3"/>
        <v>0</v>
      </c>
      <c r="BI13" s="53" t="str">
        <f>$A$13</f>
        <v>takaasad</v>
      </c>
      <c r="BJ13" s="53" t="str">
        <f>IFERROR(VLOOKUP($A13,#REF!,6,FALSE),"0")</f>
        <v>0</v>
      </c>
      <c r="BK13" s="53" t="str">
        <f>IFERROR(VLOOKUP($A13,#REF!,6,FALSE),"0")</f>
        <v>0</v>
      </c>
      <c r="BL13" s="53" t="str">
        <f>IFERROR(VLOOKUP($A13,#REF!,6,FALSE),"0")</f>
        <v>0</v>
      </c>
      <c r="BM13" s="53" t="str">
        <f>IFERROR(VLOOKUP($A13,#REF!,6,FALSE),"0")</f>
        <v>0</v>
      </c>
      <c r="BN13" s="53" t="str">
        <f>IFERROR(VLOOKUP($A13,#REF!,6,FALSE),"0")</f>
        <v>0</v>
      </c>
      <c r="BO13" s="53" t="str">
        <f>IFERROR(VLOOKUP($A13,#REF!,6,FALSE),"0")</f>
        <v>0</v>
      </c>
      <c r="BP13" s="53" t="str">
        <f>IFERROR(VLOOKUP($A13,#REF!,6,FALSE),"0")</f>
        <v>0</v>
      </c>
      <c r="BQ13" s="53" t="str">
        <f>IFERROR(VLOOKUP($A13,#REF!,6,FALSE),"0")</f>
        <v>0</v>
      </c>
      <c r="BR13" s="53" t="str">
        <f>IFERROR(VLOOKUP($A13,#REF!,6,FALSE),"0")</f>
        <v>0</v>
      </c>
      <c r="BS13" s="53" t="str">
        <f>IFERROR(VLOOKUP($A13,#REF!,6,FALSE),"0")</f>
        <v>0</v>
      </c>
      <c r="BT13" s="53" t="str">
        <f>IFERROR(VLOOKUP($A13,#REF!,6,FALSE),"0")</f>
        <v>0</v>
      </c>
      <c r="BU13" s="53" t="str">
        <f>IFERROR(VLOOKUP($A13,#REF!,6,FALSE),"0")</f>
        <v>0</v>
      </c>
      <c r="BV13" s="56">
        <f t="shared" si="4"/>
        <v>0</v>
      </c>
      <c r="CK13" s="56"/>
      <c r="CZ13" s="56"/>
    </row>
    <row r="14" spans="1:104" x14ac:dyDescent="0.25">
      <c r="A14" s="53" t="e">
        <f>January!#REF!</f>
        <v>#REF!</v>
      </c>
      <c r="B14" s="53" t="str">
        <f>IFERROR(VLOOKUP($A14,#REF!,2,FALSE),"0")</f>
        <v>0</v>
      </c>
      <c r="C14" s="53" t="str">
        <f>IFERROR(VLOOKUP($A14,#REF!,2,FALSE),"0")</f>
        <v>0</v>
      </c>
      <c r="D14" s="53" t="str">
        <f>IFERROR(VLOOKUP($A14,#REF!,2,FALSE),"0")</f>
        <v>0</v>
      </c>
      <c r="E14" s="53" t="str">
        <f>IFERROR(VLOOKUP($A14,#REF!,2,FALSE),"0")</f>
        <v>0</v>
      </c>
      <c r="F14" s="53" t="str">
        <f>IFERROR(VLOOKUP($A14,#REF!,2,FALSE),"0")</f>
        <v>0</v>
      </c>
      <c r="G14" s="53" t="str">
        <f>IFERROR(VLOOKUP($A14,#REF!,2,FALSE),"0")</f>
        <v>0</v>
      </c>
      <c r="H14" s="53" t="str">
        <f>IFERROR(VLOOKUP($A14,#REF!,2,FALSE),"0")</f>
        <v>0</v>
      </c>
      <c r="I14" s="53" t="str">
        <f>IFERROR(VLOOKUP($A14,#REF!,2,FALSE),"0")</f>
        <v>0</v>
      </c>
      <c r="J14" s="53" t="str">
        <f>IFERROR(VLOOKUP($A14,#REF!,2,FALSE),"0")</f>
        <v>0</v>
      </c>
      <c r="K14" s="53" t="str">
        <f>IFERROR(VLOOKUP($A14,#REF!,2,FALSE),"0")</f>
        <v>0</v>
      </c>
      <c r="L14" s="53" t="str">
        <f>IFERROR(VLOOKUP($A14,#REF!,2,FALSE),"0")</f>
        <v>0</v>
      </c>
      <c r="M14" s="53" t="str">
        <f>IFERROR(VLOOKUP($A14,#REF!,2,FALSE),"0")</f>
        <v>0</v>
      </c>
      <c r="N14" s="56">
        <f t="shared" si="0"/>
        <v>0</v>
      </c>
      <c r="P14" s="53" t="e">
        <f>$A$14</f>
        <v>#REF!</v>
      </c>
      <c r="Q14" s="53" t="str">
        <f>IFERROR(VLOOKUP($A14,#REF!,3,FALSE),"0")</f>
        <v>0</v>
      </c>
      <c r="R14" s="53" t="str">
        <f>IFERROR(VLOOKUP($A14,#REF!,3,FALSE),"0")</f>
        <v>0</v>
      </c>
      <c r="S14" s="53" t="str">
        <f>IFERROR(VLOOKUP($A14,#REF!,3,FALSE),"0")</f>
        <v>0</v>
      </c>
      <c r="T14" s="53" t="str">
        <f>IFERROR(VLOOKUP($A14,#REF!,3,FALSE),"0")</f>
        <v>0</v>
      </c>
      <c r="U14" s="53" t="str">
        <f>IFERROR(VLOOKUP($A14,#REF!,3,FALSE),"0")</f>
        <v>0</v>
      </c>
      <c r="V14" s="53" t="str">
        <f>IFERROR(VLOOKUP($A14,#REF!,3,FALSE),"0")</f>
        <v>0</v>
      </c>
      <c r="W14" s="53" t="str">
        <f>IFERROR(VLOOKUP($A14,#REF!,3,FALSE),"0")</f>
        <v>0</v>
      </c>
      <c r="X14" s="53" t="str">
        <f>IFERROR(VLOOKUP($A14,#REF!,3,FALSE),"0")</f>
        <v>0</v>
      </c>
      <c r="Y14" s="53" t="str">
        <f>IFERROR(VLOOKUP($A14,#REF!,3,FALSE),"0")</f>
        <v>0</v>
      </c>
      <c r="Z14" s="53" t="str">
        <f>IFERROR(VLOOKUP($A14,#REF!,3,FALSE),"0")</f>
        <v>0</v>
      </c>
      <c r="AA14" s="53" t="str">
        <f>IFERROR(VLOOKUP($A14,#REF!,3,FALSE),"0")</f>
        <v>0</v>
      </c>
      <c r="AB14" s="53" t="str">
        <f>IFERROR(VLOOKUP($A14,#REF!,3,FALSE),"0")</f>
        <v>0</v>
      </c>
      <c r="AC14" s="56">
        <f t="shared" si="1"/>
        <v>0</v>
      </c>
      <c r="AE14" s="53" t="e">
        <f>$A$14</f>
        <v>#REF!</v>
      </c>
      <c r="AF14" s="53" t="str">
        <f>IFERROR(VLOOKUP($A14,#REF!,4,FALSE),"0")</f>
        <v>0</v>
      </c>
      <c r="AG14" s="53" t="str">
        <f>IFERROR(VLOOKUP($A14,#REF!,4,FALSE),"0")</f>
        <v>0</v>
      </c>
      <c r="AH14" s="53" t="str">
        <f>IFERROR(VLOOKUP($A14,#REF!,4,FALSE),"0")</f>
        <v>0</v>
      </c>
      <c r="AI14" s="53" t="str">
        <f>IFERROR(VLOOKUP($A14,#REF!,4,FALSE),"0")</f>
        <v>0</v>
      </c>
      <c r="AJ14" s="53" t="str">
        <f>IFERROR(VLOOKUP($A14,#REF!,4,FALSE),"0")</f>
        <v>0</v>
      </c>
      <c r="AK14" s="53" t="str">
        <f>IFERROR(VLOOKUP($A14,#REF!,4,FALSE),"0")</f>
        <v>0</v>
      </c>
      <c r="AL14" s="53" t="str">
        <f>IFERROR(VLOOKUP($A14,#REF!,4,FALSE),"0")</f>
        <v>0</v>
      </c>
      <c r="AM14" s="53" t="str">
        <f>IFERROR(VLOOKUP($A14,#REF!,4,FALSE),"0")</f>
        <v>0</v>
      </c>
      <c r="AN14" s="53" t="str">
        <f>IFERROR(VLOOKUP($A14,#REF!,4,FALSE),"0")</f>
        <v>0</v>
      </c>
      <c r="AO14" s="53" t="str">
        <f>IFERROR(VLOOKUP($A14,#REF!,4,FALSE),"0")</f>
        <v>0</v>
      </c>
      <c r="AP14" s="53" t="str">
        <f>IFERROR(VLOOKUP($A14,#REF!,4,FALSE),"0")</f>
        <v>0</v>
      </c>
      <c r="AQ14" s="53" t="str">
        <f>IFERROR(VLOOKUP($A14,#REF!,4,FALSE),"0")</f>
        <v>0</v>
      </c>
      <c r="AR14" s="56">
        <f t="shared" si="2"/>
        <v>0</v>
      </c>
      <c r="AT14" s="53" t="e">
        <f>$A$14</f>
        <v>#REF!</v>
      </c>
      <c r="AU14" s="53" t="str">
        <f>IFERROR(VLOOKUP($A14,#REF!,5,FALSE),"0")</f>
        <v>0</v>
      </c>
      <c r="AV14" s="53" t="str">
        <f>IFERROR(VLOOKUP($A14,#REF!,5,FALSE),"0")</f>
        <v>0</v>
      </c>
      <c r="AW14" s="53" t="str">
        <f>IFERROR(VLOOKUP($A14,#REF!,5,FALSE),"0")</f>
        <v>0</v>
      </c>
      <c r="AX14" s="53" t="str">
        <f>IFERROR(VLOOKUP($A14,#REF!,5,FALSE),"0")</f>
        <v>0</v>
      </c>
      <c r="AY14" s="53" t="str">
        <f>IFERROR(VLOOKUP($A14,#REF!,5,FALSE),"0")</f>
        <v>0</v>
      </c>
      <c r="AZ14" s="53" t="str">
        <f>IFERROR(VLOOKUP($A14,#REF!,5,FALSE),"0")</f>
        <v>0</v>
      </c>
      <c r="BA14" s="53" t="str">
        <f>IFERROR(VLOOKUP($A14,#REF!,5,FALSE),"0")</f>
        <v>0</v>
      </c>
      <c r="BB14" s="53" t="str">
        <f>IFERROR(VLOOKUP($A14,#REF!,5,FALSE),"0")</f>
        <v>0</v>
      </c>
      <c r="BC14" s="53" t="str">
        <f>IFERROR(VLOOKUP($A14,#REF!,5,FALSE),"0")</f>
        <v>0</v>
      </c>
      <c r="BD14" s="53" t="str">
        <f>IFERROR(VLOOKUP($A14,#REF!,5,FALSE),"0")</f>
        <v>0</v>
      </c>
      <c r="BE14" s="53" t="str">
        <f>IFERROR(VLOOKUP($A14,#REF!,5,FALSE),"0")</f>
        <v>0</v>
      </c>
      <c r="BF14" s="53" t="str">
        <f>IFERROR(VLOOKUP($A14,#REF!,5,FALSE),"0")</f>
        <v>0</v>
      </c>
      <c r="BG14" s="56">
        <f t="shared" si="3"/>
        <v>0</v>
      </c>
      <c r="BI14" s="53" t="e">
        <f>$A$14</f>
        <v>#REF!</v>
      </c>
      <c r="BJ14" s="53" t="str">
        <f>IFERROR(VLOOKUP($A14,#REF!,6,FALSE),"0")</f>
        <v>0</v>
      </c>
      <c r="BK14" s="53" t="str">
        <f>IFERROR(VLOOKUP($A14,#REF!,6,FALSE),"0")</f>
        <v>0</v>
      </c>
      <c r="BL14" s="53" t="str">
        <f>IFERROR(VLOOKUP($A14,#REF!,6,FALSE),"0")</f>
        <v>0</v>
      </c>
      <c r="BM14" s="53" t="str">
        <f>IFERROR(VLOOKUP($A14,#REF!,6,FALSE),"0")</f>
        <v>0</v>
      </c>
      <c r="BN14" s="53" t="str">
        <f>IFERROR(VLOOKUP($A14,#REF!,6,FALSE),"0")</f>
        <v>0</v>
      </c>
      <c r="BO14" s="53" t="str">
        <f>IFERROR(VLOOKUP($A14,#REF!,6,FALSE),"0")</f>
        <v>0</v>
      </c>
      <c r="BP14" s="53" t="str">
        <f>IFERROR(VLOOKUP($A14,#REF!,6,FALSE),"0")</f>
        <v>0</v>
      </c>
      <c r="BQ14" s="53" t="str">
        <f>IFERROR(VLOOKUP($A14,#REF!,6,FALSE),"0")</f>
        <v>0</v>
      </c>
      <c r="BR14" s="53" t="str">
        <f>IFERROR(VLOOKUP($A14,#REF!,6,FALSE),"0")</f>
        <v>0</v>
      </c>
      <c r="BS14" s="53" t="str">
        <f>IFERROR(VLOOKUP($A14,#REF!,6,FALSE),"0")</f>
        <v>0</v>
      </c>
      <c r="BT14" s="53" t="str">
        <f>IFERROR(VLOOKUP($A14,#REF!,6,FALSE),"0")</f>
        <v>0</v>
      </c>
      <c r="BU14" s="53" t="str">
        <f>IFERROR(VLOOKUP($A14,#REF!,6,FALSE),"0")</f>
        <v>0</v>
      </c>
      <c r="BV14" s="56">
        <f t="shared" si="4"/>
        <v>0</v>
      </c>
      <c r="CK14" s="56"/>
      <c r="CZ14" s="56"/>
    </row>
    <row r="15" spans="1:104" x14ac:dyDescent="0.25">
      <c r="A15" s="53" t="str">
        <f>January!$C$14</f>
        <v>omusera</v>
      </c>
      <c r="B15" s="53" t="str">
        <f>IFERROR(VLOOKUP($A15,#REF!,2,FALSE),"0")</f>
        <v>0</v>
      </c>
      <c r="C15" s="53" t="str">
        <f>IFERROR(VLOOKUP($A15,#REF!,2,FALSE),"0")</f>
        <v>0</v>
      </c>
      <c r="D15" s="53" t="str">
        <f>IFERROR(VLOOKUP($A15,#REF!,2,FALSE),"0")</f>
        <v>0</v>
      </c>
      <c r="E15" s="53" t="str">
        <f>IFERROR(VLOOKUP($A15,#REF!,2,FALSE),"0")</f>
        <v>0</v>
      </c>
      <c r="F15" s="53" t="str">
        <f>IFERROR(VLOOKUP($A15,#REF!,2,FALSE),"0")</f>
        <v>0</v>
      </c>
      <c r="G15" s="53" t="str">
        <f>IFERROR(VLOOKUP($A15,#REF!,2,FALSE),"0")</f>
        <v>0</v>
      </c>
      <c r="H15" s="53" t="str">
        <f>IFERROR(VLOOKUP($A15,#REF!,2,FALSE),"0")</f>
        <v>0</v>
      </c>
      <c r="I15" s="53" t="str">
        <f>IFERROR(VLOOKUP($A15,#REF!,2,FALSE),"0")</f>
        <v>0</v>
      </c>
      <c r="J15" s="53" t="str">
        <f>IFERROR(VLOOKUP($A15,#REF!,2,FALSE),"0")</f>
        <v>0</v>
      </c>
      <c r="K15" s="53" t="str">
        <f>IFERROR(VLOOKUP($A15,#REF!,2,FALSE),"0")</f>
        <v>0</v>
      </c>
      <c r="L15" s="53" t="str">
        <f>IFERROR(VLOOKUP($A15,#REF!,2,FALSE),"0")</f>
        <v>0</v>
      </c>
      <c r="M15" s="53" t="str">
        <f>IFERROR(VLOOKUP($A15,#REF!,2,FALSE),"0")</f>
        <v>0</v>
      </c>
      <c r="N15" s="56">
        <f t="shared" ref="N15:N22" si="5">SUM(B15:M15)</f>
        <v>0</v>
      </c>
      <c r="P15" s="53" t="str">
        <f>$A$15</f>
        <v>omusera</v>
      </c>
      <c r="Q15" s="53" t="str">
        <f>IFERROR(VLOOKUP($A15,#REF!,3,FALSE),"0")</f>
        <v>0</v>
      </c>
      <c r="R15" s="53" t="str">
        <f>IFERROR(VLOOKUP($A15,#REF!,3,FALSE),"0")</f>
        <v>0</v>
      </c>
      <c r="S15" s="53" t="str">
        <f>IFERROR(VLOOKUP($A15,#REF!,3,FALSE),"0")</f>
        <v>0</v>
      </c>
      <c r="T15" s="53" t="str">
        <f>IFERROR(VLOOKUP($A15,#REF!,3,FALSE),"0")</f>
        <v>0</v>
      </c>
      <c r="U15" s="53" t="str">
        <f>IFERROR(VLOOKUP($A15,#REF!,3,FALSE),"0")</f>
        <v>0</v>
      </c>
      <c r="V15" s="53" t="str">
        <f>IFERROR(VLOOKUP($A15,#REF!,3,FALSE),"0")</f>
        <v>0</v>
      </c>
      <c r="W15" s="53" t="str">
        <f>IFERROR(VLOOKUP($A15,#REF!,3,FALSE),"0")</f>
        <v>0</v>
      </c>
      <c r="X15" s="53" t="str">
        <f>IFERROR(VLOOKUP($A15,#REF!,3,FALSE),"0")</f>
        <v>0</v>
      </c>
      <c r="Y15" s="53" t="str">
        <f>IFERROR(VLOOKUP($A15,#REF!,3,FALSE),"0")</f>
        <v>0</v>
      </c>
      <c r="Z15" s="53" t="str">
        <f>IFERROR(VLOOKUP($A15,#REF!,3,FALSE),"0")</f>
        <v>0</v>
      </c>
      <c r="AA15" s="53" t="str">
        <f>IFERROR(VLOOKUP($A15,#REF!,3,FALSE),"0")</f>
        <v>0</v>
      </c>
      <c r="AB15" s="53" t="str">
        <f>IFERROR(VLOOKUP($A15,#REF!,3,FALSE),"0")</f>
        <v>0</v>
      </c>
      <c r="AC15" s="56">
        <f t="shared" ref="AC15:AC22" si="6">SUM(Q15:AB15)</f>
        <v>0</v>
      </c>
      <c r="AE15" s="53" t="str">
        <f>$A$15</f>
        <v>omusera</v>
      </c>
      <c r="AF15" s="53" t="str">
        <f>IFERROR(VLOOKUP($A15,#REF!,4,FALSE),"0")</f>
        <v>0</v>
      </c>
      <c r="AG15" s="53" t="str">
        <f>IFERROR(VLOOKUP($A15,#REF!,4,FALSE),"0")</f>
        <v>0</v>
      </c>
      <c r="AH15" s="53" t="str">
        <f>IFERROR(VLOOKUP($A15,#REF!,4,FALSE),"0")</f>
        <v>0</v>
      </c>
      <c r="AI15" s="53" t="str">
        <f>IFERROR(VLOOKUP($A15,#REF!,4,FALSE),"0")</f>
        <v>0</v>
      </c>
      <c r="AJ15" s="53" t="str">
        <f>IFERROR(VLOOKUP($A15,#REF!,4,FALSE),"0")</f>
        <v>0</v>
      </c>
      <c r="AK15" s="53" t="str">
        <f>IFERROR(VLOOKUP($A15,#REF!,4,FALSE),"0")</f>
        <v>0</v>
      </c>
      <c r="AL15" s="53" t="str">
        <f>IFERROR(VLOOKUP($A15,#REF!,4,FALSE),"0")</f>
        <v>0</v>
      </c>
      <c r="AM15" s="53" t="str">
        <f>IFERROR(VLOOKUP($A15,#REF!,4,FALSE),"0")</f>
        <v>0</v>
      </c>
      <c r="AN15" s="53" t="str">
        <f>IFERROR(VLOOKUP($A15,#REF!,4,FALSE),"0")</f>
        <v>0</v>
      </c>
      <c r="AO15" s="53" t="str">
        <f>IFERROR(VLOOKUP($A15,#REF!,4,FALSE),"0")</f>
        <v>0</v>
      </c>
      <c r="AP15" s="53" t="str">
        <f>IFERROR(VLOOKUP($A15,#REF!,4,FALSE),"0")</f>
        <v>0</v>
      </c>
      <c r="AQ15" s="53" t="str">
        <f>IFERROR(VLOOKUP($A15,#REF!,4,FALSE),"0")</f>
        <v>0</v>
      </c>
      <c r="AR15" s="56">
        <f t="shared" ref="AR15:AR22" si="7">SUM(AF15:AQ15)</f>
        <v>0</v>
      </c>
      <c r="AT15" s="53" t="str">
        <f>$A$15</f>
        <v>omusera</v>
      </c>
      <c r="AU15" s="53" t="str">
        <f>IFERROR(VLOOKUP($A15,#REF!,5,FALSE),"0")</f>
        <v>0</v>
      </c>
      <c r="AV15" s="53" t="str">
        <f>IFERROR(VLOOKUP($A15,#REF!,5,FALSE),"0")</f>
        <v>0</v>
      </c>
      <c r="AW15" s="53" t="str">
        <f>IFERROR(VLOOKUP($A15,#REF!,5,FALSE),"0")</f>
        <v>0</v>
      </c>
      <c r="AX15" s="53" t="str">
        <f>IFERROR(VLOOKUP($A15,#REF!,5,FALSE),"0")</f>
        <v>0</v>
      </c>
      <c r="AY15" s="53" t="str">
        <f>IFERROR(VLOOKUP($A15,#REF!,5,FALSE),"0")</f>
        <v>0</v>
      </c>
      <c r="AZ15" s="53" t="str">
        <f>IFERROR(VLOOKUP($A15,#REF!,5,FALSE),"0")</f>
        <v>0</v>
      </c>
      <c r="BA15" s="53" t="str">
        <f>IFERROR(VLOOKUP($A15,#REF!,5,FALSE),"0")</f>
        <v>0</v>
      </c>
      <c r="BB15" s="53" t="str">
        <f>IFERROR(VLOOKUP($A15,#REF!,5,FALSE),"0")</f>
        <v>0</v>
      </c>
      <c r="BC15" s="53" t="str">
        <f>IFERROR(VLOOKUP($A15,#REF!,5,FALSE),"0")</f>
        <v>0</v>
      </c>
      <c r="BD15" s="53" t="str">
        <f>IFERROR(VLOOKUP($A15,#REF!,5,FALSE),"0")</f>
        <v>0</v>
      </c>
      <c r="BE15" s="53" t="str">
        <f>IFERROR(VLOOKUP($A15,#REF!,5,FALSE),"0")</f>
        <v>0</v>
      </c>
      <c r="BF15" s="53" t="str">
        <f>IFERROR(VLOOKUP($A15,#REF!,5,FALSE),"0")</f>
        <v>0</v>
      </c>
      <c r="BG15" s="56">
        <f t="shared" ref="BG15:BG22" si="8">SUM(AU15:BF15)</f>
        <v>0</v>
      </c>
      <c r="BI15" s="53" t="str">
        <f>$A$15</f>
        <v>omusera</v>
      </c>
      <c r="BJ15" s="53" t="str">
        <f>IFERROR(VLOOKUP($A15,#REF!,6,FALSE),"0")</f>
        <v>0</v>
      </c>
      <c r="BK15" s="53" t="str">
        <f>IFERROR(VLOOKUP($A15,#REF!,6,FALSE),"0")</f>
        <v>0</v>
      </c>
      <c r="BL15" s="53" t="str">
        <f>IFERROR(VLOOKUP($A15,#REF!,6,FALSE),"0")</f>
        <v>0</v>
      </c>
      <c r="BM15" s="53" t="str">
        <f>IFERROR(VLOOKUP($A15,#REF!,6,FALSE),"0")</f>
        <v>0</v>
      </c>
      <c r="BN15" s="53" t="str">
        <f>IFERROR(VLOOKUP($A15,#REF!,6,FALSE),"0")</f>
        <v>0</v>
      </c>
      <c r="BO15" s="53" t="str">
        <f>IFERROR(VLOOKUP($A15,#REF!,6,FALSE),"0")</f>
        <v>0</v>
      </c>
      <c r="BP15" s="53" t="str">
        <f>IFERROR(VLOOKUP($A15,#REF!,6,FALSE),"0")</f>
        <v>0</v>
      </c>
      <c r="BQ15" s="53" t="str">
        <f>IFERROR(VLOOKUP($A15,#REF!,6,FALSE),"0")</f>
        <v>0</v>
      </c>
      <c r="BR15" s="53" t="str">
        <f>IFERROR(VLOOKUP($A15,#REF!,6,FALSE),"0")</f>
        <v>0</v>
      </c>
      <c r="BS15" s="53" t="str">
        <f>IFERROR(VLOOKUP($A15,#REF!,6,FALSE),"0")</f>
        <v>0</v>
      </c>
      <c r="BT15" s="53" t="str">
        <f>IFERROR(VLOOKUP($A15,#REF!,6,FALSE),"0")</f>
        <v>0</v>
      </c>
      <c r="BU15" s="53" t="str">
        <f>IFERROR(VLOOKUP($A15,#REF!,6,FALSE),"0")</f>
        <v>0</v>
      </c>
      <c r="BV15" s="56">
        <f t="shared" ref="BV15:BV22" si="9">SUM(BJ15:BU15)</f>
        <v>0</v>
      </c>
      <c r="CK15" s="56"/>
      <c r="CZ15" s="56"/>
    </row>
    <row r="16" spans="1:104" x14ac:dyDescent="0.25">
      <c r="A16" s="53" t="str">
        <f>January!$C$15</f>
        <v>ishihnaa</v>
      </c>
      <c r="B16" s="53" t="str">
        <f>IFERROR(VLOOKUP($A16,#REF!,2,FALSE),"0")</f>
        <v>0</v>
      </c>
      <c r="C16" s="53" t="str">
        <f>IFERROR(VLOOKUP($A16,#REF!,2,FALSE),"0")</f>
        <v>0</v>
      </c>
      <c r="D16" s="53" t="str">
        <f>IFERROR(VLOOKUP($A16,#REF!,2,FALSE),"0")</f>
        <v>0</v>
      </c>
      <c r="E16" s="53" t="str">
        <f>IFERROR(VLOOKUP($A16,#REF!,2,FALSE),"0")</f>
        <v>0</v>
      </c>
      <c r="F16" s="53" t="str">
        <f>IFERROR(VLOOKUP($A16,#REF!,2,FALSE),"0")</f>
        <v>0</v>
      </c>
      <c r="G16" s="53" t="str">
        <f>IFERROR(VLOOKUP($A16,#REF!,2,FALSE),"0")</f>
        <v>0</v>
      </c>
      <c r="H16" s="53" t="str">
        <f>IFERROR(VLOOKUP($A16,#REF!,2,FALSE),"0")</f>
        <v>0</v>
      </c>
      <c r="I16" s="53" t="str">
        <f>IFERROR(VLOOKUP($A16,#REF!,2,FALSE),"0")</f>
        <v>0</v>
      </c>
      <c r="J16" s="53" t="str">
        <f>IFERROR(VLOOKUP($A16,#REF!,2,FALSE),"0")</f>
        <v>0</v>
      </c>
      <c r="K16" s="53" t="str">
        <f>IFERROR(VLOOKUP($A16,#REF!,2,FALSE),"0")</f>
        <v>0</v>
      </c>
      <c r="L16" s="53" t="str">
        <f>IFERROR(VLOOKUP($A16,#REF!,2,FALSE),"0")</f>
        <v>0</v>
      </c>
      <c r="M16" s="53" t="str">
        <f>IFERROR(VLOOKUP($A16,#REF!,2,FALSE),"0")</f>
        <v>0</v>
      </c>
      <c r="N16" s="56">
        <f t="shared" si="5"/>
        <v>0</v>
      </c>
      <c r="P16" s="53" t="str">
        <f>$A$16</f>
        <v>ishihnaa</v>
      </c>
      <c r="Q16" s="53" t="str">
        <f>IFERROR(VLOOKUP($A16,#REF!,3,FALSE),"0")</f>
        <v>0</v>
      </c>
      <c r="R16" s="53" t="str">
        <f>IFERROR(VLOOKUP($A16,#REF!,3,FALSE),"0")</f>
        <v>0</v>
      </c>
      <c r="S16" s="53" t="str">
        <f>IFERROR(VLOOKUP($A16,#REF!,3,FALSE),"0")</f>
        <v>0</v>
      </c>
      <c r="T16" s="53" t="str">
        <f>IFERROR(VLOOKUP($A16,#REF!,3,FALSE),"0")</f>
        <v>0</v>
      </c>
      <c r="U16" s="53" t="str">
        <f>IFERROR(VLOOKUP($A16,#REF!,3,FALSE),"0")</f>
        <v>0</v>
      </c>
      <c r="V16" s="53" t="str">
        <f>IFERROR(VLOOKUP($A16,#REF!,3,FALSE),"0")</f>
        <v>0</v>
      </c>
      <c r="W16" s="53" t="str">
        <f>IFERROR(VLOOKUP($A16,#REF!,3,FALSE),"0")</f>
        <v>0</v>
      </c>
      <c r="X16" s="53" t="str">
        <f>IFERROR(VLOOKUP($A16,#REF!,3,FALSE),"0")</f>
        <v>0</v>
      </c>
      <c r="Y16" s="53" t="str">
        <f>IFERROR(VLOOKUP($A16,#REF!,3,FALSE),"0")</f>
        <v>0</v>
      </c>
      <c r="Z16" s="53" t="str">
        <f>IFERROR(VLOOKUP($A16,#REF!,3,FALSE),"0")</f>
        <v>0</v>
      </c>
      <c r="AA16" s="53" t="str">
        <f>IFERROR(VLOOKUP($A16,#REF!,3,FALSE),"0")</f>
        <v>0</v>
      </c>
      <c r="AB16" s="53" t="str">
        <f>IFERROR(VLOOKUP($A16,#REF!,3,FALSE),"0")</f>
        <v>0</v>
      </c>
      <c r="AC16" s="56">
        <f t="shared" si="6"/>
        <v>0</v>
      </c>
      <c r="AE16" s="53" t="str">
        <f>$A$16</f>
        <v>ishihnaa</v>
      </c>
      <c r="AF16" s="53" t="str">
        <f>IFERROR(VLOOKUP($A16,#REF!,4,FALSE),"0")</f>
        <v>0</v>
      </c>
      <c r="AG16" s="53" t="str">
        <f>IFERROR(VLOOKUP($A16,#REF!,4,FALSE),"0")</f>
        <v>0</v>
      </c>
      <c r="AH16" s="53" t="str">
        <f>IFERROR(VLOOKUP($A16,#REF!,4,FALSE),"0")</f>
        <v>0</v>
      </c>
      <c r="AI16" s="53" t="str">
        <f>IFERROR(VLOOKUP($A16,#REF!,4,FALSE),"0")</f>
        <v>0</v>
      </c>
      <c r="AJ16" s="53" t="str">
        <f>IFERROR(VLOOKUP($A16,#REF!,4,FALSE),"0")</f>
        <v>0</v>
      </c>
      <c r="AK16" s="53" t="str">
        <f>IFERROR(VLOOKUP($A16,#REF!,4,FALSE),"0")</f>
        <v>0</v>
      </c>
      <c r="AL16" s="53" t="str">
        <f>IFERROR(VLOOKUP($A16,#REF!,4,FALSE),"0")</f>
        <v>0</v>
      </c>
      <c r="AM16" s="53" t="str">
        <f>IFERROR(VLOOKUP($A16,#REF!,4,FALSE),"0")</f>
        <v>0</v>
      </c>
      <c r="AN16" s="53" t="str">
        <f>IFERROR(VLOOKUP($A16,#REF!,4,FALSE),"0")</f>
        <v>0</v>
      </c>
      <c r="AO16" s="53" t="str">
        <f>IFERROR(VLOOKUP($A16,#REF!,4,FALSE),"0")</f>
        <v>0</v>
      </c>
      <c r="AP16" s="53" t="str">
        <f>IFERROR(VLOOKUP($A16,#REF!,4,FALSE),"0")</f>
        <v>0</v>
      </c>
      <c r="AQ16" s="53" t="str">
        <f>IFERROR(VLOOKUP($A16,#REF!,4,FALSE),"0")</f>
        <v>0</v>
      </c>
      <c r="AR16" s="56">
        <f t="shared" si="7"/>
        <v>0</v>
      </c>
      <c r="AT16" s="53" t="str">
        <f>$A$16</f>
        <v>ishihnaa</v>
      </c>
      <c r="AU16" s="53" t="str">
        <f>IFERROR(VLOOKUP($A16,#REF!,5,FALSE),"0")</f>
        <v>0</v>
      </c>
      <c r="AV16" s="53" t="str">
        <f>IFERROR(VLOOKUP($A16,#REF!,5,FALSE),"0")</f>
        <v>0</v>
      </c>
      <c r="AW16" s="53" t="str">
        <f>IFERROR(VLOOKUP($A16,#REF!,5,FALSE),"0")</f>
        <v>0</v>
      </c>
      <c r="AX16" s="53" t="str">
        <f>IFERROR(VLOOKUP($A16,#REF!,5,FALSE),"0")</f>
        <v>0</v>
      </c>
      <c r="AY16" s="53" t="str">
        <f>IFERROR(VLOOKUP($A16,#REF!,5,FALSE),"0")</f>
        <v>0</v>
      </c>
      <c r="AZ16" s="53" t="str">
        <f>IFERROR(VLOOKUP($A16,#REF!,5,FALSE),"0")</f>
        <v>0</v>
      </c>
      <c r="BA16" s="53" t="str">
        <f>IFERROR(VLOOKUP($A16,#REF!,5,FALSE),"0")</f>
        <v>0</v>
      </c>
      <c r="BB16" s="53" t="str">
        <f>IFERROR(VLOOKUP($A16,#REF!,5,FALSE),"0")</f>
        <v>0</v>
      </c>
      <c r="BC16" s="53" t="str">
        <f>IFERROR(VLOOKUP($A16,#REF!,5,FALSE),"0")</f>
        <v>0</v>
      </c>
      <c r="BD16" s="53" t="str">
        <f>IFERROR(VLOOKUP($A16,#REF!,5,FALSE),"0")</f>
        <v>0</v>
      </c>
      <c r="BE16" s="53" t="str">
        <f>IFERROR(VLOOKUP($A16,#REF!,5,FALSE),"0")</f>
        <v>0</v>
      </c>
      <c r="BF16" s="53" t="str">
        <f>IFERROR(VLOOKUP($A16,#REF!,5,FALSE),"0")</f>
        <v>0</v>
      </c>
      <c r="BG16" s="56">
        <f t="shared" si="8"/>
        <v>0</v>
      </c>
      <c r="BI16" s="53" t="str">
        <f>$A$16</f>
        <v>ishihnaa</v>
      </c>
      <c r="BJ16" s="53" t="str">
        <f>IFERROR(VLOOKUP($A16,#REF!,6,FALSE),"0")</f>
        <v>0</v>
      </c>
      <c r="BK16" s="53" t="str">
        <f>IFERROR(VLOOKUP($A16,#REF!,6,FALSE),"0")</f>
        <v>0</v>
      </c>
      <c r="BL16" s="53" t="str">
        <f>IFERROR(VLOOKUP($A16,#REF!,6,FALSE),"0")</f>
        <v>0</v>
      </c>
      <c r="BM16" s="53" t="str">
        <f>IFERROR(VLOOKUP($A16,#REF!,6,FALSE),"0")</f>
        <v>0</v>
      </c>
      <c r="BN16" s="53" t="str">
        <f>IFERROR(VLOOKUP($A16,#REF!,6,FALSE),"0")</f>
        <v>0</v>
      </c>
      <c r="BO16" s="53" t="str">
        <f>IFERROR(VLOOKUP($A16,#REF!,6,FALSE),"0")</f>
        <v>0</v>
      </c>
      <c r="BP16" s="53" t="str">
        <f>IFERROR(VLOOKUP($A16,#REF!,6,FALSE),"0")</f>
        <v>0</v>
      </c>
      <c r="BQ16" s="53" t="str">
        <f>IFERROR(VLOOKUP($A16,#REF!,6,FALSE),"0")</f>
        <v>0</v>
      </c>
      <c r="BR16" s="53" t="str">
        <f>IFERROR(VLOOKUP($A16,#REF!,6,FALSE),"0")</f>
        <v>0</v>
      </c>
      <c r="BS16" s="53" t="str">
        <f>IFERROR(VLOOKUP($A16,#REF!,6,FALSE),"0")</f>
        <v>0</v>
      </c>
      <c r="BT16" s="53" t="str">
        <f>IFERROR(VLOOKUP($A16,#REF!,6,FALSE),"0")</f>
        <v>0</v>
      </c>
      <c r="BU16" s="53" t="str">
        <f>IFERROR(VLOOKUP($A16,#REF!,6,FALSE),"0")</f>
        <v>0</v>
      </c>
      <c r="BV16" s="56">
        <f t="shared" si="9"/>
        <v>0</v>
      </c>
      <c r="CK16" s="56"/>
      <c r="CZ16" s="56"/>
    </row>
    <row r="17" spans="1:104" x14ac:dyDescent="0.25">
      <c r="A17" s="53" t="str">
        <f>January!$C$16</f>
        <v>lyuanyuw</v>
      </c>
      <c r="B17" s="53" t="str">
        <f>IFERROR(VLOOKUP($A17,#REF!,2,FALSE),"0")</f>
        <v>0</v>
      </c>
      <c r="C17" s="53" t="str">
        <f>IFERROR(VLOOKUP($A17,#REF!,2,FALSE),"0")</f>
        <v>0</v>
      </c>
      <c r="D17" s="53" t="str">
        <f>IFERROR(VLOOKUP($A17,#REF!,2,FALSE),"0")</f>
        <v>0</v>
      </c>
      <c r="E17" s="53" t="str">
        <f>IFERROR(VLOOKUP($A17,#REF!,2,FALSE),"0")</f>
        <v>0</v>
      </c>
      <c r="F17" s="53" t="str">
        <f>IFERROR(VLOOKUP($A17,#REF!,2,FALSE),"0")</f>
        <v>0</v>
      </c>
      <c r="G17" s="53" t="str">
        <f>IFERROR(VLOOKUP($A17,#REF!,2,FALSE),"0")</f>
        <v>0</v>
      </c>
      <c r="H17" s="53" t="str">
        <f>IFERROR(VLOOKUP($A17,#REF!,2,FALSE),"0")</f>
        <v>0</v>
      </c>
      <c r="I17" s="53" t="str">
        <f>IFERROR(VLOOKUP($A17,#REF!,2,FALSE),"0")</f>
        <v>0</v>
      </c>
      <c r="J17" s="53" t="str">
        <f>IFERROR(VLOOKUP($A17,#REF!,2,FALSE),"0")</f>
        <v>0</v>
      </c>
      <c r="K17" s="53" t="str">
        <f>IFERROR(VLOOKUP($A17,#REF!,2,FALSE),"0")</f>
        <v>0</v>
      </c>
      <c r="L17" s="53" t="str">
        <f>IFERROR(VLOOKUP($A17,#REF!,2,FALSE),"0")</f>
        <v>0</v>
      </c>
      <c r="M17" s="53" t="str">
        <f>IFERROR(VLOOKUP($A17,#REF!,2,FALSE),"0")</f>
        <v>0</v>
      </c>
      <c r="N17" s="56">
        <f t="shared" si="5"/>
        <v>0</v>
      </c>
      <c r="P17" s="53" t="str">
        <f>$A$17</f>
        <v>lyuanyuw</v>
      </c>
      <c r="Q17" s="53" t="str">
        <f>IFERROR(VLOOKUP($A17,#REF!,3,FALSE),"0")</f>
        <v>0</v>
      </c>
      <c r="R17" s="53" t="str">
        <f>IFERROR(VLOOKUP($A17,#REF!,3,FALSE),"0")</f>
        <v>0</v>
      </c>
      <c r="S17" s="53" t="str">
        <f>IFERROR(VLOOKUP($A17,#REF!,3,FALSE),"0")</f>
        <v>0</v>
      </c>
      <c r="T17" s="53" t="str">
        <f>IFERROR(VLOOKUP($A17,#REF!,3,FALSE),"0")</f>
        <v>0</v>
      </c>
      <c r="U17" s="53" t="str">
        <f>IFERROR(VLOOKUP($A17,#REF!,3,FALSE),"0")</f>
        <v>0</v>
      </c>
      <c r="V17" s="53" t="str">
        <f>IFERROR(VLOOKUP($A17,#REF!,3,FALSE),"0")</f>
        <v>0</v>
      </c>
      <c r="W17" s="53" t="str">
        <f>IFERROR(VLOOKUP($A17,#REF!,3,FALSE),"0")</f>
        <v>0</v>
      </c>
      <c r="X17" s="53" t="str">
        <f>IFERROR(VLOOKUP($A17,#REF!,3,FALSE),"0")</f>
        <v>0</v>
      </c>
      <c r="Y17" s="53" t="str">
        <f>IFERROR(VLOOKUP($A17,#REF!,3,FALSE),"0")</f>
        <v>0</v>
      </c>
      <c r="Z17" s="53" t="str">
        <f>IFERROR(VLOOKUP($A17,#REF!,3,FALSE),"0")</f>
        <v>0</v>
      </c>
      <c r="AA17" s="53" t="str">
        <f>IFERROR(VLOOKUP($A17,#REF!,3,FALSE),"0")</f>
        <v>0</v>
      </c>
      <c r="AB17" s="53" t="str">
        <f>IFERROR(VLOOKUP($A17,#REF!,3,FALSE),"0")</f>
        <v>0</v>
      </c>
      <c r="AC17" s="56">
        <f t="shared" si="6"/>
        <v>0</v>
      </c>
      <c r="AE17" s="53" t="str">
        <f>$A$17</f>
        <v>lyuanyuw</v>
      </c>
      <c r="AF17" s="53" t="str">
        <f>IFERROR(VLOOKUP($A17,#REF!,4,FALSE),"0")</f>
        <v>0</v>
      </c>
      <c r="AG17" s="53" t="str">
        <f>IFERROR(VLOOKUP($A17,#REF!,4,FALSE),"0")</f>
        <v>0</v>
      </c>
      <c r="AH17" s="53" t="str">
        <f>IFERROR(VLOOKUP($A17,#REF!,4,FALSE),"0")</f>
        <v>0</v>
      </c>
      <c r="AI17" s="53" t="str">
        <f>IFERROR(VLOOKUP($A17,#REF!,4,FALSE),"0")</f>
        <v>0</v>
      </c>
      <c r="AJ17" s="53" t="str">
        <f>IFERROR(VLOOKUP($A17,#REF!,4,FALSE),"0")</f>
        <v>0</v>
      </c>
      <c r="AK17" s="53" t="str">
        <f>IFERROR(VLOOKUP($A17,#REF!,4,FALSE),"0")</f>
        <v>0</v>
      </c>
      <c r="AL17" s="53" t="str">
        <f>IFERROR(VLOOKUP($A17,#REF!,4,FALSE),"0")</f>
        <v>0</v>
      </c>
      <c r="AM17" s="53" t="str">
        <f>IFERROR(VLOOKUP($A17,#REF!,4,FALSE),"0")</f>
        <v>0</v>
      </c>
      <c r="AN17" s="53" t="str">
        <f>IFERROR(VLOOKUP($A17,#REF!,4,FALSE),"0")</f>
        <v>0</v>
      </c>
      <c r="AO17" s="53" t="str">
        <f>IFERROR(VLOOKUP($A17,#REF!,4,FALSE),"0")</f>
        <v>0</v>
      </c>
      <c r="AP17" s="53" t="str">
        <f>IFERROR(VLOOKUP($A17,#REF!,4,FALSE),"0")</f>
        <v>0</v>
      </c>
      <c r="AQ17" s="53" t="str">
        <f>IFERROR(VLOOKUP($A17,#REF!,4,FALSE),"0")</f>
        <v>0</v>
      </c>
      <c r="AR17" s="56">
        <f t="shared" si="7"/>
        <v>0</v>
      </c>
      <c r="AT17" s="53" t="str">
        <f>$A$17</f>
        <v>lyuanyuw</v>
      </c>
      <c r="AU17" s="53" t="str">
        <f>IFERROR(VLOOKUP($A17,#REF!,5,FALSE),"0")</f>
        <v>0</v>
      </c>
      <c r="AV17" s="53" t="str">
        <f>IFERROR(VLOOKUP($A17,#REF!,5,FALSE),"0")</f>
        <v>0</v>
      </c>
      <c r="AW17" s="53" t="str">
        <f>IFERROR(VLOOKUP($A17,#REF!,5,FALSE),"0")</f>
        <v>0</v>
      </c>
      <c r="AX17" s="53" t="str">
        <f>IFERROR(VLOOKUP($A17,#REF!,5,FALSE),"0")</f>
        <v>0</v>
      </c>
      <c r="AY17" s="53" t="str">
        <f>IFERROR(VLOOKUP($A17,#REF!,5,FALSE),"0")</f>
        <v>0</v>
      </c>
      <c r="AZ17" s="53" t="str">
        <f>IFERROR(VLOOKUP($A17,#REF!,5,FALSE),"0")</f>
        <v>0</v>
      </c>
      <c r="BA17" s="53" t="str">
        <f>IFERROR(VLOOKUP($A17,#REF!,5,FALSE),"0")</f>
        <v>0</v>
      </c>
      <c r="BB17" s="53" t="str">
        <f>IFERROR(VLOOKUP($A17,#REF!,5,FALSE),"0")</f>
        <v>0</v>
      </c>
      <c r="BC17" s="53" t="str">
        <f>IFERROR(VLOOKUP($A17,#REF!,5,FALSE),"0")</f>
        <v>0</v>
      </c>
      <c r="BD17" s="53" t="str">
        <f>IFERROR(VLOOKUP($A17,#REF!,5,FALSE),"0")</f>
        <v>0</v>
      </c>
      <c r="BE17" s="53" t="str">
        <f>IFERROR(VLOOKUP($A17,#REF!,5,FALSE),"0")</f>
        <v>0</v>
      </c>
      <c r="BF17" s="53" t="str">
        <f>IFERROR(VLOOKUP($A17,#REF!,5,FALSE),"0")</f>
        <v>0</v>
      </c>
      <c r="BG17" s="56">
        <f t="shared" si="8"/>
        <v>0</v>
      </c>
      <c r="BI17" s="53" t="str">
        <f>$A$17</f>
        <v>lyuanyuw</v>
      </c>
      <c r="BJ17" s="53" t="str">
        <f>IFERROR(VLOOKUP($A17,#REF!,6,FALSE),"0")</f>
        <v>0</v>
      </c>
      <c r="BK17" s="53" t="str">
        <f>IFERROR(VLOOKUP($A17,#REF!,6,FALSE),"0")</f>
        <v>0</v>
      </c>
      <c r="BL17" s="53" t="str">
        <f>IFERROR(VLOOKUP($A17,#REF!,6,FALSE),"0")</f>
        <v>0</v>
      </c>
      <c r="BM17" s="53" t="str">
        <f>IFERROR(VLOOKUP($A17,#REF!,6,FALSE),"0")</f>
        <v>0</v>
      </c>
      <c r="BN17" s="53" t="str">
        <f>IFERROR(VLOOKUP($A17,#REF!,6,FALSE),"0")</f>
        <v>0</v>
      </c>
      <c r="BO17" s="53" t="str">
        <f>IFERROR(VLOOKUP($A17,#REF!,6,FALSE),"0")</f>
        <v>0</v>
      </c>
      <c r="BP17" s="53" t="str">
        <f>IFERROR(VLOOKUP($A17,#REF!,6,FALSE),"0")</f>
        <v>0</v>
      </c>
      <c r="BQ17" s="53" t="str">
        <f>IFERROR(VLOOKUP($A17,#REF!,6,FALSE),"0")</f>
        <v>0</v>
      </c>
      <c r="BR17" s="53" t="str">
        <f>IFERROR(VLOOKUP($A17,#REF!,6,FALSE),"0")</f>
        <v>0</v>
      </c>
      <c r="BS17" s="53" t="str">
        <f>IFERROR(VLOOKUP($A17,#REF!,6,FALSE),"0")</f>
        <v>0</v>
      </c>
      <c r="BT17" s="53" t="str">
        <f>IFERROR(VLOOKUP($A17,#REF!,6,FALSE),"0")</f>
        <v>0</v>
      </c>
      <c r="BU17" s="53" t="str">
        <f>IFERROR(VLOOKUP($A17,#REF!,6,FALSE),"0")</f>
        <v>0</v>
      </c>
      <c r="BV17" s="56">
        <f t="shared" si="9"/>
        <v>0</v>
      </c>
      <c r="CK17" s="56"/>
      <c r="CZ17" s="56"/>
    </row>
    <row r="18" spans="1:104" x14ac:dyDescent="0.25">
      <c r="A18" s="53" t="str">
        <f>January!$C$17</f>
        <v>maikadaq</v>
      </c>
      <c r="B18" s="53" t="str">
        <f>IFERROR(VLOOKUP($A18,#REF!,2,FALSE),"0")</f>
        <v>0</v>
      </c>
      <c r="C18" s="53" t="str">
        <f>IFERROR(VLOOKUP($A18,#REF!,2,FALSE),"0")</f>
        <v>0</v>
      </c>
      <c r="D18" s="53" t="str">
        <f>IFERROR(VLOOKUP($A18,#REF!,2,FALSE),"0")</f>
        <v>0</v>
      </c>
      <c r="E18" s="53" t="str">
        <f>IFERROR(VLOOKUP($A18,#REF!,2,FALSE),"0")</f>
        <v>0</v>
      </c>
      <c r="F18" s="53" t="str">
        <f>IFERROR(VLOOKUP($A18,#REF!,2,FALSE),"0")</f>
        <v>0</v>
      </c>
      <c r="G18" s="53" t="str">
        <f>IFERROR(VLOOKUP($A18,#REF!,2,FALSE),"0")</f>
        <v>0</v>
      </c>
      <c r="H18" s="53" t="str">
        <f>IFERROR(VLOOKUP($A18,#REF!,2,FALSE),"0")</f>
        <v>0</v>
      </c>
      <c r="I18" s="53" t="str">
        <f>IFERROR(VLOOKUP($A18,#REF!,2,FALSE),"0")</f>
        <v>0</v>
      </c>
      <c r="J18" s="53" t="str">
        <f>IFERROR(VLOOKUP($A18,#REF!,2,FALSE),"0")</f>
        <v>0</v>
      </c>
      <c r="K18" s="53" t="str">
        <f>IFERROR(VLOOKUP($A18,#REF!,2,FALSE),"0")</f>
        <v>0</v>
      </c>
      <c r="L18" s="53" t="str">
        <f>IFERROR(VLOOKUP($A18,#REF!,2,FALSE),"0")</f>
        <v>0</v>
      </c>
      <c r="M18" s="53" t="str">
        <f>IFERROR(VLOOKUP($A18,#REF!,2,FALSE),"0")</f>
        <v>0</v>
      </c>
      <c r="N18" s="56">
        <f t="shared" si="5"/>
        <v>0</v>
      </c>
      <c r="P18" s="53" t="str">
        <f>$A$18</f>
        <v>maikadaq</v>
      </c>
      <c r="Q18" s="53" t="str">
        <f>IFERROR(VLOOKUP($A18,#REF!,3,FALSE),"0")</f>
        <v>0</v>
      </c>
      <c r="R18" s="53" t="str">
        <f>IFERROR(VLOOKUP($A18,#REF!,3,FALSE),"0")</f>
        <v>0</v>
      </c>
      <c r="S18" s="53" t="str">
        <f>IFERROR(VLOOKUP($A18,#REF!,3,FALSE),"0")</f>
        <v>0</v>
      </c>
      <c r="T18" s="53" t="str">
        <f>IFERROR(VLOOKUP($A18,#REF!,3,FALSE),"0")</f>
        <v>0</v>
      </c>
      <c r="U18" s="53" t="str">
        <f>IFERROR(VLOOKUP($A18,#REF!,3,FALSE),"0")</f>
        <v>0</v>
      </c>
      <c r="V18" s="53" t="str">
        <f>IFERROR(VLOOKUP($A18,#REF!,3,FALSE),"0")</f>
        <v>0</v>
      </c>
      <c r="W18" s="53" t="str">
        <f>IFERROR(VLOOKUP($A18,#REF!,3,FALSE),"0")</f>
        <v>0</v>
      </c>
      <c r="X18" s="53" t="str">
        <f>IFERROR(VLOOKUP($A18,#REF!,3,FALSE),"0")</f>
        <v>0</v>
      </c>
      <c r="Y18" s="53" t="str">
        <f>IFERROR(VLOOKUP($A18,#REF!,3,FALSE),"0")</f>
        <v>0</v>
      </c>
      <c r="Z18" s="53" t="str">
        <f>IFERROR(VLOOKUP($A18,#REF!,3,FALSE),"0")</f>
        <v>0</v>
      </c>
      <c r="AA18" s="53" t="str">
        <f>IFERROR(VLOOKUP($A18,#REF!,3,FALSE),"0")</f>
        <v>0</v>
      </c>
      <c r="AB18" s="53" t="str">
        <f>IFERROR(VLOOKUP($A18,#REF!,3,FALSE),"0")</f>
        <v>0</v>
      </c>
      <c r="AC18" s="56">
        <f t="shared" si="6"/>
        <v>0</v>
      </c>
      <c r="AE18" s="53" t="str">
        <f>$A$18</f>
        <v>maikadaq</v>
      </c>
      <c r="AF18" s="53" t="str">
        <f>IFERROR(VLOOKUP($A18,#REF!,4,FALSE),"0")</f>
        <v>0</v>
      </c>
      <c r="AG18" s="53" t="str">
        <f>IFERROR(VLOOKUP($A18,#REF!,4,FALSE),"0")</f>
        <v>0</v>
      </c>
      <c r="AH18" s="53" t="str">
        <f>IFERROR(VLOOKUP($A18,#REF!,4,FALSE),"0")</f>
        <v>0</v>
      </c>
      <c r="AI18" s="53" t="str">
        <f>IFERROR(VLOOKUP($A18,#REF!,4,FALSE),"0")</f>
        <v>0</v>
      </c>
      <c r="AJ18" s="53" t="str">
        <f>IFERROR(VLOOKUP($A18,#REF!,4,FALSE),"0")</f>
        <v>0</v>
      </c>
      <c r="AK18" s="53" t="str">
        <f>IFERROR(VLOOKUP($A18,#REF!,4,FALSE),"0")</f>
        <v>0</v>
      </c>
      <c r="AL18" s="53" t="str">
        <f>IFERROR(VLOOKUP($A18,#REF!,4,FALSE),"0")</f>
        <v>0</v>
      </c>
      <c r="AM18" s="53" t="str">
        <f>IFERROR(VLOOKUP($A18,#REF!,4,FALSE),"0")</f>
        <v>0</v>
      </c>
      <c r="AN18" s="53" t="str">
        <f>IFERROR(VLOOKUP($A18,#REF!,4,FALSE),"0")</f>
        <v>0</v>
      </c>
      <c r="AO18" s="53" t="str">
        <f>IFERROR(VLOOKUP($A18,#REF!,4,FALSE),"0")</f>
        <v>0</v>
      </c>
      <c r="AP18" s="53" t="str">
        <f>IFERROR(VLOOKUP($A18,#REF!,4,FALSE),"0")</f>
        <v>0</v>
      </c>
      <c r="AQ18" s="53" t="str">
        <f>IFERROR(VLOOKUP($A18,#REF!,4,FALSE),"0")</f>
        <v>0</v>
      </c>
      <c r="AR18" s="56">
        <f t="shared" si="7"/>
        <v>0</v>
      </c>
      <c r="AT18" s="53" t="str">
        <f>$A$18</f>
        <v>maikadaq</v>
      </c>
      <c r="AU18" s="53" t="str">
        <f>IFERROR(VLOOKUP($A18,#REF!,5,FALSE),"0")</f>
        <v>0</v>
      </c>
      <c r="AV18" s="53" t="str">
        <f>IFERROR(VLOOKUP($A18,#REF!,5,FALSE),"0")</f>
        <v>0</v>
      </c>
      <c r="AW18" s="53" t="str">
        <f>IFERROR(VLOOKUP($A18,#REF!,5,FALSE),"0")</f>
        <v>0</v>
      </c>
      <c r="AX18" s="53" t="str">
        <f>IFERROR(VLOOKUP($A18,#REF!,5,FALSE),"0")</f>
        <v>0</v>
      </c>
      <c r="AY18" s="53" t="str">
        <f>IFERROR(VLOOKUP($A18,#REF!,5,FALSE),"0")</f>
        <v>0</v>
      </c>
      <c r="AZ18" s="53" t="str">
        <f>IFERROR(VLOOKUP($A18,#REF!,5,FALSE),"0")</f>
        <v>0</v>
      </c>
      <c r="BA18" s="53" t="str">
        <f>IFERROR(VLOOKUP($A18,#REF!,5,FALSE),"0")</f>
        <v>0</v>
      </c>
      <c r="BB18" s="53" t="str">
        <f>IFERROR(VLOOKUP($A18,#REF!,5,FALSE),"0")</f>
        <v>0</v>
      </c>
      <c r="BC18" s="53" t="str">
        <f>IFERROR(VLOOKUP($A18,#REF!,5,FALSE),"0")</f>
        <v>0</v>
      </c>
      <c r="BD18" s="53" t="str">
        <f>IFERROR(VLOOKUP($A18,#REF!,5,FALSE),"0")</f>
        <v>0</v>
      </c>
      <c r="BE18" s="53" t="str">
        <f>IFERROR(VLOOKUP($A18,#REF!,5,FALSE),"0")</f>
        <v>0</v>
      </c>
      <c r="BF18" s="53" t="str">
        <f>IFERROR(VLOOKUP($A18,#REF!,5,FALSE),"0")</f>
        <v>0</v>
      </c>
      <c r="BG18" s="56">
        <f t="shared" si="8"/>
        <v>0</v>
      </c>
      <c r="BI18" s="53" t="str">
        <f>$A$18</f>
        <v>maikadaq</v>
      </c>
      <c r="BJ18" s="53" t="str">
        <f>IFERROR(VLOOKUP($A18,#REF!,6,FALSE),"0")</f>
        <v>0</v>
      </c>
      <c r="BK18" s="53" t="str">
        <f>IFERROR(VLOOKUP($A18,#REF!,6,FALSE),"0")</f>
        <v>0</v>
      </c>
      <c r="BL18" s="53" t="str">
        <f>IFERROR(VLOOKUP($A18,#REF!,6,FALSE),"0")</f>
        <v>0</v>
      </c>
      <c r="BM18" s="53" t="str">
        <f>IFERROR(VLOOKUP($A18,#REF!,6,FALSE),"0")</f>
        <v>0</v>
      </c>
      <c r="BN18" s="53" t="str">
        <f>IFERROR(VLOOKUP($A18,#REF!,6,FALSE),"0")</f>
        <v>0</v>
      </c>
      <c r="BO18" s="53" t="str">
        <f>IFERROR(VLOOKUP($A18,#REF!,6,FALSE),"0")</f>
        <v>0</v>
      </c>
      <c r="BP18" s="53" t="str">
        <f>IFERROR(VLOOKUP($A18,#REF!,6,FALSE),"0")</f>
        <v>0</v>
      </c>
      <c r="BQ18" s="53" t="str">
        <f>IFERROR(VLOOKUP($A18,#REF!,6,FALSE),"0")</f>
        <v>0</v>
      </c>
      <c r="BR18" s="53" t="str">
        <f>IFERROR(VLOOKUP($A18,#REF!,6,FALSE),"0")</f>
        <v>0</v>
      </c>
      <c r="BS18" s="53" t="str">
        <f>IFERROR(VLOOKUP($A18,#REF!,6,FALSE),"0")</f>
        <v>0</v>
      </c>
      <c r="BT18" s="53" t="str">
        <f>IFERROR(VLOOKUP($A18,#REF!,6,FALSE),"0")</f>
        <v>0</v>
      </c>
      <c r="BU18" s="53" t="str">
        <f>IFERROR(VLOOKUP($A18,#REF!,6,FALSE),"0")</f>
        <v>0</v>
      </c>
      <c r="BV18" s="56">
        <f t="shared" si="9"/>
        <v>0</v>
      </c>
      <c r="CK18" s="56"/>
      <c r="CZ18" s="56"/>
    </row>
    <row r="19" spans="1:104" x14ac:dyDescent="0.25">
      <c r="A19" s="53" t="str">
        <f>January!$C$18</f>
        <v>arshohei</v>
      </c>
      <c r="B19" s="53" t="str">
        <f>IFERROR(VLOOKUP($A19,#REF!,2,FALSE),"0")</f>
        <v>0</v>
      </c>
      <c r="C19" s="53" t="str">
        <f>IFERROR(VLOOKUP($A19,#REF!,2,FALSE),"0")</f>
        <v>0</v>
      </c>
      <c r="D19" s="53" t="str">
        <f>IFERROR(VLOOKUP($A19,#REF!,2,FALSE),"0")</f>
        <v>0</v>
      </c>
      <c r="E19" s="53" t="str">
        <f>IFERROR(VLOOKUP($A19,#REF!,2,FALSE),"0")</f>
        <v>0</v>
      </c>
      <c r="F19" s="53" t="str">
        <f>IFERROR(VLOOKUP($A19,#REF!,2,FALSE),"0")</f>
        <v>0</v>
      </c>
      <c r="G19" s="53" t="str">
        <f>IFERROR(VLOOKUP($A19,#REF!,2,FALSE),"0")</f>
        <v>0</v>
      </c>
      <c r="H19" s="53" t="str">
        <f>IFERROR(VLOOKUP($A19,#REF!,2,FALSE),"0")</f>
        <v>0</v>
      </c>
      <c r="I19" s="53" t="str">
        <f>IFERROR(VLOOKUP($A19,#REF!,2,FALSE),"0")</f>
        <v>0</v>
      </c>
      <c r="J19" s="53" t="str">
        <f>IFERROR(VLOOKUP($A19,#REF!,2,FALSE),"0")</f>
        <v>0</v>
      </c>
      <c r="K19" s="53" t="str">
        <f>IFERROR(VLOOKUP($A19,#REF!,2,FALSE),"0")</f>
        <v>0</v>
      </c>
      <c r="L19" s="53" t="str">
        <f>IFERROR(VLOOKUP($A19,#REF!,2,FALSE),"0")</f>
        <v>0</v>
      </c>
      <c r="M19" s="53" t="str">
        <f>IFERROR(VLOOKUP($A19,#REF!,2,FALSE),"0")</f>
        <v>0</v>
      </c>
      <c r="N19" s="56">
        <f t="shared" si="5"/>
        <v>0</v>
      </c>
      <c r="P19" s="53" t="str">
        <f>$A$19</f>
        <v>arshohei</v>
      </c>
      <c r="Q19" s="53" t="str">
        <f>IFERROR(VLOOKUP($A19,#REF!,3,FALSE),"0")</f>
        <v>0</v>
      </c>
      <c r="R19" s="53" t="str">
        <f>IFERROR(VLOOKUP($A19,#REF!,3,FALSE),"0")</f>
        <v>0</v>
      </c>
      <c r="S19" s="53" t="str">
        <f>IFERROR(VLOOKUP($A19,#REF!,3,FALSE),"0")</f>
        <v>0</v>
      </c>
      <c r="T19" s="53" t="str">
        <f>IFERROR(VLOOKUP($A19,#REF!,3,FALSE),"0")</f>
        <v>0</v>
      </c>
      <c r="U19" s="53" t="str">
        <f>IFERROR(VLOOKUP($A19,#REF!,3,FALSE),"0")</f>
        <v>0</v>
      </c>
      <c r="V19" s="53" t="str">
        <f>IFERROR(VLOOKUP($A19,#REF!,3,FALSE),"0")</f>
        <v>0</v>
      </c>
      <c r="W19" s="53" t="str">
        <f>IFERROR(VLOOKUP($A19,#REF!,3,FALSE),"0")</f>
        <v>0</v>
      </c>
      <c r="X19" s="53" t="str">
        <f>IFERROR(VLOOKUP($A19,#REF!,3,FALSE),"0")</f>
        <v>0</v>
      </c>
      <c r="Y19" s="53" t="str">
        <f>IFERROR(VLOOKUP($A19,#REF!,3,FALSE),"0")</f>
        <v>0</v>
      </c>
      <c r="Z19" s="53" t="str">
        <f>IFERROR(VLOOKUP($A19,#REF!,3,FALSE),"0")</f>
        <v>0</v>
      </c>
      <c r="AA19" s="53" t="str">
        <f>IFERROR(VLOOKUP($A19,#REF!,3,FALSE),"0")</f>
        <v>0</v>
      </c>
      <c r="AB19" s="53" t="str">
        <f>IFERROR(VLOOKUP($A19,#REF!,3,FALSE),"0")</f>
        <v>0</v>
      </c>
      <c r="AC19" s="56">
        <f t="shared" si="6"/>
        <v>0</v>
      </c>
      <c r="AE19" s="53" t="str">
        <f>$A$19</f>
        <v>arshohei</v>
      </c>
      <c r="AF19" s="53" t="str">
        <f>IFERROR(VLOOKUP($A19,#REF!,4,FALSE),"0")</f>
        <v>0</v>
      </c>
      <c r="AG19" s="53" t="str">
        <f>IFERROR(VLOOKUP($A19,#REF!,4,FALSE),"0")</f>
        <v>0</v>
      </c>
      <c r="AH19" s="53" t="str">
        <f>IFERROR(VLOOKUP($A19,#REF!,4,FALSE),"0")</f>
        <v>0</v>
      </c>
      <c r="AI19" s="53" t="str">
        <f>IFERROR(VLOOKUP($A19,#REF!,4,FALSE),"0")</f>
        <v>0</v>
      </c>
      <c r="AJ19" s="53" t="str">
        <f>IFERROR(VLOOKUP($A19,#REF!,4,FALSE),"0")</f>
        <v>0</v>
      </c>
      <c r="AK19" s="53" t="str">
        <f>IFERROR(VLOOKUP($A19,#REF!,4,FALSE),"0")</f>
        <v>0</v>
      </c>
      <c r="AL19" s="53" t="str">
        <f>IFERROR(VLOOKUP($A19,#REF!,4,FALSE),"0")</f>
        <v>0</v>
      </c>
      <c r="AM19" s="53" t="str">
        <f>IFERROR(VLOOKUP($A19,#REF!,4,FALSE),"0")</f>
        <v>0</v>
      </c>
      <c r="AN19" s="53" t="str">
        <f>IFERROR(VLOOKUP($A19,#REF!,4,FALSE),"0")</f>
        <v>0</v>
      </c>
      <c r="AO19" s="53" t="str">
        <f>IFERROR(VLOOKUP($A19,#REF!,4,FALSE),"0")</f>
        <v>0</v>
      </c>
      <c r="AP19" s="53" t="str">
        <f>IFERROR(VLOOKUP($A19,#REF!,4,FALSE),"0")</f>
        <v>0</v>
      </c>
      <c r="AQ19" s="53" t="str">
        <f>IFERROR(VLOOKUP($A19,#REF!,4,FALSE),"0")</f>
        <v>0</v>
      </c>
      <c r="AR19" s="56">
        <f t="shared" si="7"/>
        <v>0</v>
      </c>
      <c r="AT19" s="53" t="str">
        <f>$A$19</f>
        <v>arshohei</v>
      </c>
      <c r="AU19" s="53" t="str">
        <f>IFERROR(VLOOKUP($A19,#REF!,5,FALSE),"0")</f>
        <v>0</v>
      </c>
      <c r="AV19" s="53" t="str">
        <f>IFERROR(VLOOKUP($A19,#REF!,5,FALSE),"0")</f>
        <v>0</v>
      </c>
      <c r="AW19" s="53" t="str">
        <f>IFERROR(VLOOKUP($A19,#REF!,5,FALSE),"0")</f>
        <v>0</v>
      </c>
      <c r="AX19" s="53" t="str">
        <f>IFERROR(VLOOKUP($A19,#REF!,5,FALSE),"0")</f>
        <v>0</v>
      </c>
      <c r="AY19" s="53" t="str">
        <f>IFERROR(VLOOKUP($A19,#REF!,5,FALSE),"0")</f>
        <v>0</v>
      </c>
      <c r="AZ19" s="53" t="str">
        <f>IFERROR(VLOOKUP($A19,#REF!,5,FALSE),"0")</f>
        <v>0</v>
      </c>
      <c r="BA19" s="53" t="str">
        <f>IFERROR(VLOOKUP($A19,#REF!,5,FALSE),"0")</f>
        <v>0</v>
      </c>
      <c r="BB19" s="53" t="str">
        <f>IFERROR(VLOOKUP($A19,#REF!,5,FALSE),"0")</f>
        <v>0</v>
      </c>
      <c r="BC19" s="53" t="str">
        <f>IFERROR(VLOOKUP($A19,#REF!,5,FALSE),"0")</f>
        <v>0</v>
      </c>
      <c r="BD19" s="53" t="str">
        <f>IFERROR(VLOOKUP($A19,#REF!,5,FALSE),"0")</f>
        <v>0</v>
      </c>
      <c r="BE19" s="53" t="str">
        <f>IFERROR(VLOOKUP($A19,#REF!,5,FALSE),"0")</f>
        <v>0</v>
      </c>
      <c r="BF19" s="53" t="str">
        <f>IFERROR(VLOOKUP($A19,#REF!,5,FALSE),"0")</f>
        <v>0</v>
      </c>
      <c r="BG19" s="56">
        <f t="shared" si="8"/>
        <v>0</v>
      </c>
      <c r="BI19" s="53" t="str">
        <f>$A$19</f>
        <v>arshohei</v>
      </c>
      <c r="BJ19" s="53" t="str">
        <f>IFERROR(VLOOKUP($A19,#REF!,6,FALSE),"0")</f>
        <v>0</v>
      </c>
      <c r="BK19" s="53" t="str">
        <f>IFERROR(VLOOKUP($A19,#REF!,6,FALSE),"0")</f>
        <v>0</v>
      </c>
      <c r="BL19" s="53" t="str">
        <f>IFERROR(VLOOKUP($A19,#REF!,6,FALSE),"0")</f>
        <v>0</v>
      </c>
      <c r="BM19" s="53" t="str">
        <f>IFERROR(VLOOKUP($A19,#REF!,6,FALSE),"0")</f>
        <v>0</v>
      </c>
      <c r="BN19" s="53" t="str">
        <f>IFERROR(VLOOKUP($A19,#REF!,6,FALSE),"0")</f>
        <v>0</v>
      </c>
      <c r="BO19" s="53" t="str">
        <f>IFERROR(VLOOKUP($A19,#REF!,6,FALSE),"0")</f>
        <v>0</v>
      </c>
      <c r="BP19" s="53" t="str">
        <f>IFERROR(VLOOKUP($A19,#REF!,6,FALSE),"0")</f>
        <v>0</v>
      </c>
      <c r="BQ19" s="53" t="str">
        <f>IFERROR(VLOOKUP($A19,#REF!,6,FALSE),"0")</f>
        <v>0</v>
      </c>
      <c r="BR19" s="53" t="str">
        <f>IFERROR(VLOOKUP($A19,#REF!,6,FALSE),"0")</f>
        <v>0</v>
      </c>
      <c r="BS19" s="53" t="str">
        <f>IFERROR(VLOOKUP($A19,#REF!,6,FALSE),"0")</f>
        <v>0</v>
      </c>
      <c r="BT19" s="53" t="str">
        <f>IFERROR(VLOOKUP($A19,#REF!,6,FALSE),"0")</f>
        <v>0</v>
      </c>
      <c r="BU19" s="53" t="str">
        <f>IFERROR(VLOOKUP($A19,#REF!,6,FALSE),"0")</f>
        <v>0</v>
      </c>
      <c r="BV19" s="56">
        <f t="shared" si="9"/>
        <v>0</v>
      </c>
      <c r="CK19" s="56"/>
      <c r="CZ19" s="56"/>
    </row>
    <row r="20" spans="1:104" x14ac:dyDescent="0.25">
      <c r="A20" s="53" t="str">
        <f>January!$C$19</f>
        <v>wshogomo</v>
      </c>
      <c r="B20" s="53" t="str">
        <f>IFERROR(VLOOKUP($A20,#REF!,2,FALSE),"0")</f>
        <v>0</v>
      </c>
      <c r="C20" s="53" t="str">
        <f>IFERROR(VLOOKUP($A20,#REF!,2,FALSE),"0")</f>
        <v>0</v>
      </c>
      <c r="D20" s="53" t="str">
        <f>IFERROR(VLOOKUP($A20,#REF!,2,FALSE),"0")</f>
        <v>0</v>
      </c>
      <c r="E20" s="53" t="str">
        <f>IFERROR(VLOOKUP($A20,#REF!,2,FALSE),"0")</f>
        <v>0</v>
      </c>
      <c r="F20" s="53" t="str">
        <f>IFERROR(VLOOKUP($A20,#REF!,2,FALSE),"0")</f>
        <v>0</v>
      </c>
      <c r="G20" s="53" t="str">
        <f>IFERROR(VLOOKUP($A20,#REF!,2,FALSE),"0")</f>
        <v>0</v>
      </c>
      <c r="H20" s="53" t="str">
        <f>IFERROR(VLOOKUP($A20,#REF!,2,FALSE),"0")</f>
        <v>0</v>
      </c>
      <c r="I20" s="53" t="str">
        <f>IFERROR(VLOOKUP($A20,#REF!,2,FALSE),"0")</f>
        <v>0</v>
      </c>
      <c r="J20" s="53" t="str">
        <f>IFERROR(VLOOKUP($A20,#REF!,2,FALSE),"0")</f>
        <v>0</v>
      </c>
      <c r="K20" s="53" t="str">
        <f>IFERROR(VLOOKUP($A20,#REF!,2,FALSE),"0")</f>
        <v>0</v>
      </c>
      <c r="L20" s="53" t="str">
        <f>IFERROR(VLOOKUP($A20,#REF!,2,FALSE),"0")</f>
        <v>0</v>
      </c>
      <c r="M20" s="53" t="str">
        <f>IFERROR(VLOOKUP($A20,#REF!,2,FALSE),"0")</f>
        <v>0</v>
      </c>
      <c r="N20" s="56">
        <f t="shared" si="5"/>
        <v>0</v>
      </c>
      <c r="P20" s="53" t="str">
        <f>$A$20</f>
        <v>wshogomo</v>
      </c>
      <c r="Q20" s="53" t="str">
        <f>IFERROR(VLOOKUP($A20,#REF!,3,FALSE),"0")</f>
        <v>0</v>
      </c>
      <c r="R20" s="53" t="str">
        <f>IFERROR(VLOOKUP($A20,#REF!,3,FALSE),"0")</f>
        <v>0</v>
      </c>
      <c r="S20" s="53" t="str">
        <f>IFERROR(VLOOKUP($A20,#REF!,3,FALSE),"0")</f>
        <v>0</v>
      </c>
      <c r="T20" s="53" t="str">
        <f>IFERROR(VLOOKUP($A20,#REF!,3,FALSE),"0")</f>
        <v>0</v>
      </c>
      <c r="U20" s="53" t="str">
        <f>IFERROR(VLOOKUP($A20,#REF!,3,FALSE),"0")</f>
        <v>0</v>
      </c>
      <c r="V20" s="53" t="str">
        <f>IFERROR(VLOOKUP($A20,#REF!,3,FALSE),"0")</f>
        <v>0</v>
      </c>
      <c r="W20" s="53" t="str">
        <f>IFERROR(VLOOKUP($A20,#REF!,3,FALSE),"0")</f>
        <v>0</v>
      </c>
      <c r="X20" s="53" t="str">
        <f>IFERROR(VLOOKUP($A20,#REF!,3,FALSE),"0")</f>
        <v>0</v>
      </c>
      <c r="Y20" s="53" t="str">
        <f>IFERROR(VLOOKUP($A20,#REF!,3,FALSE),"0")</f>
        <v>0</v>
      </c>
      <c r="Z20" s="53" t="str">
        <f>IFERROR(VLOOKUP($A20,#REF!,3,FALSE),"0")</f>
        <v>0</v>
      </c>
      <c r="AA20" s="53" t="str">
        <f>IFERROR(VLOOKUP($A20,#REF!,3,FALSE),"0")</f>
        <v>0</v>
      </c>
      <c r="AB20" s="53" t="str">
        <f>IFERROR(VLOOKUP($A20,#REF!,3,FALSE),"0")</f>
        <v>0</v>
      </c>
      <c r="AC20" s="56">
        <f t="shared" si="6"/>
        <v>0</v>
      </c>
      <c r="AE20" s="53" t="str">
        <f>$A$20</f>
        <v>wshogomo</v>
      </c>
      <c r="AF20" s="53" t="str">
        <f>IFERROR(VLOOKUP($A20,#REF!,4,FALSE),"0")</f>
        <v>0</v>
      </c>
      <c r="AG20" s="53" t="str">
        <f>IFERROR(VLOOKUP($A20,#REF!,4,FALSE),"0")</f>
        <v>0</v>
      </c>
      <c r="AH20" s="53" t="str">
        <f>IFERROR(VLOOKUP($A20,#REF!,4,FALSE),"0")</f>
        <v>0</v>
      </c>
      <c r="AI20" s="53" t="str">
        <f>IFERROR(VLOOKUP($A20,#REF!,4,FALSE),"0")</f>
        <v>0</v>
      </c>
      <c r="AJ20" s="53" t="str">
        <f>IFERROR(VLOOKUP($A20,#REF!,4,FALSE),"0")</f>
        <v>0</v>
      </c>
      <c r="AK20" s="53" t="str">
        <f>IFERROR(VLOOKUP($A20,#REF!,4,FALSE),"0")</f>
        <v>0</v>
      </c>
      <c r="AL20" s="53" t="str">
        <f>IFERROR(VLOOKUP($A20,#REF!,4,FALSE),"0")</f>
        <v>0</v>
      </c>
      <c r="AM20" s="53" t="str">
        <f>IFERROR(VLOOKUP($A20,#REF!,4,FALSE),"0")</f>
        <v>0</v>
      </c>
      <c r="AN20" s="53" t="str">
        <f>IFERROR(VLOOKUP($A20,#REF!,4,FALSE),"0")</f>
        <v>0</v>
      </c>
      <c r="AO20" s="53" t="str">
        <f>IFERROR(VLOOKUP($A20,#REF!,4,FALSE),"0")</f>
        <v>0</v>
      </c>
      <c r="AP20" s="53" t="str">
        <f>IFERROR(VLOOKUP($A20,#REF!,4,FALSE),"0")</f>
        <v>0</v>
      </c>
      <c r="AQ20" s="53" t="str">
        <f>IFERROR(VLOOKUP($A20,#REF!,4,FALSE),"0")</f>
        <v>0</v>
      </c>
      <c r="AR20" s="56">
        <f t="shared" si="7"/>
        <v>0</v>
      </c>
      <c r="AT20" s="53" t="str">
        <f>$A$20</f>
        <v>wshogomo</v>
      </c>
      <c r="AU20" s="53" t="str">
        <f>IFERROR(VLOOKUP($A20,#REF!,5,FALSE),"0")</f>
        <v>0</v>
      </c>
      <c r="AV20" s="53" t="str">
        <f>IFERROR(VLOOKUP($A20,#REF!,5,FALSE),"0")</f>
        <v>0</v>
      </c>
      <c r="AW20" s="53" t="str">
        <f>IFERROR(VLOOKUP($A20,#REF!,5,FALSE),"0")</f>
        <v>0</v>
      </c>
      <c r="AX20" s="53" t="str">
        <f>IFERROR(VLOOKUP($A20,#REF!,5,FALSE),"0")</f>
        <v>0</v>
      </c>
      <c r="AY20" s="53" t="str">
        <f>IFERROR(VLOOKUP($A20,#REF!,5,FALSE),"0")</f>
        <v>0</v>
      </c>
      <c r="AZ20" s="53" t="str">
        <f>IFERROR(VLOOKUP($A20,#REF!,5,FALSE),"0")</f>
        <v>0</v>
      </c>
      <c r="BA20" s="53" t="str">
        <f>IFERROR(VLOOKUP($A20,#REF!,5,FALSE),"0")</f>
        <v>0</v>
      </c>
      <c r="BB20" s="53" t="str">
        <f>IFERROR(VLOOKUP($A20,#REF!,5,FALSE),"0")</f>
        <v>0</v>
      </c>
      <c r="BC20" s="53" t="str">
        <f>IFERROR(VLOOKUP($A20,#REF!,5,FALSE),"0")</f>
        <v>0</v>
      </c>
      <c r="BD20" s="53" t="str">
        <f>IFERROR(VLOOKUP($A20,#REF!,5,FALSE),"0")</f>
        <v>0</v>
      </c>
      <c r="BE20" s="53" t="str">
        <f>IFERROR(VLOOKUP($A20,#REF!,5,FALSE),"0")</f>
        <v>0</v>
      </c>
      <c r="BF20" s="53" t="str">
        <f>IFERROR(VLOOKUP($A20,#REF!,5,FALSE),"0")</f>
        <v>0</v>
      </c>
      <c r="BG20" s="56">
        <f t="shared" si="8"/>
        <v>0</v>
      </c>
      <c r="BI20" s="53" t="str">
        <f>$A$20</f>
        <v>wshogomo</v>
      </c>
      <c r="BJ20" s="53" t="str">
        <f>IFERROR(VLOOKUP($A20,#REF!,6,FALSE),"0")</f>
        <v>0</v>
      </c>
      <c r="BK20" s="53" t="str">
        <f>IFERROR(VLOOKUP($A20,#REF!,6,FALSE),"0")</f>
        <v>0</v>
      </c>
      <c r="BL20" s="53" t="str">
        <f>IFERROR(VLOOKUP($A20,#REF!,6,FALSE),"0")</f>
        <v>0</v>
      </c>
      <c r="BM20" s="53" t="str">
        <f>IFERROR(VLOOKUP($A20,#REF!,6,FALSE),"0")</f>
        <v>0</v>
      </c>
      <c r="BN20" s="53" t="str">
        <f>IFERROR(VLOOKUP($A20,#REF!,6,FALSE),"0")</f>
        <v>0</v>
      </c>
      <c r="BO20" s="53" t="str">
        <f>IFERROR(VLOOKUP($A20,#REF!,6,FALSE),"0")</f>
        <v>0</v>
      </c>
      <c r="BP20" s="53" t="str">
        <f>IFERROR(VLOOKUP($A20,#REF!,6,FALSE),"0")</f>
        <v>0</v>
      </c>
      <c r="BQ20" s="53" t="str">
        <f>IFERROR(VLOOKUP($A20,#REF!,6,FALSE),"0")</f>
        <v>0</v>
      </c>
      <c r="BR20" s="53" t="str">
        <f>IFERROR(VLOOKUP($A20,#REF!,6,FALSE),"0")</f>
        <v>0</v>
      </c>
      <c r="BS20" s="53" t="str">
        <f>IFERROR(VLOOKUP($A20,#REF!,6,FALSE),"0")</f>
        <v>0</v>
      </c>
      <c r="BT20" s="53" t="str">
        <f>IFERROR(VLOOKUP($A20,#REF!,6,FALSE),"0")</f>
        <v>0</v>
      </c>
      <c r="BU20" s="53" t="str">
        <f>IFERROR(VLOOKUP($A20,#REF!,6,FALSE),"0")</f>
        <v>0</v>
      </c>
      <c r="BV20" s="56">
        <f t="shared" si="9"/>
        <v>0</v>
      </c>
      <c r="CK20" s="56"/>
      <c r="CZ20" s="56"/>
    </row>
    <row r="21" spans="1:104" x14ac:dyDescent="0.25">
      <c r="A21" s="53" t="str">
        <f>January!$C$20</f>
        <v>hiyuk</v>
      </c>
      <c r="B21" s="53" t="str">
        <f>IFERROR(VLOOKUP($A21,#REF!,2,FALSE),"0")</f>
        <v>0</v>
      </c>
      <c r="C21" s="53" t="str">
        <f>IFERROR(VLOOKUP($A21,#REF!,2,FALSE),"0")</f>
        <v>0</v>
      </c>
      <c r="D21" s="53" t="str">
        <f>IFERROR(VLOOKUP($A21,#REF!,2,FALSE),"0")</f>
        <v>0</v>
      </c>
      <c r="E21" s="53" t="str">
        <f>IFERROR(VLOOKUP($A21,#REF!,2,FALSE),"0")</f>
        <v>0</v>
      </c>
      <c r="F21" s="53" t="str">
        <f>IFERROR(VLOOKUP($A21,#REF!,2,FALSE),"0")</f>
        <v>0</v>
      </c>
      <c r="G21" s="53" t="str">
        <f>IFERROR(VLOOKUP($A21,#REF!,2,FALSE),"0")</f>
        <v>0</v>
      </c>
      <c r="H21" s="53" t="str">
        <f>IFERROR(VLOOKUP($A21,#REF!,2,FALSE),"0")</f>
        <v>0</v>
      </c>
      <c r="I21" s="53" t="str">
        <f>IFERROR(VLOOKUP($A21,#REF!,2,FALSE),"0")</f>
        <v>0</v>
      </c>
      <c r="J21" s="53" t="str">
        <f>IFERROR(VLOOKUP($A21,#REF!,2,FALSE),"0")</f>
        <v>0</v>
      </c>
      <c r="K21" s="53" t="str">
        <f>IFERROR(VLOOKUP($A21,#REF!,2,FALSE),"0")</f>
        <v>0</v>
      </c>
      <c r="L21" s="53" t="str">
        <f>IFERROR(VLOOKUP($A21,#REF!,2,FALSE),"0")</f>
        <v>0</v>
      </c>
      <c r="M21" s="53" t="str">
        <f>IFERROR(VLOOKUP($A21,#REF!,2,FALSE),"0")</f>
        <v>0</v>
      </c>
      <c r="N21" s="56">
        <f t="shared" si="5"/>
        <v>0</v>
      </c>
      <c r="P21" s="53" t="str">
        <f>$A$21</f>
        <v>hiyuk</v>
      </c>
      <c r="Q21" s="53" t="str">
        <f>IFERROR(VLOOKUP($A21,#REF!,3,FALSE),"0")</f>
        <v>0</v>
      </c>
      <c r="R21" s="53" t="str">
        <f>IFERROR(VLOOKUP($A21,#REF!,3,FALSE),"0")</f>
        <v>0</v>
      </c>
      <c r="S21" s="53" t="str">
        <f>IFERROR(VLOOKUP($A21,#REF!,3,FALSE),"0")</f>
        <v>0</v>
      </c>
      <c r="T21" s="53" t="str">
        <f>IFERROR(VLOOKUP($A21,#REF!,3,FALSE),"0")</f>
        <v>0</v>
      </c>
      <c r="U21" s="53" t="str">
        <f>IFERROR(VLOOKUP($A21,#REF!,3,FALSE),"0")</f>
        <v>0</v>
      </c>
      <c r="V21" s="53" t="str">
        <f>IFERROR(VLOOKUP($A21,#REF!,3,FALSE),"0")</f>
        <v>0</v>
      </c>
      <c r="W21" s="53" t="str">
        <f>IFERROR(VLOOKUP($A21,#REF!,3,FALSE),"0")</f>
        <v>0</v>
      </c>
      <c r="X21" s="53" t="str">
        <f>IFERROR(VLOOKUP($A21,#REF!,3,FALSE),"0")</f>
        <v>0</v>
      </c>
      <c r="Y21" s="53" t="str">
        <f>IFERROR(VLOOKUP($A21,#REF!,3,FALSE),"0")</f>
        <v>0</v>
      </c>
      <c r="Z21" s="53" t="str">
        <f>IFERROR(VLOOKUP($A21,#REF!,3,FALSE),"0")</f>
        <v>0</v>
      </c>
      <c r="AA21" s="53" t="str">
        <f>IFERROR(VLOOKUP($A21,#REF!,3,FALSE),"0")</f>
        <v>0</v>
      </c>
      <c r="AB21" s="53" t="str">
        <f>IFERROR(VLOOKUP($A21,#REF!,3,FALSE),"0")</f>
        <v>0</v>
      </c>
      <c r="AC21" s="56">
        <f t="shared" si="6"/>
        <v>0</v>
      </c>
      <c r="AE21" s="53" t="str">
        <f>$A$21</f>
        <v>hiyuk</v>
      </c>
      <c r="AF21" s="53" t="str">
        <f>IFERROR(VLOOKUP($A21,#REF!,4,FALSE),"0")</f>
        <v>0</v>
      </c>
      <c r="AG21" s="53" t="str">
        <f>IFERROR(VLOOKUP($A21,#REF!,4,FALSE),"0")</f>
        <v>0</v>
      </c>
      <c r="AH21" s="53" t="str">
        <f>IFERROR(VLOOKUP($A21,#REF!,4,FALSE),"0")</f>
        <v>0</v>
      </c>
      <c r="AI21" s="53" t="str">
        <f>IFERROR(VLOOKUP($A21,#REF!,4,FALSE),"0")</f>
        <v>0</v>
      </c>
      <c r="AJ21" s="53" t="str">
        <f>IFERROR(VLOOKUP($A21,#REF!,4,FALSE),"0")</f>
        <v>0</v>
      </c>
      <c r="AK21" s="53" t="str">
        <f>IFERROR(VLOOKUP($A21,#REF!,4,FALSE),"0")</f>
        <v>0</v>
      </c>
      <c r="AL21" s="53" t="str">
        <f>IFERROR(VLOOKUP($A21,#REF!,4,FALSE),"0")</f>
        <v>0</v>
      </c>
      <c r="AM21" s="53" t="str">
        <f>IFERROR(VLOOKUP($A21,#REF!,4,FALSE),"0")</f>
        <v>0</v>
      </c>
      <c r="AN21" s="53" t="str">
        <f>IFERROR(VLOOKUP($A21,#REF!,4,FALSE),"0")</f>
        <v>0</v>
      </c>
      <c r="AO21" s="53" t="str">
        <f>IFERROR(VLOOKUP($A21,#REF!,4,FALSE),"0")</f>
        <v>0</v>
      </c>
      <c r="AP21" s="53" t="str">
        <f>IFERROR(VLOOKUP($A21,#REF!,4,FALSE),"0")</f>
        <v>0</v>
      </c>
      <c r="AQ21" s="53" t="str">
        <f>IFERROR(VLOOKUP($A21,#REF!,4,FALSE),"0")</f>
        <v>0</v>
      </c>
      <c r="AR21" s="56">
        <f t="shared" si="7"/>
        <v>0</v>
      </c>
      <c r="AT21" s="53" t="str">
        <f>$A$21</f>
        <v>hiyuk</v>
      </c>
      <c r="AU21" s="53" t="str">
        <f>IFERROR(VLOOKUP($A21,#REF!,5,FALSE),"0")</f>
        <v>0</v>
      </c>
      <c r="AV21" s="53" t="str">
        <f>IFERROR(VLOOKUP($A21,#REF!,5,FALSE),"0")</f>
        <v>0</v>
      </c>
      <c r="AW21" s="53" t="str">
        <f>IFERROR(VLOOKUP($A21,#REF!,5,FALSE),"0")</f>
        <v>0</v>
      </c>
      <c r="AX21" s="53" t="str">
        <f>IFERROR(VLOOKUP($A21,#REF!,5,FALSE),"0")</f>
        <v>0</v>
      </c>
      <c r="AY21" s="53" t="str">
        <f>IFERROR(VLOOKUP($A21,#REF!,5,FALSE),"0")</f>
        <v>0</v>
      </c>
      <c r="AZ21" s="53" t="str">
        <f>IFERROR(VLOOKUP($A21,#REF!,5,FALSE),"0")</f>
        <v>0</v>
      </c>
      <c r="BA21" s="53" t="str">
        <f>IFERROR(VLOOKUP($A21,#REF!,5,FALSE),"0")</f>
        <v>0</v>
      </c>
      <c r="BB21" s="53" t="str">
        <f>IFERROR(VLOOKUP($A21,#REF!,5,FALSE),"0")</f>
        <v>0</v>
      </c>
      <c r="BC21" s="53" t="str">
        <f>IFERROR(VLOOKUP($A21,#REF!,5,FALSE),"0")</f>
        <v>0</v>
      </c>
      <c r="BD21" s="53" t="str">
        <f>IFERROR(VLOOKUP($A21,#REF!,5,FALSE),"0")</f>
        <v>0</v>
      </c>
      <c r="BE21" s="53" t="str">
        <f>IFERROR(VLOOKUP($A21,#REF!,5,FALSE),"0")</f>
        <v>0</v>
      </c>
      <c r="BF21" s="53" t="str">
        <f>IFERROR(VLOOKUP($A21,#REF!,5,FALSE),"0")</f>
        <v>0</v>
      </c>
      <c r="BG21" s="56">
        <f t="shared" si="8"/>
        <v>0</v>
      </c>
      <c r="BI21" s="53" t="str">
        <f>$A$21</f>
        <v>hiyuk</v>
      </c>
      <c r="BJ21" s="53" t="str">
        <f>IFERROR(VLOOKUP($A21,#REF!,6,FALSE),"0")</f>
        <v>0</v>
      </c>
      <c r="BK21" s="53" t="str">
        <f>IFERROR(VLOOKUP($A21,#REF!,6,FALSE),"0")</f>
        <v>0</v>
      </c>
      <c r="BL21" s="53" t="str">
        <f>IFERROR(VLOOKUP($A21,#REF!,6,FALSE),"0")</f>
        <v>0</v>
      </c>
      <c r="BM21" s="53" t="str">
        <f>IFERROR(VLOOKUP($A21,#REF!,6,FALSE),"0")</f>
        <v>0</v>
      </c>
      <c r="BN21" s="53" t="str">
        <f>IFERROR(VLOOKUP($A21,#REF!,6,FALSE),"0")</f>
        <v>0</v>
      </c>
      <c r="BO21" s="53" t="str">
        <f>IFERROR(VLOOKUP($A21,#REF!,6,FALSE),"0")</f>
        <v>0</v>
      </c>
      <c r="BP21" s="53" t="str">
        <f>IFERROR(VLOOKUP($A21,#REF!,6,FALSE),"0")</f>
        <v>0</v>
      </c>
      <c r="BQ21" s="53" t="str">
        <f>IFERROR(VLOOKUP($A21,#REF!,6,FALSE),"0")</f>
        <v>0</v>
      </c>
      <c r="BR21" s="53" t="str">
        <f>IFERROR(VLOOKUP($A21,#REF!,6,FALSE),"0")</f>
        <v>0</v>
      </c>
      <c r="BS21" s="53" t="str">
        <f>IFERROR(VLOOKUP($A21,#REF!,6,FALSE),"0")</f>
        <v>0</v>
      </c>
      <c r="BT21" s="53" t="str">
        <f>IFERROR(VLOOKUP($A21,#REF!,6,FALSE),"0")</f>
        <v>0</v>
      </c>
      <c r="BU21" s="53" t="str">
        <f>IFERROR(VLOOKUP($A21,#REF!,6,FALSE),"0")</f>
        <v>0</v>
      </c>
      <c r="BV21" s="56">
        <f t="shared" si="9"/>
        <v>0</v>
      </c>
      <c r="CK21" s="56"/>
      <c r="CZ21" s="56"/>
    </row>
    <row r="22" spans="1:104" x14ac:dyDescent="0.25">
      <c r="A22" s="53" t="str">
        <f>January!$C$21</f>
        <v>shwazawa</v>
      </c>
      <c r="B22" s="53" t="str">
        <f>IFERROR(VLOOKUP($A22,#REF!,2,FALSE),"0")</f>
        <v>0</v>
      </c>
      <c r="C22" s="53" t="str">
        <f>IFERROR(VLOOKUP($A22,#REF!,2,FALSE),"0")</f>
        <v>0</v>
      </c>
      <c r="D22" s="53" t="str">
        <f>IFERROR(VLOOKUP($A22,#REF!,2,FALSE),"0")</f>
        <v>0</v>
      </c>
      <c r="E22" s="53" t="str">
        <f>IFERROR(VLOOKUP($A22,#REF!,2,FALSE),"0")</f>
        <v>0</v>
      </c>
      <c r="F22" s="53" t="str">
        <f>IFERROR(VLOOKUP($A22,#REF!,2,FALSE),"0")</f>
        <v>0</v>
      </c>
      <c r="G22" s="53" t="str">
        <f>IFERROR(VLOOKUP($A22,#REF!,2,FALSE),"0")</f>
        <v>0</v>
      </c>
      <c r="H22" s="53" t="str">
        <f>IFERROR(VLOOKUP($A22,#REF!,2,FALSE),"0")</f>
        <v>0</v>
      </c>
      <c r="I22" s="53" t="str">
        <f>IFERROR(VLOOKUP($A22,#REF!,2,FALSE),"0")</f>
        <v>0</v>
      </c>
      <c r="J22" s="53" t="str">
        <f>IFERROR(VLOOKUP($A22,#REF!,2,FALSE),"0")</f>
        <v>0</v>
      </c>
      <c r="K22" s="53" t="str">
        <f>IFERROR(VLOOKUP($A22,#REF!,2,FALSE),"0")</f>
        <v>0</v>
      </c>
      <c r="L22" s="53" t="str">
        <f>IFERROR(VLOOKUP($A22,#REF!,2,FALSE),"0")</f>
        <v>0</v>
      </c>
      <c r="M22" s="53" t="str">
        <f>IFERROR(VLOOKUP($A22,#REF!,2,FALSE),"0")</f>
        <v>0</v>
      </c>
      <c r="N22" s="56">
        <f t="shared" si="5"/>
        <v>0</v>
      </c>
      <c r="P22" s="53" t="str">
        <f>$A$22</f>
        <v>shwazawa</v>
      </c>
      <c r="Q22" s="53" t="str">
        <f>IFERROR(VLOOKUP($A22,#REF!,3,FALSE),"0")</f>
        <v>0</v>
      </c>
      <c r="R22" s="53" t="str">
        <f>IFERROR(VLOOKUP($A22,#REF!,3,FALSE),"0")</f>
        <v>0</v>
      </c>
      <c r="S22" s="53" t="str">
        <f>IFERROR(VLOOKUP($A22,#REF!,3,FALSE),"0")</f>
        <v>0</v>
      </c>
      <c r="T22" s="53" t="str">
        <f>IFERROR(VLOOKUP($A22,#REF!,3,FALSE),"0")</f>
        <v>0</v>
      </c>
      <c r="U22" s="53" t="str">
        <f>IFERROR(VLOOKUP($A22,#REF!,3,FALSE),"0")</f>
        <v>0</v>
      </c>
      <c r="V22" s="53" t="str">
        <f>IFERROR(VLOOKUP($A22,#REF!,3,FALSE),"0")</f>
        <v>0</v>
      </c>
      <c r="W22" s="53" t="str">
        <f>IFERROR(VLOOKUP($A22,#REF!,3,FALSE),"0")</f>
        <v>0</v>
      </c>
      <c r="X22" s="53" t="str">
        <f>IFERROR(VLOOKUP($A22,#REF!,3,FALSE),"0")</f>
        <v>0</v>
      </c>
      <c r="Y22" s="53" t="str">
        <f>IFERROR(VLOOKUP($A22,#REF!,3,FALSE),"0")</f>
        <v>0</v>
      </c>
      <c r="Z22" s="53" t="str">
        <f>IFERROR(VLOOKUP($A22,#REF!,3,FALSE),"0")</f>
        <v>0</v>
      </c>
      <c r="AA22" s="53" t="str">
        <f>IFERROR(VLOOKUP($A22,#REF!,3,FALSE),"0")</f>
        <v>0</v>
      </c>
      <c r="AB22" s="53" t="str">
        <f>IFERROR(VLOOKUP($A22,#REF!,3,FALSE),"0")</f>
        <v>0</v>
      </c>
      <c r="AC22" s="56">
        <f t="shared" si="6"/>
        <v>0</v>
      </c>
      <c r="AE22" s="53" t="str">
        <f>$A$22</f>
        <v>shwazawa</v>
      </c>
      <c r="AF22" s="53" t="str">
        <f>IFERROR(VLOOKUP($A22,#REF!,4,FALSE),"0")</f>
        <v>0</v>
      </c>
      <c r="AG22" s="53" t="str">
        <f>IFERROR(VLOOKUP($A22,#REF!,4,FALSE),"0")</f>
        <v>0</v>
      </c>
      <c r="AH22" s="53" t="str">
        <f>IFERROR(VLOOKUP($A22,#REF!,4,FALSE),"0")</f>
        <v>0</v>
      </c>
      <c r="AI22" s="53" t="str">
        <f>IFERROR(VLOOKUP($A22,#REF!,4,FALSE),"0")</f>
        <v>0</v>
      </c>
      <c r="AJ22" s="53" t="str">
        <f>IFERROR(VLOOKUP($A22,#REF!,4,FALSE),"0")</f>
        <v>0</v>
      </c>
      <c r="AK22" s="53" t="str">
        <f>IFERROR(VLOOKUP($A22,#REF!,4,FALSE),"0")</f>
        <v>0</v>
      </c>
      <c r="AL22" s="53" t="str">
        <f>IFERROR(VLOOKUP($A22,#REF!,4,FALSE),"0")</f>
        <v>0</v>
      </c>
      <c r="AM22" s="53" t="str">
        <f>IFERROR(VLOOKUP($A22,#REF!,4,FALSE),"0")</f>
        <v>0</v>
      </c>
      <c r="AN22" s="53" t="str">
        <f>IFERROR(VLOOKUP($A22,#REF!,4,FALSE),"0")</f>
        <v>0</v>
      </c>
      <c r="AO22" s="53" t="str">
        <f>IFERROR(VLOOKUP($A22,#REF!,4,FALSE),"0")</f>
        <v>0</v>
      </c>
      <c r="AP22" s="53" t="str">
        <f>IFERROR(VLOOKUP($A22,#REF!,4,FALSE),"0")</f>
        <v>0</v>
      </c>
      <c r="AQ22" s="53" t="str">
        <f>IFERROR(VLOOKUP($A22,#REF!,4,FALSE),"0")</f>
        <v>0</v>
      </c>
      <c r="AR22" s="56">
        <f t="shared" si="7"/>
        <v>0</v>
      </c>
      <c r="AT22" s="53" t="str">
        <f>$A$22</f>
        <v>shwazawa</v>
      </c>
      <c r="AU22" s="53" t="str">
        <f>IFERROR(VLOOKUP($A22,#REF!,5,FALSE),"0")</f>
        <v>0</v>
      </c>
      <c r="AV22" s="53" t="str">
        <f>IFERROR(VLOOKUP($A22,#REF!,5,FALSE),"0")</f>
        <v>0</v>
      </c>
      <c r="AW22" s="53" t="str">
        <f>IFERROR(VLOOKUP($A22,#REF!,5,FALSE),"0")</f>
        <v>0</v>
      </c>
      <c r="AX22" s="53" t="str">
        <f>IFERROR(VLOOKUP($A22,#REF!,5,FALSE),"0")</f>
        <v>0</v>
      </c>
      <c r="AY22" s="53" t="str">
        <f>IFERROR(VLOOKUP($A22,#REF!,5,FALSE),"0")</f>
        <v>0</v>
      </c>
      <c r="AZ22" s="53" t="str">
        <f>IFERROR(VLOOKUP($A22,#REF!,5,FALSE),"0")</f>
        <v>0</v>
      </c>
      <c r="BA22" s="53" t="str">
        <f>IFERROR(VLOOKUP($A22,#REF!,5,FALSE),"0")</f>
        <v>0</v>
      </c>
      <c r="BB22" s="53" t="str">
        <f>IFERROR(VLOOKUP($A22,#REF!,5,FALSE),"0")</f>
        <v>0</v>
      </c>
      <c r="BC22" s="53" t="str">
        <f>IFERROR(VLOOKUP($A22,#REF!,5,FALSE),"0")</f>
        <v>0</v>
      </c>
      <c r="BD22" s="53" t="str">
        <f>IFERROR(VLOOKUP($A22,#REF!,5,FALSE),"0")</f>
        <v>0</v>
      </c>
      <c r="BE22" s="53" t="str">
        <f>IFERROR(VLOOKUP($A22,#REF!,5,FALSE),"0")</f>
        <v>0</v>
      </c>
      <c r="BF22" s="53" t="str">
        <f>IFERROR(VLOOKUP($A22,#REF!,5,FALSE),"0")</f>
        <v>0</v>
      </c>
      <c r="BG22" s="56">
        <f t="shared" si="8"/>
        <v>0</v>
      </c>
      <c r="BI22" s="53" t="str">
        <f>$A$22</f>
        <v>shwazawa</v>
      </c>
      <c r="BJ22" s="53" t="str">
        <f>IFERROR(VLOOKUP($A22,#REF!,6,FALSE),"0")</f>
        <v>0</v>
      </c>
      <c r="BK22" s="53" t="str">
        <f>IFERROR(VLOOKUP($A22,#REF!,6,FALSE),"0")</f>
        <v>0</v>
      </c>
      <c r="BL22" s="53" t="str">
        <f>IFERROR(VLOOKUP($A22,#REF!,6,FALSE),"0")</f>
        <v>0</v>
      </c>
      <c r="BM22" s="53" t="str">
        <f>IFERROR(VLOOKUP($A22,#REF!,6,FALSE),"0")</f>
        <v>0</v>
      </c>
      <c r="BN22" s="53" t="str">
        <f>IFERROR(VLOOKUP($A22,#REF!,6,FALSE),"0")</f>
        <v>0</v>
      </c>
      <c r="BO22" s="53" t="str">
        <f>IFERROR(VLOOKUP($A22,#REF!,6,FALSE),"0")</f>
        <v>0</v>
      </c>
      <c r="BP22" s="53" t="str">
        <f>IFERROR(VLOOKUP($A22,#REF!,6,FALSE),"0")</f>
        <v>0</v>
      </c>
      <c r="BQ22" s="53" t="str">
        <f>IFERROR(VLOOKUP($A22,#REF!,6,FALSE),"0")</f>
        <v>0</v>
      </c>
      <c r="BR22" s="53" t="str">
        <f>IFERROR(VLOOKUP($A22,#REF!,6,FALSE),"0")</f>
        <v>0</v>
      </c>
      <c r="BS22" s="53" t="str">
        <f>IFERROR(VLOOKUP($A22,#REF!,6,FALSE),"0")</f>
        <v>0</v>
      </c>
      <c r="BT22" s="53" t="str">
        <f>IFERROR(VLOOKUP($A22,#REF!,6,FALSE),"0")</f>
        <v>0</v>
      </c>
      <c r="BU22" s="53" t="str">
        <f>IFERROR(VLOOKUP($A22,#REF!,6,FALSE),"0")</f>
        <v>0</v>
      </c>
      <c r="BV22" s="56">
        <f t="shared" si="9"/>
        <v>0</v>
      </c>
      <c r="CK22" s="56"/>
      <c r="CZ22" s="56"/>
    </row>
    <row r="23" spans="1:104" x14ac:dyDescent="0.25">
      <c r="A23" s="53" t="e">
        <f>January!#REF!</f>
        <v>#REF!</v>
      </c>
      <c r="B23" s="53" t="str">
        <f>IFERROR(VLOOKUP($A23,#REF!,2,FALSE),"0")</f>
        <v>0</v>
      </c>
      <c r="C23" s="53" t="str">
        <f>IFERROR(VLOOKUP($A23,#REF!,2,FALSE),"0")</f>
        <v>0</v>
      </c>
      <c r="D23" s="53" t="str">
        <f>IFERROR(VLOOKUP($A23,#REF!,2,FALSE),"0")</f>
        <v>0</v>
      </c>
      <c r="E23" s="53" t="str">
        <f>IFERROR(VLOOKUP($A23,#REF!,2,FALSE),"0")</f>
        <v>0</v>
      </c>
      <c r="F23" s="53" t="str">
        <f>IFERROR(VLOOKUP($A23,#REF!,2,FALSE),"0")</f>
        <v>0</v>
      </c>
      <c r="G23" s="53" t="str">
        <f>IFERROR(VLOOKUP($A23,#REF!,2,FALSE),"0")</f>
        <v>0</v>
      </c>
      <c r="H23" s="53" t="str">
        <f>IFERROR(VLOOKUP($A23,#REF!,2,FALSE),"0")</f>
        <v>0</v>
      </c>
      <c r="I23" s="53" t="str">
        <f>IFERROR(VLOOKUP($A23,#REF!,2,FALSE),"0")</f>
        <v>0</v>
      </c>
      <c r="J23" s="53" t="str">
        <f>IFERROR(VLOOKUP($A23,#REF!,2,FALSE),"0")</f>
        <v>0</v>
      </c>
      <c r="K23" s="53" t="str">
        <f>IFERROR(VLOOKUP($A23,#REF!,2,FALSE),"0")</f>
        <v>0</v>
      </c>
      <c r="L23" s="53" t="str">
        <f>IFERROR(VLOOKUP($A23,#REF!,2,FALSE),"0")</f>
        <v>0</v>
      </c>
      <c r="M23" s="53" t="str">
        <f>IFERROR(VLOOKUP($A23,#REF!,2,FALSE),"0")</f>
        <v>0</v>
      </c>
      <c r="N23" s="56">
        <f t="shared" si="0"/>
        <v>0</v>
      </c>
      <c r="P23" s="53" t="e">
        <f>$A$23</f>
        <v>#REF!</v>
      </c>
      <c r="Q23" s="53" t="str">
        <f>IFERROR(VLOOKUP($A23,#REF!,3,FALSE),"0")</f>
        <v>0</v>
      </c>
      <c r="R23" s="53" t="str">
        <f>IFERROR(VLOOKUP($A23,#REF!,3,FALSE),"0")</f>
        <v>0</v>
      </c>
      <c r="S23" s="53" t="str">
        <f>IFERROR(VLOOKUP($A23,#REF!,3,FALSE),"0")</f>
        <v>0</v>
      </c>
      <c r="T23" s="53" t="str">
        <f>IFERROR(VLOOKUP($A23,#REF!,3,FALSE),"0")</f>
        <v>0</v>
      </c>
      <c r="U23" s="53" t="str">
        <f>IFERROR(VLOOKUP($A23,#REF!,3,FALSE),"0")</f>
        <v>0</v>
      </c>
      <c r="V23" s="53" t="str">
        <f>IFERROR(VLOOKUP($A23,#REF!,3,FALSE),"0")</f>
        <v>0</v>
      </c>
      <c r="W23" s="53" t="str">
        <f>IFERROR(VLOOKUP($A23,#REF!,3,FALSE),"0")</f>
        <v>0</v>
      </c>
      <c r="X23" s="53" t="str">
        <f>IFERROR(VLOOKUP($A23,#REF!,3,FALSE),"0")</f>
        <v>0</v>
      </c>
      <c r="Y23" s="53" t="str">
        <f>IFERROR(VLOOKUP($A23,#REF!,3,FALSE),"0")</f>
        <v>0</v>
      </c>
      <c r="Z23" s="53" t="str">
        <f>IFERROR(VLOOKUP($A23,#REF!,3,FALSE),"0")</f>
        <v>0</v>
      </c>
      <c r="AA23" s="53" t="str">
        <f>IFERROR(VLOOKUP($A23,#REF!,3,FALSE),"0")</f>
        <v>0</v>
      </c>
      <c r="AB23" s="53" t="str">
        <f>IFERROR(VLOOKUP($A23,#REF!,3,FALSE),"0")</f>
        <v>0</v>
      </c>
      <c r="AC23" s="56">
        <f t="shared" si="1"/>
        <v>0</v>
      </c>
      <c r="AE23" s="53" t="e">
        <f>$A$23</f>
        <v>#REF!</v>
      </c>
      <c r="AF23" s="53" t="str">
        <f>IFERROR(VLOOKUP($A23,#REF!,4,FALSE),"0")</f>
        <v>0</v>
      </c>
      <c r="AG23" s="53" t="str">
        <f>IFERROR(VLOOKUP($A23,#REF!,4,FALSE),"0")</f>
        <v>0</v>
      </c>
      <c r="AH23" s="53" t="str">
        <f>IFERROR(VLOOKUP($A23,#REF!,4,FALSE),"0")</f>
        <v>0</v>
      </c>
      <c r="AI23" s="53" t="str">
        <f>IFERROR(VLOOKUP($A23,#REF!,4,FALSE),"0")</f>
        <v>0</v>
      </c>
      <c r="AJ23" s="53" t="str">
        <f>IFERROR(VLOOKUP($A23,#REF!,4,FALSE),"0")</f>
        <v>0</v>
      </c>
      <c r="AK23" s="53" t="str">
        <f>IFERROR(VLOOKUP($A23,#REF!,4,FALSE),"0")</f>
        <v>0</v>
      </c>
      <c r="AL23" s="53" t="str">
        <f>IFERROR(VLOOKUP($A23,#REF!,4,FALSE),"0")</f>
        <v>0</v>
      </c>
      <c r="AM23" s="53" t="str">
        <f>IFERROR(VLOOKUP($A23,#REF!,4,FALSE),"0")</f>
        <v>0</v>
      </c>
      <c r="AN23" s="53" t="str">
        <f>IFERROR(VLOOKUP($A23,#REF!,4,FALSE),"0")</f>
        <v>0</v>
      </c>
      <c r="AO23" s="53" t="str">
        <f>IFERROR(VLOOKUP($A23,#REF!,4,FALSE),"0")</f>
        <v>0</v>
      </c>
      <c r="AP23" s="53" t="str">
        <f>IFERROR(VLOOKUP($A23,#REF!,4,FALSE),"0")</f>
        <v>0</v>
      </c>
      <c r="AQ23" s="53" t="str">
        <f>IFERROR(VLOOKUP($A23,#REF!,4,FALSE),"0")</f>
        <v>0</v>
      </c>
      <c r="AR23" s="56">
        <f t="shared" si="2"/>
        <v>0</v>
      </c>
      <c r="AT23" s="53" t="e">
        <f>$A$23</f>
        <v>#REF!</v>
      </c>
      <c r="AU23" s="53" t="str">
        <f>IFERROR(VLOOKUP($A23,#REF!,5,FALSE),"0")</f>
        <v>0</v>
      </c>
      <c r="AV23" s="53" t="str">
        <f>IFERROR(VLOOKUP($A23,#REF!,5,FALSE),"0")</f>
        <v>0</v>
      </c>
      <c r="AW23" s="53" t="str">
        <f>IFERROR(VLOOKUP($A23,#REF!,5,FALSE),"0")</f>
        <v>0</v>
      </c>
      <c r="AX23" s="53" t="str">
        <f>IFERROR(VLOOKUP($A23,#REF!,5,FALSE),"0")</f>
        <v>0</v>
      </c>
      <c r="AY23" s="53" t="str">
        <f>IFERROR(VLOOKUP($A23,#REF!,5,FALSE),"0")</f>
        <v>0</v>
      </c>
      <c r="AZ23" s="53" t="str">
        <f>IFERROR(VLOOKUP($A23,#REF!,5,FALSE),"0")</f>
        <v>0</v>
      </c>
      <c r="BA23" s="53" t="str">
        <f>IFERROR(VLOOKUP($A23,#REF!,5,FALSE),"0")</f>
        <v>0</v>
      </c>
      <c r="BB23" s="53" t="str">
        <f>IFERROR(VLOOKUP($A23,#REF!,5,FALSE),"0")</f>
        <v>0</v>
      </c>
      <c r="BC23" s="53" t="str">
        <f>IFERROR(VLOOKUP($A23,#REF!,5,FALSE),"0")</f>
        <v>0</v>
      </c>
      <c r="BD23" s="53" t="str">
        <f>IFERROR(VLOOKUP($A23,#REF!,5,FALSE),"0")</f>
        <v>0</v>
      </c>
      <c r="BE23" s="53" t="str">
        <f>IFERROR(VLOOKUP($A23,#REF!,5,FALSE),"0")</f>
        <v>0</v>
      </c>
      <c r="BF23" s="53" t="str">
        <f>IFERROR(VLOOKUP($A23,#REF!,5,FALSE),"0")</f>
        <v>0</v>
      </c>
      <c r="BG23" s="56">
        <f t="shared" si="3"/>
        <v>0</v>
      </c>
      <c r="BI23" s="53" t="e">
        <f>$A$23</f>
        <v>#REF!</v>
      </c>
      <c r="BJ23" s="53" t="str">
        <f>IFERROR(VLOOKUP($A23,#REF!,6,FALSE),"0")</f>
        <v>0</v>
      </c>
      <c r="BK23" s="53" t="str">
        <f>IFERROR(VLOOKUP($A23,#REF!,6,FALSE),"0")</f>
        <v>0</v>
      </c>
      <c r="BL23" s="53" t="str">
        <f>IFERROR(VLOOKUP($A23,#REF!,6,FALSE),"0")</f>
        <v>0</v>
      </c>
      <c r="BM23" s="53" t="str">
        <f>IFERROR(VLOOKUP($A23,#REF!,6,FALSE),"0")</f>
        <v>0</v>
      </c>
      <c r="BN23" s="53" t="str">
        <f>IFERROR(VLOOKUP($A23,#REF!,6,FALSE),"0")</f>
        <v>0</v>
      </c>
      <c r="BO23" s="53" t="str">
        <f>IFERROR(VLOOKUP($A23,#REF!,6,FALSE),"0")</f>
        <v>0</v>
      </c>
      <c r="BP23" s="53" t="str">
        <f>IFERROR(VLOOKUP($A23,#REF!,6,FALSE),"0")</f>
        <v>0</v>
      </c>
      <c r="BQ23" s="53" t="str">
        <f>IFERROR(VLOOKUP($A23,#REF!,6,FALSE),"0")</f>
        <v>0</v>
      </c>
      <c r="BR23" s="53" t="str">
        <f>IFERROR(VLOOKUP($A23,#REF!,6,FALSE),"0")</f>
        <v>0</v>
      </c>
      <c r="BS23" s="53" t="str">
        <f>IFERROR(VLOOKUP($A23,#REF!,6,FALSE),"0")</f>
        <v>0</v>
      </c>
      <c r="BT23" s="53" t="str">
        <f>IFERROR(VLOOKUP($A23,#REF!,6,FALSE),"0")</f>
        <v>0</v>
      </c>
      <c r="BU23" s="53" t="str">
        <f>IFERROR(VLOOKUP($A23,#REF!,6,FALSE),"0")</f>
        <v>0</v>
      </c>
      <c r="BV23" s="56">
        <f t="shared" si="4"/>
        <v>0</v>
      </c>
      <c r="CK23" s="56"/>
      <c r="CZ23" s="56"/>
    </row>
    <row r="24" spans="1:104" s="72" customFormat="1" ht="18" thickBot="1" x14ac:dyDescent="0.3">
      <c r="A24" s="72" t="str">
        <f>January!$C$22</f>
        <v>masharih</v>
      </c>
      <c r="B24" s="72" t="str">
        <f>IFERROR(VLOOKUP($A24,#REF!,2,FALSE),"0")</f>
        <v>0</v>
      </c>
      <c r="C24" s="72" t="str">
        <f>IFERROR(VLOOKUP($A24,#REF!,2,FALSE),"0")</f>
        <v>0</v>
      </c>
      <c r="D24" s="72" t="str">
        <f>IFERROR(VLOOKUP($A24,#REF!,2,FALSE),"0")</f>
        <v>0</v>
      </c>
      <c r="E24" s="72" t="str">
        <f>IFERROR(VLOOKUP($A24,#REF!,2,FALSE),"0")</f>
        <v>0</v>
      </c>
      <c r="F24" s="72" t="str">
        <f>IFERROR(VLOOKUP($A24,#REF!,2,FALSE),"0")</f>
        <v>0</v>
      </c>
      <c r="G24" s="72" t="str">
        <f>IFERROR(VLOOKUP($A24,#REF!,2,FALSE),"0")</f>
        <v>0</v>
      </c>
      <c r="H24" s="72" t="str">
        <f>IFERROR(VLOOKUP($A24,#REF!,2,FALSE),"0")</f>
        <v>0</v>
      </c>
      <c r="I24" s="72" t="str">
        <f>IFERROR(VLOOKUP($A24,#REF!,2,FALSE),"0")</f>
        <v>0</v>
      </c>
      <c r="J24" s="72" t="str">
        <f>IFERROR(VLOOKUP($A24,#REF!,2,FALSE),"0")</f>
        <v>0</v>
      </c>
      <c r="K24" s="72" t="str">
        <f>IFERROR(VLOOKUP($A24,#REF!,2,FALSE),"0")</f>
        <v>0</v>
      </c>
      <c r="L24" s="72" t="str">
        <f>IFERROR(VLOOKUP($A24,#REF!,2,FALSE),"0")</f>
        <v>0</v>
      </c>
      <c r="M24" s="72" t="str">
        <f>IFERROR(VLOOKUP($A24,#REF!,2,FALSE),"0")</f>
        <v>0</v>
      </c>
      <c r="N24" s="73">
        <f t="shared" si="0"/>
        <v>0</v>
      </c>
      <c r="P24" s="72" t="str">
        <f>$A$24</f>
        <v>masharih</v>
      </c>
      <c r="Q24" s="72" t="str">
        <f>IFERROR(VLOOKUP($A24,#REF!,3,FALSE),"0")</f>
        <v>0</v>
      </c>
      <c r="R24" s="72" t="str">
        <f>IFERROR(VLOOKUP($A24,#REF!,3,FALSE),"0")</f>
        <v>0</v>
      </c>
      <c r="S24" s="72" t="str">
        <f>IFERROR(VLOOKUP($A24,#REF!,3,FALSE),"0")</f>
        <v>0</v>
      </c>
      <c r="T24" s="72" t="str">
        <f>IFERROR(VLOOKUP($A24,#REF!,3,FALSE),"0")</f>
        <v>0</v>
      </c>
      <c r="U24" s="72" t="str">
        <f>IFERROR(VLOOKUP($A24,#REF!,3,FALSE),"0")</f>
        <v>0</v>
      </c>
      <c r="V24" s="72" t="str">
        <f>IFERROR(VLOOKUP($A24,#REF!,3,FALSE),"0")</f>
        <v>0</v>
      </c>
      <c r="W24" s="72" t="str">
        <f>IFERROR(VLOOKUP($A24,#REF!,3,FALSE),"0")</f>
        <v>0</v>
      </c>
      <c r="X24" s="72" t="str">
        <f>IFERROR(VLOOKUP($A24,#REF!,3,FALSE),"0")</f>
        <v>0</v>
      </c>
      <c r="Y24" s="72" t="str">
        <f>IFERROR(VLOOKUP($A24,#REF!,3,FALSE),"0")</f>
        <v>0</v>
      </c>
      <c r="Z24" s="72" t="str">
        <f>IFERROR(VLOOKUP($A24,#REF!,3,FALSE),"0")</f>
        <v>0</v>
      </c>
      <c r="AA24" s="72" t="str">
        <f>IFERROR(VLOOKUP($A24,#REF!,3,FALSE),"0")</f>
        <v>0</v>
      </c>
      <c r="AB24" s="72" t="str">
        <f>IFERROR(VLOOKUP($A24,#REF!,3,FALSE),"0")</f>
        <v>0</v>
      </c>
      <c r="AC24" s="73">
        <f t="shared" si="1"/>
        <v>0</v>
      </c>
      <c r="AE24" s="72" t="str">
        <f>$A$24</f>
        <v>masharih</v>
      </c>
      <c r="AF24" s="72" t="str">
        <f>IFERROR(VLOOKUP($A24,#REF!,4,FALSE),"0")</f>
        <v>0</v>
      </c>
      <c r="AG24" s="72" t="str">
        <f>IFERROR(VLOOKUP($A24,#REF!,4,FALSE),"0")</f>
        <v>0</v>
      </c>
      <c r="AH24" s="72" t="str">
        <f>IFERROR(VLOOKUP($A24,#REF!,4,FALSE),"0")</f>
        <v>0</v>
      </c>
      <c r="AI24" s="72" t="str">
        <f>IFERROR(VLOOKUP($A24,#REF!,4,FALSE),"0")</f>
        <v>0</v>
      </c>
      <c r="AJ24" s="72" t="str">
        <f>IFERROR(VLOOKUP($A24,#REF!,4,FALSE),"0")</f>
        <v>0</v>
      </c>
      <c r="AK24" s="72" t="str">
        <f>IFERROR(VLOOKUP($A24,#REF!,4,FALSE),"0")</f>
        <v>0</v>
      </c>
      <c r="AL24" s="72" t="str">
        <f>IFERROR(VLOOKUP($A24,#REF!,4,FALSE),"0")</f>
        <v>0</v>
      </c>
      <c r="AM24" s="72" t="str">
        <f>IFERROR(VLOOKUP($A24,#REF!,4,FALSE),"0")</f>
        <v>0</v>
      </c>
      <c r="AN24" s="72" t="str">
        <f>IFERROR(VLOOKUP($A24,#REF!,4,FALSE),"0")</f>
        <v>0</v>
      </c>
      <c r="AO24" s="72" t="str">
        <f>IFERROR(VLOOKUP($A24,#REF!,4,FALSE),"0")</f>
        <v>0</v>
      </c>
      <c r="AP24" s="72" t="str">
        <f>IFERROR(VLOOKUP($A24,#REF!,4,FALSE),"0")</f>
        <v>0</v>
      </c>
      <c r="AQ24" s="72" t="str">
        <f>IFERROR(VLOOKUP($A24,#REF!,4,FALSE),"0")</f>
        <v>0</v>
      </c>
      <c r="AR24" s="73">
        <f t="shared" si="2"/>
        <v>0</v>
      </c>
      <c r="AT24" s="72" t="str">
        <f>$A$24</f>
        <v>masharih</v>
      </c>
      <c r="AU24" s="72" t="str">
        <f>IFERROR(VLOOKUP($A24,#REF!,5,FALSE),"0")</f>
        <v>0</v>
      </c>
      <c r="AV24" s="72" t="str">
        <f>IFERROR(VLOOKUP($A24,#REF!,5,FALSE),"0")</f>
        <v>0</v>
      </c>
      <c r="AW24" s="72" t="str">
        <f>IFERROR(VLOOKUP($A24,#REF!,5,FALSE),"0")</f>
        <v>0</v>
      </c>
      <c r="AX24" s="72" t="str">
        <f>IFERROR(VLOOKUP($A24,#REF!,5,FALSE),"0")</f>
        <v>0</v>
      </c>
      <c r="AY24" s="72" t="str">
        <f>IFERROR(VLOOKUP($A24,#REF!,5,FALSE),"0")</f>
        <v>0</v>
      </c>
      <c r="AZ24" s="72" t="str">
        <f>IFERROR(VLOOKUP($A24,#REF!,5,FALSE),"0")</f>
        <v>0</v>
      </c>
      <c r="BA24" s="72" t="str">
        <f>IFERROR(VLOOKUP($A24,#REF!,5,FALSE),"0")</f>
        <v>0</v>
      </c>
      <c r="BB24" s="72" t="str">
        <f>IFERROR(VLOOKUP($A24,#REF!,5,FALSE),"0")</f>
        <v>0</v>
      </c>
      <c r="BC24" s="72" t="str">
        <f>IFERROR(VLOOKUP($A24,#REF!,5,FALSE),"0")</f>
        <v>0</v>
      </c>
      <c r="BD24" s="72" t="str">
        <f>IFERROR(VLOOKUP($A24,#REF!,5,FALSE),"0")</f>
        <v>0</v>
      </c>
      <c r="BE24" s="72" t="str">
        <f>IFERROR(VLOOKUP($A24,#REF!,5,FALSE),"0")</f>
        <v>0</v>
      </c>
      <c r="BF24" s="72" t="str">
        <f>IFERROR(VLOOKUP($A24,#REF!,5,FALSE),"0")</f>
        <v>0</v>
      </c>
      <c r="BG24" s="73">
        <f t="shared" si="3"/>
        <v>0</v>
      </c>
      <c r="BI24" s="72" t="str">
        <f>$A$24</f>
        <v>masharih</v>
      </c>
      <c r="BJ24" s="72" t="str">
        <f>IFERROR(VLOOKUP($A24,#REF!,6,FALSE),"0")</f>
        <v>0</v>
      </c>
      <c r="BK24" s="72" t="str">
        <f>IFERROR(VLOOKUP($A24,#REF!,6,FALSE),"0")</f>
        <v>0</v>
      </c>
      <c r="BL24" s="72" t="str">
        <f>IFERROR(VLOOKUP($A24,#REF!,6,FALSE),"0")</f>
        <v>0</v>
      </c>
      <c r="BM24" s="72" t="str">
        <f>IFERROR(VLOOKUP($A24,#REF!,6,FALSE),"0")</f>
        <v>0</v>
      </c>
      <c r="BN24" s="72" t="str">
        <f>IFERROR(VLOOKUP($A24,#REF!,6,FALSE),"0")</f>
        <v>0</v>
      </c>
      <c r="BO24" s="72" t="str">
        <f>IFERROR(VLOOKUP($A24,#REF!,6,FALSE),"0")</f>
        <v>0</v>
      </c>
      <c r="BP24" s="72" t="str">
        <f>IFERROR(VLOOKUP($A24,#REF!,6,FALSE),"0")</f>
        <v>0</v>
      </c>
      <c r="BQ24" s="72" t="str">
        <f>IFERROR(VLOOKUP($A24,#REF!,6,FALSE),"0")</f>
        <v>0</v>
      </c>
      <c r="BR24" s="72" t="str">
        <f>IFERROR(VLOOKUP($A24,#REF!,6,FALSE),"0")</f>
        <v>0</v>
      </c>
      <c r="BS24" s="72" t="str">
        <f>IFERROR(VLOOKUP($A24,#REF!,6,FALSE),"0")</f>
        <v>0</v>
      </c>
      <c r="BT24" s="72" t="str">
        <f>IFERROR(VLOOKUP($A24,#REF!,6,FALSE),"0")</f>
        <v>0</v>
      </c>
      <c r="BU24" s="72" t="str">
        <f>IFERROR(VLOOKUP($A24,#REF!,6,FALSE),"0")</f>
        <v>0</v>
      </c>
      <c r="BV24" s="73">
        <f t="shared" si="4"/>
        <v>0</v>
      </c>
      <c r="CK24" s="73"/>
      <c r="CZ24" s="73"/>
    </row>
    <row r="25" spans="1:104" x14ac:dyDescent="0.25">
      <c r="A25" s="53" t="e">
        <f>January!#REF!</f>
        <v>#REF!</v>
      </c>
      <c r="N25" s="56"/>
      <c r="P25" s="53" t="e">
        <f>$A$25</f>
        <v>#REF!</v>
      </c>
      <c r="AC25" s="56"/>
      <c r="AE25" s="53" t="e">
        <f>$A$25</f>
        <v>#REF!</v>
      </c>
      <c r="AR25" s="56"/>
      <c r="AT25" s="53" t="e">
        <f>$A$25</f>
        <v>#REF!</v>
      </c>
      <c r="BG25" s="56"/>
      <c r="BI25" s="53" t="e">
        <f>$A$25</f>
        <v>#REF!</v>
      </c>
      <c r="BV25" s="56"/>
      <c r="CK25" s="56"/>
      <c r="CZ25" s="56"/>
    </row>
    <row r="26" spans="1:104" x14ac:dyDescent="0.25">
      <c r="A26" s="53" t="str">
        <f>January!$C$23</f>
        <v>tangtao</v>
      </c>
      <c r="B26" s="53" t="str">
        <f>IFERROR(VLOOKUP($A26,#REF!,2,FALSE),"0")</f>
        <v>0</v>
      </c>
      <c r="C26" s="53" t="str">
        <f>IFERROR(VLOOKUP($A26,#REF!,2,FALSE),"0")</f>
        <v>0</v>
      </c>
      <c r="D26" s="53" t="str">
        <f>IFERROR(VLOOKUP($A26,#REF!,2,FALSE),"0")</f>
        <v>0</v>
      </c>
      <c r="E26" s="53" t="str">
        <f>IFERROR(VLOOKUP($A26,#REF!,2,FALSE),"0")</f>
        <v>0</v>
      </c>
      <c r="F26" s="53" t="str">
        <f>IFERROR(VLOOKUP($A26,#REF!,2,FALSE),"0")</f>
        <v>0</v>
      </c>
      <c r="G26" s="53" t="str">
        <f>IFERROR(VLOOKUP($A26,#REF!,2,FALSE),"0")</f>
        <v>0</v>
      </c>
      <c r="H26" s="53" t="str">
        <f>IFERROR(VLOOKUP($A26,#REF!,2,FALSE),"0")</f>
        <v>0</v>
      </c>
      <c r="I26" s="53" t="str">
        <f>IFERROR(VLOOKUP($A26,#REF!,2,FALSE),"0")</f>
        <v>0</v>
      </c>
      <c r="J26" s="53" t="str">
        <f>IFERROR(VLOOKUP($A26,#REF!,2,FALSE),"0")</f>
        <v>0</v>
      </c>
      <c r="K26" s="53" t="str">
        <f>IFERROR(VLOOKUP($A26,#REF!,2,FALSE),"0")</f>
        <v>0</v>
      </c>
      <c r="L26" s="53" t="str">
        <f>IFERROR(VLOOKUP($A26,#REF!,2,FALSE),"0")</f>
        <v>0</v>
      </c>
      <c r="M26" s="53" t="str">
        <f>IFERROR(VLOOKUP($A26,#REF!,2,FALSE),"0")</f>
        <v>0</v>
      </c>
      <c r="N26" s="56">
        <f t="shared" si="0"/>
        <v>0</v>
      </c>
      <c r="P26" s="53" t="str">
        <f>$A$26</f>
        <v>tangtao</v>
      </c>
      <c r="Q26" s="53" t="str">
        <f>IFERROR(VLOOKUP($A26,#REF!,3,FALSE),"0")</f>
        <v>0</v>
      </c>
      <c r="R26" s="53" t="str">
        <f>IFERROR(VLOOKUP($A26,#REF!,3,FALSE),"0")</f>
        <v>0</v>
      </c>
      <c r="S26" s="53" t="str">
        <f>IFERROR(VLOOKUP($A26,#REF!,3,FALSE),"0")</f>
        <v>0</v>
      </c>
      <c r="T26" s="53" t="str">
        <f>IFERROR(VLOOKUP($A26,#REF!,3,FALSE),"0")</f>
        <v>0</v>
      </c>
      <c r="U26" s="53" t="str">
        <f>IFERROR(VLOOKUP($A26,#REF!,3,FALSE),"0")</f>
        <v>0</v>
      </c>
      <c r="V26" s="53" t="str">
        <f>IFERROR(VLOOKUP($A26,#REF!,3,FALSE),"0")</f>
        <v>0</v>
      </c>
      <c r="W26" s="53" t="str">
        <f>IFERROR(VLOOKUP($A26,#REF!,3,FALSE),"0")</f>
        <v>0</v>
      </c>
      <c r="X26" s="53" t="str">
        <f>IFERROR(VLOOKUP($A26,#REF!,3,FALSE),"0")</f>
        <v>0</v>
      </c>
      <c r="Y26" s="53" t="str">
        <f>IFERROR(VLOOKUP($A26,#REF!,3,FALSE),"0")</f>
        <v>0</v>
      </c>
      <c r="Z26" s="53" t="str">
        <f>IFERROR(VLOOKUP($A26,#REF!,3,FALSE),"0")</f>
        <v>0</v>
      </c>
      <c r="AA26" s="53" t="str">
        <f>IFERROR(VLOOKUP($A26,#REF!,3,FALSE),"0")</f>
        <v>0</v>
      </c>
      <c r="AB26" s="53" t="str">
        <f>IFERROR(VLOOKUP($A26,#REF!,3,FALSE),"0")</f>
        <v>0</v>
      </c>
      <c r="AC26" s="56">
        <f t="shared" si="1"/>
        <v>0</v>
      </c>
      <c r="AE26" s="53" t="str">
        <f>$A$26</f>
        <v>tangtao</v>
      </c>
      <c r="AF26" s="53" t="str">
        <f>IFERROR(VLOOKUP($A26,#REF!,4,FALSE),"0")</f>
        <v>0</v>
      </c>
      <c r="AG26" s="53" t="str">
        <f>IFERROR(VLOOKUP($A26,#REF!,4,FALSE),"0")</f>
        <v>0</v>
      </c>
      <c r="AH26" s="53" t="str">
        <f>IFERROR(VLOOKUP($A26,#REF!,4,FALSE),"0")</f>
        <v>0</v>
      </c>
      <c r="AI26" s="53" t="str">
        <f>IFERROR(VLOOKUP($A26,#REF!,4,FALSE),"0")</f>
        <v>0</v>
      </c>
      <c r="AJ26" s="53" t="str">
        <f>IFERROR(VLOOKUP($A26,#REF!,4,FALSE),"0")</f>
        <v>0</v>
      </c>
      <c r="AK26" s="53" t="str">
        <f>IFERROR(VLOOKUP($A26,#REF!,4,FALSE),"0")</f>
        <v>0</v>
      </c>
      <c r="AL26" s="53" t="str">
        <f>IFERROR(VLOOKUP($A26,#REF!,4,FALSE),"0")</f>
        <v>0</v>
      </c>
      <c r="AM26" s="53" t="str">
        <f>IFERROR(VLOOKUP($A26,#REF!,4,FALSE),"0")</f>
        <v>0</v>
      </c>
      <c r="AN26" s="53" t="str">
        <f>IFERROR(VLOOKUP($A26,#REF!,4,FALSE),"0")</f>
        <v>0</v>
      </c>
      <c r="AO26" s="53" t="str">
        <f>IFERROR(VLOOKUP($A26,#REF!,4,FALSE),"0")</f>
        <v>0</v>
      </c>
      <c r="AP26" s="53" t="str">
        <f>IFERROR(VLOOKUP($A26,#REF!,4,FALSE),"0")</f>
        <v>0</v>
      </c>
      <c r="AQ26" s="53" t="str">
        <f>IFERROR(VLOOKUP($A26,#REF!,4,FALSE),"0")</f>
        <v>0</v>
      </c>
      <c r="AR26" s="56">
        <f t="shared" si="2"/>
        <v>0</v>
      </c>
      <c r="AT26" s="53" t="str">
        <f>$A$26</f>
        <v>tangtao</v>
      </c>
      <c r="AU26" s="53" t="str">
        <f>IFERROR(VLOOKUP($A26,#REF!,5,FALSE),"0")</f>
        <v>0</v>
      </c>
      <c r="AV26" s="53" t="str">
        <f>IFERROR(VLOOKUP($A26,#REF!,5,FALSE),"0")</f>
        <v>0</v>
      </c>
      <c r="AW26" s="53" t="str">
        <f>IFERROR(VLOOKUP($A26,#REF!,5,FALSE),"0")</f>
        <v>0</v>
      </c>
      <c r="AX26" s="53" t="str">
        <f>IFERROR(VLOOKUP($A26,#REF!,5,FALSE),"0")</f>
        <v>0</v>
      </c>
      <c r="AY26" s="53" t="str">
        <f>IFERROR(VLOOKUP($A26,#REF!,5,FALSE),"0")</f>
        <v>0</v>
      </c>
      <c r="AZ26" s="53" t="str">
        <f>IFERROR(VLOOKUP($A26,#REF!,5,FALSE),"0")</f>
        <v>0</v>
      </c>
      <c r="BA26" s="53" t="str">
        <f>IFERROR(VLOOKUP($A26,#REF!,5,FALSE),"0")</f>
        <v>0</v>
      </c>
      <c r="BB26" s="53" t="str">
        <f>IFERROR(VLOOKUP($A26,#REF!,5,FALSE),"0")</f>
        <v>0</v>
      </c>
      <c r="BC26" s="53" t="str">
        <f>IFERROR(VLOOKUP($A26,#REF!,5,FALSE),"0")</f>
        <v>0</v>
      </c>
      <c r="BD26" s="53" t="str">
        <f>IFERROR(VLOOKUP($A26,#REF!,5,FALSE),"0")</f>
        <v>0</v>
      </c>
      <c r="BE26" s="53" t="str">
        <f>IFERROR(VLOOKUP($A26,#REF!,5,FALSE),"0")</f>
        <v>0</v>
      </c>
      <c r="BF26" s="53" t="str">
        <f>IFERROR(VLOOKUP($A26,#REF!,5,FALSE),"0")</f>
        <v>0</v>
      </c>
      <c r="BG26" s="56">
        <f t="shared" si="3"/>
        <v>0</v>
      </c>
      <c r="BI26" s="53" t="str">
        <f>$A$26</f>
        <v>tangtao</v>
      </c>
      <c r="BJ26" s="53" t="str">
        <f>IFERROR(VLOOKUP($A26,#REF!,6,FALSE),"0")</f>
        <v>0</v>
      </c>
      <c r="BK26" s="53" t="str">
        <f>IFERROR(VLOOKUP($A26,#REF!,6,FALSE),"0")</f>
        <v>0</v>
      </c>
      <c r="BL26" s="53" t="str">
        <f>IFERROR(VLOOKUP($A26,#REF!,6,FALSE),"0")</f>
        <v>0</v>
      </c>
      <c r="BM26" s="53" t="str">
        <f>IFERROR(VLOOKUP($A26,#REF!,6,FALSE),"0")</f>
        <v>0</v>
      </c>
      <c r="BN26" s="53" t="str">
        <f>IFERROR(VLOOKUP($A26,#REF!,6,FALSE),"0")</f>
        <v>0</v>
      </c>
      <c r="BO26" s="53" t="str">
        <f>IFERROR(VLOOKUP($A26,#REF!,6,FALSE),"0")</f>
        <v>0</v>
      </c>
      <c r="BP26" s="53" t="str">
        <f>IFERROR(VLOOKUP($A26,#REF!,6,FALSE),"0")</f>
        <v>0</v>
      </c>
      <c r="BQ26" s="53" t="str">
        <f>IFERROR(VLOOKUP($A26,#REF!,6,FALSE),"0")</f>
        <v>0</v>
      </c>
      <c r="BR26" s="53" t="str">
        <f>IFERROR(VLOOKUP($A26,#REF!,6,FALSE),"0")</f>
        <v>0</v>
      </c>
      <c r="BS26" s="53" t="str">
        <f>IFERROR(VLOOKUP($A26,#REF!,6,FALSE),"0")</f>
        <v>0</v>
      </c>
      <c r="BT26" s="53" t="str">
        <f>IFERROR(VLOOKUP($A26,#REF!,6,FALSE),"0")</f>
        <v>0</v>
      </c>
      <c r="BU26" s="53" t="str">
        <f>IFERROR(VLOOKUP($A26,#REF!,6,FALSE),"0")</f>
        <v>0</v>
      </c>
      <c r="BV26" s="56">
        <f t="shared" si="4"/>
        <v>0</v>
      </c>
      <c r="CK26" s="56"/>
      <c r="CZ26" s="56"/>
    </row>
    <row r="27" spans="1:104" x14ac:dyDescent="0.25">
      <c r="A27" s="53">
        <f>January!$C29</f>
        <v>0</v>
      </c>
      <c r="B27" s="53" t="str">
        <f>IFERROR(VLOOKUP($A27,#REF!,2,FALSE),"0")</f>
        <v>0</v>
      </c>
      <c r="C27" s="53" t="str">
        <f>IFERROR(VLOOKUP($A27,#REF!,2,FALSE),"0")</f>
        <v>0</v>
      </c>
      <c r="D27" s="53" t="str">
        <f>IFERROR(VLOOKUP($A27,#REF!,2,FALSE),"0")</f>
        <v>0</v>
      </c>
      <c r="E27" s="53" t="str">
        <f>IFERROR(VLOOKUP($A27,#REF!,2,FALSE),"0")</f>
        <v>0</v>
      </c>
      <c r="F27" s="53" t="str">
        <f>IFERROR(VLOOKUP($A27,#REF!,2,FALSE),"0")</f>
        <v>0</v>
      </c>
      <c r="G27" s="53" t="str">
        <f>IFERROR(VLOOKUP($A27,#REF!,2,FALSE),"0")</f>
        <v>0</v>
      </c>
      <c r="H27" s="53" t="str">
        <f>IFERROR(VLOOKUP($A27,#REF!,2,FALSE),"0")</f>
        <v>0</v>
      </c>
      <c r="I27" s="53" t="str">
        <f>IFERROR(VLOOKUP($A27,#REF!,2,FALSE),"0")</f>
        <v>0</v>
      </c>
      <c r="J27" s="53" t="str">
        <f>IFERROR(VLOOKUP($A27,#REF!,2,FALSE),"0")</f>
        <v>0</v>
      </c>
      <c r="K27" s="53" t="str">
        <f>IFERROR(VLOOKUP($A27,#REF!,2,FALSE),"0")</f>
        <v>0</v>
      </c>
      <c r="L27" s="53" t="str">
        <f>IFERROR(VLOOKUP($A27,#REF!,2,FALSE),"0")</f>
        <v>0</v>
      </c>
      <c r="M27" s="53" t="str">
        <f>IFERROR(VLOOKUP($A27,#REF!,2,FALSE),"0")</f>
        <v>0</v>
      </c>
      <c r="N27" s="56">
        <f t="shared" si="0"/>
        <v>0</v>
      </c>
      <c r="P27" s="53">
        <f>$A$27</f>
        <v>0</v>
      </c>
      <c r="Q27" s="53" t="str">
        <f>IFERROR(VLOOKUP($A27,#REF!,3,FALSE),"0")</f>
        <v>0</v>
      </c>
      <c r="R27" s="53" t="str">
        <f>IFERROR(VLOOKUP($A27,#REF!,3,FALSE),"0")</f>
        <v>0</v>
      </c>
      <c r="S27" s="53" t="str">
        <f>IFERROR(VLOOKUP($A27,#REF!,3,FALSE),"0")</f>
        <v>0</v>
      </c>
      <c r="T27" s="53" t="str">
        <f>IFERROR(VLOOKUP($A27,#REF!,3,FALSE),"0")</f>
        <v>0</v>
      </c>
      <c r="U27" s="53" t="str">
        <f>IFERROR(VLOOKUP($A27,#REF!,3,FALSE),"0")</f>
        <v>0</v>
      </c>
      <c r="V27" s="53" t="str">
        <f>IFERROR(VLOOKUP($A27,#REF!,3,FALSE),"0")</f>
        <v>0</v>
      </c>
      <c r="W27" s="53" t="str">
        <f>IFERROR(VLOOKUP($A27,#REF!,3,FALSE),"0")</f>
        <v>0</v>
      </c>
      <c r="X27" s="53" t="str">
        <f>IFERROR(VLOOKUP($A27,#REF!,3,FALSE),"0")</f>
        <v>0</v>
      </c>
      <c r="Y27" s="53" t="str">
        <f>IFERROR(VLOOKUP($A27,#REF!,3,FALSE),"0")</f>
        <v>0</v>
      </c>
      <c r="Z27" s="53" t="str">
        <f>IFERROR(VLOOKUP($A27,#REF!,3,FALSE),"0")</f>
        <v>0</v>
      </c>
      <c r="AA27" s="53" t="str">
        <f>IFERROR(VLOOKUP($A27,#REF!,3,FALSE),"0")</f>
        <v>0</v>
      </c>
      <c r="AB27" s="53" t="str">
        <f>IFERROR(VLOOKUP($A27,#REF!,3,FALSE),"0")</f>
        <v>0</v>
      </c>
      <c r="AC27" s="56">
        <f t="shared" si="1"/>
        <v>0</v>
      </c>
      <c r="AE27" s="53">
        <f>$A$27</f>
        <v>0</v>
      </c>
      <c r="AF27" s="53" t="str">
        <f>IFERROR(VLOOKUP($A27,#REF!,4,FALSE),"0")</f>
        <v>0</v>
      </c>
      <c r="AG27" s="53" t="str">
        <f>IFERROR(VLOOKUP($A27,#REF!,4,FALSE),"0")</f>
        <v>0</v>
      </c>
      <c r="AH27" s="53" t="str">
        <f>IFERROR(VLOOKUP($A27,#REF!,4,FALSE),"0")</f>
        <v>0</v>
      </c>
      <c r="AI27" s="53" t="str">
        <f>IFERROR(VLOOKUP($A27,#REF!,4,FALSE),"0")</f>
        <v>0</v>
      </c>
      <c r="AJ27" s="53" t="str">
        <f>IFERROR(VLOOKUP($A27,#REF!,4,FALSE),"0")</f>
        <v>0</v>
      </c>
      <c r="AK27" s="53" t="str">
        <f>IFERROR(VLOOKUP($A27,#REF!,4,FALSE),"0")</f>
        <v>0</v>
      </c>
      <c r="AL27" s="53" t="str">
        <f>IFERROR(VLOOKUP($A27,#REF!,4,FALSE),"0")</f>
        <v>0</v>
      </c>
      <c r="AM27" s="53" t="str">
        <f>IFERROR(VLOOKUP($A27,#REF!,4,FALSE),"0")</f>
        <v>0</v>
      </c>
      <c r="AN27" s="53" t="str">
        <f>IFERROR(VLOOKUP($A27,#REF!,4,FALSE),"0")</f>
        <v>0</v>
      </c>
      <c r="AO27" s="53" t="str">
        <f>IFERROR(VLOOKUP($A27,#REF!,4,FALSE),"0")</f>
        <v>0</v>
      </c>
      <c r="AP27" s="53" t="str">
        <f>IFERROR(VLOOKUP($A27,#REF!,4,FALSE),"0")</f>
        <v>0</v>
      </c>
      <c r="AQ27" s="53" t="str">
        <f>IFERROR(VLOOKUP($A27,#REF!,4,FALSE),"0")</f>
        <v>0</v>
      </c>
      <c r="AR27" s="56">
        <f t="shared" si="2"/>
        <v>0</v>
      </c>
      <c r="AT27" s="53">
        <f>$A$27</f>
        <v>0</v>
      </c>
      <c r="AU27" s="53" t="str">
        <f>IFERROR(VLOOKUP($A27,#REF!,5,FALSE),"0")</f>
        <v>0</v>
      </c>
      <c r="AV27" s="53" t="str">
        <f>IFERROR(VLOOKUP($A27,#REF!,5,FALSE),"0")</f>
        <v>0</v>
      </c>
      <c r="AW27" s="53" t="str">
        <f>IFERROR(VLOOKUP($A27,#REF!,5,FALSE),"0")</f>
        <v>0</v>
      </c>
      <c r="AX27" s="53" t="str">
        <f>IFERROR(VLOOKUP($A27,#REF!,5,FALSE),"0")</f>
        <v>0</v>
      </c>
      <c r="AY27" s="53" t="str">
        <f>IFERROR(VLOOKUP($A27,#REF!,5,FALSE),"0")</f>
        <v>0</v>
      </c>
      <c r="AZ27" s="53" t="str">
        <f>IFERROR(VLOOKUP($A27,#REF!,5,FALSE),"0")</f>
        <v>0</v>
      </c>
      <c r="BA27" s="53" t="str">
        <f>IFERROR(VLOOKUP($A27,#REF!,5,FALSE),"0")</f>
        <v>0</v>
      </c>
      <c r="BB27" s="53" t="str">
        <f>IFERROR(VLOOKUP($A27,#REF!,5,FALSE),"0")</f>
        <v>0</v>
      </c>
      <c r="BC27" s="53" t="str">
        <f>IFERROR(VLOOKUP($A27,#REF!,5,FALSE),"0")</f>
        <v>0</v>
      </c>
      <c r="BD27" s="53" t="str">
        <f>IFERROR(VLOOKUP($A27,#REF!,5,FALSE),"0")</f>
        <v>0</v>
      </c>
      <c r="BE27" s="53" t="str">
        <f>IFERROR(VLOOKUP($A27,#REF!,5,FALSE),"0")</f>
        <v>0</v>
      </c>
      <c r="BF27" s="53" t="str">
        <f>IFERROR(VLOOKUP($A27,#REF!,5,FALSE),"0")</f>
        <v>0</v>
      </c>
      <c r="BG27" s="56">
        <f t="shared" si="3"/>
        <v>0</v>
      </c>
      <c r="BI27" s="53">
        <f>$A$27</f>
        <v>0</v>
      </c>
      <c r="BJ27" s="53" t="str">
        <f>IFERROR(VLOOKUP($A27,#REF!,6,FALSE),"0")</f>
        <v>0</v>
      </c>
      <c r="BK27" s="53" t="str">
        <f>IFERROR(VLOOKUP($A27,#REF!,6,FALSE),"0")</f>
        <v>0</v>
      </c>
      <c r="BL27" s="53" t="str">
        <f>IFERROR(VLOOKUP($A27,#REF!,6,FALSE),"0")</f>
        <v>0</v>
      </c>
      <c r="BM27" s="53" t="str">
        <f>IFERROR(VLOOKUP($A27,#REF!,6,FALSE),"0")</f>
        <v>0</v>
      </c>
      <c r="BN27" s="53" t="str">
        <f>IFERROR(VLOOKUP($A27,#REF!,6,FALSE),"0")</f>
        <v>0</v>
      </c>
      <c r="BO27" s="53" t="str">
        <f>IFERROR(VLOOKUP($A27,#REF!,6,FALSE),"0")</f>
        <v>0</v>
      </c>
      <c r="BP27" s="53" t="str">
        <f>IFERROR(VLOOKUP($A27,#REF!,6,FALSE),"0")</f>
        <v>0</v>
      </c>
      <c r="BQ27" s="53" t="str">
        <f>IFERROR(VLOOKUP($A27,#REF!,6,FALSE),"0")</f>
        <v>0</v>
      </c>
      <c r="BR27" s="53" t="str">
        <f>IFERROR(VLOOKUP($A27,#REF!,6,FALSE),"0")</f>
        <v>0</v>
      </c>
      <c r="BS27" s="53" t="str">
        <f>IFERROR(VLOOKUP($A27,#REF!,6,FALSE),"0")</f>
        <v>0</v>
      </c>
      <c r="BT27" s="53" t="str">
        <f>IFERROR(VLOOKUP($A27,#REF!,6,FALSE),"0")</f>
        <v>0</v>
      </c>
      <c r="BU27" s="53" t="str">
        <f>IFERROR(VLOOKUP($A27,#REF!,6,FALSE),"0")</f>
        <v>0</v>
      </c>
      <c r="BV27" s="56">
        <f t="shared" si="4"/>
        <v>0</v>
      </c>
      <c r="CK27" s="56"/>
      <c r="CZ27" s="56"/>
    </row>
    <row r="28" spans="1:104" x14ac:dyDescent="0.25">
      <c r="A28" s="53" t="e">
        <f>January!#REF!</f>
        <v>#REF!</v>
      </c>
      <c r="B28" s="53" t="str">
        <f>IFERROR(VLOOKUP($A28,#REF!,2,FALSE),"0")</f>
        <v>0</v>
      </c>
      <c r="C28" s="53" t="str">
        <f>IFERROR(VLOOKUP($A28,#REF!,2,FALSE),"0")</f>
        <v>0</v>
      </c>
      <c r="D28" s="53" t="str">
        <f>IFERROR(VLOOKUP($A28,#REF!,2,FALSE),"0")</f>
        <v>0</v>
      </c>
      <c r="E28" s="53" t="str">
        <f>IFERROR(VLOOKUP($A28,#REF!,2,FALSE),"0")</f>
        <v>0</v>
      </c>
      <c r="F28" s="53" t="str">
        <f>IFERROR(VLOOKUP($A28,#REF!,2,FALSE),"0")</f>
        <v>0</v>
      </c>
      <c r="G28" s="53" t="str">
        <f>IFERROR(VLOOKUP($A28,#REF!,2,FALSE),"0")</f>
        <v>0</v>
      </c>
      <c r="H28" s="53" t="str">
        <f>IFERROR(VLOOKUP($A28,#REF!,2,FALSE),"0")</f>
        <v>0</v>
      </c>
      <c r="I28" s="53" t="str">
        <f>IFERROR(VLOOKUP($A28,#REF!,2,FALSE),"0")</f>
        <v>0</v>
      </c>
      <c r="J28" s="53" t="str">
        <f>IFERROR(VLOOKUP($A28,#REF!,2,FALSE),"0")</f>
        <v>0</v>
      </c>
      <c r="K28" s="53" t="str">
        <f>IFERROR(VLOOKUP($A28,#REF!,2,FALSE),"0")</f>
        <v>0</v>
      </c>
      <c r="L28" s="53" t="str">
        <f>IFERROR(VLOOKUP($A28,#REF!,2,FALSE),"0")</f>
        <v>0</v>
      </c>
      <c r="M28" s="53" t="str">
        <f>IFERROR(VLOOKUP($A28,#REF!,2,FALSE),"0")</f>
        <v>0</v>
      </c>
      <c r="N28" s="56">
        <f t="shared" si="0"/>
        <v>0</v>
      </c>
      <c r="P28" s="53" t="e">
        <f>$A$28</f>
        <v>#REF!</v>
      </c>
      <c r="Q28" s="53" t="str">
        <f>IFERROR(VLOOKUP($A28,#REF!,3,FALSE),"0")</f>
        <v>0</v>
      </c>
      <c r="R28" s="53" t="str">
        <f>IFERROR(VLOOKUP($A28,#REF!,3,FALSE),"0")</f>
        <v>0</v>
      </c>
      <c r="S28" s="53" t="str">
        <f>IFERROR(VLOOKUP($A28,#REF!,3,FALSE),"0")</f>
        <v>0</v>
      </c>
      <c r="T28" s="53" t="str">
        <f>IFERROR(VLOOKUP($A28,#REF!,3,FALSE),"0")</f>
        <v>0</v>
      </c>
      <c r="U28" s="53" t="str">
        <f>IFERROR(VLOOKUP($A28,#REF!,3,FALSE),"0")</f>
        <v>0</v>
      </c>
      <c r="V28" s="53" t="str">
        <f>IFERROR(VLOOKUP($A28,#REF!,3,FALSE),"0")</f>
        <v>0</v>
      </c>
      <c r="W28" s="53" t="str">
        <f>IFERROR(VLOOKUP($A28,#REF!,3,FALSE),"0")</f>
        <v>0</v>
      </c>
      <c r="X28" s="53" t="str">
        <f>IFERROR(VLOOKUP($A28,#REF!,3,FALSE),"0")</f>
        <v>0</v>
      </c>
      <c r="Y28" s="53" t="str">
        <f>IFERROR(VLOOKUP($A28,#REF!,3,FALSE),"0")</f>
        <v>0</v>
      </c>
      <c r="Z28" s="53" t="str">
        <f>IFERROR(VLOOKUP($A28,#REF!,3,FALSE),"0")</f>
        <v>0</v>
      </c>
      <c r="AA28" s="53" t="str">
        <f>IFERROR(VLOOKUP($A28,#REF!,3,FALSE),"0")</f>
        <v>0</v>
      </c>
      <c r="AB28" s="53" t="str">
        <f>IFERROR(VLOOKUP($A28,#REF!,3,FALSE),"0")</f>
        <v>0</v>
      </c>
      <c r="AC28" s="56">
        <f t="shared" si="1"/>
        <v>0</v>
      </c>
      <c r="AE28" s="53" t="e">
        <f>$A$28</f>
        <v>#REF!</v>
      </c>
      <c r="AF28" s="53" t="str">
        <f>IFERROR(VLOOKUP($A28,#REF!,4,FALSE),"0")</f>
        <v>0</v>
      </c>
      <c r="AG28" s="53" t="str">
        <f>IFERROR(VLOOKUP($A28,#REF!,4,FALSE),"0")</f>
        <v>0</v>
      </c>
      <c r="AH28" s="53" t="str">
        <f>IFERROR(VLOOKUP($A28,#REF!,4,FALSE),"0")</f>
        <v>0</v>
      </c>
      <c r="AI28" s="53" t="str">
        <f>IFERROR(VLOOKUP($A28,#REF!,4,FALSE),"0")</f>
        <v>0</v>
      </c>
      <c r="AJ28" s="53" t="str">
        <f>IFERROR(VLOOKUP($A28,#REF!,4,FALSE),"0")</f>
        <v>0</v>
      </c>
      <c r="AK28" s="53" t="str">
        <f>IFERROR(VLOOKUP($A28,#REF!,4,FALSE),"0")</f>
        <v>0</v>
      </c>
      <c r="AL28" s="53" t="str">
        <f>IFERROR(VLOOKUP($A28,#REF!,4,FALSE),"0")</f>
        <v>0</v>
      </c>
      <c r="AM28" s="53" t="str">
        <f>IFERROR(VLOOKUP($A28,#REF!,4,FALSE),"0")</f>
        <v>0</v>
      </c>
      <c r="AN28" s="53" t="str">
        <f>IFERROR(VLOOKUP($A28,#REF!,4,FALSE),"0")</f>
        <v>0</v>
      </c>
      <c r="AO28" s="53" t="str">
        <f>IFERROR(VLOOKUP($A28,#REF!,4,FALSE),"0")</f>
        <v>0</v>
      </c>
      <c r="AP28" s="53" t="str">
        <f>IFERROR(VLOOKUP($A28,#REF!,4,FALSE),"0")</f>
        <v>0</v>
      </c>
      <c r="AQ28" s="53" t="str">
        <f>IFERROR(VLOOKUP($A28,#REF!,4,FALSE),"0")</f>
        <v>0</v>
      </c>
      <c r="AR28" s="56">
        <f t="shared" si="2"/>
        <v>0</v>
      </c>
      <c r="AT28" s="53" t="e">
        <f>$A$28</f>
        <v>#REF!</v>
      </c>
      <c r="AU28" s="53" t="str">
        <f>IFERROR(VLOOKUP($A28,#REF!,5,FALSE),"0")</f>
        <v>0</v>
      </c>
      <c r="AV28" s="53" t="str">
        <f>IFERROR(VLOOKUP($A28,#REF!,5,FALSE),"0")</f>
        <v>0</v>
      </c>
      <c r="AW28" s="53" t="str">
        <f>IFERROR(VLOOKUP($A28,#REF!,5,FALSE),"0")</f>
        <v>0</v>
      </c>
      <c r="AX28" s="53" t="str">
        <f>IFERROR(VLOOKUP($A28,#REF!,5,FALSE),"0")</f>
        <v>0</v>
      </c>
      <c r="AY28" s="53" t="str">
        <f>IFERROR(VLOOKUP($A28,#REF!,5,FALSE),"0")</f>
        <v>0</v>
      </c>
      <c r="AZ28" s="53" t="str">
        <f>IFERROR(VLOOKUP($A28,#REF!,5,FALSE),"0")</f>
        <v>0</v>
      </c>
      <c r="BA28" s="53" t="str">
        <f>IFERROR(VLOOKUP($A28,#REF!,5,FALSE),"0")</f>
        <v>0</v>
      </c>
      <c r="BB28" s="53" t="str">
        <f>IFERROR(VLOOKUP($A28,#REF!,5,FALSE),"0")</f>
        <v>0</v>
      </c>
      <c r="BC28" s="53" t="str">
        <f>IFERROR(VLOOKUP($A28,#REF!,5,FALSE),"0")</f>
        <v>0</v>
      </c>
      <c r="BD28" s="53" t="str">
        <f>IFERROR(VLOOKUP($A28,#REF!,5,FALSE),"0")</f>
        <v>0</v>
      </c>
      <c r="BE28" s="53" t="str">
        <f>IFERROR(VLOOKUP($A28,#REF!,5,FALSE),"0")</f>
        <v>0</v>
      </c>
      <c r="BF28" s="53" t="str">
        <f>IFERROR(VLOOKUP($A28,#REF!,5,FALSE),"0")</f>
        <v>0</v>
      </c>
      <c r="BG28" s="56">
        <f t="shared" si="3"/>
        <v>0</v>
      </c>
      <c r="BI28" s="53" t="e">
        <f>$A$28</f>
        <v>#REF!</v>
      </c>
      <c r="BJ28" s="53" t="str">
        <f>IFERROR(VLOOKUP($A28,#REF!,6,FALSE),"0")</f>
        <v>0</v>
      </c>
      <c r="BK28" s="53" t="str">
        <f>IFERROR(VLOOKUP($A28,#REF!,6,FALSE),"0")</f>
        <v>0</v>
      </c>
      <c r="BL28" s="53" t="str">
        <f>IFERROR(VLOOKUP($A28,#REF!,6,FALSE),"0")</f>
        <v>0</v>
      </c>
      <c r="BM28" s="53" t="str">
        <f>IFERROR(VLOOKUP($A28,#REF!,6,FALSE),"0")</f>
        <v>0</v>
      </c>
      <c r="BN28" s="53" t="str">
        <f>IFERROR(VLOOKUP($A28,#REF!,6,FALSE),"0")</f>
        <v>0</v>
      </c>
      <c r="BO28" s="53" t="str">
        <f>IFERROR(VLOOKUP($A28,#REF!,6,FALSE),"0")</f>
        <v>0</v>
      </c>
      <c r="BP28" s="53" t="str">
        <f>IFERROR(VLOOKUP($A28,#REF!,6,FALSE),"0")</f>
        <v>0</v>
      </c>
      <c r="BQ28" s="53" t="str">
        <f>IFERROR(VLOOKUP($A28,#REF!,6,FALSE),"0")</f>
        <v>0</v>
      </c>
      <c r="BR28" s="53" t="str">
        <f>IFERROR(VLOOKUP($A28,#REF!,6,FALSE),"0")</f>
        <v>0</v>
      </c>
      <c r="BS28" s="53" t="str">
        <f>IFERROR(VLOOKUP($A28,#REF!,6,FALSE),"0")</f>
        <v>0</v>
      </c>
      <c r="BT28" s="53" t="str">
        <f>IFERROR(VLOOKUP($A28,#REF!,6,FALSE),"0")</f>
        <v>0</v>
      </c>
      <c r="BU28" s="53" t="str">
        <f>IFERROR(VLOOKUP($A28,#REF!,6,FALSE),"0")</f>
        <v>0</v>
      </c>
      <c r="BV28" s="56">
        <f t="shared" si="4"/>
        <v>0</v>
      </c>
      <c r="CK28" s="56"/>
      <c r="CZ28" s="56"/>
    </row>
    <row r="29" spans="1:104" x14ac:dyDescent="0.25">
      <c r="A29" s="53" t="e">
        <f>January!#REF!</f>
        <v>#REF!</v>
      </c>
      <c r="B29" s="53" t="str">
        <f>IFERROR(VLOOKUP($A29,#REF!,2,FALSE),"0")</f>
        <v>0</v>
      </c>
      <c r="C29" s="53" t="str">
        <f>IFERROR(VLOOKUP($A29,#REF!,2,FALSE),"0")</f>
        <v>0</v>
      </c>
      <c r="D29" s="53" t="str">
        <f>IFERROR(VLOOKUP($A29,#REF!,2,FALSE),"0")</f>
        <v>0</v>
      </c>
      <c r="E29" s="53" t="str">
        <f>IFERROR(VLOOKUP($A29,#REF!,2,FALSE),"0")</f>
        <v>0</v>
      </c>
      <c r="F29" s="53" t="str">
        <f>IFERROR(VLOOKUP($A29,#REF!,2,FALSE),"0")</f>
        <v>0</v>
      </c>
      <c r="G29" s="53" t="str">
        <f>IFERROR(VLOOKUP($A29,#REF!,2,FALSE),"0")</f>
        <v>0</v>
      </c>
      <c r="H29" s="53" t="str">
        <f>IFERROR(VLOOKUP($A29,#REF!,2,FALSE),"0")</f>
        <v>0</v>
      </c>
      <c r="I29" s="53" t="str">
        <f>IFERROR(VLOOKUP($A29,#REF!,2,FALSE),"0")</f>
        <v>0</v>
      </c>
      <c r="J29" s="53" t="str">
        <f>IFERROR(VLOOKUP($A29,#REF!,2,FALSE),"0")</f>
        <v>0</v>
      </c>
      <c r="K29" s="53" t="str">
        <f>IFERROR(VLOOKUP($A29,#REF!,2,FALSE),"0")</f>
        <v>0</v>
      </c>
      <c r="L29" s="53" t="str">
        <f>IFERROR(VLOOKUP($A29,#REF!,2,FALSE),"0")</f>
        <v>0</v>
      </c>
      <c r="M29" s="53" t="str">
        <f>IFERROR(VLOOKUP($A29,#REF!,2,FALSE),"0")</f>
        <v>0</v>
      </c>
      <c r="N29" s="56">
        <f t="shared" si="0"/>
        <v>0</v>
      </c>
      <c r="P29" s="53" t="e">
        <f>$A$29</f>
        <v>#REF!</v>
      </c>
      <c r="Q29" s="53" t="str">
        <f>IFERROR(VLOOKUP($A29,#REF!,3,FALSE),"0")</f>
        <v>0</v>
      </c>
      <c r="R29" s="53" t="str">
        <f>IFERROR(VLOOKUP($A29,#REF!,3,FALSE),"0")</f>
        <v>0</v>
      </c>
      <c r="S29" s="53" t="str">
        <f>IFERROR(VLOOKUP($A29,#REF!,3,FALSE),"0")</f>
        <v>0</v>
      </c>
      <c r="T29" s="53" t="str">
        <f>IFERROR(VLOOKUP($A29,#REF!,3,FALSE),"0")</f>
        <v>0</v>
      </c>
      <c r="U29" s="53" t="str">
        <f>IFERROR(VLOOKUP($A29,#REF!,3,FALSE),"0")</f>
        <v>0</v>
      </c>
      <c r="V29" s="53" t="str">
        <f>IFERROR(VLOOKUP($A29,#REF!,3,FALSE),"0")</f>
        <v>0</v>
      </c>
      <c r="W29" s="53" t="str">
        <f>IFERROR(VLOOKUP($A29,#REF!,3,FALSE),"0")</f>
        <v>0</v>
      </c>
      <c r="X29" s="53" t="str">
        <f>IFERROR(VLOOKUP($A29,#REF!,3,FALSE),"0")</f>
        <v>0</v>
      </c>
      <c r="Y29" s="53" t="str">
        <f>IFERROR(VLOOKUP($A29,#REF!,3,FALSE),"0")</f>
        <v>0</v>
      </c>
      <c r="Z29" s="53" t="str">
        <f>IFERROR(VLOOKUP($A29,#REF!,3,FALSE),"0")</f>
        <v>0</v>
      </c>
      <c r="AA29" s="53" t="str">
        <f>IFERROR(VLOOKUP($A29,#REF!,3,FALSE),"0")</f>
        <v>0</v>
      </c>
      <c r="AB29" s="53" t="str">
        <f>IFERROR(VLOOKUP($A29,#REF!,3,FALSE),"0")</f>
        <v>0</v>
      </c>
      <c r="AC29" s="56">
        <f t="shared" si="1"/>
        <v>0</v>
      </c>
      <c r="AE29" s="53" t="e">
        <f>$A$29</f>
        <v>#REF!</v>
      </c>
      <c r="AF29" s="53" t="str">
        <f>IFERROR(VLOOKUP($A29,#REF!,4,FALSE),"0")</f>
        <v>0</v>
      </c>
      <c r="AG29" s="53" t="str">
        <f>IFERROR(VLOOKUP($A29,#REF!,4,FALSE),"0")</f>
        <v>0</v>
      </c>
      <c r="AH29" s="53" t="str">
        <f>IFERROR(VLOOKUP($A29,#REF!,4,FALSE),"0")</f>
        <v>0</v>
      </c>
      <c r="AI29" s="53" t="str">
        <f>IFERROR(VLOOKUP($A29,#REF!,4,FALSE),"0")</f>
        <v>0</v>
      </c>
      <c r="AJ29" s="53" t="str">
        <f>IFERROR(VLOOKUP($A29,#REF!,4,FALSE),"0")</f>
        <v>0</v>
      </c>
      <c r="AK29" s="53" t="str">
        <f>IFERROR(VLOOKUP($A29,#REF!,4,FALSE),"0")</f>
        <v>0</v>
      </c>
      <c r="AL29" s="53" t="str">
        <f>IFERROR(VLOOKUP($A29,#REF!,4,FALSE),"0")</f>
        <v>0</v>
      </c>
      <c r="AM29" s="53" t="str">
        <f>IFERROR(VLOOKUP($A29,#REF!,4,FALSE),"0")</f>
        <v>0</v>
      </c>
      <c r="AN29" s="53" t="str">
        <f>IFERROR(VLOOKUP($A29,#REF!,4,FALSE),"0")</f>
        <v>0</v>
      </c>
      <c r="AO29" s="53" t="str">
        <f>IFERROR(VLOOKUP($A29,#REF!,4,FALSE),"0")</f>
        <v>0</v>
      </c>
      <c r="AP29" s="53" t="str">
        <f>IFERROR(VLOOKUP($A29,#REF!,4,FALSE),"0")</f>
        <v>0</v>
      </c>
      <c r="AQ29" s="53" t="str">
        <f>IFERROR(VLOOKUP($A29,#REF!,4,FALSE),"0")</f>
        <v>0</v>
      </c>
      <c r="AR29" s="56">
        <f t="shared" si="2"/>
        <v>0</v>
      </c>
      <c r="AT29" s="53" t="e">
        <f>$A$29</f>
        <v>#REF!</v>
      </c>
      <c r="AU29" s="53" t="str">
        <f>IFERROR(VLOOKUP($A29,#REF!,5,FALSE),"0")</f>
        <v>0</v>
      </c>
      <c r="AV29" s="53" t="str">
        <f>IFERROR(VLOOKUP($A29,#REF!,5,FALSE),"0")</f>
        <v>0</v>
      </c>
      <c r="AW29" s="53" t="str">
        <f>IFERROR(VLOOKUP($A29,#REF!,5,FALSE),"0")</f>
        <v>0</v>
      </c>
      <c r="AX29" s="53" t="str">
        <f>IFERROR(VLOOKUP($A29,#REF!,5,FALSE),"0")</f>
        <v>0</v>
      </c>
      <c r="AY29" s="53" t="str">
        <f>IFERROR(VLOOKUP($A29,#REF!,5,FALSE),"0")</f>
        <v>0</v>
      </c>
      <c r="AZ29" s="53" t="str">
        <f>IFERROR(VLOOKUP($A29,#REF!,5,FALSE),"0")</f>
        <v>0</v>
      </c>
      <c r="BA29" s="53" t="str">
        <f>IFERROR(VLOOKUP($A29,#REF!,5,FALSE),"0")</f>
        <v>0</v>
      </c>
      <c r="BB29" s="53" t="str">
        <f>IFERROR(VLOOKUP($A29,#REF!,5,FALSE),"0")</f>
        <v>0</v>
      </c>
      <c r="BC29" s="53" t="str">
        <f>IFERROR(VLOOKUP($A29,#REF!,5,FALSE),"0")</f>
        <v>0</v>
      </c>
      <c r="BD29" s="53" t="str">
        <f>IFERROR(VLOOKUP($A29,#REF!,5,FALSE),"0")</f>
        <v>0</v>
      </c>
      <c r="BE29" s="53" t="str">
        <f>IFERROR(VLOOKUP($A29,#REF!,5,FALSE),"0")</f>
        <v>0</v>
      </c>
      <c r="BF29" s="53" t="str">
        <f>IFERROR(VLOOKUP($A29,#REF!,5,FALSE),"0")</f>
        <v>0</v>
      </c>
      <c r="BG29" s="56">
        <f t="shared" si="3"/>
        <v>0</v>
      </c>
      <c r="BI29" s="53" t="e">
        <f>$A$29</f>
        <v>#REF!</v>
      </c>
      <c r="BJ29" s="53" t="str">
        <f>IFERROR(VLOOKUP($A29,#REF!,6,FALSE),"0")</f>
        <v>0</v>
      </c>
      <c r="BK29" s="53" t="str">
        <f>IFERROR(VLOOKUP($A29,#REF!,6,FALSE),"0")</f>
        <v>0</v>
      </c>
      <c r="BL29" s="53" t="str">
        <f>IFERROR(VLOOKUP($A29,#REF!,6,FALSE),"0")</f>
        <v>0</v>
      </c>
      <c r="BM29" s="53" t="str">
        <f>IFERROR(VLOOKUP($A29,#REF!,6,FALSE),"0")</f>
        <v>0</v>
      </c>
      <c r="BN29" s="53" t="str">
        <f>IFERROR(VLOOKUP($A29,#REF!,6,FALSE),"0")</f>
        <v>0</v>
      </c>
      <c r="BO29" s="53" t="str">
        <f>IFERROR(VLOOKUP($A29,#REF!,6,FALSE),"0")</f>
        <v>0</v>
      </c>
      <c r="BP29" s="53" t="str">
        <f>IFERROR(VLOOKUP($A29,#REF!,6,FALSE),"0")</f>
        <v>0</v>
      </c>
      <c r="BQ29" s="53" t="str">
        <f>IFERROR(VLOOKUP($A29,#REF!,6,FALSE),"0")</f>
        <v>0</v>
      </c>
      <c r="BR29" s="53" t="str">
        <f>IFERROR(VLOOKUP($A29,#REF!,6,FALSE),"0")</f>
        <v>0</v>
      </c>
      <c r="BS29" s="53" t="str">
        <f>IFERROR(VLOOKUP($A29,#REF!,6,FALSE),"0")</f>
        <v>0</v>
      </c>
      <c r="BT29" s="53" t="str">
        <f>IFERROR(VLOOKUP($A29,#REF!,6,FALSE),"0")</f>
        <v>0</v>
      </c>
      <c r="BU29" s="53" t="str">
        <f>IFERROR(VLOOKUP($A29,#REF!,6,FALSE),"0")</f>
        <v>0</v>
      </c>
      <c r="BV29" s="56">
        <f t="shared" si="4"/>
        <v>0</v>
      </c>
      <c r="CK29" s="56"/>
      <c r="CZ29" s="56"/>
    </row>
    <row r="30" spans="1:104" x14ac:dyDescent="0.25">
      <c r="A30" s="53" t="e">
        <f>January!#REF!</f>
        <v>#REF!</v>
      </c>
      <c r="B30" s="53" t="str">
        <f>IFERROR(VLOOKUP($A30,#REF!,2,FALSE),"0")</f>
        <v>0</v>
      </c>
      <c r="C30" s="53" t="str">
        <f>IFERROR(VLOOKUP($A30,#REF!,2,FALSE),"0")</f>
        <v>0</v>
      </c>
      <c r="D30" s="53" t="str">
        <f>IFERROR(VLOOKUP($A30,#REF!,2,FALSE),"0")</f>
        <v>0</v>
      </c>
      <c r="E30" s="53" t="str">
        <f>IFERROR(VLOOKUP($A30,#REF!,2,FALSE),"0")</f>
        <v>0</v>
      </c>
      <c r="F30" s="53" t="str">
        <f>IFERROR(VLOOKUP($A30,#REF!,2,FALSE),"0")</f>
        <v>0</v>
      </c>
      <c r="G30" s="53" t="str">
        <f>IFERROR(VLOOKUP($A30,#REF!,2,FALSE),"0")</f>
        <v>0</v>
      </c>
      <c r="H30" s="53" t="str">
        <f>IFERROR(VLOOKUP($A30,#REF!,2,FALSE),"0")</f>
        <v>0</v>
      </c>
      <c r="I30" s="53" t="str">
        <f>IFERROR(VLOOKUP($A30,#REF!,2,FALSE),"0")</f>
        <v>0</v>
      </c>
      <c r="J30" s="53" t="str">
        <f>IFERROR(VLOOKUP($A30,#REF!,2,FALSE),"0")</f>
        <v>0</v>
      </c>
      <c r="K30" s="53" t="str">
        <f>IFERROR(VLOOKUP($A30,#REF!,2,FALSE),"0")</f>
        <v>0</v>
      </c>
      <c r="L30" s="53" t="str">
        <f>IFERROR(VLOOKUP($A30,#REF!,2,FALSE),"0")</f>
        <v>0</v>
      </c>
      <c r="M30" s="53" t="str">
        <f>IFERROR(VLOOKUP($A30,#REF!,2,FALSE),"0")</f>
        <v>0</v>
      </c>
      <c r="N30" s="56">
        <f t="shared" si="0"/>
        <v>0</v>
      </c>
      <c r="P30" s="53" t="e">
        <f>$A$30</f>
        <v>#REF!</v>
      </c>
      <c r="Q30" s="53" t="str">
        <f>IFERROR(VLOOKUP($A30,#REF!,3,FALSE),"0")</f>
        <v>0</v>
      </c>
      <c r="R30" s="53" t="str">
        <f>IFERROR(VLOOKUP($A30,#REF!,3,FALSE),"0")</f>
        <v>0</v>
      </c>
      <c r="S30" s="53" t="str">
        <f>IFERROR(VLOOKUP($A30,#REF!,3,FALSE),"0")</f>
        <v>0</v>
      </c>
      <c r="T30" s="53" t="str">
        <f>IFERROR(VLOOKUP($A30,#REF!,3,FALSE),"0")</f>
        <v>0</v>
      </c>
      <c r="U30" s="53" t="str">
        <f>IFERROR(VLOOKUP($A30,#REF!,3,FALSE),"0")</f>
        <v>0</v>
      </c>
      <c r="V30" s="53" t="str">
        <f>IFERROR(VLOOKUP($A30,#REF!,3,FALSE),"0")</f>
        <v>0</v>
      </c>
      <c r="W30" s="53" t="str">
        <f>IFERROR(VLOOKUP($A30,#REF!,3,FALSE),"0")</f>
        <v>0</v>
      </c>
      <c r="X30" s="53" t="str">
        <f>IFERROR(VLOOKUP($A30,#REF!,3,FALSE),"0")</f>
        <v>0</v>
      </c>
      <c r="Y30" s="53" t="str">
        <f>IFERROR(VLOOKUP($A30,#REF!,3,FALSE),"0")</f>
        <v>0</v>
      </c>
      <c r="Z30" s="53" t="str">
        <f>IFERROR(VLOOKUP($A30,#REF!,3,FALSE),"0")</f>
        <v>0</v>
      </c>
      <c r="AA30" s="53" t="str">
        <f>IFERROR(VLOOKUP($A30,#REF!,3,FALSE),"0")</f>
        <v>0</v>
      </c>
      <c r="AB30" s="53" t="str">
        <f>IFERROR(VLOOKUP($A30,#REF!,3,FALSE),"0")</f>
        <v>0</v>
      </c>
      <c r="AC30" s="56">
        <f t="shared" si="1"/>
        <v>0</v>
      </c>
      <c r="AE30" s="53" t="e">
        <f>$A$30</f>
        <v>#REF!</v>
      </c>
      <c r="AF30" s="53" t="str">
        <f>IFERROR(VLOOKUP($A30,#REF!,4,FALSE),"0")</f>
        <v>0</v>
      </c>
      <c r="AG30" s="53" t="str">
        <f>IFERROR(VLOOKUP($A30,#REF!,4,FALSE),"0")</f>
        <v>0</v>
      </c>
      <c r="AH30" s="53" t="str">
        <f>IFERROR(VLOOKUP($A30,#REF!,4,FALSE),"0")</f>
        <v>0</v>
      </c>
      <c r="AI30" s="53" t="str">
        <f>IFERROR(VLOOKUP($A30,#REF!,4,FALSE),"0")</f>
        <v>0</v>
      </c>
      <c r="AJ30" s="53" t="str">
        <f>IFERROR(VLOOKUP($A30,#REF!,4,FALSE),"0")</f>
        <v>0</v>
      </c>
      <c r="AK30" s="53" t="str">
        <f>IFERROR(VLOOKUP($A30,#REF!,4,FALSE),"0")</f>
        <v>0</v>
      </c>
      <c r="AL30" s="53" t="str">
        <f>IFERROR(VLOOKUP($A30,#REF!,4,FALSE),"0")</f>
        <v>0</v>
      </c>
      <c r="AM30" s="53" t="str">
        <f>IFERROR(VLOOKUP($A30,#REF!,4,FALSE),"0")</f>
        <v>0</v>
      </c>
      <c r="AN30" s="53" t="str">
        <f>IFERROR(VLOOKUP($A30,#REF!,4,FALSE),"0")</f>
        <v>0</v>
      </c>
      <c r="AO30" s="53" t="str">
        <f>IFERROR(VLOOKUP($A30,#REF!,4,FALSE),"0")</f>
        <v>0</v>
      </c>
      <c r="AP30" s="53" t="str">
        <f>IFERROR(VLOOKUP($A30,#REF!,4,FALSE),"0")</f>
        <v>0</v>
      </c>
      <c r="AQ30" s="53" t="str">
        <f>IFERROR(VLOOKUP($A30,#REF!,4,FALSE),"0")</f>
        <v>0</v>
      </c>
      <c r="AR30" s="56">
        <f t="shared" si="2"/>
        <v>0</v>
      </c>
      <c r="AT30" s="53" t="e">
        <f>$A$30</f>
        <v>#REF!</v>
      </c>
      <c r="AU30" s="53" t="str">
        <f>IFERROR(VLOOKUP($A30,#REF!,5,FALSE),"0")</f>
        <v>0</v>
      </c>
      <c r="AV30" s="53" t="str">
        <f>IFERROR(VLOOKUP($A30,#REF!,5,FALSE),"0")</f>
        <v>0</v>
      </c>
      <c r="AW30" s="53" t="str">
        <f>IFERROR(VLOOKUP($A30,#REF!,5,FALSE),"0")</f>
        <v>0</v>
      </c>
      <c r="AX30" s="53" t="str">
        <f>IFERROR(VLOOKUP($A30,#REF!,5,FALSE),"0")</f>
        <v>0</v>
      </c>
      <c r="AY30" s="53" t="str">
        <f>IFERROR(VLOOKUP($A30,#REF!,5,FALSE),"0")</f>
        <v>0</v>
      </c>
      <c r="AZ30" s="53" t="str">
        <f>IFERROR(VLOOKUP($A30,#REF!,5,FALSE),"0")</f>
        <v>0</v>
      </c>
      <c r="BA30" s="53" t="str">
        <f>IFERROR(VLOOKUP($A30,#REF!,5,FALSE),"0")</f>
        <v>0</v>
      </c>
      <c r="BB30" s="53" t="str">
        <f>IFERROR(VLOOKUP($A30,#REF!,5,FALSE),"0")</f>
        <v>0</v>
      </c>
      <c r="BC30" s="53" t="str">
        <f>IFERROR(VLOOKUP($A30,#REF!,5,FALSE),"0")</f>
        <v>0</v>
      </c>
      <c r="BD30" s="53" t="str">
        <f>IFERROR(VLOOKUP($A30,#REF!,5,FALSE),"0")</f>
        <v>0</v>
      </c>
      <c r="BE30" s="53" t="str">
        <f>IFERROR(VLOOKUP($A30,#REF!,5,FALSE),"0")</f>
        <v>0</v>
      </c>
      <c r="BF30" s="53" t="str">
        <f>IFERROR(VLOOKUP($A30,#REF!,5,FALSE),"0")</f>
        <v>0</v>
      </c>
      <c r="BG30" s="56">
        <f t="shared" si="3"/>
        <v>0</v>
      </c>
      <c r="BI30" s="53" t="e">
        <f>$A$30</f>
        <v>#REF!</v>
      </c>
      <c r="BJ30" s="53" t="str">
        <f>IFERROR(VLOOKUP($A30,#REF!,6,FALSE),"0")</f>
        <v>0</v>
      </c>
      <c r="BK30" s="53" t="str">
        <f>IFERROR(VLOOKUP($A30,#REF!,6,FALSE),"0")</f>
        <v>0</v>
      </c>
      <c r="BL30" s="53" t="str">
        <f>IFERROR(VLOOKUP($A30,#REF!,6,FALSE),"0")</f>
        <v>0</v>
      </c>
      <c r="BM30" s="53" t="str">
        <f>IFERROR(VLOOKUP($A30,#REF!,6,FALSE),"0")</f>
        <v>0</v>
      </c>
      <c r="BN30" s="53" t="str">
        <f>IFERROR(VLOOKUP($A30,#REF!,6,FALSE),"0")</f>
        <v>0</v>
      </c>
      <c r="BO30" s="53" t="str">
        <f>IFERROR(VLOOKUP($A30,#REF!,6,FALSE),"0")</f>
        <v>0</v>
      </c>
      <c r="BP30" s="53" t="str">
        <f>IFERROR(VLOOKUP($A30,#REF!,6,FALSE),"0")</f>
        <v>0</v>
      </c>
      <c r="BQ30" s="53" t="str">
        <f>IFERROR(VLOOKUP($A30,#REF!,6,FALSE),"0")</f>
        <v>0</v>
      </c>
      <c r="BR30" s="53" t="str">
        <f>IFERROR(VLOOKUP($A30,#REF!,6,FALSE),"0")</f>
        <v>0</v>
      </c>
      <c r="BS30" s="53" t="str">
        <f>IFERROR(VLOOKUP($A30,#REF!,6,FALSE),"0")</f>
        <v>0</v>
      </c>
      <c r="BT30" s="53" t="str">
        <f>IFERROR(VLOOKUP($A30,#REF!,6,FALSE),"0")</f>
        <v>0</v>
      </c>
      <c r="BU30" s="53" t="str">
        <f>IFERROR(VLOOKUP($A30,#REF!,6,FALSE),"0")</f>
        <v>0</v>
      </c>
      <c r="BV30" s="56">
        <f t="shared" si="4"/>
        <v>0</v>
      </c>
      <c r="CK30" s="56"/>
      <c r="CZ30" s="56"/>
    </row>
    <row r="31" spans="1:104" x14ac:dyDescent="0.25">
      <c r="A31" s="53" t="str">
        <f>January!$C$32</f>
        <v>hirokosk</v>
      </c>
      <c r="B31" s="53" t="str">
        <f>IFERROR(VLOOKUP($A31,#REF!,2,FALSE),"0")</f>
        <v>0</v>
      </c>
      <c r="C31" s="53" t="str">
        <f>IFERROR(VLOOKUP($A31,#REF!,2,FALSE),"0")</f>
        <v>0</v>
      </c>
      <c r="D31" s="53" t="str">
        <f>IFERROR(VLOOKUP($A31,#REF!,2,FALSE),"0")</f>
        <v>0</v>
      </c>
      <c r="E31" s="53" t="str">
        <f>IFERROR(VLOOKUP($A31,#REF!,2,FALSE),"0")</f>
        <v>0</v>
      </c>
      <c r="F31" s="53" t="str">
        <f>IFERROR(VLOOKUP($A31,#REF!,2,FALSE),"0")</f>
        <v>0</v>
      </c>
      <c r="G31" s="53" t="str">
        <f>IFERROR(VLOOKUP($A31,#REF!,2,FALSE),"0")</f>
        <v>0</v>
      </c>
      <c r="H31" s="53" t="str">
        <f>IFERROR(VLOOKUP($A31,#REF!,2,FALSE),"0")</f>
        <v>0</v>
      </c>
      <c r="I31" s="53" t="str">
        <f>IFERROR(VLOOKUP($A31,#REF!,2,FALSE),"0")</f>
        <v>0</v>
      </c>
      <c r="J31" s="53" t="str">
        <f>IFERROR(VLOOKUP($A31,#REF!,2,FALSE),"0")</f>
        <v>0</v>
      </c>
      <c r="K31" s="53" t="str">
        <f>IFERROR(VLOOKUP($A31,#REF!,2,FALSE),"0")</f>
        <v>0</v>
      </c>
      <c r="L31" s="53" t="str">
        <f>IFERROR(VLOOKUP($A31,#REF!,2,FALSE),"0")</f>
        <v>0</v>
      </c>
      <c r="M31" s="53" t="str">
        <f>IFERROR(VLOOKUP($A31,#REF!,2,FALSE),"0")</f>
        <v>0</v>
      </c>
      <c r="N31" s="56">
        <f t="shared" si="0"/>
        <v>0</v>
      </c>
      <c r="P31" s="53" t="str">
        <f>$A$31</f>
        <v>hirokosk</v>
      </c>
      <c r="Q31" s="53" t="str">
        <f>IFERROR(VLOOKUP($A31,#REF!,3,FALSE),"0")</f>
        <v>0</v>
      </c>
      <c r="R31" s="53" t="str">
        <f>IFERROR(VLOOKUP($A31,#REF!,3,FALSE),"0")</f>
        <v>0</v>
      </c>
      <c r="S31" s="53" t="str">
        <f>IFERROR(VLOOKUP($A31,#REF!,3,FALSE),"0")</f>
        <v>0</v>
      </c>
      <c r="T31" s="53" t="str">
        <f>IFERROR(VLOOKUP($A31,#REF!,3,FALSE),"0")</f>
        <v>0</v>
      </c>
      <c r="U31" s="53" t="str">
        <f>IFERROR(VLOOKUP($A31,#REF!,3,FALSE),"0")</f>
        <v>0</v>
      </c>
      <c r="V31" s="53" t="str">
        <f>IFERROR(VLOOKUP($A31,#REF!,3,FALSE),"0")</f>
        <v>0</v>
      </c>
      <c r="W31" s="53" t="str">
        <f>IFERROR(VLOOKUP($A31,#REF!,3,FALSE),"0")</f>
        <v>0</v>
      </c>
      <c r="X31" s="53" t="str">
        <f>IFERROR(VLOOKUP($A31,#REF!,3,FALSE),"0")</f>
        <v>0</v>
      </c>
      <c r="Y31" s="53" t="str">
        <f>IFERROR(VLOOKUP($A31,#REF!,3,FALSE),"0")</f>
        <v>0</v>
      </c>
      <c r="Z31" s="53" t="str">
        <f>IFERROR(VLOOKUP($A31,#REF!,3,FALSE),"0")</f>
        <v>0</v>
      </c>
      <c r="AA31" s="53" t="str">
        <f>IFERROR(VLOOKUP($A31,#REF!,3,FALSE),"0")</f>
        <v>0</v>
      </c>
      <c r="AB31" s="53" t="str">
        <f>IFERROR(VLOOKUP($A31,#REF!,3,FALSE),"0")</f>
        <v>0</v>
      </c>
      <c r="AC31" s="56">
        <f t="shared" si="1"/>
        <v>0</v>
      </c>
      <c r="AE31" s="53" t="str">
        <f>$A$31</f>
        <v>hirokosk</v>
      </c>
      <c r="AF31" s="53" t="str">
        <f>IFERROR(VLOOKUP($A31,#REF!,4,FALSE),"0")</f>
        <v>0</v>
      </c>
      <c r="AG31" s="53" t="str">
        <f>IFERROR(VLOOKUP($A31,#REF!,4,FALSE),"0")</f>
        <v>0</v>
      </c>
      <c r="AH31" s="53" t="str">
        <f>IFERROR(VLOOKUP($A31,#REF!,4,FALSE),"0")</f>
        <v>0</v>
      </c>
      <c r="AI31" s="53" t="str">
        <f>IFERROR(VLOOKUP($A31,#REF!,4,FALSE),"0")</f>
        <v>0</v>
      </c>
      <c r="AJ31" s="53" t="str">
        <f>IFERROR(VLOOKUP($A31,#REF!,4,FALSE),"0")</f>
        <v>0</v>
      </c>
      <c r="AK31" s="53" t="str">
        <f>IFERROR(VLOOKUP($A31,#REF!,4,FALSE),"0")</f>
        <v>0</v>
      </c>
      <c r="AL31" s="53" t="str">
        <f>IFERROR(VLOOKUP($A31,#REF!,4,FALSE),"0")</f>
        <v>0</v>
      </c>
      <c r="AM31" s="53" t="str">
        <f>IFERROR(VLOOKUP($A31,#REF!,4,FALSE),"0")</f>
        <v>0</v>
      </c>
      <c r="AN31" s="53" t="str">
        <f>IFERROR(VLOOKUP($A31,#REF!,4,FALSE),"0")</f>
        <v>0</v>
      </c>
      <c r="AO31" s="53" t="str">
        <f>IFERROR(VLOOKUP($A31,#REF!,4,FALSE),"0")</f>
        <v>0</v>
      </c>
      <c r="AP31" s="53" t="str">
        <f>IFERROR(VLOOKUP($A31,#REF!,4,FALSE),"0")</f>
        <v>0</v>
      </c>
      <c r="AQ31" s="53" t="str">
        <f>IFERROR(VLOOKUP($A31,#REF!,4,FALSE),"0")</f>
        <v>0</v>
      </c>
      <c r="AR31" s="56">
        <f t="shared" si="2"/>
        <v>0</v>
      </c>
      <c r="AT31" s="53" t="str">
        <f>$A$31</f>
        <v>hirokosk</v>
      </c>
      <c r="AU31" s="53" t="str">
        <f>IFERROR(VLOOKUP($A31,#REF!,5,FALSE),"0")</f>
        <v>0</v>
      </c>
      <c r="AV31" s="53" t="str">
        <f>IFERROR(VLOOKUP($A31,#REF!,5,FALSE),"0")</f>
        <v>0</v>
      </c>
      <c r="AW31" s="53" t="str">
        <f>IFERROR(VLOOKUP($A31,#REF!,5,FALSE),"0")</f>
        <v>0</v>
      </c>
      <c r="AX31" s="53" t="str">
        <f>IFERROR(VLOOKUP($A31,#REF!,5,FALSE),"0")</f>
        <v>0</v>
      </c>
      <c r="AY31" s="53" t="str">
        <f>IFERROR(VLOOKUP($A31,#REF!,5,FALSE),"0")</f>
        <v>0</v>
      </c>
      <c r="AZ31" s="53" t="str">
        <f>IFERROR(VLOOKUP($A31,#REF!,5,FALSE),"0")</f>
        <v>0</v>
      </c>
      <c r="BA31" s="53" t="str">
        <f>IFERROR(VLOOKUP($A31,#REF!,5,FALSE),"0")</f>
        <v>0</v>
      </c>
      <c r="BB31" s="53" t="str">
        <f>IFERROR(VLOOKUP($A31,#REF!,5,FALSE),"0")</f>
        <v>0</v>
      </c>
      <c r="BC31" s="53" t="str">
        <f>IFERROR(VLOOKUP($A31,#REF!,5,FALSE),"0")</f>
        <v>0</v>
      </c>
      <c r="BD31" s="53" t="str">
        <f>IFERROR(VLOOKUP($A31,#REF!,5,FALSE),"0")</f>
        <v>0</v>
      </c>
      <c r="BE31" s="53" t="str">
        <f>IFERROR(VLOOKUP($A31,#REF!,5,FALSE),"0")</f>
        <v>0</v>
      </c>
      <c r="BF31" s="53" t="str">
        <f>IFERROR(VLOOKUP($A31,#REF!,5,FALSE),"0")</f>
        <v>0</v>
      </c>
      <c r="BG31" s="56">
        <f t="shared" si="3"/>
        <v>0</v>
      </c>
      <c r="BI31" s="53" t="str">
        <f>$A$31</f>
        <v>hirokosk</v>
      </c>
      <c r="BJ31" s="53" t="str">
        <f>IFERROR(VLOOKUP($A31,#REF!,6,FALSE),"0")</f>
        <v>0</v>
      </c>
      <c r="BK31" s="53" t="str">
        <f>IFERROR(VLOOKUP($A31,#REF!,6,FALSE),"0")</f>
        <v>0</v>
      </c>
      <c r="BL31" s="53" t="str">
        <f>IFERROR(VLOOKUP($A31,#REF!,6,FALSE),"0")</f>
        <v>0</v>
      </c>
      <c r="BM31" s="53" t="str">
        <f>IFERROR(VLOOKUP($A31,#REF!,6,FALSE),"0")</f>
        <v>0</v>
      </c>
      <c r="BN31" s="53" t="str">
        <f>IFERROR(VLOOKUP($A31,#REF!,6,FALSE),"0")</f>
        <v>0</v>
      </c>
      <c r="BO31" s="53" t="str">
        <f>IFERROR(VLOOKUP($A31,#REF!,6,FALSE),"0")</f>
        <v>0</v>
      </c>
      <c r="BP31" s="53" t="str">
        <f>IFERROR(VLOOKUP($A31,#REF!,6,FALSE),"0")</f>
        <v>0</v>
      </c>
      <c r="BQ31" s="53" t="str">
        <f>IFERROR(VLOOKUP($A31,#REF!,6,FALSE),"0")</f>
        <v>0</v>
      </c>
      <c r="BR31" s="53" t="str">
        <f>IFERROR(VLOOKUP($A31,#REF!,6,FALSE),"0")</f>
        <v>0</v>
      </c>
      <c r="BS31" s="53" t="str">
        <f>IFERROR(VLOOKUP($A31,#REF!,6,FALSE),"0")</f>
        <v>0</v>
      </c>
      <c r="BT31" s="53" t="str">
        <f>IFERROR(VLOOKUP($A31,#REF!,6,FALSE),"0")</f>
        <v>0</v>
      </c>
      <c r="BU31" s="53" t="str">
        <f>IFERROR(VLOOKUP($A31,#REF!,6,FALSE),"0")</f>
        <v>0</v>
      </c>
      <c r="BV31" s="56">
        <f t="shared" si="4"/>
        <v>0</v>
      </c>
      <c r="CK31" s="56"/>
      <c r="CZ31" s="56"/>
    </row>
    <row r="32" spans="1:104" x14ac:dyDescent="0.25">
      <c r="A32" s="53" t="e">
        <f>January!#REF!</f>
        <v>#REF!</v>
      </c>
      <c r="B32" s="53" t="str">
        <f>IFERROR(VLOOKUP($A32,#REF!,2,FALSE),"0")</f>
        <v>0</v>
      </c>
      <c r="C32" s="53" t="str">
        <f>IFERROR(VLOOKUP($A32,#REF!,2,FALSE),"0")</f>
        <v>0</v>
      </c>
      <c r="D32" s="53" t="str">
        <f>IFERROR(VLOOKUP($A32,#REF!,2,FALSE),"0")</f>
        <v>0</v>
      </c>
      <c r="E32" s="53" t="str">
        <f>IFERROR(VLOOKUP($A32,#REF!,2,FALSE),"0")</f>
        <v>0</v>
      </c>
      <c r="F32" s="53" t="str">
        <f>IFERROR(VLOOKUP($A32,#REF!,2,FALSE),"0")</f>
        <v>0</v>
      </c>
      <c r="G32" s="53" t="str">
        <f>IFERROR(VLOOKUP($A32,#REF!,2,FALSE),"0")</f>
        <v>0</v>
      </c>
      <c r="H32" s="53" t="str">
        <f>IFERROR(VLOOKUP($A32,#REF!,2,FALSE),"0")</f>
        <v>0</v>
      </c>
      <c r="I32" s="53" t="str">
        <f>IFERROR(VLOOKUP($A32,#REF!,2,FALSE),"0")</f>
        <v>0</v>
      </c>
      <c r="J32" s="53" t="str">
        <f>IFERROR(VLOOKUP($A32,#REF!,2,FALSE),"0")</f>
        <v>0</v>
      </c>
      <c r="K32" s="53" t="str">
        <f>IFERROR(VLOOKUP($A32,#REF!,2,FALSE),"0")</f>
        <v>0</v>
      </c>
      <c r="L32" s="53" t="str">
        <f>IFERROR(VLOOKUP($A32,#REF!,2,FALSE),"0")</f>
        <v>0</v>
      </c>
      <c r="M32" s="53" t="str">
        <f>IFERROR(VLOOKUP($A32,#REF!,2,FALSE),"0")</f>
        <v>0</v>
      </c>
      <c r="N32" s="56">
        <f t="shared" si="0"/>
        <v>0</v>
      </c>
      <c r="P32" s="53" t="e">
        <f>$A$32</f>
        <v>#REF!</v>
      </c>
      <c r="Q32" s="53" t="str">
        <f>IFERROR(VLOOKUP($A32,#REF!,3,FALSE),"0")</f>
        <v>0</v>
      </c>
      <c r="R32" s="53" t="str">
        <f>IFERROR(VLOOKUP($A32,#REF!,3,FALSE),"0")</f>
        <v>0</v>
      </c>
      <c r="S32" s="53" t="str">
        <f>IFERROR(VLOOKUP($A32,#REF!,3,FALSE),"0")</f>
        <v>0</v>
      </c>
      <c r="T32" s="53" t="str">
        <f>IFERROR(VLOOKUP($A32,#REF!,3,FALSE),"0")</f>
        <v>0</v>
      </c>
      <c r="U32" s="53" t="str">
        <f>IFERROR(VLOOKUP($A32,#REF!,3,FALSE),"0")</f>
        <v>0</v>
      </c>
      <c r="V32" s="53" t="str">
        <f>IFERROR(VLOOKUP($A32,#REF!,3,FALSE),"0")</f>
        <v>0</v>
      </c>
      <c r="W32" s="53" t="str">
        <f>IFERROR(VLOOKUP($A32,#REF!,3,FALSE),"0")</f>
        <v>0</v>
      </c>
      <c r="X32" s="53" t="str">
        <f>IFERROR(VLOOKUP($A32,#REF!,3,FALSE),"0")</f>
        <v>0</v>
      </c>
      <c r="Y32" s="53" t="str">
        <f>IFERROR(VLOOKUP($A32,#REF!,3,FALSE),"0")</f>
        <v>0</v>
      </c>
      <c r="Z32" s="53" t="str">
        <f>IFERROR(VLOOKUP($A32,#REF!,3,FALSE),"0")</f>
        <v>0</v>
      </c>
      <c r="AA32" s="53" t="str">
        <f>IFERROR(VLOOKUP($A32,#REF!,3,FALSE),"0")</f>
        <v>0</v>
      </c>
      <c r="AB32" s="53" t="str">
        <f>IFERROR(VLOOKUP($A32,#REF!,3,FALSE),"0")</f>
        <v>0</v>
      </c>
      <c r="AC32" s="56">
        <f t="shared" si="1"/>
        <v>0</v>
      </c>
      <c r="AE32" s="53" t="e">
        <f>$A$32</f>
        <v>#REF!</v>
      </c>
      <c r="AF32" s="53" t="str">
        <f>IFERROR(VLOOKUP($A32,#REF!,4,FALSE),"0")</f>
        <v>0</v>
      </c>
      <c r="AG32" s="53" t="str">
        <f>IFERROR(VLOOKUP($A32,#REF!,4,FALSE),"0")</f>
        <v>0</v>
      </c>
      <c r="AH32" s="53" t="str">
        <f>IFERROR(VLOOKUP($A32,#REF!,4,FALSE),"0")</f>
        <v>0</v>
      </c>
      <c r="AI32" s="53" t="str">
        <f>IFERROR(VLOOKUP($A32,#REF!,4,FALSE),"0")</f>
        <v>0</v>
      </c>
      <c r="AJ32" s="53" t="str">
        <f>IFERROR(VLOOKUP($A32,#REF!,4,FALSE),"0")</f>
        <v>0</v>
      </c>
      <c r="AK32" s="53" t="str">
        <f>IFERROR(VLOOKUP($A32,#REF!,4,FALSE),"0")</f>
        <v>0</v>
      </c>
      <c r="AL32" s="53" t="str">
        <f>IFERROR(VLOOKUP($A32,#REF!,4,FALSE),"0")</f>
        <v>0</v>
      </c>
      <c r="AM32" s="53" t="str">
        <f>IFERROR(VLOOKUP($A32,#REF!,4,FALSE),"0")</f>
        <v>0</v>
      </c>
      <c r="AN32" s="53" t="str">
        <f>IFERROR(VLOOKUP($A32,#REF!,4,FALSE),"0")</f>
        <v>0</v>
      </c>
      <c r="AO32" s="53" t="str">
        <f>IFERROR(VLOOKUP($A32,#REF!,4,FALSE),"0")</f>
        <v>0</v>
      </c>
      <c r="AP32" s="53" t="str">
        <f>IFERROR(VLOOKUP($A32,#REF!,4,FALSE),"0")</f>
        <v>0</v>
      </c>
      <c r="AQ32" s="53" t="str">
        <f>IFERROR(VLOOKUP($A32,#REF!,4,FALSE),"0")</f>
        <v>0</v>
      </c>
      <c r="AR32" s="56">
        <f t="shared" si="2"/>
        <v>0</v>
      </c>
      <c r="AT32" s="53" t="e">
        <f>$A$32</f>
        <v>#REF!</v>
      </c>
      <c r="AU32" s="53" t="str">
        <f>IFERROR(VLOOKUP($A32,#REF!,5,FALSE),"0")</f>
        <v>0</v>
      </c>
      <c r="AV32" s="53" t="str">
        <f>IFERROR(VLOOKUP($A32,#REF!,5,FALSE),"0")</f>
        <v>0</v>
      </c>
      <c r="AW32" s="53" t="str">
        <f>IFERROR(VLOOKUP($A32,#REF!,5,FALSE),"0")</f>
        <v>0</v>
      </c>
      <c r="AX32" s="53" t="str">
        <f>IFERROR(VLOOKUP($A32,#REF!,5,FALSE),"0")</f>
        <v>0</v>
      </c>
      <c r="AY32" s="53" t="str">
        <f>IFERROR(VLOOKUP($A32,#REF!,5,FALSE),"0")</f>
        <v>0</v>
      </c>
      <c r="AZ32" s="53" t="str">
        <f>IFERROR(VLOOKUP($A32,#REF!,5,FALSE),"0")</f>
        <v>0</v>
      </c>
      <c r="BA32" s="53" t="str">
        <f>IFERROR(VLOOKUP($A32,#REF!,5,FALSE),"0")</f>
        <v>0</v>
      </c>
      <c r="BB32" s="53" t="str">
        <f>IFERROR(VLOOKUP($A32,#REF!,5,FALSE),"0")</f>
        <v>0</v>
      </c>
      <c r="BC32" s="53" t="str">
        <f>IFERROR(VLOOKUP($A32,#REF!,5,FALSE),"0")</f>
        <v>0</v>
      </c>
      <c r="BD32" s="53" t="str">
        <f>IFERROR(VLOOKUP($A32,#REF!,5,FALSE),"0")</f>
        <v>0</v>
      </c>
      <c r="BE32" s="53" t="str">
        <f>IFERROR(VLOOKUP($A32,#REF!,5,FALSE),"0")</f>
        <v>0</v>
      </c>
      <c r="BF32" s="53" t="str">
        <f>IFERROR(VLOOKUP($A32,#REF!,5,FALSE),"0")</f>
        <v>0</v>
      </c>
      <c r="BG32" s="56">
        <f t="shared" si="3"/>
        <v>0</v>
      </c>
      <c r="BI32" s="53" t="e">
        <f>$A$32</f>
        <v>#REF!</v>
      </c>
      <c r="BJ32" s="53" t="str">
        <f>IFERROR(VLOOKUP($A32,#REF!,6,FALSE),"0")</f>
        <v>0</v>
      </c>
      <c r="BK32" s="53" t="str">
        <f>IFERROR(VLOOKUP($A32,#REF!,6,FALSE),"0")</f>
        <v>0</v>
      </c>
      <c r="BL32" s="53" t="str">
        <f>IFERROR(VLOOKUP($A32,#REF!,6,FALSE),"0")</f>
        <v>0</v>
      </c>
      <c r="BM32" s="53" t="str">
        <f>IFERROR(VLOOKUP($A32,#REF!,6,FALSE),"0")</f>
        <v>0</v>
      </c>
      <c r="BN32" s="53" t="str">
        <f>IFERROR(VLOOKUP($A32,#REF!,6,FALSE),"0")</f>
        <v>0</v>
      </c>
      <c r="BO32" s="53" t="str">
        <f>IFERROR(VLOOKUP($A32,#REF!,6,FALSE),"0")</f>
        <v>0</v>
      </c>
      <c r="BP32" s="53" t="str">
        <f>IFERROR(VLOOKUP($A32,#REF!,6,FALSE),"0")</f>
        <v>0</v>
      </c>
      <c r="BQ32" s="53" t="str">
        <f>IFERROR(VLOOKUP($A32,#REF!,6,FALSE),"0")</f>
        <v>0</v>
      </c>
      <c r="BR32" s="53" t="str">
        <f>IFERROR(VLOOKUP($A32,#REF!,6,FALSE),"0")</f>
        <v>0</v>
      </c>
      <c r="BS32" s="53" t="str">
        <f>IFERROR(VLOOKUP($A32,#REF!,6,FALSE),"0")</f>
        <v>0</v>
      </c>
      <c r="BT32" s="53" t="str">
        <f>IFERROR(VLOOKUP($A32,#REF!,6,FALSE),"0")</f>
        <v>0</v>
      </c>
      <c r="BU32" s="53" t="str">
        <f>IFERROR(VLOOKUP($A32,#REF!,6,FALSE),"0")</f>
        <v>0</v>
      </c>
      <c r="BV32" s="56">
        <f t="shared" si="4"/>
        <v>0</v>
      </c>
      <c r="CK32" s="56"/>
      <c r="CZ32" s="56"/>
    </row>
    <row r="33" spans="1:104" x14ac:dyDescent="0.25">
      <c r="A33" s="53" t="str">
        <f>January!$C$33</f>
        <v>yuriakaw</v>
      </c>
      <c r="B33" s="53" t="str">
        <f>IFERROR(VLOOKUP($A33,#REF!,2,FALSE),"0")</f>
        <v>0</v>
      </c>
      <c r="C33" s="53" t="str">
        <f>IFERROR(VLOOKUP($A33,#REF!,2,FALSE),"0")</f>
        <v>0</v>
      </c>
      <c r="D33" s="53" t="str">
        <f>IFERROR(VLOOKUP($A33,#REF!,2,FALSE),"0")</f>
        <v>0</v>
      </c>
      <c r="E33" s="53" t="str">
        <f>IFERROR(VLOOKUP($A33,#REF!,2,FALSE),"0")</f>
        <v>0</v>
      </c>
      <c r="F33" s="53" t="str">
        <f>IFERROR(VLOOKUP($A33,#REF!,2,FALSE),"0")</f>
        <v>0</v>
      </c>
      <c r="G33" s="53" t="str">
        <f>IFERROR(VLOOKUP($A33,#REF!,2,FALSE),"0")</f>
        <v>0</v>
      </c>
      <c r="H33" s="53" t="str">
        <f>IFERROR(VLOOKUP($A33,#REF!,2,FALSE),"0")</f>
        <v>0</v>
      </c>
      <c r="I33" s="53" t="str">
        <f>IFERROR(VLOOKUP($A33,#REF!,2,FALSE),"0")</f>
        <v>0</v>
      </c>
      <c r="J33" s="53" t="str">
        <f>IFERROR(VLOOKUP($A33,#REF!,2,FALSE),"0")</f>
        <v>0</v>
      </c>
      <c r="K33" s="53" t="str">
        <f>IFERROR(VLOOKUP($A33,#REF!,2,FALSE),"0")</f>
        <v>0</v>
      </c>
      <c r="L33" s="53" t="str">
        <f>IFERROR(VLOOKUP($A33,#REF!,2,FALSE),"0")</f>
        <v>0</v>
      </c>
      <c r="M33" s="53" t="str">
        <f>IFERROR(VLOOKUP($A33,#REF!,2,FALSE),"0")</f>
        <v>0</v>
      </c>
      <c r="N33" s="56">
        <f t="shared" si="0"/>
        <v>0</v>
      </c>
      <c r="P33" s="53" t="str">
        <f>$A$33</f>
        <v>yuriakaw</v>
      </c>
      <c r="Q33" s="53" t="str">
        <f>IFERROR(VLOOKUP($A33,#REF!,3,FALSE),"0")</f>
        <v>0</v>
      </c>
      <c r="R33" s="53" t="str">
        <f>IFERROR(VLOOKUP($A33,#REF!,3,FALSE),"0")</f>
        <v>0</v>
      </c>
      <c r="S33" s="53" t="str">
        <f>IFERROR(VLOOKUP($A33,#REF!,3,FALSE),"0")</f>
        <v>0</v>
      </c>
      <c r="T33" s="53" t="str">
        <f>IFERROR(VLOOKUP($A33,#REF!,3,FALSE),"0")</f>
        <v>0</v>
      </c>
      <c r="U33" s="53" t="str">
        <f>IFERROR(VLOOKUP($A33,#REF!,3,FALSE),"0")</f>
        <v>0</v>
      </c>
      <c r="V33" s="53" t="str">
        <f>IFERROR(VLOOKUP($A33,#REF!,3,FALSE),"0")</f>
        <v>0</v>
      </c>
      <c r="W33" s="53" t="str">
        <f>IFERROR(VLOOKUP($A33,#REF!,3,FALSE),"0")</f>
        <v>0</v>
      </c>
      <c r="X33" s="53" t="str">
        <f>IFERROR(VLOOKUP($A33,#REF!,3,FALSE),"0")</f>
        <v>0</v>
      </c>
      <c r="Y33" s="53" t="str">
        <f>IFERROR(VLOOKUP($A33,#REF!,3,FALSE),"0")</f>
        <v>0</v>
      </c>
      <c r="Z33" s="53" t="str">
        <f>IFERROR(VLOOKUP($A33,#REF!,3,FALSE),"0")</f>
        <v>0</v>
      </c>
      <c r="AA33" s="53" t="str">
        <f>IFERROR(VLOOKUP($A33,#REF!,3,FALSE),"0")</f>
        <v>0</v>
      </c>
      <c r="AB33" s="53" t="str">
        <f>IFERROR(VLOOKUP($A33,#REF!,3,FALSE),"0")</f>
        <v>0</v>
      </c>
      <c r="AC33" s="56">
        <f t="shared" si="1"/>
        <v>0</v>
      </c>
      <c r="AE33" s="53" t="str">
        <f>$A$33</f>
        <v>yuriakaw</v>
      </c>
      <c r="AF33" s="53" t="str">
        <f>IFERROR(VLOOKUP($A33,#REF!,4,FALSE),"0")</f>
        <v>0</v>
      </c>
      <c r="AG33" s="53" t="str">
        <f>IFERROR(VLOOKUP($A33,#REF!,4,FALSE),"0")</f>
        <v>0</v>
      </c>
      <c r="AH33" s="53" t="str">
        <f>IFERROR(VLOOKUP($A33,#REF!,4,FALSE),"0")</f>
        <v>0</v>
      </c>
      <c r="AI33" s="53" t="str">
        <f>IFERROR(VLOOKUP($A33,#REF!,4,FALSE),"0")</f>
        <v>0</v>
      </c>
      <c r="AJ33" s="53" t="str">
        <f>IFERROR(VLOOKUP($A33,#REF!,4,FALSE),"0")</f>
        <v>0</v>
      </c>
      <c r="AK33" s="53" t="str">
        <f>IFERROR(VLOOKUP($A33,#REF!,4,FALSE),"0")</f>
        <v>0</v>
      </c>
      <c r="AL33" s="53" t="str">
        <f>IFERROR(VLOOKUP($A33,#REF!,4,FALSE),"0")</f>
        <v>0</v>
      </c>
      <c r="AM33" s="53" t="str">
        <f>IFERROR(VLOOKUP($A33,#REF!,4,FALSE),"0")</f>
        <v>0</v>
      </c>
      <c r="AN33" s="53" t="str">
        <f>IFERROR(VLOOKUP($A33,#REF!,4,FALSE),"0")</f>
        <v>0</v>
      </c>
      <c r="AO33" s="53" t="str">
        <f>IFERROR(VLOOKUP($A33,#REF!,4,FALSE),"0")</f>
        <v>0</v>
      </c>
      <c r="AP33" s="53" t="str">
        <f>IFERROR(VLOOKUP($A33,#REF!,4,FALSE),"0")</f>
        <v>0</v>
      </c>
      <c r="AQ33" s="53" t="str">
        <f>IFERROR(VLOOKUP($A33,#REF!,4,FALSE),"0")</f>
        <v>0</v>
      </c>
      <c r="AR33" s="56">
        <f t="shared" si="2"/>
        <v>0</v>
      </c>
      <c r="AT33" s="53" t="str">
        <f>$A$33</f>
        <v>yuriakaw</v>
      </c>
      <c r="AU33" s="53" t="str">
        <f>IFERROR(VLOOKUP($A33,#REF!,5,FALSE),"0")</f>
        <v>0</v>
      </c>
      <c r="AV33" s="53" t="str">
        <f>IFERROR(VLOOKUP($A33,#REF!,5,FALSE),"0")</f>
        <v>0</v>
      </c>
      <c r="AW33" s="53" t="str">
        <f>IFERROR(VLOOKUP($A33,#REF!,5,FALSE),"0")</f>
        <v>0</v>
      </c>
      <c r="AX33" s="53" t="str">
        <f>IFERROR(VLOOKUP($A33,#REF!,5,FALSE),"0")</f>
        <v>0</v>
      </c>
      <c r="AY33" s="53" t="str">
        <f>IFERROR(VLOOKUP($A33,#REF!,5,FALSE),"0")</f>
        <v>0</v>
      </c>
      <c r="AZ33" s="53" t="str">
        <f>IFERROR(VLOOKUP($A33,#REF!,5,FALSE),"0")</f>
        <v>0</v>
      </c>
      <c r="BA33" s="53" t="str">
        <f>IFERROR(VLOOKUP($A33,#REF!,5,FALSE),"0")</f>
        <v>0</v>
      </c>
      <c r="BB33" s="53" t="str">
        <f>IFERROR(VLOOKUP($A33,#REF!,5,FALSE),"0")</f>
        <v>0</v>
      </c>
      <c r="BC33" s="53" t="str">
        <f>IFERROR(VLOOKUP($A33,#REF!,5,FALSE),"0")</f>
        <v>0</v>
      </c>
      <c r="BD33" s="53" t="str">
        <f>IFERROR(VLOOKUP($A33,#REF!,5,FALSE),"0")</f>
        <v>0</v>
      </c>
      <c r="BE33" s="53" t="str">
        <f>IFERROR(VLOOKUP($A33,#REF!,5,FALSE),"0")</f>
        <v>0</v>
      </c>
      <c r="BF33" s="53" t="str">
        <f>IFERROR(VLOOKUP($A33,#REF!,5,FALSE),"0")</f>
        <v>0</v>
      </c>
      <c r="BG33" s="56">
        <f t="shared" si="3"/>
        <v>0</v>
      </c>
      <c r="BI33" s="53" t="str">
        <f>$A$33</f>
        <v>yuriakaw</v>
      </c>
      <c r="BJ33" s="53" t="str">
        <f>IFERROR(VLOOKUP($A33,#REF!,6,FALSE),"0")</f>
        <v>0</v>
      </c>
      <c r="BK33" s="53" t="str">
        <f>IFERROR(VLOOKUP($A33,#REF!,6,FALSE),"0")</f>
        <v>0</v>
      </c>
      <c r="BL33" s="53" t="str">
        <f>IFERROR(VLOOKUP($A33,#REF!,6,FALSE),"0")</f>
        <v>0</v>
      </c>
      <c r="BM33" s="53" t="str">
        <f>IFERROR(VLOOKUP($A33,#REF!,6,FALSE),"0")</f>
        <v>0</v>
      </c>
      <c r="BN33" s="53" t="str">
        <f>IFERROR(VLOOKUP($A33,#REF!,6,FALSE),"0")</f>
        <v>0</v>
      </c>
      <c r="BO33" s="53" t="str">
        <f>IFERROR(VLOOKUP($A33,#REF!,6,FALSE),"0")</f>
        <v>0</v>
      </c>
      <c r="BP33" s="53" t="str">
        <f>IFERROR(VLOOKUP($A33,#REF!,6,FALSE),"0")</f>
        <v>0</v>
      </c>
      <c r="BQ33" s="53" t="str">
        <f>IFERROR(VLOOKUP($A33,#REF!,6,FALSE),"0")</f>
        <v>0</v>
      </c>
      <c r="BR33" s="53" t="str">
        <f>IFERROR(VLOOKUP($A33,#REF!,6,FALSE),"0")</f>
        <v>0</v>
      </c>
      <c r="BS33" s="53" t="str">
        <f>IFERROR(VLOOKUP($A33,#REF!,6,FALSE),"0")</f>
        <v>0</v>
      </c>
      <c r="BT33" s="53" t="str">
        <f>IFERROR(VLOOKUP($A33,#REF!,6,FALSE),"0")</f>
        <v>0</v>
      </c>
      <c r="BU33" s="53" t="str">
        <f>IFERROR(VLOOKUP($A33,#REF!,6,FALSE),"0")</f>
        <v>0</v>
      </c>
      <c r="BV33" s="56">
        <f t="shared" si="4"/>
        <v>0</v>
      </c>
      <c r="CK33" s="56"/>
      <c r="CZ33" s="56"/>
    </row>
    <row r="34" spans="1:104" x14ac:dyDescent="0.25">
      <c r="A34" s="53" t="str">
        <f>January!$C$34</f>
        <v>tomiakik</v>
      </c>
      <c r="B34" s="53" t="str">
        <f>IFERROR(VLOOKUP($A34,#REF!,2,FALSE),"0")</f>
        <v>0</v>
      </c>
      <c r="C34" s="53" t="str">
        <f>IFERROR(VLOOKUP($A34,#REF!,2,FALSE),"0")</f>
        <v>0</v>
      </c>
      <c r="D34" s="53" t="str">
        <f>IFERROR(VLOOKUP($A34,#REF!,2,FALSE),"0")</f>
        <v>0</v>
      </c>
      <c r="E34" s="53" t="str">
        <f>IFERROR(VLOOKUP($A34,#REF!,2,FALSE),"0")</f>
        <v>0</v>
      </c>
      <c r="F34" s="53" t="str">
        <f>IFERROR(VLOOKUP($A34,#REF!,2,FALSE),"0")</f>
        <v>0</v>
      </c>
      <c r="G34" s="53" t="str">
        <f>IFERROR(VLOOKUP($A34,#REF!,2,FALSE),"0")</f>
        <v>0</v>
      </c>
      <c r="H34" s="53" t="str">
        <f>IFERROR(VLOOKUP($A34,#REF!,2,FALSE),"0")</f>
        <v>0</v>
      </c>
      <c r="I34" s="53" t="str">
        <f>IFERROR(VLOOKUP($A34,#REF!,2,FALSE),"0")</f>
        <v>0</v>
      </c>
      <c r="J34" s="53" t="str">
        <f>IFERROR(VLOOKUP($A34,#REF!,2,FALSE),"0")</f>
        <v>0</v>
      </c>
      <c r="K34" s="53" t="str">
        <f>IFERROR(VLOOKUP($A34,#REF!,2,FALSE),"0")</f>
        <v>0</v>
      </c>
      <c r="L34" s="53" t="str">
        <f>IFERROR(VLOOKUP($A34,#REF!,2,FALSE),"0")</f>
        <v>0</v>
      </c>
      <c r="M34" s="53" t="str">
        <f>IFERROR(VLOOKUP($A34,#REF!,2,FALSE),"0")</f>
        <v>0</v>
      </c>
      <c r="N34" s="56">
        <f t="shared" si="0"/>
        <v>0</v>
      </c>
      <c r="P34" s="53" t="str">
        <f>$A$34</f>
        <v>tomiakik</v>
      </c>
      <c r="Q34" s="53" t="str">
        <f>IFERROR(VLOOKUP($A34,#REF!,3,FALSE),"0")</f>
        <v>0</v>
      </c>
      <c r="R34" s="53" t="str">
        <f>IFERROR(VLOOKUP($A34,#REF!,3,FALSE),"0")</f>
        <v>0</v>
      </c>
      <c r="S34" s="53" t="str">
        <f>IFERROR(VLOOKUP($A34,#REF!,3,FALSE),"0")</f>
        <v>0</v>
      </c>
      <c r="T34" s="53" t="str">
        <f>IFERROR(VLOOKUP($A34,#REF!,3,FALSE),"0")</f>
        <v>0</v>
      </c>
      <c r="U34" s="53" t="str">
        <f>IFERROR(VLOOKUP($A34,#REF!,3,FALSE),"0")</f>
        <v>0</v>
      </c>
      <c r="V34" s="53" t="str">
        <f>IFERROR(VLOOKUP($A34,#REF!,3,FALSE),"0")</f>
        <v>0</v>
      </c>
      <c r="W34" s="53" t="str">
        <f>IFERROR(VLOOKUP($A34,#REF!,3,FALSE),"0")</f>
        <v>0</v>
      </c>
      <c r="X34" s="53" t="str">
        <f>IFERROR(VLOOKUP($A34,#REF!,3,FALSE),"0")</f>
        <v>0</v>
      </c>
      <c r="Y34" s="53" t="str">
        <f>IFERROR(VLOOKUP($A34,#REF!,3,FALSE),"0")</f>
        <v>0</v>
      </c>
      <c r="Z34" s="53" t="str">
        <f>IFERROR(VLOOKUP($A34,#REF!,3,FALSE),"0")</f>
        <v>0</v>
      </c>
      <c r="AA34" s="53" t="str">
        <f>IFERROR(VLOOKUP($A34,#REF!,3,FALSE),"0")</f>
        <v>0</v>
      </c>
      <c r="AB34" s="53" t="str">
        <f>IFERROR(VLOOKUP($A34,#REF!,3,FALSE),"0")</f>
        <v>0</v>
      </c>
      <c r="AC34" s="56">
        <f t="shared" si="1"/>
        <v>0</v>
      </c>
      <c r="AE34" s="53" t="str">
        <f>$A$34</f>
        <v>tomiakik</v>
      </c>
      <c r="AF34" s="53" t="str">
        <f>IFERROR(VLOOKUP($A34,#REF!,4,FALSE),"0")</f>
        <v>0</v>
      </c>
      <c r="AG34" s="53" t="str">
        <f>IFERROR(VLOOKUP($A34,#REF!,4,FALSE),"0")</f>
        <v>0</v>
      </c>
      <c r="AH34" s="53" t="str">
        <f>IFERROR(VLOOKUP($A34,#REF!,4,FALSE),"0")</f>
        <v>0</v>
      </c>
      <c r="AI34" s="53" t="str">
        <f>IFERROR(VLOOKUP($A34,#REF!,4,FALSE),"0")</f>
        <v>0</v>
      </c>
      <c r="AJ34" s="53" t="str">
        <f>IFERROR(VLOOKUP($A34,#REF!,4,FALSE),"0")</f>
        <v>0</v>
      </c>
      <c r="AK34" s="53" t="str">
        <f>IFERROR(VLOOKUP($A34,#REF!,4,FALSE),"0")</f>
        <v>0</v>
      </c>
      <c r="AL34" s="53" t="str">
        <f>IFERROR(VLOOKUP($A34,#REF!,4,FALSE),"0")</f>
        <v>0</v>
      </c>
      <c r="AM34" s="53" t="str">
        <f>IFERROR(VLOOKUP($A34,#REF!,4,FALSE),"0")</f>
        <v>0</v>
      </c>
      <c r="AN34" s="53" t="str">
        <f>IFERROR(VLOOKUP($A34,#REF!,4,FALSE),"0")</f>
        <v>0</v>
      </c>
      <c r="AO34" s="53" t="str">
        <f>IFERROR(VLOOKUP($A34,#REF!,4,FALSE),"0")</f>
        <v>0</v>
      </c>
      <c r="AP34" s="53" t="str">
        <f>IFERROR(VLOOKUP($A34,#REF!,4,FALSE),"0")</f>
        <v>0</v>
      </c>
      <c r="AQ34" s="53" t="str">
        <f>IFERROR(VLOOKUP($A34,#REF!,4,FALSE),"0")</f>
        <v>0</v>
      </c>
      <c r="AR34" s="56">
        <f t="shared" si="2"/>
        <v>0</v>
      </c>
      <c r="AT34" s="53" t="str">
        <f>$A$34</f>
        <v>tomiakik</v>
      </c>
      <c r="AU34" s="53" t="str">
        <f>IFERROR(VLOOKUP($A34,#REF!,5,FALSE),"0")</f>
        <v>0</v>
      </c>
      <c r="AV34" s="53" t="str">
        <f>IFERROR(VLOOKUP($A34,#REF!,5,FALSE),"0")</f>
        <v>0</v>
      </c>
      <c r="AW34" s="53" t="str">
        <f>IFERROR(VLOOKUP($A34,#REF!,5,FALSE),"0")</f>
        <v>0</v>
      </c>
      <c r="AX34" s="53" t="str">
        <f>IFERROR(VLOOKUP($A34,#REF!,5,FALSE),"0")</f>
        <v>0</v>
      </c>
      <c r="AY34" s="53" t="str">
        <f>IFERROR(VLOOKUP($A34,#REF!,5,FALSE),"0")</f>
        <v>0</v>
      </c>
      <c r="AZ34" s="53" t="str">
        <f>IFERROR(VLOOKUP($A34,#REF!,5,FALSE),"0")</f>
        <v>0</v>
      </c>
      <c r="BA34" s="53" t="str">
        <f>IFERROR(VLOOKUP($A34,#REF!,5,FALSE),"0")</f>
        <v>0</v>
      </c>
      <c r="BB34" s="53" t="str">
        <f>IFERROR(VLOOKUP($A34,#REF!,5,FALSE),"0")</f>
        <v>0</v>
      </c>
      <c r="BC34" s="53" t="str">
        <f>IFERROR(VLOOKUP($A34,#REF!,5,FALSE),"0")</f>
        <v>0</v>
      </c>
      <c r="BD34" s="53" t="str">
        <f>IFERROR(VLOOKUP($A34,#REF!,5,FALSE),"0")</f>
        <v>0</v>
      </c>
      <c r="BE34" s="53" t="str">
        <f>IFERROR(VLOOKUP($A34,#REF!,5,FALSE),"0")</f>
        <v>0</v>
      </c>
      <c r="BF34" s="53" t="str">
        <f>IFERROR(VLOOKUP($A34,#REF!,5,FALSE),"0")</f>
        <v>0</v>
      </c>
      <c r="BG34" s="56">
        <f t="shared" si="3"/>
        <v>0</v>
      </c>
      <c r="BI34" s="53" t="str">
        <f>$A$34</f>
        <v>tomiakik</v>
      </c>
      <c r="BJ34" s="53" t="str">
        <f>IFERROR(VLOOKUP($A34,#REF!,6,FALSE),"0")</f>
        <v>0</v>
      </c>
      <c r="BK34" s="53" t="str">
        <f>IFERROR(VLOOKUP($A34,#REF!,6,FALSE),"0")</f>
        <v>0</v>
      </c>
      <c r="BL34" s="53" t="str">
        <f>IFERROR(VLOOKUP($A34,#REF!,6,FALSE),"0")</f>
        <v>0</v>
      </c>
      <c r="BM34" s="53" t="str">
        <f>IFERROR(VLOOKUP($A34,#REF!,6,FALSE),"0")</f>
        <v>0</v>
      </c>
      <c r="BN34" s="53" t="str">
        <f>IFERROR(VLOOKUP($A34,#REF!,6,FALSE),"0")</f>
        <v>0</v>
      </c>
      <c r="BO34" s="53" t="str">
        <f>IFERROR(VLOOKUP($A34,#REF!,6,FALSE),"0")</f>
        <v>0</v>
      </c>
      <c r="BP34" s="53" t="str">
        <f>IFERROR(VLOOKUP($A34,#REF!,6,FALSE),"0")</f>
        <v>0</v>
      </c>
      <c r="BQ34" s="53" t="str">
        <f>IFERROR(VLOOKUP($A34,#REF!,6,FALSE),"0")</f>
        <v>0</v>
      </c>
      <c r="BR34" s="53" t="str">
        <f>IFERROR(VLOOKUP($A34,#REF!,6,FALSE),"0")</f>
        <v>0</v>
      </c>
      <c r="BS34" s="53" t="str">
        <f>IFERROR(VLOOKUP($A34,#REF!,6,FALSE),"0")</f>
        <v>0</v>
      </c>
      <c r="BT34" s="53" t="str">
        <f>IFERROR(VLOOKUP($A34,#REF!,6,FALSE),"0")</f>
        <v>0</v>
      </c>
      <c r="BU34" s="53" t="str">
        <f>IFERROR(VLOOKUP($A34,#REF!,6,FALSE),"0")</f>
        <v>0</v>
      </c>
      <c r="BV34" s="56">
        <f t="shared" si="4"/>
        <v>0</v>
      </c>
      <c r="CK34" s="56"/>
      <c r="CZ34" s="56"/>
    </row>
    <row r="35" spans="1:104" x14ac:dyDescent="0.25">
      <c r="A35" s="53" t="str">
        <f>January!$C$35</f>
        <v>sakumick</v>
      </c>
      <c r="B35" s="53" t="str">
        <f>IFERROR(VLOOKUP($A35,#REF!,2,FALSE),"0")</f>
        <v>0</v>
      </c>
      <c r="C35" s="53" t="str">
        <f>IFERROR(VLOOKUP($A35,#REF!,2,FALSE),"0")</f>
        <v>0</v>
      </c>
      <c r="D35" s="53" t="str">
        <f>IFERROR(VLOOKUP($A35,#REF!,2,FALSE),"0")</f>
        <v>0</v>
      </c>
      <c r="E35" s="53" t="str">
        <f>IFERROR(VLOOKUP($A35,#REF!,2,FALSE),"0")</f>
        <v>0</v>
      </c>
      <c r="F35" s="53" t="str">
        <f>IFERROR(VLOOKUP($A35,#REF!,2,FALSE),"0")</f>
        <v>0</v>
      </c>
      <c r="G35" s="53" t="str">
        <f>IFERROR(VLOOKUP($A35,#REF!,2,FALSE),"0")</f>
        <v>0</v>
      </c>
      <c r="H35" s="53" t="str">
        <f>IFERROR(VLOOKUP($A35,#REF!,2,FALSE),"0")</f>
        <v>0</v>
      </c>
      <c r="I35" s="53" t="str">
        <f>IFERROR(VLOOKUP($A35,#REF!,2,FALSE),"0")</f>
        <v>0</v>
      </c>
      <c r="J35" s="53" t="str">
        <f>IFERROR(VLOOKUP($A35,#REF!,2,FALSE),"0")</f>
        <v>0</v>
      </c>
      <c r="K35" s="53" t="str">
        <f>IFERROR(VLOOKUP($A35,#REF!,2,FALSE),"0")</f>
        <v>0</v>
      </c>
      <c r="L35" s="53" t="str">
        <f>IFERROR(VLOOKUP($A35,#REF!,2,FALSE),"0")</f>
        <v>0</v>
      </c>
      <c r="M35" s="53" t="str">
        <f>IFERROR(VLOOKUP($A35,#REF!,2,FALSE),"0")</f>
        <v>0</v>
      </c>
      <c r="N35" s="56">
        <f t="shared" si="0"/>
        <v>0</v>
      </c>
      <c r="P35" s="53" t="str">
        <f>$A$35</f>
        <v>sakumick</v>
      </c>
      <c r="Q35" s="53" t="str">
        <f>IFERROR(VLOOKUP($A35,#REF!,3,FALSE),"0")</f>
        <v>0</v>
      </c>
      <c r="R35" s="53" t="str">
        <f>IFERROR(VLOOKUP($A35,#REF!,3,FALSE),"0")</f>
        <v>0</v>
      </c>
      <c r="S35" s="53" t="str">
        <f>IFERROR(VLOOKUP($A35,#REF!,3,FALSE),"0")</f>
        <v>0</v>
      </c>
      <c r="T35" s="53" t="str">
        <f>IFERROR(VLOOKUP($A35,#REF!,3,FALSE),"0")</f>
        <v>0</v>
      </c>
      <c r="U35" s="53" t="str">
        <f>IFERROR(VLOOKUP($A35,#REF!,3,FALSE),"0")</f>
        <v>0</v>
      </c>
      <c r="V35" s="53" t="str">
        <f>IFERROR(VLOOKUP($A35,#REF!,3,FALSE),"0")</f>
        <v>0</v>
      </c>
      <c r="W35" s="53" t="str">
        <f>IFERROR(VLOOKUP($A35,#REF!,3,FALSE),"0")</f>
        <v>0</v>
      </c>
      <c r="X35" s="53" t="str">
        <f>IFERROR(VLOOKUP($A35,#REF!,3,FALSE),"0")</f>
        <v>0</v>
      </c>
      <c r="Y35" s="53" t="str">
        <f>IFERROR(VLOOKUP($A35,#REF!,3,FALSE),"0")</f>
        <v>0</v>
      </c>
      <c r="Z35" s="53" t="str">
        <f>IFERROR(VLOOKUP($A35,#REF!,3,FALSE),"0")</f>
        <v>0</v>
      </c>
      <c r="AA35" s="53" t="str">
        <f>IFERROR(VLOOKUP($A35,#REF!,3,FALSE),"0")</f>
        <v>0</v>
      </c>
      <c r="AB35" s="53" t="str">
        <f>IFERROR(VLOOKUP($A35,#REF!,3,FALSE),"0")</f>
        <v>0</v>
      </c>
      <c r="AC35" s="56">
        <f t="shared" si="1"/>
        <v>0</v>
      </c>
      <c r="AE35" s="53" t="str">
        <f>$A$35</f>
        <v>sakumick</v>
      </c>
      <c r="AF35" s="53" t="str">
        <f>IFERROR(VLOOKUP($A35,#REF!,4,FALSE),"0")</f>
        <v>0</v>
      </c>
      <c r="AG35" s="53" t="str">
        <f>IFERROR(VLOOKUP($A35,#REF!,4,FALSE),"0")</f>
        <v>0</v>
      </c>
      <c r="AH35" s="53" t="str">
        <f>IFERROR(VLOOKUP($A35,#REF!,4,FALSE),"0")</f>
        <v>0</v>
      </c>
      <c r="AI35" s="53" t="str">
        <f>IFERROR(VLOOKUP($A35,#REF!,4,FALSE),"0")</f>
        <v>0</v>
      </c>
      <c r="AJ35" s="53" t="str">
        <f>IFERROR(VLOOKUP($A35,#REF!,4,FALSE),"0")</f>
        <v>0</v>
      </c>
      <c r="AK35" s="53" t="str">
        <f>IFERROR(VLOOKUP($A35,#REF!,4,FALSE),"0")</f>
        <v>0</v>
      </c>
      <c r="AL35" s="53" t="str">
        <f>IFERROR(VLOOKUP($A35,#REF!,4,FALSE),"0")</f>
        <v>0</v>
      </c>
      <c r="AM35" s="53" t="str">
        <f>IFERROR(VLOOKUP($A35,#REF!,4,FALSE),"0")</f>
        <v>0</v>
      </c>
      <c r="AN35" s="53" t="str">
        <f>IFERROR(VLOOKUP($A35,#REF!,4,FALSE),"0")</f>
        <v>0</v>
      </c>
      <c r="AO35" s="53" t="str">
        <f>IFERROR(VLOOKUP($A35,#REF!,4,FALSE),"0")</f>
        <v>0</v>
      </c>
      <c r="AP35" s="53" t="str">
        <f>IFERROR(VLOOKUP($A35,#REF!,4,FALSE),"0")</f>
        <v>0</v>
      </c>
      <c r="AQ35" s="53" t="str">
        <f>IFERROR(VLOOKUP($A35,#REF!,4,FALSE),"0")</f>
        <v>0</v>
      </c>
      <c r="AR35" s="56">
        <f t="shared" si="2"/>
        <v>0</v>
      </c>
      <c r="AT35" s="53" t="str">
        <f>$A$35</f>
        <v>sakumick</v>
      </c>
      <c r="AU35" s="53" t="str">
        <f>IFERROR(VLOOKUP($A35,#REF!,5,FALSE),"0")</f>
        <v>0</v>
      </c>
      <c r="AV35" s="53" t="str">
        <f>IFERROR(VLOOKUP($A35,#REF!,5,FALSE),"0")</f>
        <v>0</v>
      </c>
      <c r="AW35" s="53" t="str">
        <f>IFERROR(VLOOKUP($A35,#REF!,5,FALSE),"0")</f>
        <v>0</v>
      </c>
      <c r="AX35" s="53" t="str">
        <f>IFERROR(VLOOKUP($A35,#REF!,5,FALSE),"0")</f>
        <v>0</v>
      </c>
      <c r="AY35" s="53" t="str">
        <f>IFERROR(VLOOKUP($A35,#REF!,5,FALSE),"0")</f>
        <v>0</v>
      </c>
      <c r="AZ35" s="53" t="str">
        <f>IFERROR(VLOOKUP($A35,#REF!,5,FALSE),"0")</f>
        <v>0</v>
      </c>
      <c r="BA35" s="53" t="str">
        <f>IFERROR(VLOOKUP($A35,#REF!,5,FALSE),"0")</f>
        <v>0</v>
      </c>
      <c r="BB35" s="53" t="str">
        <f>IFERROR(VLOOKUP($A35,#REF!,5,FALSE),"0")</f>
        <v>0</v>
      </c>
      <c r="BC35" s="53" t="str">
        <f>IFERROR(VLOOKUP($A35,#REF!,5,FALSE),"0")</f>
        <v>0</v>
      </c>
      <c r="BD35" s="53" t="str">
        <f>IFERROR(VLOOKUP($A35,#REF!,5,FALSE),"0")</f>
        <v>0</v>
      </c>
      <c r="BE35" s="53" t="str">
        <f>IFERROR(VLOOKUP($A35,#REF!,5,FALSE),"0")</f>
        <v>0</v>
      </c>
      <c r="BF35" s="53" t="str">
        <f>IFERROR(VLOOKUP($A35,#REF!,5,FALSE),"0")</f>
        <v>0</v>
      </c>
      <c r="BG35" s="56">
        <f t="shared" si="3"/>
        <v>0</v>
      </c>
      <c r="BI35" s="53" t="str">
        <f>$A$35</f>
        <v>sakumick</v>
      </c>
      <c r="BJ35" s="53" t="str">
        <f>IFERROR(VLOOKUP($A35,#REF!,6,FALSE),"0")</f>
        <v>0</v>
      </c>
      <c r="BK35" s="53" t="str">
        <f>IFERROR(VLOOKUP($A35,#REF!,6,FALSE),"0")</f>
        <v>0</v>
      </c>
      <c r="BL35" s="53" t="str">
        <f>IFERROR(VLOOKUP($A35,#REF!,6,FALSE),"0")</f>
        <v>0</v>
      </c>
      <c r="BM35" s="53" t="str">
        <f>IFERROR(VLOOKUP($A35,#REF!,6,FALSE),"0")</f>
        <v>0</v>
      </c>
      <c r="BN35" s="53" t="str">
        <f>IFERROR(VLOOKUP($A35,#REF!,6,FALSE),"0")</f>
        <v>0</v>
      </c>
      <c r="BO35" s="53" t="str">
        <f>IFERROR(VLOOKUP($A35,#REF!,6,FALSE),"0")</f>
        <v>0</v>
      </c>
      <c r="BP35" s="53" t="str">
        <f>IFERROR(VLOOKUP($A35,#REF!,6,FALSE),"0")</f>
        <v>0</v>
      </c>
      <c r="BQ35" s="53" t="str">
        <f>IFERROR(VLOOKUP($A35,#REF!,6,FALSE),"0")</f>
        <v>0</v>
      </c>
      <c r="BR35" s="53" t="str">
        <f>IFERROR(VLOOKUP($A35,#REF!,6,FALSE),"0")</f>
        <v>0</v>
      </c>
      <c r="BS35" s="53" t="str">
        <f>IFERROR(VLOOKUP($A35,#REF!,6,FALSE),"0")</f>
        <v>0</v>
      </c>
      <c r="BT35" s="53" t="str">
        <f>IFERROR(VLOOKUP($A35,#REF!,6,FALSE),"0")</f>
        <v>0</v>
      </c>
      <c r="BU35" s="53" t="str">
        <f>IFERROR(VLOOKUP($A35,#REF!,6,FALSE),"0")</f>
        <v>0</v>
      </c>
      <c r="BV35" s="56">
        <f t="shared" si="4"/>
        <v>0</v>
      </c>
      <c r="CK35" s="56"/>
      <c r="CZ35" s="56"/>
    </row>
    <row r="36" spans="1:104" x14ac:dyDescent="0.25">
      <c r="A36" s="53" t="str">
        <f>January!$C$36</f>
        <v>kasuyuto</v>
      </c>
      <c r="B36" s="53" t="str">
        <f>IFERROR(VLOOKUP($A36,#REF!,2,FALSE),"0")</f>
        <v>0</v>
      </c>
      <c r="C36" s="53" t="str">
        <f>IFERROR(VLOOKUP($A36,#REF!,2,FALSE),"0")</f>
        <v>0</v>
      </c>
      <c r="D36" s="53" t="str">
        <f>IFERROR(VLOOKUP($A36,#REF!,2,FALSE),"0")</f>
        <v>0</v>
      </c>
      <c r="E36" s="53" t="str">
        <f>IFERROR(VLOOKUP($A36,#REF!,2,FALSE),"0")</f>
        <v>0</v>
      </c>
      <c r="F36" s="53" t="str">
        <f>IFERROR(VLOOKUP($A36,#REF!,2,FALSE),"0")</f>
        <v>0</v>
      </c>
      <c r="G36" s="53" t="str">
        <f>IFERROR(VLOOKUP($A36,#REF!,2,FALSE),"0")</f>
        <v>0</v>
      </c>
      <c r="H36" s="53" t="str">
        <f>IFERROR(VLOOKUP($A36,#REF!,2,FALSE),"0")</f>
        <v>0</v>
      </c>
      <c r="I36" s="53" t="str">
        <f>IFERROR(VLOOKUP($A36,#REF!,2,FALSE),"0")</f>
        <v>0</v>
      </c>
      <c r="J36" s="53" t="str">
        <f>IFERROR(VLOOKUP($A36,#REF!,2,FALSE),"0")</f>
        <v>0</v>
      </c>
      <c r="K36" s="53" t="str">
        <f>IFERROR(VLOOKUP($A36,#REF!,2,FALSE),"0")</f>
        <v>0</v>
      </c>
      <c r="L36" s="53" t="str">
        <f>IFERROR(VLOOKUP($A36,#REF!,2,FALSE),"0")</f>
        <v>0</v>
      </c>
      <c r="M36" s="53" t="str">
        <f>IFERROR(VLOOKUP($A36,#REF!,2,FALSE),"0")</f>
        <v>0</v>
      </c>
      <c r="N36" s="56">
        <f t="shared" si="0"/>
        <v>0</v>
      </c>
      <c r="P36" s="53" t="str">
        <f>$A$36</f>
        <v>kasuyuto</v>
      </c>
      <c r="Q36" s="53" t="str">
        <f>IFERROR(VLOOKUP($A36,#REF!,3,FALSE),"0")</f>
        <v>0</v>
      </c>
      <c r="R36" s="53" t="str">
        <f>IFERROR(VLOOKUP($A36,#REF!,3,FALSE),"0")</f>
        <v>0</v>
      </c>
      <c r="S36" s="53" t="str">
        <f>IFERROR(VLOOKUP($A36,#REF!,3,FALSE),"0")</f>
        <v>0</v>
      </c>
      <c r="T36" s="53" t="str">
        <f>IFERROR(VLOOKUP($A36,#REF!,3,FALSE),"0")</f>
        <v>0</v>
      </c>
      <c r="U36" s="53" t="str">
        <f>IFERROR(VLOOKUP($A36,#REF!,3,FALSE),"0")</f>
        <v>0</v>
      </c>
      <c r="V36" s="53" t="str">
        <f>IFERROR(VLOOKUP($A36,#REF!,3,FALSE),"0")</f>
        <v>0</v>
      </c>
      <c r="W36" s="53" t="str">
        <f>IFERROR(VLOOKUP($A36,#REF!,3,FALSE),"0")</f>
        <v>0</v>
      </c>
      <c r="X36" s="53" t="str">
        <f>IFERROR(VLOOKUP($A36,#REF!,3,FALSE),"0")</f>
        <v>0</v>
      </c>
      <c r="Y36" s="53" t="str">
        <f>IFERROR(VLOOKUP($A36,#REF!,3,FALSE),"0")</f>
        <v>0</v>
      </c>
      <c r="Z36" s="53" t="str">
        <f>IFERROR(VLOOKUP($A36,#REF!,3,FALSE),"0")</f>
        <v>0</v>
      </c>
      <c r="AA36" s="53" t="str">
        <f>IFERROR(VLOOKUP($A36,#REF!,3,FALSE),"0")</f>
        <v>0</v>
      </c>
      <c r="AB36" s="53" t="str">
        <f>IFERROR(VLOOKUP($A36,#REF!,3,FALSE),"0")</f>
        <v>0</v>
      </c>
      <c r="AC36" s="56">
        <f t="shared" si="1"/>
        <v>0</v>
      </c>
      <c r="AE36" s="53" t="str">
        <f>$A$36</f>
        <v>kasuyuto</v>
      </c>
      <c r="AF36" s="53" t="str">
        <f>IFERROR(VLOOKUP($A36,#REF!,4,FALSE),"0")</f>
        <v>0</v>
      </c>
      <c r="AG36" s="53" t="str">
        <f>IFERROR(VLOOKUP($A36,#REF!,4,FALSE),"0")</f>
        <v>0</v>
      </c>
      <c r="AH36" s="53" t="str">
        <f>IFERROR(VLOOKUP($A36,#REF!,4,FALSE),"0")</f>
        <v>0</v>
      </c>
      <c r="AI36" s="53" t="str">
        <f>IFERROR(VLOOKUP($A36,#REF!,4,FALSE),"0")</f>
        <v>0</v>
      </c>
      <c r="AJ36" s="53" t="str">
        <f>IFERROR(VLOOKUP($A36,#REF!,4,FALSE),"0")</f>
        <v>0</v>
      </c>
      <c r="AK36" s="53" t="str">
        <f>IFERROR(VLOOKUP($A36,#REF!,4,FALSE),"0")</f>
        <v>0</v>
      </c>
      <c r="AL36" s="53" t="str">
        <f>IFERROR(VLOOKUP($A36,#REF!,4,FALSE),"0")</f>
        <v>0</v>
      </c>
      <c r="AM36" s="53" t="str">
        <f>IFERROR(VLOOKUP($A36,#REF!,4,FALSE),"0")</f>
        <v>0</v>
      </c>
      <c r="AN36" s="53" t="str">
        <f>IFERROR(VLOOKUP($A36,#REF!,4,FALSE),"0")</f>
        <v>0</v>
      </c>
      <c r="AO36" s="53" t="str">
        <f>IFERROR(VLOOKUP($A36,#REF!,4,FALSE),"0")</f>
        <v>0</v>
      </c>
      <c r="AP36" s="53" t="str">
        <f>IFERROR(VLOOKUP($A36,#REF!,4,FALSE),"0")</f>
        <v>0</v>
      </c>
      <c r="AQ36" s="53" t="str">
        <f>IFERROR(VLOOKUP($A36,#REF!,4,FALSE),"0")</f>
        <v>0</v>
      </c>
      <c r="AR36" s="56">
        <f t="shared" si="2"/>
        <v>0</v>
      </c>
      <c r="AT36" s="53" t="str">
        <f>$A$36</f>
        <v>kasuyuto</v>
      </c>
      <c r="AU36" s="53" t="str">
        <f>IFERROR(VLOOKUP($A36,#REF!,5,FALSE),"0")</f>
        <v>0</v>
      </c>
      <c r="AV36" s="53" t="str">
        <f>IFERROR(VLOOKUP($A36,#REF!,5,FALSE),"0")</f>
        <v>0</v>
      </c>
      <c r="AW36" s="53" t="str">
        <f>IFERROR(VLOOKUP($A36,#REF!,5,FALSE),"0")</f>
        <v>0</v>
      </c>
      <c r="AX36" s="53" t="str">
        <f>IFERROR(VLOOKUP($A36,#REF!,5,FALSE),"0")</f>
        <v>0</v>
      </c>
      <c r="AY36" s="53" t="str">
        <f>IFERROR(VLOOKUP($A36,#REF!,5,FALSE),"0")</f>
        <v>0</v>
      </c>
      <c r="AZ36" s="53" t="str">
        <f>IFERROR(VLOOKUP($A36,#REF!,5,FALSE),"0")</f>
        <v>0</v>
      </c>
      <c r="BA36" s="53" t="str">
        <f>IFERROR(VLOOKUP($A36,#REF!,5,FALSE),"0")</f>
        <v>0</v>
      </c>
      <c r="BB36" s="53" t="str">
        <f>IFERROR(VLOOKUP($A36,#REF!,5,FALSE),"0")</f>
        <v>0</v>
      </c>
      <c r="BC36" s="53" t="str">
        <f>IFERROR(VLOOKUP($A36,#REF!,5,FALSE),"0")</f>
        <v>0</v>
      </c>
      <c r="BD36" s="53" t="str">
        <f>IFERROR(VLOOKUP($A36,#REF!,5,FALSE),"0")</f>
        <v>0</v>
      </c>
      <c r="BE36" s="53" t="str">
        <f>IFERROR(VLOOKUP($A36,#REF!,5,FALSE),"0")</f>
        <v>0</v>
      </c>
      <c r="BF36" s="53" t="str">
        <f>IFERROR(VLOOKUP($A36,#REF!,5,FALSE),"0")</f>
        <v>0</v>
      </c>
      <c r="BG36" s="56">
        <f t="shared" si="3"/>
        <v>0</v>
      </c>
      <c r="BI36" s="53" t="str">
        <f>$A$36</f>
        <v>kasuyuto</v>
      </c>
      <c r="BJ36" s="53" t="str">
        <f>IFERROR(VLOOKUP($A36,#REF!,6,FALSE),"0")</f>
        <v>0</v>
      </c>
      <c r="BK36" s="53" t="str">
        <f>IFERROR(VLOOKUP($A36,#REF!,6,FALSE),"0")</f>
        <v>0</v>
      </c>
      <c r="BL36" s="53" t="str">
        <f>IFERROR(VLOOKUP($A36,#REF!,6,FALSE),"0")</f>
        <v>0</v>
      </c>
      <c r="BM36" s="53" t="str">
        <f>IFERROR(VLOOKUP($A36,#REF!,6,FALSE),"0")</f>
        <v>0</v>
      </c>
      <c r="BN36" s="53" t="str">
        <f>IFERROR(VLOOKUP($A36,#REF!,6,FALSE),"0")</f>
        <v>0</v>
      </c>
      <c r="BO36" s="53" t="str">
        <f>IFERROR(VLOOKUP($A36,#REF!,6,FALSE),"0")</f>
        <v>0</v>
      </c>
      <c r="BP36" s="53" t="str">
        <f>IFERROR(VLOOKUP($A36,#REF!,6,FALSE),"0")</f>
        <v>0</v>
      </c>
      <c r="BQ36" s="53" t="str">
        <f>IFERROR(VLOOKUP($A36,#REF!,6,FALSE),"0")</f>
        <v>0</v>
      </c>
      <c r="BR36" s="53" t="str">
        <f>IFERROR(VLOOKUP($A36,#REF!,6,FALSE),"0")</f>
        <v>0</v>
      </c>
      <c r="BS36" s="53" t="str">
        <f>IFERROR(VLOOKUP($A36,#REF!,6,FALSE),"0")</f>
        <v>0</v>
      </c>
      <c r="BT36" s="53" t="str">
        <f>IFERROR(VLOOKUP($A36,#REF!,6,FALSE),"0")</f>
        <v>0</v>
      </c>
      <c r="BU36" s="53" t="str">
        <f>IFERROR(VLOOKUP($A36,#REF!,6,FALSE),"0")</f>
        <v>0</v>
      </c>
      <c r="BV36" s="56">
        <f t="shared" si="4"/>
        <v>0</v>
      </c>
      <c r="CK36" s="56"/>
      <c r="CZ36" s="56"/>
    </row>
    <row r="37" spans="1:104" x14ac:dyDescent="0.25">
      <c r="A37" s="53" t="str">
        <f>January!$C$37</f>
        <v>nyasutho</v>
      </c>
      <c r="B37" s="53" t="str">
        <f>IFERROR(VLOOKUP($A37,#REF!,2,FALSE),"0")</f>
        <v>0</v>
      </c>
      <c r="C37" s="53" t="str">
        <f>IFERROR(VLOOKUP($A37,#REF!,2,FALSE),"0")</f>
        <v>0</v>
      </c>
      <c r="D37" s="53" t="str">
        <f>IFERROR(VLOOKUP($A37,#REF!,2,FALSE),"0")</f>
        <v>0</v>
      </c>
      <c r="E37" s="53" t="str">
        <f>IFERROR(VLOOKUP($A37,#REF!,2,FALSE),"0")</f>
        <v>0</v>
      </c>
      <c r="F37" s="53" t="str">
        <f>IFERROR(VLOOKUP($A37,#REF!,2,FALSE),"0")</f>
        <v>0</v>
      </c>
      <c r="G37" s="53" t="str">
        <f>IFERROR(VLOOKUP($A37,#REF!,2,FALSE),"0")</f>
        <v>0</v>
      </c>
      <c r="H37" s="53" t="str">
        <f>IFERROR(VLOOKUP($A37,#REF!,2,FALSE),"0")</f>
        <v>0</v>
      </c>
      <c r="I37" s="53" t="str">
        <f>IFERROR(VLOOKUP($A37,#REF!,2,FALSE),"0")</f>
        <v>0</v>
      </c>
      <c r="J37" s="53" t="str">
        <f>IFERROR(VLOOKUP($A37,#REF!,2,FALSE),"0")</f>
        <v>0</v>
      </c>
      <c r="K37" s="53" t="str">
        <f>IFERROR(VLOOKUP($A37,#REF!,2,FALSE),"0")</f>
        <v>0</v>
      </c>
      <c r="L37" s="53" t="str">
        <f>IFERROR(VLOOKUP($A37,#REF!,2,FALSE),"0")</f>
        <v>0</v>
      </c>
      <c r="M37" s="53" t="str">
        <f>IFERROR(VLOOKUP($A37,#REF!,2,FALSE),"0")</f>
        <v>0</v>
      </c>
      <c r="N37" s="56">
        <f t="shared" si="0"/>
        <v>0</v>
      </c>
      <c r="P37" s="53" t="str">
        <f>$A$37</f>
        <v>nyasutho</v>
      </c>
      <c r="Q37" s="53" t="str">
        <f>IFERROR(VLOOKUP($A37,#REF!,3,FALSE),"0")</f>
        <v>0</v>
      </c>
      <c r="R37" s="53" t="str">
        <f>IFERROR(VLOOKUP($A37,#REF!,3,FALSE),"0")</f>
        <v>0</v>
      </c>
      <c r="S37" s="53" t="str">
        <f>IFERROR(VLOOKUP($A37,#REF!,3,FALSE),"0")</f>
        <v>0</v>
      </c>
      <c r="T37" s="53" t="str">
        <f>IFERROR(VLOOKUP($A37,#REF!,3,FALSE),"0")</f>
        <v>0</v>
      </c>
      <c r="U37" s="53" t="str">
        <f>IFERROR(VLOOKUP($A37,#REF!,3,FALSE),"0")</f>
        <v>0</v>
      </c>
      <c r="V37" s="53" t="str">
        <f>IFERROR(VLOOKUP($A37,#REF!,3,FALSE),"0")</f>
        <v>0</v>
      </c>
      <c r="W37" s="53" t="str">
        <f>IFERROR(VLOOKUP($A37,#REF!,3,FALSE),"0")</f>
        <v>0</v>
      </c>
      <c r="X37" s="53" t="str">
        <f>IFERROR(VLOOKUP($A37,#REF!,3,FALSE),"0")</f>
        <v>0</v>
      </c>
      <c r="Y37" s="53" t="str">
        <f>IFERROR(VLOOKUP($A37,#REF!,3,FALSE),"0")</f>
        <v>0</v>
      </c>
      <c r="Z37" s="53" t="str">
        <f>IFERROR(VLOOKUP($A37,#REF!,3,FALSE),"0")</f>
        <v>0</v>
      </c>
      <c r="AA37" s="53" t="str">
        <f>IFERROR(VLOOKUP($A37,#REF!,3,FALSE),"0")</f>
        <v>0</v>
      </c>
      <c r="AB37" s="53" t="str">
        <f>IFERROR(VLOOKUP($A37,#REF!,3,FALSE),"0")</f>
        <v>0</v>
      </c>
      <c r="AC37" s="56">
        <f t="shared" si="1"/>
        <v>0</v>
      </c>
      <c r="AE37" s="53" t="str">
        <f>$A$37</f>
        <v>nyasutho</v>
      </c>
      <c r="AF37" s="53" t="str">
        <f>IFERROR(VLOOKUP($A37,#REF!,4,FALSE),"0")</f>
        <v>0</v>
      </c>
      <c r="AG37" s="53" t="str">
        <f>IFERROR(VLOOKUP($A37,#REF!,4,FALSE),"0")</f>
        <v>0</v>
      </c>
      <c r="AH37" s="53" t="str">
        <f>IFERROR(VLOOKUP($A37,#REF!,4,FALSE),"0")</f>
        <v>0</v>
      </c>
      <c r="AI37" s="53" t="str">
        <f>IFERROR(VLOOKUP($A37,#REF!,4,FALSE),"0")</f>
        <v>0</v>
      </c>
      <c r="AJ37" s="53" t="str">
        <f>IFERROR(VLOOKUP($A37,#REF!,4,FALSE),"0")</f>
        <v>0</v>
      </c>
      <c r="AK37" s="53" t="str">
        <f>IFERROR(VLOOKUP($A37,#REF!,4,FALSE),"0")</f>
        <v>0</v>
      </c>
      <c r="AL37" s="53" t="str">
        <f>IFERROR(VLOOKUP($A37,#REF!,4,FALSE),"0")</f>
        <v>0</v>
      </c>
      <c r="AM37" s="53" t="str">
        <f>IFERROR(VLOOKUP($A37,#REF!,4,FALSE),"0")</f>
        <v>0</v>
      </c>
      <c r="AN37" s="53" t="str">
        <f>IFERROR(VLOOKUP($A37,#REF!,4,FALSE),"0")</f>
        <v>0</v>
      </c>
      <c r="AO37" s="53" t="str">
        <f>IFERROR(VLOOKUP($A37,#REF!,4,FALSE),"0")</f>
        <v>0</v>
      </c>
      <c r="AP37" s="53" t="str">
        <f>IFERROR(VLOOKUP($A37,#REF!,4,FALSE),"0")</f>
        <v>0</v>
      </c>
      <c r="AQ37" s="53" t="str">
        <f>IFERROR(VLOOKUP($A37,#REF!,4,FALSE),"0")</f>
        <v>0</v>
      </c>
      <c r="AR37" s="56">
        <f t="shared" si="2"/>
        <v>0</v>
      </c>
      <c r="AT37" s="53" t="str">
        <f>$A$37</f>
        <v>nyasutho</v>
      </c>
      <c r="AU37" s="53" t="str">
        <f>IFERROR(VLOOKUP($A37,#REF!,5,FALSE),"0")</f>
        <v>0</v>
      </c>
      <c r="AV37" s="53" t="str">
        <f>IFERROR(VLOOKUP($A37,#REF!,5,FALSE),"0")</f>
        <v>0</v>
      </c>
      <c r="AW37" s="53" t="str">
        <f>IFERROR(VLOOKUP($A37,#REF!,5,FALSE),"0")</f>
        <v>0</v>
      </c>
      <c r="AX37" s="53" t="str">
        <f>IFERROR(VLOOKUP($A37,#REF!,5,FALSE),"0")</f>
        <v>0</v>
      </c>
      <c r="AY37" s="53" t="str">
        <f>IFERROR(VLOOKUP($A37,#REF!,5,FALSE),"0")</f>
        <v>0</v>
      </c>
      <c r="AZ37" s="53" t="str">
        <f>IFERROR(VLOOKUP($A37,#REF!,5,FALSE),"0")</f>
        <v>0</v>
      </c>
      <c r="BA37" s="53" t="str">
        <f>IFERROR(VLOOKUP($A37,#REF!,5,FALSE),"0")</f>
        <v>0</v>
      </c>
      <c r="BB37" s="53" t="str">
        <f>IFERROR(VLOOKUP($A37,#REF!,5,FALSE),"0")</f>
        <v>0</v>
      </c>
      <c r="BC37" s="53" t="str">
        <f>IFERROR(VLOOKUP($A37,#REF!,5,FALSE),"0")</f>
        <v>0</v>
      </c>
      <c r="BD37" s="53" t="str">
        <f>IFERROR(VLOOKUP($A37,#REF!,5,FALSE),"0")</f>
        <v>0</v>
      </c>
      <c r="BE37" s="53" t="str">
        <f>IFERROR(VLOOKUP($A37,#REF!,5,FALSE),"0")</f>
        <v>0</v>
      </c>
      <c r="BF37" s="53" t="str">
        <f>IFERROR(VLOOKUP($A37,#REF!,5,FALSE),"0")</f>
        <v>0</v>
      </c>
      <c r="BG37" s="56">
        <f t="shared" si="3"/>
        <v>0</v>
      </c>
      <c r="BI37" s="53" t="str">
        <f>$A$37</f>
        <v>nyasutho</v>
      </c>
      <c r="BJ37" s="53" t="str">
        <f>IFERROR(VLOOKUP($A37,#REF!,6,FALSE),"0")</f>
        <v>0</v>
      </c>
      <c r="BK37" s="53" t="str">
        <f>IFERROR(VLOOKUP($A37,#REF!,6,FALSE),"0")</f>
        <v>0</v>
      </c>
      <c r="BL37" s="53" t="str">
        <f>IFERROR(VLOOKUP($A37,#REF!,6,FALSE),"0")</f>
        <v>0</v>
      </c>
      <c r="BM37" s="53" t="str">
        <f>IFERROR(VLOOKUP($A37,#REF!,6,FALSE),"0")</f>
        <v>0</v>
      </c>
      <c r="BN37" s="53" t="str">
        <f>IFERROR(VLOOKUP($A37,#REF!,6,FALSE),"0")</f>
        <v>0</v>
      </c>
      <c r="BO37" s="53" t="str">
        <f>IFERROR(VLOOKUP($A37,#REF!,6,FALSE),"0")</f>
        <v>0</v>
      </c>
      <c r="BP37" s="53" t="str">
        <f>IFERROR(VLOOKUP($A37,#REF!,6,FALSE),"0")</f>
        <v>0</v>
      </c>
      <c r="BQ37" s="53" t="str">
        <f>IFERROR(VLOOKUP($A37,#REF!,6,FALSE),"0")</f>
        <v>0</v>
      </c>
      <c r="BR37" s="53" t="str">
        <f>IFERROR(VLOOKUP($A37,#REF!,6,FALSE),"0")</f>
        <v>0</v>
      </c>
      <c r="BS37" s="53" t="str">
        <f>IFERROR(VLOOKUP($A37,#REF!,6,FALSE),"0")</f>
        <v>0</v>
      </c>
      <c r="BT37" s="53" t="str">
        <f>IFERROR(VLOOKUP($A37,#REF!,6,FALSE),"0")</f>
        <v>0</v>
      </c>
      <c r="BU37" s="53" t="str">
        <f>IFERROR(VLOOKUP($A37,#REF!,6,FALSE),"0")</f>
        <v>0</v>
      </c>
      <c r="BV37" s="56">
        <f t="shared" si="4"/>
        <v>0</v>
      </c>
      <c r="CK37" s="56"/>
      <c r="CZ37" s="56"/>
    </row>
    <row r="38" spans="1:104" x14ac:dyDescent="0.25">
      <c r="A38" s="53" t="e">
        <f>January!#REF!</f>
        <v>#REF!</v>
      </c>
      <c r="B38" s="53" t="str">
        <f>IFERROR(VLOOKUP($A38,#REF!,2,FALSE),"0")</f>
        <v>0</v>
      </c>
      <c r="C38" s="53" t="str">
        <f>IFERROR(VLOOKUP($A38,#REF!,2,FALSE),"0")</f>
        <v>0</v>
      </c>
      <c r="D38" s="53" t="str">
        <f>IFERROR(VLOOKUP($A38,#REF!,2,FALSE),"0")</f>
        <v>0</v>
      </c>
      <c r="E38" s="53" t="str">
        <f>IFERROR(VLOOKUP($A38,#REF!,2,FALSE),"0")</f>
        <v>0</v>
      </c>
      <c r="F38" s="53" t="str">
        <f>IFERROR(VLOOKUP($A38,#REF!,2,FALSE),"0")</f>
        <v>0</v>
      </c>
      <c r="G38" s="53" t="str">
        <f>IFERROR(VLOOKUP($A38,#REF!,2,FALSE),"0")</f>
        <v>0</v>
      </c>
      <c r="H38" s="53" t="str">
        <f>IFERROR(VLOOKUP($A38,#REF!,2,FALSE),"0")</f>
        <v>0</v>
      </c>
      <c r="I38" s="53" t="str">
        <f>IFERROR(VLOOKUP($A38,#REF!,2,FALSE),"0")</f>
        <v>0</v>
      </c>
      <c r="J38" s="53" t="str">
        <f>IFERROR(VLOOKUP($A38,#REF!,2,FALSE),"0")</f>
        <v>0</v>
      </c>
      <c r="K38" s="53" t="str">
        <f>IFERROR(VLOOKUP($A38,#REF!,2,FALSE),"0")</f>
        <v>0</v>
      </c>
      <c r="L38" s="53" t="str">
        <f>IFERROR(VLOOKUP($A38,#REF!,2,FALSE),"0")</f>
        <v>0</v>
      </c>
      <c r="M38" s="53" t="str">
        <f>IFERROR(VLOOKUP($A38,#REF!,2,FALSE),"0")</f>
        <v>0</v>
      </c>
      <c r="N38" s="56">
        <f t="shared" si="0"/>
        <v>0</v>
      </c>
      <c r="P38" s="53" t="e">
        <f>$A$38</f>
        <v>#REF!</v>
      </c>
      <c r="Q38" s="53" t="str">
        <f>IFERROR(VLOOKUP($A38,#REF!,3,FALSE),"0")</f>
        <v>0</v>
      </c>
      <c r="R38" s="53" t="str">
        <f>IFERROR(VLOOKUP($A38,#REF!,3,FALSE),"0")</f>
        <v>0</v>
      </c>
      <c r="S38" s="53" t="str">
        <f>IFERROR(VLOOKUP($A38,#REF!,3,FALSE),"0")</f>
        <v>0</v>
      </c>
      <c r="T38" s="53" t="str">
        <f>IFERROR(VLOOKUP($A38,#REF!,3,FALSE),"0")</f>
        <v>0</v>
      </c>
      <c r="U38" s="53" t="str">
        <f>IFERROR(VLOOKUP($A38,#REF!,3,FALSE),"0")</f>
        <v>0</v>
      </c>
      <c r="V38" s="53" t="str">
        <f>IFERROR(VLOOKUP($A38,#REF!,3,FALSE),"0")</f>
        <v>0</v>
      </c>
      <c r="W38" s="53" t="str">
        <f>IFERROR(VLOOKUP($A38,#REF!,3,FALSE),"0")</f>
        <v>0</v>
      </c>
      <c r="X38" s="53" t="str">
        <f>IFERROR(VLOOKUP($A38,#REF!,3,FALSE),"0")</f>
        <v>0</v>
      </c>
      <c r="Y38" s="53" t="str">
        <f>IFERROR(VLOOKUP($A38,#REF!,3,FALSE),"0")</f>
        <v>0</v>
      </c>
      <c r="Z38" s="53" t="str">
        <f>IFERROR(VLOOKUP($A38,#REF!,3,FALSE),"0")</f>
        <v>0</v>
      </c>
      <c r="AA38" s="53" t="str">
        <f>IFERROR(VLOOKUP($A38,#REF!,3,FALSE),"0")</f>
        <v>0</v>
      </c>
      <c r="AB38" s="53" t="str">
        <f>IFERROR(VLOOKUP($A38,#REF!,3,FALSE),"0")</f>
        <v>0</v>
      </c>
      <c r="AC38" s="56">
        <f t="shared" si="1"/>
        <v>0</v>
      </c>
      <c r="AE38" s="53" t="e">
        <f>$A$38</f>
        <v>#REF!</v>
      </c>
      <c r="AF38" s="53" t="str">
        <f>IFERROR(VLOOKUP($A38,#REF!,4,FALSE),"0")</f>
        <v>0</v>
      </c>
      <c r="AG38" s="53" t="str">
        <f>IFERROR(VLOOKUP($A38,#REF!,4,FALSE),"0")</f>
        <v>0</v>
      </c>
      <c r="AH38" s="53" t="str">
        <f>IFERROR(VLOOKUP($A38,#REF!,4,FALSE),"0")</f>
        <v>0</v>
      </c>
      <c r="AI38" s="53" t="str">
        <f>IFERROR(VLOOKUP($A38,#REF!,4,FALSE),"0")</f>
        <v>0</v>
      </c>
      <c r="AJ38" s="53" t="str">
        <f>IFERROR(VLOOKUP($A38,#REF!,4,FALSE),"0")</f>
        <v>0</v>
      </c>
      <c r="AK38" s="53" t="str">
        <f>IFERROR(VLOOKUP($A38,#REF!,4,FALSE),"0")</f>
        <v>0</v>
      </c>
      <c r="AL38" s="53" t="str">
        <f>IFERROR(VLOOKUP($A38,#REF!,4,FALSE),"0")</f>
        <v>0</v>
      </c>
      <c r="AM38" s="53" t="str">
        <f>IFERROR(VLOOKUP($A38,#REF!,4,FALSE),"0")</f>
        <v>0</v>
      </c>
      <c r="AN38" s="53" t="str">
        <f>IFERROR(VLOOKUP($A38,#REF!,4,FALSE),"0")</f>
        <v>0</v>
      </c>
      <c r="AO38" s="53" t="str">
        <f>IFERROR(VLOOKUP($A38,#REF!,4,FALSE),"0")</f>
        <v>0</v>
      </c>
      <c r="AP38" s="53" t="str">
        <f>IFERROR(VLOOKUP($A38,#REF!,4,FALSE),"0")</f>
        <v>0</v>
      </c>
      <c r="AQ38" s="53" t="str">
        <f>IFERROR(VLOOKUP($A38,#REF!,4,FALSE),"0")</f>
        <v>0</v>
      </c>
      <c r="AR38" s="56">
        <f t="shared" si="2"/>
        <v>0</v>
      </c>
      <c r="AT38" s="53" t="e">
        <f>$A$38</f>
        <v>#REF!</v>
      </c>
      <c r="AU38" s="53" t="str">
        <f>IFERROR(VLOOKUP($A38,#REF!,5,FALSE),"0")</f>
        <v>0</v>
      </c>
      <c r="AV38" s="53" t="str">
        <f>IFERROR(VLOOKUP($A38,#REF!,5,FALSE),"0")</f>
        <v>0</v>
      </c>
      <c r="AW38" s="53" t="str">
        <f>IFERROR(VLOOKUP($A38,#REF!,5,FALSE),"0")</f>
        <v>0</v>
      </c>
      <c r="AX38" s="53" t="str">
        <f>IFERROR(VLOOKUP($A38,#REF!,5,FALSE),"0")</f>
        <v>0</v>
      </c>
      <c r="AY38" s="53" t="str">
        <f>IFERROR(VLOOKUP($A38,#REF!,5,FALSE),"0")</f>
        <v>0</v>
      </c>
      <c r="AZ38" s="53" t="str">
        <f>IFERROR(VLOOKUP($A38,#REF!,5,FALSE),"0")</f>
        <v>0</v>
      </c>
      <c r="BA38" s="53" t="str">
        <f>IFERROR(VLOOKUP($A38,#REF!,5,FALSE),"0")</f>
        <v>0</v>
      </c>
      <c r="BB38" s="53" t="str">
        <f>IFERROR(VLOOKUP($A38,#REF!,5,FALSE),"0")</f>
        <v>0</v>
      </c>
      <c r="BC38" s="53" t="str">
        <f>IFERROR(VLOOKUP($A38,#REF!,5,FALSE),"0")</f>
        <v>0</v>
      </c>
      <c r="BD38" s="53" t="str">
        <f>IFERROR(VLOOKUP($A38,#REF!,5,FALSE),"0")</f>
        <v>0</v>
      </c>
      <c r="BE38" s="53" t="str">
        <f>IFERROR(VLOOKUP($A38,#REF!,5,FALSE),"0")</f>
        <v>0</v>
      </c>
      <c r="BF38" s="53" t="str">
        <f>IFERROR(VLOOKUP($A38,#REF!,5,FALSE),"0")</f>
        <v>0</v>
      </c>
      <c r="BG38" s="56">
        <f t="shared" si="3"/>
        <v>0</v>
      </c>
      <c r="BI38" s="53" t="e">
        <f>$A$38</f>
        <v>#REF!</v>
      </c>
      <c r="BJ38" s="53" t="str">
        <f>IFERROR(VLOOKUP($A38,#REF!,6,FALSE),"0")</f>
        <v>0</v>
      </c>
      <c r="BK38" s="53" t="str">
        <f>IFERROR(VLOOKUP($A38,#REF!,6,FALSE),"0")</f>
        <v>0</v>
      </c>
      <c r="BL38" s="53" t="str">
        <f>IFERROR(VLOOKUP($A38,#REF!,6,FALSE),"0")</f>
        <v>0</v>
      </c>
      <c r="BM38" s="53" t="str">
        <f>IFERROR(VLOOKUP($A38,#REF!,6,FALSE),"0")</f>
        <v>0</v>
      </c>
      <c r="BN38" s="53" t="str">
        <f>IFERROR(VLOOKUP($A38,#REF!,6,FALSE),"0")</f>
        <v>0</v>
      </c>
      <c r="BO38" s="53" t="str">
        <f>IFERROR(VLOOKUP($A38,#REF!,6,FALSE),"0")</f>
        <v>0</v>
      </c>
      <c r="BP38" s="53" t="str">
        <f>IFERROR(VLOOKUP($A38,#REF!,6,FALSE),"0")</f>
        <v>0</v>
      </c>
      <c r="BQ38" s="53" t="str">
        <f>IFERROR(VLOOKUP($A38,#REF!,6,FALSE),"0")</f>
        <v>0</v>
      </c>
      <c r="BR38" s="53" t="str">
        <f>IFERROR(VLOOKUP($A38,#REF!,6,FALSE),"0")</f>
        <v>0</v>
      </c>
      <c r="BS38" s="53" t="str">
        <f>IFERROR(VLOOKUP($A38,#REF!,6,FALSE),"0")</f>
        <v>0</v>
      </c>
      <c r="BT38" s="53" t="str">
        <f>IFERROR(VLOOKUP($A38,#REF!,6,FALSE),"0")</f>
        <v>0</v>
      </c>
      <c r="BU38" s="53" t="str">
        <f>IFERROR(VLOOKUP($A38,#REF!,6,FALSE),"0")</f>
        <v>0</v>
      </c>
      <c r="BV38" s="56">
        <f t="shared" si="4"/>
        <v>0</v>
      </c>
      <c r="CK38" s="56"/>
      <c r="CZ38" s="56"/>
    </row>
    <row r="39" spans="1:104" x14ac:dyDescent="0.25">
      <c r="A39" s="53" t="str">
        <f>January!$C$38</f>
        <v>minemume</v>
      </c>
      <c r="B39" s="53" t="str">
        <f>IFERROR(VLOOKUP($A39,#REF!,2,FALSE),"0")</f>
        <v>0</v>
      </c>
      <c r="C39" s="53" t="str">
        <f>IFERROR(VLOOKUP($A39,#REF!,2,FALSE),"0")</f>
        <v>0</v>
      </c>
      <c r="D39" s="53" t="str">
        <f>IFERROR(VLOOKUP($A39,#REF!,2,FALSE),"0")</f>
        <v>0</v>
      </c>
      <c r="E39" s="53" t="str">
        <f>IFERROR(VLOOKUP($A39,#REF!,2,FALSE),"0")</f>
        <v>0</v>
      </c>
      <c r="F39" s="53" t="str">
        <f>IFERROR(VLOOKUP($A39,#REF!,2,FALSE),"0")</f>
        <v>0</v>
      </c>
      <c r="G39" s="53" t="str">
        <f>IFERROR(VLOOKUP($A39,#REF!,2,FALSE),"0")</f>
        <v>0</v>
      </c>
      <c r="H39" s="53" t="str">
        <f>IFERROR(VLOOKUP($A39,#REF!,2,FALSE),"0")</f>
        <v>0</v>
      </c>
      <c r="I39" s="53" t="str">
        <f>IFERROR(VLOOKUP($A39,#REF!,2,FALSE),"0")</f>
        <v>0</v>
      </c>
      <c r="J39" s="53" t="str">
        <f>IFERROR(VLOOKUP($A39,#REF!,2,FALSE),"0")</f>
        <v>0</v>
      </c>
      <c r="K39" s="53" t="str">
        <f>IFERROR(VLOOKUP($A39,#REF!,2,FALSE),"0")</f>
        <v>0</v>
      </c>
      <c r="L39" s="53" t="str">
        <f>IFERROR(VLOOKUP($A39,#REF!,2,FALSE),"0")</f>
        <v>0</v>
      </c>
      <c r="M39" s="53" t="str">
        <f>IFERROR(VLOOKUP($A39,#REF!,2,FALSE),"0")</f>
        <v>0</v>
      </c>
      <c r="N39" s="56">
        <f t="shared" si="0"/>
        <v>0</v>
      </c>
      <c r="P39" s="53" t="str">
        <f>$A$39</f>
        <v>minemume</v>
      </c>
      <c r="Q39" s="53" t="str">
        <f>IFERROR(VLOOKUP($A39,#REF!,3,FALSE),"0")</f>
        <v>0</v>
      </c>
      <c r="R39" s="53" t="str">
        <f>IFERROR(VLOOKUP($A39,#REF!,3,FALSE),"0")</f>
        <v>0</v>
      </c>
      <c r="S39" s="53" t="str">
        <f>IFERROR(VLOOKUP($A39,#REF!,3,FALSE),"0")</f>
        <v>0</v>
      </c>
      <c r="T39" s="53" t="str">
        <f>IFERROR(VLOOKUP($A39,#REF!,3,FALSE),"0")</f>
        <v>0</v>
      </c>
      <c r="U39" s="53" t="str">
        <f>IFERROR(VLOOKUP($A39,#REF!,3,FALSE),"0")</f>
        <v>0</v>
      </c>
      <c r="V39" s="53" t="str">
        <f>IFERROR(VLOOKUP($A39,#REF!,3,FALSE),"0")</f>
        <v>0</v>
      </c>
      <c r="W39" s="53" t="str">
        <f>IFERROR(VLOOKUP($A39,#REF!,3,FALSE),"0")</f>
        <v>0</v>
      </c>
      <c r="X39" s="53" t="str">
        <f>IFERROR(VLOOKUP($A39,#REF!,3,FALSE),"0")</f>
        <v>0</v>
      </c>
      <c r="Y39" s="53" t="str">
        <f>IFERROR(VLOOKUP($A39,#REF!,3,FALSE),"0")</f>
        <v>0</v>
      </c>
      <c r="Z39" s="53" t="str">
        <f>IFERROR(VLOOKUP($A39,#REF!,3,FALSE),"0")</f>
        <v>0</v>
      </c>
      <c r="AA39" s="53" t="str">
        <f>IFERROR(VLOOKUP($A39,#REF!,3,FALSE),"0")</f>
        <v>0</v>
      </c>
      <c r="AB39" s="53" t="str">
        <f>IFERROR(VLOOKUP($A39,#REF!,3,FALSE),"0")</f>
        <v>0</v>
      </c>
      <c r="AC39" s="56">
        <f t="shared" si="1"/>
        <v>0</v>
      </c>
      <c r="AE39" s="53" t="str">
        <f>$A$39</f>
        <v>minemume</v>
      </c>
      <c r="AF39" s="53" t="str">
        <f>IFERROR(VLOOKUP($A39,#REF!,4,FALSE),"0")</f>
        <v>0</v>
      </c>
      <c r="AG39" s="53" t="str">
        <f>IFERROR(VLOOKUP($A39,#REF!,4,FALSE),"0")</f>
        <v>0</v>
      </c>
      <c r="AH39" s="53" t="str">
        <f>IFERROR(VLOOKUP($A39,#REF!,4,FALSE),"0")</f>
        <v>0</v>
      </c>
      <c r="AI39" s="53" t="str">
        <f>IFERROR(VLOOKUP($A39,#REF!,4,FALSE),"0")</f>
        <v>0</v>
      </c>
      <c r="AJ39" s="53" t="str">
        <f>IFERROR(VLOOKUP($A39,#REF!,4,FALSE),"0")</f>
        <v>0</v>
      </c>
      <c r="AK39" s="53" t="str">
        <f>IFERROR(VLOOKUP($A39,#REF!,4,FALSE),"0")</f>
        <v>0</v>
      </c>
      <c r="AL39" s="53" t="str">
        <f>IFERROR(VLOOKUP($A39,#REF!,4,FALSE),"0")</f>
        <v>0</v>
      </c>
      <c r="AM39" s="53" t="str">
        <f>IFERROR(VLOOKUP($A39,#REF!,4,FALSE),"0")</f>
        <v>0</v>
      </c>
      <c r="AN39" s="53" t="str">
        <f>IFERROR(VLOOKUP($A39,#REF!,4,FALSE),"0")</f>
        <v>0</v>
      </c>
      <c r="AO39" s="53" t="str">
        <f>IFERROR(VLOOKUP($A39,#REF!,4,FALSE),"0")</f>
        <v>0</v>
      </c>
      <c r="AP39" s="53" t="str">
        <f>IFERROR(VLOOKUP($A39,#REF!,4,FALSE),"0")</f>
        <v>0</v>
      </c>
      <c r="AQ39" s="53" t="str">
        <f>IFERROR(VLOOKUP($A39,#REF!,4,FALSE),"0")</f>
        <v>0</v>
      </c>
      <c r="AR39" s="56">
        <f t="shared" si="2"/>
        <v>0</v>
      </c>
      <c r="AT39" s="53" t="str">
        <f>$A$39</f>
        <v>minemume</v>
      </c>
      <c r="AU39" s="53" t="str">
        <f>IFERROR(VLOOKUP($A39,#REF!,5,FALSE),"0")</f>
        <v>0</v>
      </c>
      <c r="AV39" s="53" t="str">
        <f>IFERROR(VLOOKUP($A39,#REF!,5,FALSE),"0")</f>
        <v>0</v>
      </c>
      <c r="AW39" s="53" t="str">
        <f>IFERROR(VLOOKUP($A39,#REF!,5,FALSE),"0")</f>
        <v>0</v>
      </c>
      <c r="AX39" s="53" t="str">
        <f>IFERROR(VLOOKUP($A39,#REF!,5,FALSE),"0")</f>
        <v>0</v>
      </c>
      <c r="AY39" s="53" t="str">
        <f>IFERROR(VLOOKUP($A39,#REF!,5,FALSE),"0")</f>
        <v>0</v>
      </c>
      <c r="AZ39" s="53" t="str">
        <f>IFERROR(VLOOKUP($A39,#REF!,5,FALSE),"0")</f>
        <v>0</v>
      </c>
      <c r="BA39" s="53" t="str">
        <f>IFERROR(VLOOKUP($A39,#REF!,5,FALSE),"0")</f>
        <v>0</v>
      </c>
      <c r="BB39" s="53" t="str">
        <f>IFERROR(VLOOKUP($A39,#REF!,5,FALSE),"0")</f>
        <v>0</v>
      </c>
      <c r="BC39" s="53" t="str">
        <f>IFERROR(VLOOKUP($A39,#REF!,5,FALSE),"0")</f>
        <v>0</v>
      </c>
      <c r="BD39" s="53" t="str">
        <f>IFERROR(VLOOKUP($A39,#REF!,5,FALSE),"0")</f>
        <v>0</v>
      </c>
      <c r="BE39" s="53" t="str">
        <f>IFERROR(VLOOKUP($A39,#REF!,5,FALSE),"0")</f>
        <v>0</v>
      </c>
      <c r="BF39" s="53" t="str">
        <f>IFERROR(VLOOKUP($A39,#REF!,5,FALSE),"0")</f>
        <v>0</v>
      </c>
      <c r="BG39" s="56">
        <f t="shared" si="3"/>
        <v>0</v>
      </c>
      <c r="BI39" s="53" t="str">
        <f>$A$39</f>
        <v>minemume</v>
      </c>
      <c r="BJ39" s="53" t="str">
        <f>IFERROR(VLOOKUP($A39,#REF!,6,FALSE),"0")</f>
        <v>0</v>
      </c>
      <c r="BK39" s="53" t="str">
        <f>IFERROR(VLOOKUP($A39,#REF!,6,FALSE),"0")</f>
        <v>0</v>
      </c>
      <c r="BL39" s="53" t="str">
        <f>IFERROR(VLOOKUP($A39,#REF!,6,FALSE),"0")</f>
        <v>0</v>
      </c>
      <c r="BM39" s="53" t="str">
        <f>IFERROR(VLOOKUP($A39,#REF!,6,FALSE),"0")</f>
        <v>0</v>
      </c>
      <c r="BN39" s="53" t="str">
        <f>IFERROR(VLOOKUP($A39,#REF!,6,FALSE),"0")</f>
        <v>0</v>
      </c>
      <c r="BO39" s="53" t="str">
        <f>IFERROR(VLOOKUP($A39,#REF!,6,FALSE),"0")</f>
        <v>0</v>
      </c>
      <c r="BP39" s="53" t="str">
        <f>IFERROR(VLOOKUP($A39,#REF!,6,FALSE),"0")</f>
        <v>0</v>
      </c>
      <c r="BQ39" s="53" t="str">
        <f>IFERROR(VLOOKUP($A39,#REF!,6,FALSE),"0")</f>
        <v>0</v>
      </c>
      <c r="BR39" s="53" t="str">
        <f>IFERROR(VLOOKUP($A39,#REF!,6,FALSE),"0")</f>
        <v>0</v>
      </c>
      <c r="BS39" s="53" t="str">
        <f>IFERROR(VLOOKUP($A39,#REF!,6,FALSE),"0")</f>
        <v>0</v>
      </c>
      <c r="BT39" s="53" t="str">
        <f>IFERROR(VLOOKUP($A39,#REF!,6,FALSE),"0")</f>
        <v>0</v>
      </c>
      <c r="BU39" s="53" t="str">
        <f>IFERROR(VLOOKUP($A39,#REF!,6,FALSE),"0")</f>
        <v>0</v>
      </c>
      <c r="BV39" s="56">
        <f t="shared" si="4"/>
        <v>0</v>
      </c>
      <c r="CK39" s="56"/>
      <c r="CZ39" s="56"/>
    </row>
    <row r="40" spans="1:104" x14ac:dyDescent="0.25">
      <c r="A40" s="53" t="e">
        <f>January!#REF!</f>
        <v>#REF!</v>
      </c>
      <c r="B40" s="53" t="str">
        <f>IFERROR(VLOOKUP($A40,#REF!,2,FALSE),"0")</f>
        <v>0</v>
      </c>
      <c r="C40" s="53" t="str">
        <f>IFERROR(VLOOKUP($A40,#REF!,2,FALSE),"0")</f>
        <v>0</v>
      </c>
      <c r="D40" s="53" t="str">
        <f>IFERROR(VLOOKUP($A40,#REF!,2,FALSE),"0")</f>
        <v>0</v>
      </c>
      <c r="E40" s="53" t="str">
        <f>IFERROR(VLOOKUP($A40,#REF!,2,FALSE),"0")</f>
        <v>0</v>
      </c>
      <c r="F40" s="53" t="str">
        <f>IFERROR(VLOOKUP($A40,#REF!,2,FALSE),"0")</f>
        <v>0</v>
      </c>
      <c r="G40" s="53" t="str">
        <f>IFERROR(VLOOKUP($A40,#REF!,2,FALSE),"0")</f>
        <v>0</v>
      </c>
      <c r="H40" s="53" t="str">
        <f>IFERROR(VLOOKUP($A40,#REF!,2,FALSE),"0")</f>
        <v>0</v>
      </c>
      <c r="I40" s="53" t="str">
        <f>IFERROR(VLOOKUP($A40,#REF!,2,FALSE),"0")</f>
        <v>0</v>
      </c>
      <c r="J40" s="53" t="str">
        <f>IFERROR(VLOOKUP($A40,#REF!,2,FALSE),"0")</f>
        <v>0</v>
      </c>
      <c r="K40" s="53" t="str">
        <f>IFERROR(VLOOKUP($A40,#REF!,2,FALSE),"0")</f>
        <v>0</v>
      </c>
      <c r="L40" s="53" t="str">
        <f>IFERROR(VLOOKUP($A40,#REF!,2,FALSE),"0")</f>
        <v>0</v>
      </c>
      <c r="M40" s="53" t="str">
        <f>IFERROR(VLOOKUP($A40,#REF!,2,FALSE),"0")</f>
        <v>0</v>
      </c>
      <c r="N40" s="56">
        <f t="shared" si="0"/>
        <v>0</v>
      </c>
      <c r="P40" s="53" t="e">
        <f>$A$40</f>
        <v>#REF!</v>
      </c>
      <c r="Q40" s="53" t="str">
        <f>IFERROR(VLOOKUP($A40,#REF!,3,FALSE),"0")</f>
        <v>0</v>
      </c>
      <c r="R40" s="53" t="str">
        <f>IFERROR(VLOOKUP($A40,#REF!,3,FALSE),"0")</f>
        <v>0</v>
      </c>
      <c r="S40" s="53" t="str">
        <f>IFERROR(VLOOKUP($A40,#REF!,3,FALSE),"0")</f>
        <v>0</v>
      </c>
      <c r="T40" s="53" t="str">
        <f>IFERROR(VLOOKUP($A40,#REF!,3,FALSE),"0")</f>
        <v>0</v>
      </c>
      <c r="U40" s="53" t="str">
        <f>IFERROR(VLOOKUP($A40,#REF!,3,FALSE),"0")</f>
        <v>0</v>
      </c>
      <c r="V40" s="53" t="str">
        <f>IFERROR(VLOOKUP($A40,#REF!,3,FALSE),"0")</f>
        <v>0</v>
      </c>
      <c r="W40" s="53" t="str">
        <f>IFERROR(VLOOKUP($A40,#REF!,3,FALSE),"0")</f>
        <v>0</v>
      </c>
      <c r="X40" s="53" t="str">
        <f>IFERROR(VLOOKUP($A40,#REF!,3,FALSE),"0")</f>
        <v>0</v>
      </c>
      <c r="Y40" s="53" t="str">
        <f>IFERROR(VLOOKUP($A40,#REF!,3,FALSE),"0")</f>
        <v>0</v>
      </c>
      <c r="Z40" s="53" t="str">
        <f>IFERROR(VLOOKUP($A40,#REF!,3,FALSE),"0")</f>
        <v>0</v>
      </c>
      <c r="AA40" s="53" t="str">
        <f>IFERROR(VLOOKUP($A40,#REF!,3,FALSE),"0")</f>
        <v>0</v>
      </c>
      <c r="AB40" s="53" t="str">
        <f>IFERROR(VLOOKUP($A40,#REF!,3,FALSE),"0")</f>
        <v>0</v>
      </c>
      <c r="AC40" s="56">
        <f t="shared" si="1"/>
        <v>0</v>
      </c>
      <c r="AE40" s="53" t="e">
        <f>$A$40</f>
        <v>#REF!</v>
      </c>
      <c r="AF40" s="53" t="str">
        <f>IFERROR(VLOOKUP($A40,#REF!,4,FALSE),"0")</f>
        <v>0</v>
      </c>
      <c r="AG40" s="53" t="str">
        <f>IFERROR(VLOOKUP($A40,#REF!,4,FALSE),"0")</f>
        <v>0</v>
      </c>
      <c r="AH40" s="53" t="str">
        <f>IFERROR(VLOOKUP($A40,#REF!,4,FALSE),"0")</f>
        <v>0</v>
      </c>
      <c r="AI40" s="53" t="str">
        <f>IFERROR(VLOOKUP($A40,#REF!,4,FALSE),"0")</f>
        <v>0</v>
      </c>
      <c r="AJ40" s="53" t="str">
        <f>IFERROR(VLOOKUP($A40,#REF!,4,FALSE),"0")</f>
        <v>0</v>
      </c>
      <c r="AK40" s="53" t="str">
        <f>IFERROR(VLOOKUP($A40,#REF!,4,FALSE),"0")</f>
        <v>0</v>
      </c>
      <c r="AL40" s="53" t="str">
        <f>IFERROR(VLOOKUP($A40,#REF!,4,FALSE),"0")</f>
        <v>0</v>
      </c>
      <c r="AM40" s="53" t="str">
        <f>IFERROR(VLOOKUP($A40,#REF!,4,FALSE),"0")</f>
        <v>0</v>
      </c>
      <c r="AN40" s="53" t="str">
        <f>IFERROR(VLOOKUP($A40,#REF!,4,FALSE),"0")</f>
        <v>0</v>
      </c>
      <c r="AO40" s="53" t="str">
        <f>IFERROR(VLOOKUP($A40,#REF!,4,FALSE),"0")</f>
        <v>0</v>
      </c>
      <c r="AP40" s="53" t="str">
        <f>IFERROR(VLOOKUP($A40,#REF!,4,FALSE),"0")</f>
        <v>0</v>
      </c>
      <c r="AQ40" s="53" t="str">
        <f>IFERROR(VLOOKUP($A40,#REF!,4,FALSE),"0")</f>
        <v>0</v>
      </c>
      <c r="AR40" s="56">
        <f t="shared" si="2"/>
        <v>0</v>
      </c>
      <c r="AT40" s="53" t="e">
        <f>$A$40</f>
        <v>#REF!</v>
      </c>
      <c r="AU40" s="53" t="str">
        <f>IFERROR(VLOOKUP($A40,#REF!,5,FALSE),"0")</f>
        <v>0</v>
      </c>
      <c r="AV40" s="53" t="str">
        <f>IFERROR(VLOOKUP($A40,#REF!,5,FALSE),"0")</f>
        <v>0</v>
      </c>
      <c r="AW40" s="53" t="str">
        <f>IFERROR(VLOOKUP($A40,#REF!,5,FALSE),"0")</f>
        <v>0</v>
      </c>
      <c r="AX40" s="53" t="str">
        <f>IFERROR(VLOOKUP($A40,#REF!,5,FALSE),"0")</f>
        <v>0</v>
      </c>
      <c r="AY40" s="53" t="str">
        <f>IFERROR(VLOOKUP($A40,#REF!,5,FALSE),"0")</f>
        <v>0</v>
      </c>
      <c r="AZ40" s="53" t="str">
        <f>IFERROR(VLOOKUP($A40,#REF!,5,FALSE),"0")</f>
        <v>0</v>
      </c>
      <c r="BA40" s="53" t="str">
        <f>IFERROR(VLOOKUP($A40,#REF!,5,FALSE),"0")</f>
        <v>0</v>
      </c>
      <c r="BB40" s="53" t="str">
        <f>IFERROR(VLOOKUP($A40,#REF!,5,FALSE),"0")</f>
        <v>0</v>
      </c>
      <c r="BC40" s="53" t="str">
        <f>IFERROR(VLOOKUP($A40,#REF!,5,FALSE),"0")</f>
        <v>0</v>
      </c>
      <c r="BD40" s="53" t="str">
        <f>IFERROR(VLOOKUP($A40,#REF!,5,FALSE),"0")</f>
        <v>0</v>
      </c>
      <c r="BE40" s="53" t="str">
        <f>IFERROR(VLOOKUP($A40,#REF!,5,FALSE),"0")</f>
        <v>0</v>
      </c>
      <c r="BF40" s="53" t="str">
        <f>IFERROR(VLOOKUP($A40,#REF!,5,FALSE),"0")</f>
        <v>0</v>
      </c>
      <c r="BG40" s="56">
        <f t="shared" si="3"/>
        <v>0</v>
      </c>
      <c r="BI40" s="53" t="e">
        <f>$A$40</f>
        <v>#REF!</v>
      </c>
      <c r="BJ40" s="53" t="str">
        <f>IFERROR(VLOOKUP($A40,#REF!,6,FALSE),"0")</f>
        <v>0</v>
      </c>
      <c r="BK40" s="53" t="str">
        <f>IFERROR(VLOOKUP($A40,#REF!,6,FALSE),"0")</f>
        <v>0</v>
      </c>
      <c r="BL40" s="53" t="str">
        <f>IFERROR(VLOOKUP($A40,#REF!,6,FALSE),"0")</f>
        <v>0</v>
      </c>
      <c r="BM40" s="53" t="str">
        <f>IFERROR(VLOOKUP($A40,#REF!,6,FALSE),"0")</f>
        <v>0</v>
      </c>
      <c r="BN40" s="53" t="str">
        <f>IFERROR(VLOOKUP($A40,#REF!,6,FALSE),"0")</f>
        <v>0</v>
      </c>
      <c r="BO40" s="53" t="str">
        <f>IFERROR(VLOOKUP($A40,#REF!,6,FALSE),"0")</f>
        <v>0</v>
      </c>
      <c r="BP40" s="53" t="str">
        <f>IFERROR(VLOOKUP($A40,#REF!,6,FALSE),"0")</f>
        <v>0</v>
      </c>
      <c r="BQ40" s="53" t="str">
        <f>IFERROR(VLOOKUP($A40,#REF!,6,FALSE),"0")</f>
        <v>0</v>
      </c>
      <c r="BR40" s="53" t="str">
        <f>IFERROR(VLOOKUP($A40,#REF!,6,FALSE),"0")</f>
        <v>0</v>
      </c>
      <c r="BS40" s="53" t="str">
        <f>IFERROR(VLOOKUP($A40,#REF!,6,FALSE),"0")</f>
        <v>0</v>
      </c>
      <c r="BT40" s="53" t="str">
        <f>IFERROR(VLOOKUP($A40,#REF!,6,FALSE),"0")</f>
        <v>0</v>
      </c>
      <c r="BU40" s="53" t="str">
        <f>IFERROR(VLOOKUP($A40,#REF!,6,FALSE),"0")</f>
        <v>0</v>
      </c>
      <c r="BV40" s="56">
        <f t="shared" si="4"/>
        <v>0</v>
      </c>
      <c r="CK40" s="56"/>
      <c r="CZ40" s="56"/>
    </row>
    <row r="41" spans="1:104" x14ac:dyDescent="0.25">
      <c r="A41" s="53" t="str">
        <f>January!$C$39</f>
        <v>ainyoshi</v>
      </c>
      <c r="B41" s="53" t="str">
        <f>IFERROR(VLOOKUP($A41,#REF!,2,FALSE),"0")</f>
        <v>0</v>
      </c>
      <c r="C41" s="53" t="str">
        <f>IFERROR(VLOOKUP($A41,#REF!,2,FALSE),"0")</f>
        <v>0</v>
      </c>
      <c r="D41" s="53" t="str">
        <f>IFERROR(VLOOKUP($A41,#REF!,2,FALSE),"0")</f>
        <v>0</v>
      </c>
      <c r="E41" s="53" t="str">
        <f>IFERROR(VLOOKUP($A41,#REF!,2,FALSE),"0")</f>
        <v>0</v>
      </c>
      <c r="F41" s="53" t="str">
        <f>IFERROR(VLOOKUP($A41,#REF!,2,FALSE),"0")</f>
        <v>0</v>
      </c>
      <c r="G41" s="53" t="str">
        <f>IFERROR(VLOOKUP($A41,#REF!,2,FALSE),"0")</f>
        <v>0</v>
      </c>
      <c r="H41" s="53" t="str">
        <f>IFERROR(VLOOKUP($A41,#REF!,2,FALSE),"0")</f>
        <v>0</v>
      </c>
      <c r="I41" s="53" t="str">
        <f>IFERROR(VLOOKUP($A41,#REF!,2,FALSE),"0")</f>
        <v>0</v>
      </c>
      <c r="J41" s="53" t="str">
        <f>IFERROR(VLOOKUP($A41,#REF!,2,FALSE),"0")</f>
        <v>0</v>
      </c>
      <c r="K41" s="53" t="str">
        <f>IFERROR(VLOOKUP($A41,#REF!,2,FALSE),"0")</f>
        <v>0</v>
      </c>
      <c r="L41" s="53" t="str">
        <f>IFERROR(VLOOKUP($A41,#REF!,2,FALSE),"0")</f>
        <v>0</v>
      </c>
      <c r="M41" s="53" t="str">
        <f>IFERROR(VLOOKUP($A41,#REF!,2,FALSE),"0")</f>
        <v>0</v>
      </c>
      <c r="N41" s="56">
        <f>SUM(B41:M41)</f>
        <v>0</v>
      </c>
      <c r="P41" s="53" t="str">
        <f>$A$41</f>
        <v>ainyoshi</v>
      </c>
      <c r="Q41" s="53" t="str">
        <f>IFERROR(VLOOKUP($A41,#REF!,3,FALSE),"0")</f>
        <v>0</v>
      </c>
      <c r="R41" s="53" t="str">
        <f>IFERROR(VLOOKUP($A41,#REF!,3,FALSE),"0")</f>
        <v>0</v>
      </c>
      <c r="S41" s="53" t="str">
        <f>IFERROR(VLOOKUP($A41,#REF!,3,FALSE),"0")</f>
        <v>0</v>
      </c>
      <c r="T41" s="53" t="str">
        <f>IFERROR(VLOOKUP($A41,#REF!,3,FALSE),"0")</f>
        <v>0</v>
      </c>
      <c r="U41" s="53" t="str">
        <f>IFERROR(VLOOKUP($A41,#REF!,3,FALSE),"0")</f>
        <v>0</v>
      </c>
      <c r="V41" s="53" t="str">
        <f>IFERROR(VLOOKUP($A41,#REF!,3,FALSE),"0")</f>
        <v>0</v>
      </c>
      <c r="W41" s="53" t="str">
        <f>IFERROR(VLOOKUP($A41,#REF!,3,FALSE),"0")</f>
        <v>0</v>
      </c>
      <c r="X41" s="53" t="str">
        <f>IFERROR(VLOOKUP($A41,#REF!,3,FALSE),"0")</f>
        <v>0</v>
      </c>
      <c r="Y41" s="53" t="str">
        <f>IFERROR(VLOOKUP($A41,#REF!,3,FALSE),"0")</f>
        <v>0</v>
      </c>
      <c r="Z41" s="53" t="str">
        <f>IFERROR(VLOOKUP($A41,#REF!,3,FALSE),"0")</f>
        <v>0</v>
      </c>
      <c r="AA41" s="53" t="str">
        <f>IFERROR(VLOOKUP($A41,#REF!,3,FALSE),"0")</f>
        <v>0</v>
      </c>
      <c r="AB41" s="53" t="str">
        <f>IFERROR(VLOOKUP($A41,#REF!,3,FALSE),"0")</f>
        <v>0</v>
      </c>
      <c r="AC41" s="56">
        <f t="shared" si="1"/>
        <v>0</v>
      </c>
      <c r="AE41" s="53" t="str">
        <f>$A$41</f>
        <v>ainyoshi</v>
      </c>
      <c r="AF41" s="53" t="str">
        <f>IFERROR(VLOOKUP($A41,#REF!,4,FALSE),"0")</f>
        <v>0</v>
      </c>
      <c r="AG41" s="53" t="str">
        <f>IFERROR(VLOOKUP($A41,#REF!,4,FALSE),"0")</f>
        <v>0</v>
      </c>
      <c r="AH41" s="53" t="str">
        <f>IFERROR(VLOOKUP($A41,#REF!,4,FALSE),"0")</f>
        <v>0</v>
      </c>
      <c r="AI41" s="53" t="str">
        <f>IFERROR(VLOOKUP($A41,#REF!,4,FALSE),"0")</f>
        <v>0</v>
      </c>
      <c r="AJ41" s="53" t="str">
        <f>IFERROR(VLOOKUP($A41,#REF!,4,FALSE),"0")</f>
        <v>0</v>
      </c>
      <c r="AK41" s="53" t="str">
        <f>IFERROR(VLOOKUP($A41,#REF!,4,FALSE),"0")</f>
        <v>0</v>
      </c>
      <c r="AL41" s="53" t="str">
        <f>IFERROR(VLOOKUP($A41,#REF!,4,FALSE),"0")</f>
        <v>0</v>
      </c>
      <c r="AM41" s="53" t="str">
        <f>IFERROR(VLOOKUP($A41,#REF!,4,FALSE),"0")</f>
        <v>0</v>
      </c>
      <c r="AN41" s="53" t="str">
        <f>IFERROR(VLOOKUP($A41,#REF!,4,FALSE),"0")</f>
        <v>0</v>
      </c>
      <c r="AO41" s="53" t="str">
        <f>IFERROR(VLOOKUP($A41,#REF!,4,FALSE),"0")</f>
        <v>0</v>
      </c>
      <c r="AP41" s="53" t="str">
        <f>IFERROR(VLOOKUP($A41,#REF!,4,FALSE),"0")</f>
        <v>0</v>
      </c>
      <c r="AQ41" s="53" t="str">
        <f>IFERROR(VLOOKUP($A41,#REF!,4,FALSE),"0")</f>
        <v>0</v>
      </c>
      <c r="AR41" s="56">
        <f t="shared" si="2"/>
        <v>0</v>
      </c>
      <c r="AT41" s="53" t="str">
        <f>$A$41</f>
        <v>ainyoshi</v>
      </c>
      <c r="AU41" s="53" t="str">
        <f>IFERROR(VLOOKUP($A41,#REF!,5,FALSE),"0")</f>
        <v>0</v>
      </c>
      <c r="AV41" s="53" t="str">
        <f>IFERROR(VLOOKUP($A41,#REF!,5,FALSE),"0")</f>
        <v>0</v>
      </c>
      <c r="AW41" s="53" t="str">
        <f>IFERROR(VLOOKUP($A41,#REF!,5,FALSE),"0")</f>
        <v>0</v>
      </c>
      <c r="AX41" s="53" t="str">
        <f>IFERROR(VLOOKUP($A41,#REF!,5,FALSE),"0")</f>
        <v>0</v>
      </c>
      <c r="AY41" s="53" t="str">
        <f>IFERROR(VLOOKUP($A41,#REF!,5,FALSE),"0")</f>
        <v>0</v>
      </c>
      <c r="AZ41" s="53" t="str">
        <f>IFERROR(VLOOKUP($A41,#REF!,5,FALSE),"0")</f>
        <v>0</v>
      </c>
      <c r="BA41" s="53" t="str">
        <f>IFERROR(VLOOKUP($A41,#REF!,5,FALSE),"0")</f>
        <v>0</v>
      </c>
      <c r="BB41" s="53" t="str">
        <f>IFERROR(VLOOKUP($A41,#REF!,5,FALSE),"0")</f>
        <v>0</v>
      </c>
      <c r="BC41" s="53" t="str">
        <f>IFERROR(VLOOKUP($A41,#REF!,5,FALSE),"0")</f>
        <v>0</v>
      </c>
      <c r="BD41" s="53" t="str">
        <f>IFERROR(VLOOKUP($A41,#REF!,5,FALSE),"0")</f>
        <v>0</v>
      </c>
      <c r="BE41" s="53" t="str">
        <f>IFERROR(VLOOKUP($A41,#REF!,5,FALSE),"0")</f>
        <v>0</v>
      </c>
      <c r="BF41" s="53" t="str">
        <f>IFERROR(VLOOKUP($A41,#REF!,5,FALSE),"0")</f>
        <v>0</v>
      </c>
      <c r="BG41" s="56">
        <f t="shared" si="3"/>
        <v>0</v>
      </c>
      <c r="BI41" s="53" t="str">
        <f>$A$41</f>
        <v>ainyoshi</v>
      </c>
      <c r="BJ41" s="53" t="str">
        <f>IFERROR(VLOOKUP($A41,#REF!,6,FALSE),"0")</f>
        <v>0</v>
      </c>
      <c r="BK41" s="53" t="str">
        <f>IFERROR(VLOOKUP($A41,#REF!,6,FALSE),"0")</f>
        <v>0</v>
      </c>
      <c r="BL41" s="53" t="str">
        <f>IFERROR(VLOOKUP($A41,#REF!,6,FALSE),"0")</f>
        <v>0</v>
      </c>
      <c r="BM41" s="53" t="str">
        <f>IFERROR(VLOOKUP($A41,#REF!,6,FALSE),"0")</f>
        <v>0</v>
      </c>
      <c r="BN41" s="53" t="str">
        <f>IFERROR(VLOOKUP($A41,#REF!,6,FALSE),"0")</f>
        <v>0</v>
      </c>
      <c r="BO41" s="53" t="str">
        <f>IFERROR(VLOOKUP($A41,#REF!,6,FALSE),"0")</f>
        <v>0</v>
      </c>
      <c r="BP41" s="53" t="str">
        <f>IFERROR(VLOOKUP($A41,#REF!,6,FALSE),"0")</f>
        <v>0</v>
      </c>
      <c r="BQ41" s="53" t="str">
        <f>IFERROR(VLOOKUP($A41,#REF!,6,FALSE),"0")</f>
        <v>0</v>
      </c>
      <c r="BR41" s="53" t="str">
        <f>IFERROR(VLOOKUP($A41,#REF!,6,FALSE),"0")</f>
        <v>0</v>
      </c>
      <c r="BS41" s="53" t="str">
        <f>IFERROR(VLOOKUP($A41,#REF!,6,FALSE),"0")</f>
        <v>0</v>
      </c>
      <c r="BT41" s="53" t="str">
        <f>IFERROR(VLOOKUP($A41,#REF!,6,FALSE),"0")</f>
        <v>0</v>
      </c>
      <c r="BU41" s="53" t="str">
        <f>IFERROR(VLOOKUP($A41,#REF!,6,FALSE),"0")</f>
        <v>0</v>
      </c>
      <c r="BV41" s="56">
        <f t="shared" si="4"/>
        <v>0</v>
      </c>
      <c r="CK41" s="56"/>
      <c r="CZ41" s="56"/>
    </row>
    <row r="42" spans="1:104" x14ac:dyDescent="0.25">
      <c r="A42" s="53" t="e">
        <f>January!#REF!</f>
        <v>#REF!</v>
      </c>
      <c r="B42" s="53" t="str">
        <f>IFERROR(VLOOKUP($A42,#REF!,2,FALSE),"0")</f>
        <v>0</v>
      </c>
      <c r="C42" s="53" t="str">
        <f>IFERROR(VLOOKUP($A42,#REF!,2,FALSE),"0")</f>
        <v>0</v>
      </c>
      <c r="D42" s="53" t="str">
        <f>IFERROR(VLOOKUP($A42,#REF!,2,FALSE),"0")</f>
        <v>0</v>
      </c>
      <c r="E42" s="53" t="str">
        <f>IFERROR(VLOOKUP($A42,#REF!,2,FALSE),"0")</f>
        <v>0</v>
      </c>
      <c r="F42" s="53" t="str">
        <f>IFERROR(VLOOKUP($A42,#REF!,2,FALSE),"0")</f>
        <v>0</v>
      </c>
      <c r="G42" s="53" t="str">
        <f>IFERROR(VLOOKUP($A42,#REF!,2,FALSE),"0")</f>
        <v>0</v>
      </c>
      <c r="H42" s="53" t="str">
        <f>IFERROR(VLOOKUP($A42,#REF!,2,FALSE),"0")</f>
        <v>0</v>
      </c>
      <c r="I42" s="53" t="str">
        <f>IFERROR(VLOOKUP($A42,#REF!,2,FALSE),"0")</f>
        <v>0</v>
      </c>
      <c r="J42" s="53" t="str">
        <f>IFERROR(VLOOKUP($A42,#REF!,2,FALSE),"0")</f>
        <v>0</v>
      </c>
      <c r="K42" s="53" t="str">
        <f>IFERROR(VLOOKUP($A42,#REF!,2,FALSE),"0")</f>
        <v>0</v>
      </c>
      <c r="L42" s="53" t="str">
        <f>IFERROR(VLOOKUP($A42,#REF!,2,FALSE),"0")</f>
        <v>0</v>
      </c>
      <c r="M42" s="53" t="str">
        <f>IFERROR(VLOOKUP($A42,#REF!,2,FALSE),"0")</f>
        <v>0</v>
      </c>
      <c r="N42" s="56">
        <f t="shared" si="0"/>
        <v>0</v>
      </c>
      <c r="P42" s="53" t="e">
        <f>$A$42</f>
        <v>#REF!</v>
      </c>
      <c r="Q42" s="53" t="str">
        <f>IFERROR(VLOOKUP($A42,#REF!,3,FALSE),"0")</f>
        <v>0</v>
      </c>
      <c r="R42" s="53" t="str">
        <f>IFERROR(VLOOKUP($A42,#REF!,3,FALSE),"0")</f>
        <v>0</v>
      </c>
      <c r="S42" s="53" t="str">
        <f>IFERROR(VLOOKUP($A42,#REF!,3,FALSE),"0")</f>
        <v>0</v>
      </c>
      <c r="T42" s="53" t="str">
        <f>IFERROR(VLOOKUP($A42,#REF!,3,FALSE),"0")</f>
        <v>0</v>
      </c>
      <c r="U42" s="53" t="str">
        <f>IFERROR(VLOOKUP($A42,#REF!,3,FALSE),"0")</f>
        <v>0</v>
      </c>
      <c r="V42" s="53" t="str">
        <f>IFERROR(VLOOKUP($A42,#REF!,3,FALSE),"0")</f>
        <v>0</v>
      </c>
      <c r="W42" s="53" t="str">
        <f>IFERROR(VLOOKUP($A42,#REF!,3,FALSE),"0")</f>
        <v>0</v>
      </c>
      <c r="X42" s="53" t="str">
        <f>IFERROR(VLOOKUP($A42,#REF!,3,FALSE),"0")</f>
        <v>0</v>
      </c>
      <c r="Y42" s="53" t="str">
        <f>IFERROR(VLOOKUP($A42,#REF!,3,FALSE),"0")</f>
        <v>0</v>
      </c>
      <c r="Z42" s="53" t="str">
        <f>IFERROR(VLOOKUP($A42,#REF!,3,FALSE),"0")</f>
        <v>0</v>
      </c>
      <c r="AA42" s="53" t="str">
        <f>IFERROR(VLOOKUP($A42,#REF!,3,FALSE),"0")</f>
        <v>0</v>
      </c>
      <c r="AB42" s="53" t="str">
        <f>IFERROR(VLOOKUP($A42,#REF!,3,FALSE),"0")</f>
        <v>0</v>
      </c>
      <c r="AC42" s="56">
        <f t="shared" si="1"/>
        <v>0</v>
      </c>
      <c r="AE42" s="53" t="e">
        <f>$A$42</f>
        <v>#REF!</v>
      </c>
      <c r="AF42" s="53" t="str">
        <f>IFERROR(VLOOKUP($A42,#REF!,4,FALSE),"0")</f>
        <v>0</v>
      </c>
      <c r="AG42" s="53" t="str">
        <f>IFERROR(VLOOKUP($A42,#REF!,4,FALSE),"0")</f>
        <v>0</v>
      </c>
      <c r="AH42" s="53" t="str">
        <f>IFERROR(VLOOKUP($A42,#REF!,4,FALSE),"0")</f>
        <v>0</v>
      </c>
      <c r="AI42" s="53" t="str">
        <f>IFERROR(VLOOKUP($A42,#REF!,4,FALSE),"0")</f>
        <v>0</v>
      </c>
      <c r="AJ42" s="53" t="str">
        <f>IFERROR(VLOOKUP($A42,#REF!,4,FALSE),"0")</f>
        <v>0</v>
      </c>
      <c r="AK42" s="53" t="str">
        <f>IFERROR(VLOOKUP($A42,#REF!,4,FALSE),"0")</f>
        <v>0</v>
      </c>
      <c r="AL42" s="53" t="str">
        <f>IFERROR(VLOOKUP($A42,#REF!,4,FALSE),"0")</f>
        <v>0</v>
      </c>
      <c r="AM42" s="53" t="str">
        <f>IFERROR(VLOOKUP($A42,#REF!,4,FALSE),"0")</f>
        <v>0</v>
      </c>
      <c r="AN42" s="53" t="str">
        <f>IFERROR(VLOOKUP($A42,#REF!,4,FALSE),"0")</f>
        <v>0</v>
      </c>
      <c r="AO42" s="53" t="str">
        <f>IFERROR(VLOOKUP($A42,#REF!,4,FALSE),"0")</f>
        <v>0</v>
      </c>
      <c r="AP42" s="53" t="str">
        <f>IFERROR(VLOOKUP($A42,#REF!,4,FALSE),"0")</f>
        <v>0</v>
      </c>
      <c r="AQ42" s="53" t="str">
        <f>IFERROR(VLOOKUP($A42,#REF!,4,FALSE),"0")</f>
        <v>0</v>
      </c>
      <c r="AR42" s="56">
        <f t="shared" ref="AR42:AR46" si="10">SUM(AF42:AQ42)</f>
        <v>0</v>
      </c>
      <c r="AT42" s="53" t="e">
        <f>$A$42</f>
        <v>#REF!</v>
      </c>
      <c r="AU42" s="53" t="str">
        <f>IFERROR(VLOOKUP($A42,#REF!,5,FALSE),"0")</f>
        <v>0</v>
      </c>
      <c r="AV42" s="53" t="str">
        <f>IFERROR(VLOOKUP($A42,#REF!,5,FALSE),"0")</f>
        <v>0</v>
      </c>
      <c r="AW42" s="53" t="str">
        <f>IFERROR(VLOOKUP($A42,#REF!,5,FALSE),"0")</f>
        <v>0</v>
      </c>
      <c r="AX42" s="53" t="str">
        <f>IFERROR(VLOOKUP($A42,#REF!,5,FALSE),"0")</f>
        <v>0</v>
      </c>
      <c r="AY42" s="53" t="str">
        <f>IFERROR(VLOOKUP($A42,#REF!,5,FALSE),"0")</f>
        <v>0</v>
      </c>
      <c r="AZ42" s="53" t="str">
        <f>IFERROR(VLOOKUP($A42,#REF!,5,FALSE),"0")</f>
        <v>0</v>
      </c>
      <c r="BA42" s="53" t="str">
        <f>IFERROR(VLOOKUP($A42,#REF!,5,FALSE),"0")</f>
        <v>0</v>
      </c>
      <c r="BB42" s="53" t="str">
        <f>IFERROR(VLOOKUP($A42,#REF!,5,FALSE),"0")</f>
        <v>0</v>
      </c>
      <c r="BC42" s="53" t="str">
        <f>IFERROR(VLOOKUP($A42,#REF!,5,FALSE),"0")</f>
        <v>0</v>
      </c>
      <c r="BD42" s="53" t="str">
        <f>IFERROR(VLOOKUP($A42,#REF!,5,FALSE),"0")</f>
        <v>0</v>
      </c>
      <c r="BE42" s="53" t="str">
        <f>IFERROR(VLOOKUP($A42,#REF!,5,FALSE),"0")</f>
        <v>0</v>
      </c>
      <c r="BF42" s="53" t="str">
        <f>IFERROR(VLOOKUP($A42,#REF!,5,FALSE),"0")</f>
        <v>0</v>
      </c>
      <c r="BG42" s="56">
        <f t="shared" ref="BG42:BG46" si="11">SUM(AU42:BF42)</f>
        <v>0</v>
      </c>
      <c r="BI42" s="53" t="e">
        <f>$A$42</f>
        <v>#REF!</v>
      </c>
      <c r="BJ42" s="53" t="str">
        <f>IFERROR(VLOOKUP($A42,#REF!,6,FALSE),"0")</f>
        <v>0</v>
      </c>
      <c r="BK42" s="53" t="str">
        <f>IFERROR(VLOOKUP($A42,#REF!,6,FALSE),"0")</f>
        <v>0</v>
      </c>
      <c r="BL42" s="53" t="str">
        <f>IFERROR(VLOOKUP($A42,#REF!,6,FALSE),"0")</f>
        <v>0</v>
      </c>
      <c r="BM42" s="53" t="str">
        <f>IFERROR(VLOOKUP($A42,#REF!,6,FALSE),"0")</f>
        <v>0</v>
      </c>
      <c r="BN42" s="53" t="str">
        <f>IFERROR(VLOOKUP($A42,#REF!,6,FALSE),"0")</f>
        <v>0</v>
      </c>
      <c r="BO42" s="53" t="str">
        <f>IFERROR(VLOOKUP($A42,#REF!,6,FALSE),"0")</f>
        <v>0</v>
      </c>
      <c r="BP42" s="53" t="str">
        <f>IFERROR(VLOOKUP($A42,#REF!,6,FALSE),"0")</f>
        <v>0</v>
      </c>
      <c r="BQ42" s="53" t="str">
        <f>IFERROR(VLOOKUP($A42,#REF!,6,FALSE),"0")</f>
        <v>0</v>
      </c>
      <c r="BR42" s="53" t="str">
        <f>IFERROR(VLOOKUP($A42,#REF!,6,FALSE),"0")</f>
        <v>0</v>
      </c>
      <c r="BS42" s="53" t="str">
        <f>IFERROR(VLOOKUP($A42,#REF!,6,FALSE),"0")</f>
        <v>0</v>
      </c>
      <c r="BT42" s="53" t="str">
        <f>IFERROR(VLOOKUP($A42,#REF!,6,FALSE),"0")</f>
        <v>0</v>
      </c>
      <c r="BU42" s="53" t="str">
        <f>IFERROR(VLOOKUP($A42,#REF!,6,FALSE),"0")</f>
        <v>0</v>
      </c>
      <c r="BV42" s="56">
        <f t="shared" ref="BV42:BV46" si="12">SUM(BJ42:BU42)</f>
        <v>0</v>
      </c>
      <c r="CK42" s="56"/>
      <c r="CZ42" s="56"/>
    </row>
    <row r="43" spans="1:104" x14ac:dyDescent="0.25">
      <c r="A43" s="53" t="str">
        <f>January!$C$40</f>
        <v>mumasasn</v>
      </c>
      <c r="B43" s="53" t="str">
        <f>IFERROR(VLOOKUP($A43,#REF!,2,FALSE),"0")</f>
        <v>0</v>
      </c>
      <c r="C43" s="53" t="str">
        <f>IFERROR(VLOOKUP($A43,#REF!,2,FALSE),"0")</f>
        <v>0</v>
      </c>
      <c r="D43" s="53" t="str">
        <f>IFERROR(VLOOKUP($A43,#REF!,2,FALSE),"0")</f>
        <v>0</v>
      </c>
      <c r="E43" s="53" t="str">
        <f>IFERROR(VLOOKUP($A43,#REF!,2,FALSE),"0")</f>
        <v>0</v>
      </c>
      <c r="F43" s="53" t="str">
        <f>IFERROR(VLOOKUP($A43,#REF!,2,FALSE),"0")</f>
        <v>0</v>
      </c>
      <c r="G43" s="53" t="str">
        <f>IFERROR(VLOOKUP($A43,#REF!,2,FALSE),"0")</f>
        <v>0</v>
      </c>
      <c r="H43" s="53" t="str">
        <f>IFERROR(VLOOKUP($A43,#REF!,2,FALSE),"0")</f>
        <v>0</v>
      </c>
      <c r="I43" s="53" t="str">
        <f>IFERROR(VLOOKUP($A43,#REF!,2,FALSE),"0")</f>
        <v>0</v>
      </c>
      <c r="J43" s="53" t="str">
        <f>IFERROR(VLOOKUP($A43,#REF!,2,FALSE),"0")</f>
        <v>0</v>
      </c>
      <c r="K43" s="53" t="str">
        <f>IFERROR(VLOOKUP($A43,#REF!,2,FALSE),"0")</f>
        <v>0</v>
      </c>
      <c r="L43" s="53" t="str">
        <f>IFERROR(VLOOKUP($A43,#REF!,2,FALSE),"0")</f>
        <v>0</v>
      </c>
      <c r="M43" s="53" t="str">
        <f>IFERROR(VLOOKUP($A43,#REF!,2,FALSE),"0")</f>
        <v>0</v>
      </c>
      <c r="N43" s="56">
        <f t="shared" si="0"/>
        <v>0</v>
      </c>
      <c r="P43" s="53" t="str">
        <f>$A$43</f>
        <v>mumasasn</v>
      </c>
      <c r="Q43" s="53" t="str">
        <f>IFERROR(VLOOKUP($A43,#REF!,3,FALSE),"0")</f>
        <v>0</v>
      </c>
      <c r="R43" s="53" t="str">
        <f>IFERROR(VLOOKUP($A43,#REF!,3,FALSE),"0")</f>
        <v>0</v>
      </c>
      <c r="S43" s="53" t="str">
        <f>IFERROR(VLOOKUP($A43,#REF!,3,FALSE),"0")</f>
        <v>0</v>
      </c>
      <c r="T43" s="53" t="str">
        <f>IFERROR(VLOOKUP($A43,#REF!,3,FALSE),"0")</f>
        <v>0</v>
      </c>
      <c r="U43" s="53" t="str">
        <f>IFERROR(VLOOKUP($A43,#REF!,3,FALSE),"0")</f>
        <v>0</v>
      </c>
      <c r="V43" s="53" t="str">
        <f>IFERROR(VLOOKUP($A43,#REF!,3,FALSE),"0")</f>
        <v>0</v>
      </c>
      <c r="W43" s="53" t="str">
        <f>IFERROR(VLOOKUP($A43,#REF!,3,FALSE),"0")</f>
        <v>0</v>
      </c>
      <c r="X43" s="53" t="str">
        <f>IFERROR(VLOOKUP($A43,#REF!,3,FALSE),"0")</f>
        <v>0</v>
      </c>
      <c r="Y43" s="53" t="str">
        <f>IFERROR(VLOOKUP($A43,#REF!,3,FALSE),"0")</f>
        <v>0</v>
      </c>
      <c r="Z43" s="53" t="str">
        <f>IFERROR(VLOOKUP($A43,#REF!,3,FALSE),"0")</f>
        <v>0</v>
      </c>
      <c r="AA43" s="53" t="str">
        <f>IFERROR(VLOOKUP($A43,#REF!,3,FALSE),"0")</f>
        <v>0</v>
      </c>
      <c r="AB43" s="53" t="str">
        <f>IFERROR(VLOOKUP($A43,#REF!,3,FALSE),"0")</f>
        <v>0</v>
      </c>
      <c r="AC43" s="56">
        <f t="shared" si="1"/>
        <v>0</v>
      </c>
      <c r="AE43" s="53" t="str">
        <f>$A$43</f>
        <v>mumasasn</v>
      </c>
      <c r="AF43" s="53" t="str">
        <f>IFERROR(VLOOKUP($A43,#REF!,4,FALSE),"0")</f>
        <v>0</v>
      </c>
      <c r="AG43" s="53" t="str">
        <f>IFERROR(VLOOKUP($A43,#REF!,4,FALSE),"0")</f>
        <v>0</v>
      </c>
      <c r="AH43" s="53" t="str">
        <f>IFERROR(VLOOKUP($A43,#REF!,4,FALSE),"0")</f>
        <v>0</v>
      </c>
      <c r="AI43" s="53" t="str">
        <f>IFERROR(VLOOKUP($A43,#REF!,4,FALSE),"0")</f>
        <v>0</v>
      </c>
      <c r="AJ43" s="53" t="str">
        <f>IFERROR(VLOOKUP($A43,#REF!,4,FALSE),"0")</f>
        <v>0</v>
      </c>
      <c r="AK43" s="53" t="str">
        <f>IFERROR(VLOOKUP($A43,#REF!,4,FALSE),"0")</f>
        <v>0</v>
      </c>
      <c r="AL43" s="53" t="str">
        <f>IFERROR(VLOOKUP($A43,#REF!,4,FALSE),"0")</f>
        <v>0</v>
      </c>
      <c r="AM43" s="53" t="str">
        <f>IFERROR(VLOOKUP($A43,#REF!,4,FALSE),"0")</f>
        <v>0</v>
      </c>
      <c r="AN43" s="53" t="str">
        <f>IFERROR(VLOOKUP($A43,#REF!,4,FALSE),"0")</f>
        <v>0</v>
      </c>
      <c r="AO43" s="53" t="str">
        <f>IFERROR(VLOOKUP($A43,#REF!,4,FALSE),"0")</f>
        <v>0</v>
      </c>
      <c r="AP43" s="53" t="str">
        <f>IFERROR(VLOOKUP($A43,#REF!,4,FALSE),"0")</f>
        <v>0</v>
      </c>
      <c r="AQ43" s="53" t="str">
        <f>IFERROR(VLOOKUP($A43,#REF!,4,FALSE),"0")</f>
        <v>0</v>
      </c>
      <c r="AR43" s="56">
        <f t="shared" si="10"/>
        <v>0</v>
      </c>
      <c r="AT43" s="53" t="str">
        <f>$A$43</f>
        <v>mumasasn</v>
      </c>
      <c r="AU43" s="53" t="str">
        <f>IFERROR(VLOOKUP($A43,#REF!,5,FALSE),"0")</f>
        <v>0</v>
      </c>
      <c r="AV43" s="53" t="str">
        <f>IFERROR(VLOOKUP($A43,#REF!,5,FALSE),"0")</f>
        <v>0</v>
      </c>
      <c r="AW43" s="53" t="str">
        <f>IFERROR(VLOOKUP($A43,#REF!,5,FALSE),"0")</f>
        <v>0</v>
      </c>
      <c r="AX43" s="53" t="str">
        <f>IFERROR(VLOOKUP($A43,#REF!,5,FALSE),"0")</f>
        <v>0</v>
      </c>
      <c r="AY43" s="53" t="str">
        <f>IFERROR(VLOOKUP($A43,#REF!,5,FALSE),"0")</f>
        <v>0</v>
      </c>
      <c r="AZ43" s="53" t="str">
        <f>IFERROR(VLOOKUP($A43,#REF!,5,FALSE),"0")</f>
        <v>0</v>
      </c>
      <c r="BA43" s="53" t="str">
        <f>IFERROR(VLOOKUP($A43,#REF!,5,FALSE),"0")</f>
        <v>0</v>
      </c>
      <c r="BB43" s="53" t="str">
        <f>IFERROR(VLOOKUP($A43,#REF!,5,FALSE),"0")</f>
        <v>0</v>
      </c>
      <c r="BC43" s="53" t="str">
        <f>IFERROR(VLOOKUP($A43,#REF!,5,FALSE),"0")</f>
        <v>0</v>
      </c>
      <c r="BD43" s="53" t="str">
        <f>IFERROR(VLOOKUP($A43,#REF!,5,FALSE),"0")</f>
        <v>0</v>
      </c>
      <c r="BE43" s="53" t="str">
        <f>IFERROR(VLOOKUP($A43,#REF!,5,FALSE),"0")</f>
        <v>0</v>
      </c>
      <c r="BF43" s="53" t="str">
        <f>IFERROR(VLOOKUP($A43,#REF!,5,FALSE),"0")</f>
        <v>0</v>
      </c>
      <c r="BG43" s="56">
        <f t="shared" si="11"/>
        <v>0</v>
      </c>
      <c r="BI43" s="53" t="str">
        <f>$A$43</f>
        <v>mumasasn</v>
      </c>
      <c r="BJ43" s="53" t="str">
        <f>IFERROR(VLOOKUP($A43,#REF!,6,FALSE),"0")</f>
        <v>0</v>
      </c>
      <c r="BK43" s="53" t="str">
        <f>IFERROR(VLOOKUP($A43,#REF!,6,FALSE),"0")</f>
        <v>0</v>
      </c>
      <c r="BL43" s="53" t="str">
        <f>IFERROR(VLOOKUP($A43,#REF!,6,FALSE),"0")</f>
        <v>0</v>
      </c>
      <c r="BM43" s="53" t="str">
        <f>IFERROR(VLOOKUP($A43,#REF!,6,FALSE),"0")</f>
        <v>0</v>
      </c>
      <c r="BN43" s="53" t="str">
        <f>IFERROR(VLOOKUP($A43,#REF!,6,FALSE),"0")</f>
        <v>0</v>
      </c>
      <c r="BO43" s="53" t="str">
        <f>IFERROR(VLOOKUP($A43,#REF!,6,FALSE),"0")</f>
        <v>0</v>
      </c>
      <c r="BP43" s="53" t="str">
        <f>IFERROR(VLOOKUP($A43,#REF!,6,FALSE),"0")</f>
        <v>0</v>
      </c>
      <c r="BQ43" s="53" t="str">
        <f>IFERROR(VLOOKUP($A43,#REF!,6,FALSE),"0")</f>
        <v>0</v>
      </c>
      <c r="BR43" s="53" t="str">
        <f>IFERROR(VLOOKUP($A43,#REF!,6,FALSE),"0")</f>
        <v>0</v>
      </c>
      <c r="BS43" s="53" t="str">
        <f>IFERROR(VLOOKUP($A43,#REF!,6,FALSE),"0")</f>
        <v>0</v>
      </c>
      <c r="BT43" s="53" t="str">
        <f>IFERROR(VLOOKUP($A43,#REF!,6,FALSE),"0")</f>
        <v>0</v>
      </c>
      <c r="BU43" s="53" t="str">
        <f>IFERROR(VLOOKUP($A43,#REF!,6,FALSE),"0")</f>
        <v>0</v>
      </c>
      <c r="BV43" s="56">
        <f t="shared" si="12"/>
        <v>0</v>
      </c>
      <c r="CK43" s="56"/>
      <c r="CZ43" s="56"/>
    </row>
    <row r="44" spans="1:104" x14ac:dyDescent="0.25">
      <c r="A44" s="53" t="e">
        <f>January!#REF!</f>
        <v>#REF!</v>
      </c>
      <c r="B44" s="53" t="str">
        <f>IFERROR(VLOOKUP($A44,#REF!,2,FALSE),"0")</f>
        <v>0</v>
      </c>
      <c r="C44" s="53" t="str">
        <f>IFERROR(VLOOKUP($A44,#REF!,2,FALSE),"0")</f>
        <v>0</v>
      </c>
      <c r="D44" s="53" t="str">
        <f>IFERROR(VLOOKUP($A44,#REF!,2,FALSE),"0")</f>
        <v>0</v>
      </c>
      <c r="E44" s="53" t="str">
        <f>IFERROR(VLOOKUP($A44,#REF!,2,FALSE),"0")</f>
        <v>0</v>
      </c>
      <c r="F44" s="53" t="str">
        <f>IFERROR(VLOOKUP($A44,#REF!,2,FALSE),"0")</f>
        <v>0</v>
      </c>
      <c r="G44" s="53" t="str">
        <f>IFERROR(VLOOKUP($A44,#REF!,2,FALSE),"0")</f>
        <v>0</v>
      </c>
      <c r="H44" s="53" t="str">
        <f>IFERROR(VLOOKUP($A44,#REF!,2,FALSE),"0")</f>
        <v>0</v>
      </c>
      <c r="I44" s="53" t="str">
        <f>IFERROR(VLOOKUP($A44,#REF!,2,FALSE),"0")</f>
        <v>0</v>
      </c>
      <c r="J44" s="53" t="str">
        <f>IFERROR(VLOOKUP($A44,#REF!,2,FALSE),"0")</f>
        <v>0</v>
      </c>
      <c r="K44" s="53" t="str">
        <f>IFERROR(VLOOKUP($A44,#REF!,2,FALSE),"0")</f>
        <v>0</v>
      </c>
      <c r="L44" s="53" t="str">
        <f>IFERROR(VLOOKUP($A44,#REF!,2,FALSE),"0")</f>
        <v>0</v>
      </c>
      <c r="M44" s="53" t="str">
        <f>IFERROR(VLOOKUP($A44,#REF!,2,FALSE),"0")</f>
        <v>0</v>
      </c>
      <c r="N44" s="56">
        <f t="shared" si="0"/>
        <v>0</v>
      </c>
      <c r="P44" s="53" t="e">
        <f>$A$44</f>
        <v>#REF!</v>
      </c>
      <c r="Q44" s="53" t="str">
        <f>IFERROR(VLOOKUP($A44,#REF!,3,FALSE),"0")</f>
        <v>0</v>
      </c>
      <c r="R44" s="53" t="str">
        <f>IFERROR(VLOOKUP($A44,#REF!,3,FALSE),"0")</f>
        <v>0</v>
      </c>
      <c r="S44" s="53" t="str">
        <f>IFERROR(VLOOKUP($A44,#REF!,3,FALSE),"0")</f>
        <v>0</v>
      </c>
      <c r="T44" s="53" t="str">
        <f>IFERROR(VLOOKUP($A44,#REF!,3,FALSE),"0")</f>
        <v>0</v>
      </c>
      <c r="U44" s="53" t="str">
        <f>IFERROR(VLOOKUP($A44,#REF!,3,FALSE),"0")</f>
        <v>0</v>
      </c>
      <c r="V44" s="53" t="str">
        <f>IFERROR(VLOOKUP($A44,#REF!,3,FALSE),"0")</f>
        <v>0</v>
      </c>
      <c r="W44" s="53" t="str">
        <f>IFERROR(VLOOKUP($A44,#REF!,3,FALSE),"0")</f>
        <v>0</v>
      </c>
      <c r="X44" s="53" t="str">
        <f>IFERROR(VLOOKUP($A44,#REF!,3,FALSE),"0")</f>
        <v>0</v>
      </c>
      <c r="Y44" s="53" t="str">
        <f>IFERROR(VLOOKUP($A44,#REF!,3,FALSE),"0")</f>
        <v>0</v>
      </c>
      <c r="Z44" s="53" t="str">
        <f>IFERROR(VLOOKUP($A44,#REF!,3,FALSE),"0")</f>
        <v>0</v>
      </c>
      <c r="AA44" s="53" t="str">
        <f>IFERROR(VLOOKUP($A44,#REF!,3,FALSE),"0")</f>
        <v>0</v>
      </c>
      <c r="AB44" s="53" t="str">
        <f>IFERROR(VLOOKUP($A44,#REF!,3,FALSE),"0")</f>
        <v>0</v>
      </c>
      <c r="AC44" s="56">
        <f t="shared" si="1"/>
        <v>0</v>
      </c>
      <c r="AE44" s="53" t="e">
        <f>$A$44</f>
        <v>#REF!</v>
      </c>
      <c r="AF44" s="53" t="str">
        <f>IFERROR(VLOOKUP($A44,#REF!,4,FALSE),"0")</f>
        <v>0</v>
      </c>
      <c r="AG44" s="53" t="str">
        <f>IFERROR(VLOOKUP($A44,#REF!,4,FALSE),"0")</f>
        <v>0</v>
      </c>
      <c r="AH44" s="53" t="str">
        <f>IFERROR(VLOOKUP($A44,#REF!,4,FALSE),"0")</f>
        <v>0</v>
      </c>
      <c r="AI44" s="53" t="str">
        <f>IFERROR(VLOOKUP($A44,#REF!,4,FALSE),"0")</f>
        <v>0</v>
      </c>
      <c r="AJ44" s="53" t="str">
        <f>IFERROR(VLOOKUP($A44,#REF!,4,FALSE),"0")</f>
        <v>0</v>
      </c>
      <c r="AK44" s="53" t="str">
        <f>IFERROR(VLOOKUP($A44,#REF!,4,FALSE),"0")</f>
        <v>0</v>
      </c>
      <c r="AL44" s="53" t="str">
        <f>IFERROR(VLOOKUP($A44,#REF!,4,FALSE),"0")</f>
        <v>0</v>
      </c>
      <c r="AM44" s="53" t="str">
        <f>IFERROR(VLOOKUP($A44,#REF!,4,FALSE),"0")</f>
        <v>0</v>
      </c>
      <c r="AN44" s="53" t="str">
        <f>IFERROR(VLOOKUP($A44,#REF!,4,FALSE),"0")</f>
        <v>0</v>
      </c>
      <c r="AO44" s="53" t="str">
        <f>IFERROR(VLOOKUP($A44,#REF!,4,FALSE),"0")</f>
        <v>0</v>
      </c>
      <c r="AP44" s="53" t="str">
        <f>IFERROR(VLOOKUP($A44,#REF!,4,FALSE),"0")</f>
        <v>0</v>
      </c>
      <c r="AQ44" s="53" t="str">
        <f>IFERROR(VLOOKUP($A44,#REF!,4,FALSE),"0")</f>
        <v>0</v>
      </c>
      <c r="AR44" s="56">
        <f t="shared" si="10"/>
        <v>0</v>
      </c>
      <c r="AT44" s="53" t="e">
        <f>$A$44</f>
        <v>#REF!</v>
      </c>
      <c r="AU44" s="53" t="str">
        <f>IFERROR(VLOOKUP($A44,#REF!,5,FALSE),"0")</f>
        <v>0</v>
      </c>
      <c r="AV44" s="53" t="str">
        <f>IFERROR(VLOOKUP($A44,#REF!,5,FALSE),"0")</f>
        <v>0</v>
      </c>
      <c r="AW44" s="53" t="str">
        <f>IFERROR(VLOOKUP($A44,#REF!,5,FALSE),"0")</f>
        <v>0</v>
      </c>
      <c r="AX44" s="53" t="str">
        <f>IFERROR(VLOOKUP($A44,#REF!,5,FALSE),"0")</f>
        <v>0</v>
      </c>
      <c r="AY44" s="53" t="str">
        <f>IFERROR(VLOOKUP($A44,#REF!,5,FALSE),"0")</f>
        <v>0</v>
      </c>
      <c r="AZ44" s="53" t="str">
        <f>IFERROR(VLOOKUP($A44,#REF!,5,FALSE),"0")</f>
        <v>0</v>
      </c>
      <c r="BA44" s="53" t="str">
        <f>IFERROR(VLOOKUP($A44,#REF!,5,FALSE),"0")</f>
        <v>0</v>
      </c>
      <c r="BB44" s="53" t="str">
        <f>IFERROR(VLOOKUP($A44,#REF!,5,FALSE),"0")</f>
        <v>0</v>
      </c>
      <c r="BC44" s="53" t="str">
        <f>IFERROR(VLOOKUP($A44,#REF!,5,FALSE),"0")</f>
        <v>0</v>
      </c>
      <c r="BD44" s="53" t="str">
        <f>IFERROR(VLOOKUP($A44,#REF!,5,FALSE),"0")</f>
        <v>0</v>
      </c>
      <c r="BE44" s="53" t="str">
        <f>IFERROR(VLOOKUP($A44,#REF!,5,FALSE),"0")</f>
        <v>0</v>
      </c>
      <c r="BF44" s="53" t="str">
        <f>IFERROR(VLOOKUP($A44,#REF!,5,FALSE),"0")</f>
        <v>0</v>
      </c>
      <c r="BG44" s="56">
        <f t="shared" si="11"/>
        <v>0</v>
      </c>
      <c r="BI44" s="53" t="e">
        <f>$A$44</f>
        <v>#REF!</v>
      </c>
      <c r="BJ44" s="53" t="str">
        <f>IFERROR(VLOOKUP($A44,#REF!,6,FALSE),"0")</f>
        <v>0</v>
      </c>
      <c r="BK44" s="53" t="str">
        <f>IFERROR(VLOOKUP($A44,#REF!,6,FALSE),"0")</f>
        <v>0</v>
      </c>
      <c r="BL44" s="53" t="str">
        <f>IFERROR(VLOOKUP($A44,#REF!,6,FALSE),"0")</f>
        <v>0</v>
      </c>
      <c r="BM44" s="53" t="str">
        <f>IFERROR(VLOOKUP($A44,#REF!,6,FALSE),"0")</f>
        <v>0</v>
      </c>
      <c r="BN44" s="53" t="str">
        <f>IFERROR(VLOOKUP($A44,#REF!,6,FALSE),"0")</f>
        <v>0</v>
      </c>
      <c r="BO44" s="53" t="str">
        <f>IFERROR(VLOOKUP($A44,#REF!,6,FALSE),"0")</f>
        <v>0</v>
      </c>
      <c r="BP44" s="53" t="str">
        <f>IFERROR(VLOOKUP($A44,#REF!,6,FALSE),"0")</f>
        <v>0</v>
      </c>
      <c r="BQ44" s="53" t="str">
        <f>IFERROR(VLOOKUP($A44,#REF!,6,FALSE),"0")</f>
        <v>0</v>
      </c>
      <c r="BR44" s="53" t="str">
        <f>IFERROR(VLOOKUP($A44,#REF!,6,FALSE),"0")</f>
        <v>0</v>
      </c>
      <c r="BS44" s="53" t="str">
        <f>IFERROR(VLOOKUP($A44,#REF!,6,FALSE),"0")</f>
        <v>0</v>
      </c>
      <c r="BT44" s="53" t="str">
        <f>IFERROR(VLOOKUP($A44,#REF!,6,FALSE),"0")</f>
        <v>0</v>
      </c>
      <c r="BU44" s="53" t="str">
        <f>IFERROR(VLOOKUP($A44,#REF!,6,FALSE),"0")</f>
        <v>0</v>
      </c>
      <c r="BV44" s="56">
        <f t="shared" si="12"/>
        <v>0</v>
      </c>
      <c r="CK44" s="56"/>
      <c r="CZ44" s="56"/>
    </row>
    <row r="45" spans="1:104" x14ac:dyDescent="0.25">
      <c r="A45" s="53" t="str">
        <f>January!$C$41</f>
        <v>kentoksu</v>
      </c>
      <c r="B45" s="53" t="str">
        <f>IFERROR(VLOOKUP($A45,#REF!,2,FALSE),"0")</f>
        <v>0</v>
      </c>
      <c r="C45" s="53" t="str">
        <f>IFERROR(VLOOKUP($A45,#REF!,2,FALSE),"0")</f>
        <v>0</v>
      </c>
      <c r="D45" s="53" t="str">
        <f>IFERROR(VLOOKUP($A45,#REF!,2,FALSE),"0")</f>
        <v>0</v>
      </c>
      <c r="E45" s="53" t="str">
        <f>IFERROR(VLOOKUP($A45,#REF!,2,FALSE),"0")</f>
        <v>0</v>
      </c>
      <c r="F45" s="53" t="str">
        <f>IFERROR(VLOOKUP($A45,#REF!,2,FALSE),"0")</f>
        <v>0</v>
      </c>
      <c r="G45" s="53" t="str">
        <f>IFERROR(VLOOKUP($A45,#REF!,2,FALSE),"0")</f>
        <v>0</v>
      </c>
      <c r="H45" s="53" t="str">
        <f>IFERROR(VLOOKUP($A45,#REF!,2,FALSE),"0")</f>
        <v>0</v>
      </c>
      <c r="I45" s="53" t="str">
        <f>IFERROR(VLOOKUP($A45,#REF!,2,FALSE),"0")</f>
        <v>0</v>
      </c>
      <c r="J45" s="53" t="str">
        <f>IFERROR(VLOOKUP($A45,#REF!,2,FALSE),"0")</f>
        <v>0</v>
      </c>
      <c r="K45" s="53" t="str">
        <f>IFERROR(VLOOKUP($A45,#REF!,2,FALSE),"0")</f>
        <v>0</v>
      </c>
      <c r="L45" s="53" t="str">
        <f>IFERROR(VLOOKUP($A45,#REF!,2,FALSE),"0")</f>
        <v>0</v>
      </c>
      <c r="M45" s="53" t="str">
        <f>IFERROR(VLOOKUP($A45,#REF!,2,FALSE),"0")</f>
        <v>0</v>
      </c>
      <c r="N45" s="56">
        <f t="shared" si="0"/>
        <v>0</v>
      </c>
      <c r="P45" s="53" t="str">
        <f>$A$45</f>
        <v>kentoksu</v>
      </c>
      <c r="Q45" s="53" t="str">
        <f>IFERROR(VLOOKUP($A45,#REF!,3,FALSE),"0")</f>
        <v>0</v>
      </c>
      <c r="R45" s="53" t="str">
        <f>IFERROR(VLOOKUP($A45,#REF!,3,FALSE),"0")</f>
        <v>0</v>
      </c>
      <c r="S45" s="53" t="str">
        <f>IFERROR(VLOOKUP($A45,#REF!,3,FALSE),"0")</f>
        <v>0</v>
      </c>
      <c r="T45" s="53" t="str">
        <f>IFERROR(VLOOKUP($A45,#REF!,3,FALSE),"0")</f>
        <v>0</v>
      </c>
      <c r="U45" s="53" t="str">
        <f>IFERROR(VLOOKUP($A45,#REF!,3,FALSE),"0")</f>
        <v>0</v>
      </c>
      <c r="V45" s="53" t="str">
        <f>IFERROR(VLOOKUP($A45,#REF!,3,FALSE),"0")</f>
        <v>0</v>
      </c>
      <c r="W45" s="53" t="str">
        <f>IFERROR(VLOOKUP($A45,#REF!,3,FALSE),"0")</f>
        <v>0</v>
      </c>
      <c r="X45" s="53" t="str">
        <f>IFERROR(VLOOKUP($A45,#REF!,3,FALSE),"0")</f>
        <v>0</v>
      </c>
      <c r="Y45" s="53" t="str">
        <f>IFERROR(VLOOKUP($A45,#REF!,3,FALSE),"0")</f>
        <v>0</v>
      </c>
      <c r="Z45" s="53" t="str">
        <f>IFERROR(VLOOKUP($A45,#REF!,3,FALSE),"0")</f>
        <v>0</v>
      </c>
      <c r="AA45" s="53" t="str">
        <f>IFERROR(VLOOKUP($A45,#REF!,3,FALSE),"0")</f>
        <v>0</v>
      </c>
      <c r="AB45" s="53" t="str">
        <f>IFERROR(VLOOKUP($A45,#REF!,3,FALSE),"0")</f>
        <v>0</v>
      </c>
      <c r="AC45" s="56">
        <f t="shared" si="1"/>
        <v>0</v>
      </c>
      <c r="AE45" s="53" t="str">
        <f>$A$45</f>
        <v>kentoksu</v>
      </c>
      <c r="AF45" s="53" t="str">
        <f>IFERROR(VLOOKUP($A45,#REF!,4,FALSE),"0")</f>
        <v>0</v>
      </c>
      <c r="AG45" s="53" t="str">
        <f>IFERROR(VLOOKUP($A45,#REF!,4,FALSE),"0")</f>
        <v>0</v>
      </c>
      <c r="AH45" s="53" t="str">
        <f>IFERROR(VLOOKUP($A45,#REF!,4,FALSE),"0")</f>
        <v>0</v>
      </c>
      <c r="AI45" s="53" t="str">
        <f>IFERROR(VLOOKUP($A45,#REF!,4,FALSE),"0")</f>
        <v>0</v>
      </c>
      <c r="AJ45" s="53" t="str">
        <f>IFERROR(VLOOKUP($A45,#REF!,4,FALSE),"0")</f>
        <v>0</v>
      </c>
      <c r="AK45" s="53" t="str">
        <f>IFERROR(VLOOKUP($A45,#REF!,4,FALSE),"0")</f>
        <v>0</v>
      </c>
      <c r="AL45" s="53" t="str">
        <f>IFERROR(VLOOKUP($A45,#REF!,4,FALSE),"0")</f>
        <v>0</v>
      </c>
      <c r="AM45" s="53" t="str">
        <f>IFERROR(VLOOKUP($A45,#REF!,4,FALSE),"0")</f>
        <v>0</v>
      </c>
      <c r="AN45" s="53" t="str">
        <f>IFERROR(VLOOKUP($A45,#REF!,4,FALSE),"0")</f>
        <v>0</v>
      </c>
      <c r="AO45" s="53" t="str">
        <f>IFERROR(VLOOKUP($A45,#REF!,4,FALSE),"0")</f>
        <v>0</v>
      </c>
      <c r="AP45" s="53" t="str">
        <f>IFERROR(VLOOKUP($A45,#REF!,4,FALSE),"0")</f>
        <v>0</v>
      </c>
      <c r="AQ45" s="53" t="str">
        <f>IFERROR(VLOOKUP($A45,#REF!,4,FALSE),"0")</f>
        <v>0</v>
      </c>
      <c r="AR45" s="56">
        <f t="shared" si="10"/>
        <v>0</v>
      </c>
      <c r="AT45" s="53" t="str">
        <f>$A$45</f>
        <v>kentoksu</v>
      </c>
      <c r="AU45" s="53" t="str">
        <f>IFERROR(VLOOKUP($A45,#REF!,5,FALSE),"0")</f>
        <v>0</v>
      </c>
      <c r="AV45" s="53" t="str">
        <f>IFERROR(VLOOKUP($A45,#REF!,5,FALSE),"0")</f>
        <v>0</v>
      </c>
      <c r="AW45" s="53" t="str">
        <f>IFERROR(VLOOKUP($A45,#REF!,5,FALSE),"0")</f>
        <v>0</v>
      </c>
      <c r="AX45" s="53" t="str">
        <f>IFERROR(VLOOKUP($A45,#REF!,5,FALSE),"0")</f>
        <v>0</v>
      </c>
      <c r="AY45" s="53" t="str">
        <f>IFERROR(VLOOKUP($A45,#REF!,5,FALSE),"0")</f>
        <v>0</v>
      </c>
      <c r="AZ45" s="53" t="str">
        <f>IFERROR(VLOOKUP($A45,#REF!,5,FALSE),"0")</f>
        <v>0</v>
      </c>
      <c r="BA45" s="53" t="str">
        <f>IFERROR(VLOOKUP($A45,#REF!,5,FALSE),"0")</f>
        <v>0</v>
      </c>
      <c r="BB45" s="53" t="str">
        <f>IFERROR(VLOOKUP($A45,#REF!,5,FALSE),"0")</f>
        <v>0</v>
      </c>
      <c r="BC45" s="53" t="str">
        <f>IFERROR(VLOOKUP($A45,#REF!,5,FALSE),"0")</f>
        <v>0</v>
      </c>
      <c r="BD45" s="53" t="str">
        <f>IFERROR(VLOOKUP($A45,#REF!,5,FALSE),"0")</f>
        <v>0</v>
      </c>
      <c r="BE45" s="53" t="str">
        <f>IFERROR(VLOOKUP($A45,#REF!,5,FALSE),"0")</f>
        <v>0</v>
      </c>
      <c r="BF45" s="53" t="str">
        <f>IFERROR(VLOOKUP($A45,#REF!,5,FALSE),"0")</f>
        <v>0</v>
      </c>
      <c r="BG45" s="56">
        <f t="shared" si="11"/>
        <v>0</v>
      </c>
      <c r="BI45" s="53" t="str">
        <f>$A$45</f>
        <v>kentoksu</v>
      </c>
      <c r="BJ45" s="53" t="str">
        <f>IFERROR(VLOOKUP($A45,#REF!,6,FALSE),"0")</f>
        <v>0</v>
      </c>
      <c r="BK45" s="53" t="str">
        <f>IFERROR(VLOOKUP($A45,#REF!,6,FALSE),"0")</f>
        <v>0</v>
      </c>
      <c r="BL45" s="53" t="str">
        <f>IFERROR(VLOOKUP($A45,#REF!,6,FALSE),"0")</f>
        <v>0</v>
      </c>
      <c r="BM45" s="53" t="str">
        <f>IFERROR(VLOOKUP($A45,#REF!,6,FALSE),"0")</f>
        <v>0</v>
      </c>
      <c r="BN45" s="53" t="str">
        <f>IFERROR(VLOOKUP($A45,#REF!,6,FALSE),"0")</f>
        <v>0</v>
      </c>
      <c r="BO45" s="53" t="str">
        <f>IFERROR(VLOOKUP($A45,#REF!,6,FALSE),"0")</f>
        <v>0</v>
      </c>
      <c r="BP45" s="53" t="str">
        <f>IFERROR(VLOOKUP($A45,#REF!,6,FALSE),"0")</f>
        <v>0</v>
      </c>
      <c r="BQ45" s="53" t="str">
        <f>IFERROR(VLOOKUP($A45,#REF!,6,FALSE),"0")</f>
        <v>0</v>
      </c>
      <c r="BR45" s="53" t="str">
        <f>IFERROR(VLOOKUP($A45,#REF!,6,FALSE),"0")</f>
        <v>0</v>
      </c>
      <c r="BS45" s="53" t="str">
        <f>IFERROR(VLOOKUP($A45,#REF!,6,FALSE),"0")</f>
        <v>0</v>
      </c>
      <c r="BT45" s="53" t="str">
        <f>IFERROR(VLOOKUP($A45,#REF!,6,FALSE),"0")</f>
        <v>0</v>
      </c>
      <c r="BU45" s="53" t="str">
        <f>IFERROR(VLOOKUP($A45,#REF!,6,FALSE),"0")</f>
        <v>0</v>
      </c>
      <c r="BV45" s="56">
        <f t="shared" si="12"/>
        <v>0</v>
      </c>
      <c r="CK45" s="56"/>
      <c r="CZ45" s="56"/>
    </row>
    <row r="46" spans="1:104" x14ac:dyDescent="0.25">
      <c r="A46" s="53" t="e">
        <f>January!#REF!</f>
        <v>#REF!</v>
      </c>
      <c r="B46" s="53" t="str">
        <f>IFERROR(VLOOKUP($A46,#REF!,2,FALSE),"0")</f>
        <v>0</v>
      </c>
      <c r="C46" s="53" t="str">
        <f>IFERROR(VLOOKUP($A46,#REF!,2,FALSE),"0")</f>
        <v>0</v>
      </c>
      <c r="D46" s="53" t="str">
        <f>IFERROR(VLOOKUP($A46,#REF!,2,FALSE),"0")</f>
        <v>0</v>
      </c>
      <c r="E46" s="53" t="str">
        <f>IFERROR(VLOOKUP($A46,#REF!,2,FALSE),"0")</f>
        <v>0</v>
      </c>
      <c r="F46" s="53" t="str">
        <f>IFERROR(VLOOKUP($A46,#REF!,2,FALSE),"0")</f>
        <v>0</v>
      </c>
      <c r="G46" s="53" t="str">
        <f>IFERROR(VLOOKUP($A46,#REF!,2,FALSE),"0")</f>
        <v>0</v>
      </c>
      <c r="H46" s="53" t="str">
        <f>IFERROR(VLOOKUP($A46,#REF!,2,FALSE),"0")</f>
        <v>0</v>
      </c>
      <c r="I46" s="53" t="str">
        <f>IFERROR(VLOOKUP($A46,#REF!,2,FALSE),"0")</f>
        <v>0</v>
      </c>
      <c r="J46" s="53" t="str">
        <f>IFERROR(VLOOKUP($A46,#REF!,2,FALSE),"0")</f>
        <v>0</v>
      </c>
      <c r="K46" s="53" t="str">
        <f>IFERROR(VLOOKUP($A46,#REF!,2,FALSE),"0")</f>
        <v>0</v>
      </c>
      <c r="L46" s="53" t="str">
        <f>IFERROR(VLOOKUP($A46,#REF!,2,FALSE),"0")</f>
        <v>0</v>
      </c>
      <c r="M46" s="53" t="str">
        <f>IFERROR(VLOOKUP($A46,#REF!,2,FALSE),"0")</f>
        <v>0</v>
      </c>
      <c r="N46" s="56">
        <f t="shared" si="0"/>
        <v>0</v>
      </c>
      <c r="P46" s="53" t="e">
        <f>$A$46</f>
        <v>#REF!</v>
      </c>
      <c r="Q46" s="53" t="str">
        <f>IFERROR(VLOOKUP($A46,#REF!,3,FALSE),"0")</f>
        <v>0</v>
      </c>
      <c r="R46" s="53" t="str">
        <f>IFERROR(VLOOKUP($A46,#REF!,3,FALSE),"0")</f>
        <v>0</v>
      </c>
      <c r="S46" s="53" t="str">
        <f>IFERROR(VLOOKUP($A46,#REF!,3,FALSE),"0")</f>
        <v>0</v>
      </c>
      <c r="T46" s="53" t="str">
        <f>IFERROR(VLOOKUP($A46,#REF!,3,FALSE),"0")</f>
        <v>0</v>
      </c>
      <c r="U46" s="53" t="str">
        <f>IFERROR(VLOOKUP($A46,#REF!,3,FALSE),"0")</f>
        <v>0</v>
      </c>
      <c r="V46" s="53" t="str">
        <f>IFERROR(VLOOKUP($A46,#REF!,3,FALSE),"0")</f>
        <v>0</v>
      </c>
      <c r="W46" s="53" t="str">
        <f>IFERROR(VLOOKUP($A46,#REF!,3,FALSE),"0")</f>
        <v>0</v>
      </c>
      <c r="X46" s="53" t="str">
        <f>IFERROR(VLOOKUP($A46,#REF!,3,FALSE),"0")</f>
        <v>0</v>
      </c>
      <c r="Y46" s="53" t="str">
        <f>IFERROR(VLOOKUP($A46,#REF!,3,FALSE),"0")</f>
        <v>0</v>
      </c>
      <c r="Z46" s="53" t="str">
        <f>IFERROR(VLOOKUP($A46,#REF!,3,FALSE),"0")</f>
        <v>0</v>
      </c>
      <c r="AA46" s="53" t="str">
        <f>IFERROR(VLOOKUP($A46,#REF!,3,FALSE),"0")</f>
        <v>0</v>
      </c>
      <c r="AB46" s="53" t="str">
        <f>IFERROR(VLOOKUP($A46,#REF!,3,FALSE),"0")</f>
        <v>0</v>
      </c>
      <c r="AC46" s="56">
        <f t="shared" si="1"/>
        <v>0</v>
      </c>
      <c r="AE46" s="53" t="e">
        <f>$A$46</f>
        <v>#REF!</v>
      </c>
      <c r="AF46" s="53" t="str">
        <f>IFERROR(VLOOKUP($A46,#REF!,4,FALSE),"0")</f>
        <v>0</v>
      </c>
      <c r="AG46" s="53" t="str">
        <f>IFERROR(VLOOKUP($A46,#REF!,4,FALSE),"0")</f>
        <v>0</v>
      </c>
      <c r="AH46" s="53" t="str">
        <f>IFERROR(VLOOKUP($A46,#REF!,4,FALSE),"0")</f>
        <v>0</v>
      </c>
      <c r="AI46" s="53" t="str">
        <f>IFERROR(VLOOKUP($A46,#REF!,4,FALSE),"0")</f>
        <v>0</v>
      </c>
      <c r="AJ46" s="53" t="str">
        <f>IFERROR(VLOOKUP($A46,#REF!,4,FALSE),"0")</f>
        <v>0</v>
      </c>
      <c r="AK46" s="53" t="str">
        <f>IFERROR(VLOOKUP($A46,#REF!,4,FALSE),"0")</f>
        <v>0</v>
      </c>
      <c r="AL46" s="53" t="str">
        <f>IFERROR(VLOOKUP($A46,#REF!,4,FALSE),"0")</f>
        <v>0</v>
      </c>
      <c r="AM46" s="53" t="str">
        <f>IFERROR(VLOOKUP($A46,#REF!,4,FALSE),"0")</f>
        <v>0</v>
      </c>
      <c r="AN46" s="53" t="str">
        <f>IFERROR(VLOOKUP($A46,#REF!,4,FALSE),"0")</f>
        <v>0</v>
      </c>
      <c r="AO46" s="53" t="str">
        <f>IFERROR(VLOOKUP($A46,#REF!,4,FALSE),"0")</f>
        <v>0</v>
      </c>
      <c r="AP46" s="53" t="str">
        <f>IFERROR(VLOOKUP($A46,#REF!,4,FALSE),"0")</f>
        <v>0</v>
      </c>
      <c r="AQ46" s="53" t="str">
        <f>IFERROR(VLOOKUP($A46,#REF!,4,FALSE),"0")</f>
        <v>0</v>
      </c>
      <c r="AR46" s="56">
        <f t="shared" si="10"/>
        <v>0</v>
      </c>
      <c r="AT46" s="53" t="e">
        <f>$A$46</f>
        <v>#REF!</v>
      </c>
      <c r="AU46" s="53" t="str">
        <f>IFERROR(VLOOKUP($A46,#REF!,5,FALSE),"0")</f>
        <v>0</v>
      </c>
      <c r="AV46" s="53" t="str">
        <f>IFERROR(VLOOKUP($A46,#REF!,5,FALSE),"0")</f>
        <v>0</v>
      </c>
      <c r="AW46" s="53" t="str">
        <f>IFERROR(VLOOKUP($A46,#REF!,5,FALSE),"0")</f>
        <v>0</v>
      </c>
      <c r="AX46" s="53" t="str">
        <f>IFERROR(VLOOKUP($A46,#REF!,5,FALSE),"0")</f>
        <v>0</v>
      </c>
      <c r="AY46" s="53" t="str">
        <f>IFERROR(VLOOKUP($A46,#REF!,5,FALSE),"0")</f>
        <v>0</v>
      </c>
      <c r="AZ46" s="53" t="str">
        <f>IFERROR(VLOOKUP($A46,#REF!,5,FALSE),"0")</f>
        <v>0</v>
      </c>
      <c r="BA46" s="53" t="str">
        <f>IFERROR(VLOOKUP($A46,#REF!,5,FALSE),"0")</f>
        <v>0</v>
      </c>
      <c r="BB46" s="53" t="str">
        <f>IFERROR(VLOOKUP($A46,#REF!,5,FALSE),"0")</f>
        <v>0</v>
      </c>
      <c r="BC46" s="53" t="str">
        <f>IFERROR(VLOOKUP($A46,#REF!,5,FALSE),"0")</f>
        <v>0</v>
      </c>
      <c r="BD46" s="53" t="str">
        <f>IFERROR(VLOOKUP($A46,#REF!,5,FALSE),"0")</f>
        <v>0</v>
      </c>
      <c r="BE46" s="53" t="str">
        <f>IFERROR(VLOOKUP($A46,#REF!,5,FALSE),"0")</f>
        <v>0</v>
      </c>
      <c r="BF46" s="53" t="str">
        <f>IFERROR(VLOOKUP($A46,#REF!,5,FALSE),"0")</f>
        <v>0</v>
      </c>
      <c r="BG46" s="56">
        <f t="shared" si="11"/>
        <v>0</v>
      </c>
      <c r="BI46" s="53" t="e">
        <f>$A$46</f>
        <v>#REF!</v>
      </c>
      <c r="BJ46" s="53" t="str">
        <f>IFERROR(VLOOKUP($A46,#REF!,6,FALSE),"0")</f>
        <v>0</v>
      </c>
      <c r="BK46" s="53" t="str">
        <f>IFERROR(VLOOKUP($A46,#REF!,6,FALSE),"0")</f>
        <v>0</v>
      </c>
      <c r="BL46" s="53" t="str">
        <f>IFERROR(VLOOKUP($A46,#REF!,6,FALSE),"0")</f>
        <v>0</v>
      </c>
      <c r="BM46" s="53" t="str">
        <f>IFERROR(VLOOKUP($A46,#REF!,6,FALSE),"0")</f>
        <v>0</v>
      </c>
      <c r="BN46" s="53" t="str">
        <f>IFERROR(VLOOKUP($A46,#REF!,6,FALSE),"0")</f>
        <v>0</v>
      </c>
      <c r="BO46" s="53" t="str">
        <f>IFERROR(VLOOKUP($A46,#REF!,6,FALSE),"0")</f>
        <v>0</v>
      </c>
      <c r="BP46" s="53" t="str">
        <f>IFERROR(VLOOKUP($A46,#REF!,6,FALSE),"0")</f>
        <v>0</v>
      </c>
      <c r="BQ46" s="53" t="str">
        <f>IFERROR(VLOOKUP($A46,#REF!,6,FALSE),"0")</f>
        <v>0</v>
      </c>
      <c r="BR46" s="53" t="str">
        <f>IFERROR(VLOOKUP($A46,#REF!,6,FALSE),"0")</f>
        <v>0</v>
      </c>
      <c r="BS46" s="53" t="str">
        <f>IFERROR(VLOOKUP($A46,#REF!,6,FALSE),"0")</f>
        <v>0</v>
      </c>
      <c r="BT46" s="53" t="str">
        <f>IFERROR(VLOOKUP($A46,#REF!,6,FALSE),"0")</f>
        <v>0</v>
      </c>
      <c r="BU46" s="53" t="str">
        <f>IFERROR(VLOOKUP($A46,#REF!,6,FALSE),"0")</f>
        <v>0</v>
      </c>
      <c r="BV46" s="56">
        <f t="shared" si="12"/>
        <v>0</v>
      </c>
      <c r="CK46" s="56"/>
      <c r="CZ46" s="56"/>
    </row>
    <row r="47" spans="1:104" s="72" customFormat="1" ht="18" thickBot="1" x14ac:dyDescent="0.3">
      <c r="N47" s="73"/>
      <c r="AC47" s="73"/>
      <c r="AR47" s="73"/>
      <c r="BG47" s="73"/>
      <c r="BV47" s="73"/>
      <c r="CK47" s="73"/>
      <c r="CZ47" s="73"/>
    </row>
    <row r="48" spans="1:104" x14ac:dyDescent="0.25">
      <c r="B48" s="53" t="s">
        <v>100</v>
      </c>
      <c r="C48" s="53" t="s">
        <v>101</v>
      </c>
      <c r="D48" s="53" t="s">
        <v>102</v>
      </c>
      <c r="E48" s="53" t="s">
        <v>103</v>
      </c>
      <c r="F48" s="53" t="s">
        <v>104</v>
      </c>
      <c r="G48" s="53" t="s">
        <v>105</v>
      </c>
      <c r="H48" s="53" t="s">
        <v>106</v>
      </c>
      <c r="I48" s="53" t="s">
        <v>107</v>
      </c>
      <c r="J48" s="53" t="s">
        <v>108</v>
      </c>
      <c r="K48" s="53" t="s">
        <v>109</v>
      </c>
      <c r="L48" s="53" t="s">
        <v>110</v>
      </c>
      <c r="M48" s="53" t="s">
        <v>111</v>
      </c>
      <c r="N48" s="56" t="s">
        <v>6</v>
      </c>
      <c r="Q48" s="53" t="s">
        <v>100</v>
      </c>
      <c r="R48" s="53" t="s">
        <v>101</v>
      </c>
      <c r="S48" s="53" t="s">
        <v>102</v>
      </c>
      <c r="T48" s="53" t="s">
        <v>103</v>
      </c>
      <c r="U48" s="53" t="s">
        <v>104</v>
      </c>
      <c r="V48" s="53" t="s">
        <v>105</v>
      </c>
      <c r="W48" s="53" t="s">
        <v>106</v>
      </c>
      <c r="X48" s="53" t="s">
        <v>107</v>
      </c>
      <c r="Y48" s="53" t="s">
        <v>108</v>
      </c>
      <c r="Z48" s="53" t="s">
        <v>109</v>
      </c>
      <c r="AA48" s="53" t="s">
        <v>110</v>
      </c>
      <c r="AB48" s="53" t="s">
        <v>111</v>
      </c>
      <c r="AC48" s="56" t="s">
        <v>6</v>
      </c>
      <c r="AF48" s="53" t="s">
        <v>100</v>
      </c>
      <c r="AG48" s="53" t="s">
        <v>101</v>
      </c>
      <c r="AH48" s="53" t="s">
        <v>102</v>
      </c>
      <c r="AI48" s="53" t="s">
        <v>103</v>
      </c>
      <c r="AJ48" s="53" t="s">
        <v>104</v>
      </c>
      <c r="AK48" s="53" t="s">
        <v>105</v>
      </c>
      <c r="AL48" s="53" t="s">
        <v>106</v>
      </c>
      <c r="AM48" s="53" t="s">
        <v>107</v>
      </c>
      <c r="AN48" s="53" t="s">
        <v>108</v>
      </c>
      <c r="AO48" s="53" t="s">
        <v>109</v>
      </c>
      <c r="AP48" s="53" t="s">
        <v>110</v>
      </c>
      <c r="AQ48" s="53" t="s">
        <v>111</v>
      </c>
      <c r="AR48" s="56" t="s">
        <v>6</v>
      </c>
      <c r="AU48" s="53" t="s">
        <v>100</v>
      </c>
      <c r="AV48" s="53" t="s">
        <v>101</v>
      </c>
      <c r="AW48" s="53" t="s">
        <v>102</v>
      </c>
      <c r="AX48" s="53" t="s">
        <v>103</v>
      </c>
      <c r="AY48" s="53" t="s">
        <v>104</v>
      </c>
      <c r="AZ48" s="53" t="s">
        <v>105</v>
      </c>
      <c r="BA48" s="53" t="s">
        <v>106</v>
      </c>
      <c r="BB48" s="53" t="s">
        <v>107</v>
      </c>
      <c r="BC48" s="53" t="s">
        <v>108</v>
      </c>
      <c r="BD48" s="53" t="s">
        <v>109</v>
      </c>
      <c r="BE48" s="53" t="s">
        <v>110</v>
      </c>
      <c r="BF48" s="53" t="s">
        <v>111</v>
      </c>
      <c r="BG48" s="56" t="s">
        <v>6</v>
      </c>
      <c r="BJ48" s="53" t="s">
        <v>100</v>
      </c>
      <c r="BK48" s="53" t="s">
        <v>101</v>
      </c>
      <c r="BL48" s="53" t="s">
        <v>102</v>
      </c>
      <c r="BM48" s="53" t="s">
        <v>103</v>
      </c>
      <c r="BN48" s="53" t="s">
        <v>104</v>
      </c>
      <c r="BO48" s="53" t="s">
        <v>105</v>
      </c>
      <c r="BP48" s="53" t="s">
        <v>106</v>
      </c>
      <c r="BQ48" s="53" t="s">
        <v>107</v>
      </c>
      <c r="BR48" s="53" t="s">
        <v>108</v>
      </c>
      <c r="BS48" s="53" t="s">
        <v>109</v>
      </c>
      <c r="BT48" s="53" t="s">
        <v>110</v>
      </c>
      <c r="BU48" s="53" t="s">
        <v>111</v>
      </c>
      <c r="BV48" s="56" t="s">
        <v>6</v>
      </c>
      <c r="BY48" s="53" t="s">
        <v>100</v>
      </c>
      <c r="BZ48" s="53" t="s">
        <v>101</v>
      </c>
      <c r="CA48" s="53" t="s">
        <v>102</v>
      </c>
      <c r="CB48" s="53" t="s">
        <v>103</v>
      </c>
      <c r="CC48" s="53" t="s">
        <v>104</v>
      </c>
      <c r="CD48" s="53" t="s">
        <v>105</v>
      </c>
      <c r="CE48" s="53" t="s">
        <v>106</v>
      </c>
      <c r="CF48" s="53" t="s">
        <v>107</v>
      </c>
      <c r="CG48" s="53" t="s">
        <v>108</v>
      </c>
      <c r="CH48" s="53" t="s">
        <v>109</v>
      </c>
      <c r="CI48" s="53" t="s">
        <v>110</v>
      </c>
      <c r="CJ48" s="53" t="s">
        <v>111</v>
      </c>
      <c r="CK48" s="56" t="s">
        <v>6</v>
      </c>
      <c r="CN48" s="53" t="s">
        <v>100</v>
      </c>
      <c r="CO48" s="53" t="s">
        <v>101</v>
      </c>
      <c r="CP48" s="53" t="s">
        <v>102</v>
      </c>
      <c r="CQ48" s="53" t="s">
        <v>103</v>
      </c>
      <c r="CR48" s="53" t="s">
        <v>104</v>
      </c>
      <c r="CS48" s="53" t="s">
        <v>105</v>
      </c>
      <c r="CT48" s="53" t="s">
        <v>106</v>
      </c>
      <c r="CU48" s="53" t="s">
        <v>107</v>
      </c>
      <c r="CV48" s="53" t="s">
        <v>108</v>
      </c>
      <c r="CW48" s="53" t="s">
        <v>109</v>
      </c>
      <c r="CX48" s="53" t="s">
        <v>110</v>
      </c>
      <c r="CY48" s="53" t="s">
        <v>111</v>
      </c>
      <c r="CZ48" s="56" t="s">
        <v>6</v>
      </c>
    </row>
    <row r="49" spans="1:105" x14ac:dyDescent="0.25">
      <c r="A49" s="54" t="s">
        <v>113</v>
      </c>
      <c r="N49" s="56"/>
      <c r="P49" s="54" t="s">
        <v>12</v>
      </c>
      <c r="AC49" s="56"/>
      <c r="AE49" s="54" t="s">
        <v>13</v>
      </c>
      <c r="AR49" s="56"/>
      <c r="AT49" s="54" t="s">
        <v>14</v>
      </c>
      <c r="BG49" s="56"/>
      <c r="BI49" s="54" t="s">
        <v>15</v>
      </c>
      <c r="BV49" s="56"/>
      <c r="BX49" s="54" t="s">
        <v>16</v>
      </c>
      <c r="CK49" s="56"/>
      <c r="CM49" s="54" t="s">
        <v>17</v>
      </c>
      <c r="CZ49" s="56"/>
    </row>
    <row r="50" spans="1:105" x14ac:dyDescent="0.25">
      <c r="A50" s="53" t="e">
        <f>$A$3</f>
        <v>#REF!</v>
      </c>
      <c r="B50" s="53" t="str">
        <f>IFERROR(VLOOKUP($A50,#REF!,8,FALSE),"0")</f>
        <v>0</v>
      </c>
      <c r="C50" s="53" t="str">
        <f>IFERROR(VLOOKUP($A50,#REF!,8,FALSE),"0")</f>
        <v>0</v>
      </c>
      <c r="D50" s="53" t="str">
        <f>IFERROR(VLOOKUP($A50,#REF!,8,FALSE),"0")</f>
        <v>0</v>
      </c>
      <c r="E50" s="53" t="str">
        <f>IFERROR(VLOOKUP($A50,#REF!,8,FALSE),"0")</f>
        <v>0</v>
      </c>
      <c r="F50" s="53" t="str">
        <f>IFERROR(VLOOKUP($A50,#REF!,8,FALSE),"0")</f>
        <v>0</v>
      </c>
      <c r="G50" s="53" t="str">
        <f>IFERROR(VLOOKUP($A50,#REF!,8,FALSE),"0")</f>
        <v>0</v>
      </c>
      <c r="H50" s="53" t="str">
        <f>IFERROR(VLOOKUP($A50,#REF!,8,FALSE),"0")</f>
        <v>0</v>
      </c>
      <c r="I50" s="53" t="str">
        <f>IFERROR(VLOOKUP($A50,#REF!,8,FALSE),"0")</f>
        <v>0</v>
      </c>
      <c r="J50" s="53" t="str">
        <f>IFERROR(VLOOKUP($A50,#REF!,8,FALSE),"0")</f>
        <v>0</v>
      </c>
      <c r="K50" s="53" t="str">
        <f>IFERROR(VLOOKUP($A50,#REF!,8,FALSE),"0")</f>
        <v>0</v>
      </c>
      <c r="L50" s="53" t="str">
        <f>IFERROR(VLOOKUP($A50,#REF!,8,FALSE),"0")</f>
        <v>0</v>
      </c>
      <c r="M50" s="53" t="str">
        <f>IFERROR(VLOOKUP($A50,#REF!,8,FALSE),"0")</f>
        <v>0</v>
      </c>
      <c r="N50" s="56">
        <f t="shared" ref="N50:N89" si="13">SUM(B50:M50)</f>
        <v>0</v>
      </c>
      <c r="P50" s="53" t="e">
        <f>$A$3</f>
        <v>#REF!</v>
      </c>
      <c r="Q50" s="53" t="str">
        <f>IFERROR(VLOOKUP($A50,#REF!,9,FALSE),"0")</f>
        <v>0</v>
      </c>
      <c r="R50" s="53" t="str">
        <f>IFERROR(VLOOKUP($A50,#REF!,9,FALSE),"0")</f>
        <v>0</v>
      </c>
      <c r="S50" s="53" t="str">
        <f>IFERROR(VLOOKUP($A50,#REF!,9,FALSE),"0")</f>
        <v>0</v>
      </c>
      <c r="T50" s="53" t="str">
        <f>IFERROR(VLOOKUP($A50,#REF!,9,FALSE),"0")</f>
        <v>0</v>
      </c>
      <c r="U50" s="53" t="str">
        <f>IFERROR(VLOOKUP($A50,#REF!,9,FALSE),"0")</f>
        <v>0</v>
      </c>
      <c r="V50" s="53" t="str">
        <f>IFERROR(VLOOKUP($A50,#REF!,9,FALSE),"0")</f>
        <v>0</v>
      </c>
      <c r="W50" s="53" t="str">
        <f>IFERROR(VLOOKUP($A50,#REF!,9,FALSE),"0")</f>
        <v>0</v>
      </c>
      <c r="X50" s="53" t="str">
        <f>IFERROR(VLOOKUP($A50,#REF!,9,FALSE),"0")</f>
        <v>0</v>
      </c>
      <c r="Y50" s="53" t="str">
        <f>IFERROR(VLOOKUP($A50,#REF!,9,FALSE),"0")</f>
        <v>0</v>
      </c>
      <c r="Z50" s="53" t="str">
        <f>IFERROR(VLOOKUP($A50,#REF!,9,FALSE),"0")</f>
        <v>0</v>
      </c>
      <c r="AA50" s="53" t="str">
        <f>IFERROR(VLOOKUP($A50,#REF!,9,FALSE),"0")</f>
        <v>0</v>
      </c>
      <c r="AB50" s="53" t="str">
        <f>IFERROR(VLOOKUP($A50,#REF!,9,FALSE),"0")</f>
        <v>0</v>
      </c>
      <c r="AC50" s="56">
        <f t="shared" ref="AC50:AC89" si="14">SUM(Q50:AB50)</f>
        <v>0</v>
      </c>
      <c r="AD50" s="53">
        <f>SUM(X50:AB50)</f>
        <v>0</v>
      </c>
      <c r="AE50" s="53" t="e">
        <f>$A$3</f>
        <v>#REF!</v>
      </c>
      <c r="AF50" s="53" t="str">
        <f>IFERROR(VLOOKUP($A50,#REF!,10,FALSE),"0")</f>
        <v>0</v>
      </c>
      <c r="AG50" s="53" t="str">
        <f>IFERROR(VLOOKUP($A50,#REF!,10,FALSE),"0")</f>
        <v>0</v>
      </c>
      <c r="AH50" s="53" t="str">
        <f>IFERROR(VLOOKUP($A50,#REF!,10,FALSE),"0")</f>
        <v>0</v>
      </c>
      <c r="AI50" s="53" t="str">
        <f>IFERROR(VLOOKUP($A50,#REF!,10,FALSE),"0")</f>
        <v>0</v>
      </c>
      <c r="AJ50" s="53" t="str">
        <f>IFERROR(VLOOKUP($A50,#REF!,10,FALSE),"0")</f>
        <v>0</v>
      </c>
      <c r="AK50" s="53" t="str">
        <f>IFERROR(VLOOKUP($A50,#REF!,10,FALSE),"0")</f>
        <v>0</v>
      </c>
      <c r="AL50" s="53" t="str">
        <f>IFERROR(VLOOKUP($A50,#REF!,10,FALSE),"0")</f>
        <v>0</v>
      </c>
      <c r="AM50" s="53" t="str">
        <f>IFERROR(VLOOKUP($A50,#REF!,10,FALSE),"0")</f>
        <v>0</v>
      </c>
      <c r="AN50" s="53" t="str">
        <f>IFERROR(VLOOKUP($A50,#REF!,10,FALSE),"0")</f>
        <v>0</v>
      </c>
      <c r="AO50" s="53" t="str">
        <f>IFERROR(VLOOKUP($A50,#REF!,10,FALSE),"0")</f>
        <v>0</v>
      </c>
      <c r="AP50" s="53" t="str">
        <f>IFERROR(VLOOKUP($A50,#REF!,10,FALSE),"0")</f>
        <v>0</v>
      </c>
      <c r="AQ50" s="53" t="str">
        <f>IFERROR(VLOOKUP($A50,#REF!,10,FALSE),"0")</f>
        <v>0</v>
      </c>
      <c r="AR50" s="56">
        <f t="shared" ref="AR50:AR89" si="15">SUM(AF50:AQ50)</f>
        <v>0</v>
      </c>
      <c r="AS50" s="53">
        <f>SUM(AM50:AQ50)</f>
        <v>0</v>
      </c>
      <c r="AT50" s="53" t="e">
        <f>$A$3</f>
        <v>#REF!</v>
      </c>
      <c r="AU50" s="53" t="str">
        <f>IFERROR(VLOOKUP($A50,#REF!,11,FALSE),"0")</f>
        <v>0</v>
      </c>
      <c r="AV50" s="53" t="str">
        <f>IFERROR(VLOOKUP($A50,#REF!,11,FALSE),"0")</f>
        <v>0</v>
      </c>
      <c r="AW50" s="53" t="str">
        <f>IFERROR(VLOOKUP($A50,#REF!,11,FALSE),"0")</f>
        <v>0</v>
      </c>
      <c r="AX50" s="53" t="str">
        <f>IFERROR(VLOOKUP($A50,#REF!,11,FALSE),"0")</f>
        <v>0</v>
      </c>
      <c r="AY50" s="53" t="str">
        <f>IFERROR(VLOOKUP($A50,#REF!,11,FALSE),"0")</f>
        <v>0</v>
      </c>
      <c r="AZ50" s="53" t="str">
        <f>IFERROR(VLOOKUP($A50,#REF!,11,FALSE),"0")</f>
        <v>0</v>
      </c>
      <c r="BA50" s="53" t="str">
        <f>IFERROR(VLOOKUP($A50,#REF!,11,FALSE),"0")</f>
        <v>0</v>
      </c>
      <c r="BB50" s="53" t="str">
        <f>IFERROR(VLOOKUP($A50,#REF!,11,FALSE),"0")</f>
        <v>0</v>
      </c>
      <c r="BC50" s="53" t="str">
        <f>IFERROR(VLOOKUP($A50,#REF!,11,FALSE),"0")</f>
        <v>0</v>
      </c>
      <c r="BD50" s="53" t="str">
        <f>IFERROR(VLOOKUP($A50,#REF!,11,FALSE),"0")</f>
        <v>0</v>
      </c>
      <c r="BE50" s="53" t="str">
        <f>IFERROR(VLOOKUP($A50,#REF!,11,FALSE),"0")</f>
        <v>0</v>
      </c>
      <c r="BF50" s="53" t="str">
        <f>IFERROR(VLOOKUP($A50,#REF!,11,FALSE),"0")</f>
        <v>0</v>
      </c>
      <c r="BG50" s="56">
        <f t="shared" ref="BG50:BG89" si="16">SUM(AU50:BF50)</f>
        <v>0</v>
      </c>
      <c r="BH50" s="53">
        <f>SUM(BB50:BF50)</f>
        <v>0</v>
      </c>
      <c r="BI50" s="53" t="e">
        <f>$A$3</f>
        <v>#REF!</v>
      </c>
      <c r="BJ50" s="53" t="str">
        <f>IFERROR(VLOOKUP($A50,#REF!,12,FALSE),"0")</f>
        <v>0</v>
      </c>
      <c r="BK50" s="53" t="str">
        <f>IFERROR(VLOOKUP($A50,#REF!,12,FALSE),"0")</f>
        <v>0</v>
      </c>
      <c r="BL50" s="53" t="str">
        <f>IFERROR(VLOOKUP($A50,#REF!,12,FALSE),"0")</f>
        <v>0</v>
      </c>
      <c r="BM50" s="53" t="str">
        <f>IFERROR(VLOOKUP($A50,#REF!,12,FALSE),"0")</f>
        <v>0</v>
      </c>
      <c r="BN50" s="53" t="str">
        <f>IFERROR(VLOOKUP($A50,#REF!,12,FALSE),"0")</f>
        <v>0</v>
      </c>
      <c r="BO50" s="53" t="str">
        <f>IFERROR(VLOOKUP($A50,#REF!,12,FALSE),"0")</f>
        <v>0</v>
      </c>
      <c r="BP50" s="53" t="str">
        <f>IFERROR(VLOOKUP($A50,#REF!,12,FALSE),"0")</f>
        <v>0</v>
      </c>
      <c r="BQ50" s="53" t="str">
        <f>IFERROR(VLOOKUP($A50,#REF!,12,FALSE),"0")</f>
        <v>0</v>
      </c>
      <c r="BR50" s="53" t="str">
        <f>IFERROR(VLOOKUP($A50,#REF!,12,FALSE),"0")</f>
        <v>0</v>
      </c>
      <c r="BS50" s="53" t="str">
        <f>IFERROR(VLOOKUP($A50,#REF!,12,FALSE),"0")</f>
        <v>0</v>
      </c>
      <c r="BT50" s="53" t="str">
        <f>IFERROR(VLOOKUP($A50,#REF!,12,FALSE),"0")</f>
        <v>0</v>
      </c>
      <c r="BU50" s="53" t="str">
        <f>IFERROR(VLOOKUP($A50,#REF!,12,FALSE),"0")</f>
        <v>0</v>
      </c>
      <c r="BV50" s="56">
        <f t="shared" ref="BV50:BV89" si="17">SUM(BJ50:BU50)</f>
        <v>0</v>
      </c>
      <c r="BW50" s="53">
        <f>SUM(BQ50:BU50)</f>
        <v>0</v>
      </c>
      <c r="BX50" s="53" t="e">
        <f>$A$3</f>
        <v>#REF!</v>
      </c>
      <c r="BY50" s="53" t="str">
        <f>IFERROR(VLOOKUP($A50,#REF!,13,FALSE),"0")</f>
        <v>0</v>
      </c>
      <c r="BZ50" s="53" t="str">
        <f>IFERROR(VLOOKUP($A50,#REF!,13,FALSE),"0")</f>
        <v>0</v>
      </c>
      <c r="CA50" s="53" t="str">
        <f>IFERROR(VLOOKUP($A50,#REF!,13,FALSE),"0")</f>
        <v>0</v>
      </c>
      <c r="CB50" s="53" t="str">
        <f>IFERROR(VLOOKUP($A50,#REF!,13,FALSE),"0")</f>
        <v>0</v>
      </c>
      <c r="CC50" s="53" t="str">
        <f>IFERROR(VLOOKUP($A50,#REF!,13,FALSE),"0")</f>
        <v>0</v>
      </c>
      <c r="CD50" s="53" t="str">
        <f>IFERROR(VLOOKUP($A50,#REF!,13,FALSE),"0")</f>
        <v>0</v>
      </c>
      <c r="CE50" s="53" t="str">
        <f>IFERROR(VLOOKUP($A50,#REF!,13,FALSE),"0")</f>
        <v>0</v>
      </c>
      <c r="CF50" s="53" t="str">
        <f>IFERROR(VLOOKUP($A50,#REF!,13,FALSE),"0")</f>
        <v>0</v>
      </c>
      <c r="CG50" s="53" t="str">
        <f>IFERROR(VLOOKUP($A50,#REF!,13,FALSE),"0")</f>
        <v>0</v>
      </c>
      <c r="CH50" s="53" t="str">
        <f>IFERROR(VLOOKUP($A50,#REF!,13,FALSE),"0")</f>
        <v>0</v>
      </c>
      <c r="CI50" s="53" t="str">
        <f>IFERROR(VLOOKUP($A50,#REF!,13,FALSE),"0")</f>
        <v>0</v>
      </c>
      <c r="CJ50" s="53" t="str">
        <f>IFERROR(VLOOKUP($A50,#REF!,13,FALSE),"0")</f>
        <v>0</v>
      </c>
      <c r="CK50" s="56">
        <f t="shared" ref="CK50:CK89" si="18">SUM(BY50:CJ50)</f>
        <v>0</v>
      </c>
      <c r="CL50" s="53">
        <f>SUM(CF50:CJ50)</f>
        <v>0</v>
      </c>
      <c r="CM50" s="53" t="e">
        <f>$A$3</f>
        <v>#REF!</v>
      </c>
      <c r="CN50" s="53" t="str">
        <f>IFERROR(VLOOKUP($A50,#REF!,14,FALSE),"0")</f>
        <v>0</v>
      </c>
      <c r="CO50" s="53" t="str">
        <f>IFERROR(VLOOKUP($A50,#REF!,14,FALSE),"0")</f>
        <v>0</v>
      </c>
      <c r="CP50" s="53" t="str">
        <f>IFERROR(VLOOKUP($A50,#REF!,14,FALSE),"0")</f>
        <v>0</v>
      </c>
      <c r="CQ50" s="53" t="str">
        <f>IFERROR(VLOOKUP($A50,#REF!,14,FALSE),"0")</f>
        <v>0</v>
      </c>
      <c r="CR50" s="53" t="str">
        <f>IFERROR(VLOOKUP($A50,#REF!,14,FALSE),"0")</f>
        <v>0</v>
      </c>
      <c r="CS50" s="53" t="str">
        <f>IFERROR(VLOOKUP($A50,#REF!,14,FALSE),"0")</f>
        <v>0</v>
      </c>
      <c r="CT50" s="53" t="str">
        <f>IFERROR(VLOOKUP($A50,#REF!,14,FALSE),"0")</f>
        <v>0</v>
      </c>
      <c r="CU50" s="53" t="str">
        <f>IFERROR(VLOOKUP($A50,#REF!,14,FALSE),"0")</f>
        <v>0</v>
      </c>
      <c r="CV50" s="53" t="str">
        <f>IFERROR(VLOOKUP($A50,#REF!,14,FALSE),"0")</f>
        <v>0</v>
      </c>
      <c r="CW50" s="53" t="str">
        <f>IFERROR(VLOOKUP($A50,#REF!,14,FALSE),"0")</f>
        <v>0</v>
      </c>
      <c r="CX50" s="53" t="str">
        <f>IFERROR(VLOOKUP($A50,#REF!,14,FALSE),"0")</f>
        <v>0</v>
      </c>
      <c r="CY50" s="53" t="str">
        <f>IFERROR(VLOOKUP($A50,#REF!,14,FALSE),"0")</f>
        <v>0</v>
      </c>
      <c r="CZ50" s="56">
        <f t="shared" ref="CZ50:CZ89" si="19">SUM(CN50:CY50)</f>
        <v>0</v>
      </c>
      <c r="DA50" s="53">
        <f>SUM(CU50:CY50)</f>
        <v>0</v>
      </c>
    </row>
    <row r="51" spans="1:105" x14ac:dyDescent="0.25">
      <c r="A51" s="53" t="e">
        <f>$A$4</f>
        <v>#REF!</v>
      </c>
      <c r="B51" s="53" t="str">
        <f>IFERROR(VLOOKUP($A51,#REF!,8,FALSE),"0")</f>
        <v>0</v>
      </c>
      <c r="C51" s="53" t="str">
        <f>IFERROR(VLOOKUP($A51,#REF!,8,FALSE),"0")</f>
        <v>0</v>
      </c>
      <c r="D51" s="53" t="str">
        <f>IFERROR(VLOOKUP($A51,#REF!,8,FALSE),"0")</f>
        <v>0</v>
      </c>
      <c r="E51" s="53" t="str">
        <f>IFERROR(VLOOKUP($A51,#REF!,8,FALSE),"0")</f>
        <v>0</v>
      </c>
      <c r="F51" s="53" t="str">
        <f>IFERROR(VLOOKUP($A51,#REF!,8,FALSE),"0")</f>
        <v>0</v>
      </c>
      <c r="G51" s="53" t="str">
        <f>IFERROR(VLOOKUP($A51,#REF!,8,FALSE),"0")</f>
        <v>0</v>
      </c>
      <c r="H51" s="53" t="str">
        <f>IFERROR(VLOOKUP($A51,#REF!,8,FALSE),"0")</f>
        <v>0</v>
      </c>
      <c r="I51" s="53" t="str">
        <f>IFERROR(VLOOKUP($A51,#REF!,8,FALSE),"0")</f>
        <v>0</v>
      </c>
      <c r="J51" s="53" t="str">
        <f>IFERROR(VLOOKUP($A51,#REF!,8,FALSE),"0")</f>
        <v>0</v>
      </c>
      <c r="K51" s="53" t="str">
        <f>IFERROR(VLOOKUP($A51,#REF!,8,FALSE),"0")</f>
        <v>0</v>
      </c>
      <c r="L51" s="53" t="str">
        <f>IFERROR(VLOOKUP($A51,#REF!,8,FALSE),"0")</f>
        <v>0</v>
      </c>
      <c r="M51" s="53" t="str">
        <f>IFERROR(VLOOKUP($A51,#REF!,8,FALSE),"0")</f>
        <v>0</v>
      </c>
      <c r="N51" s="56">
        <f t="shared" si="13"/>
        <v>0</v>
      </c>
      <c r="P51" s="53" t="e">
        <f>$A$4</f>
        <v>#REF!</v>
      </c>
      <c r="Q51" s="53" t="str">
        <f>IFERROR(VLOOKUP($A51,#REF!,9,FALSE),"0")</f>
        <v>0</v>
      </c>
      <c r="R51" s="53" t="str">
        <f>IFERROR(VLOOKUP($A51,#REF!,9,FALSE),"0")</f>
        <v>0</v>
      </c>
      <c r="S51" s="53" t="str">
        <f>IFERROR(VLOOKUP($A51,#REF!,9,FALSE),"0")</f>
        <v>0</v>
      </c>
      <c r="T51" s="53" t="str">
        <f>IFERROR(VLOOKUP($A51,#REF!,9,FALSE),"0")</f>
        <v>0</v>
      </c>
      <c r="U51" s="53" t="str">
        <f>IFERROR(VLOOKUP($A51,#REF!,9,FALSE),"0")</f>
        <v>0</v>
      </c>
      <c r="V51" s="53" t="str">
        <f>IFERROR(VLOOKUP($A51,#REF!,9,FALSE),"0")</f>
        <v>0</v>
      </c>
      <c r="W51" s="53" t="str">
        <f>IFERROR(VLOOKUP($A51,#REF!,9,FALSE),"0")</f>
        <v>0</v>
      </c>
      <c r="X51" s="53" t="str">
        <f>IFERROR(VLOOKUP($A51,#REF!,9,FALSE),"0")</f>
        <v>0</v>
      </c>
      <c r="Y51" s="53" t="str">
        <f>IFERROR(VLOOKUP($A51,#REF!,9,FALSE),"0")</f>
        <v>0</v>
      </c>
      <c r="Z51" s="53" t="str">
        <f>IFERROR(VLOOKUP($A51,#REF!,9,FALSE),"0")</f>
        <v>0</v>
      </c>
      <c r="AA51" s="53" t="str">
        <f>IFERROR(VLOOKUP($A51,#REF!,9,FALSE),"0")</f>
        <v>0</v>
      </c>
      <c r="AB51" s="53" t="str">
        <f>IFERROR(VLOOKUP($A51,#REF!,9,FALSE),"0")</f>
        <v>0</v>
      </c>
      <c r="AC51" s="56">
        <f t="shared" si="14"/>
        <v>0</v>
      </c>
      <c r="AD51" s="53">
        <f t="shared" ref="AD51:AD71" si="20">SUM(X51:AB51)</f>
        <v>0</v>
      </c>
      <c r="AE51" s="53" t="e">
        <f>$A$4</f>
        <v>#REF!</v>
      </c>
      <c r="AF51" s="53" t="str">
        <f>IFERROR(VLOOKUP($A51,#REF!,10,FALSE),"0")</f>
        <v>0</v>
      </c>
      <c r="AG51" s="53" t="str">
        <f>IFERROR(VLOOKUP($A51,#REF!,10,FALSE),"0")</f>
        <v>0</v>
      </c>
      <c r="AH51" s="53" t="str">
        <f>IFERROR(VLOOKUP($A51,#REF!,10,FALSE),"0")</f>
        <v>0</v>
      </c>
      <c r="AI51" s="53" t="str">
        <f>IFERROR(VLOOKUP($A51,#REF!,10,FALSE),"0")</f>
        <v>0</v>
      </c>
      <c r="AJ51" s="53" t="str">
        <f>IFERROR(VLOOKUP($A51,#REF!,10,FALSE),"0")</f>
        <v>0</v>
      </c>
      <c r="AK51" s="53" t="str">
        <f>IFERROR(VLOOKUP($A51,#REF!,10,FALSE),"0")</f>
        <v>0</v>
      </c>
      <c r="AL51" s="53" t="str">
        <f>IFERROR(VLOOKUP($A51,#REF!,10,FALSE),"0")</f>
        <v>0</v>
      </c>
      <c r="AM51" s="53" t="str">
        <f>IFERROR(VLOOKUP($A51,#REF!,10,FALSE),"0")</f>
        <v>0</v>
      </c>
      <c r="AN51" s="53" t="str">
        <f>IFERROR(VLOOKUP($A51,#REF!,10,FALSE),"0")</f>
        <v>0</v>
      </c>
      <c r="AO51" s="53" t="str">
        <f>IFERROR(VLOOKUP($A51,#REF!,10,FALSE),"0")</f>
        <v>0</v>
      </c>
      <c r="AP51" s="53" t="str">
        <f>IFERROR(VLOOKUP($A51,#REF!,10,FALSE),"0")</f>
        <v>0</v>
      </c>
      <c r="AQ51" s="53" t="str">
        <f>IFERROR(VLOOKUP($A51,#REF!,10,FALSE),"0")</f>
        <v>0</v>
      </c>
      <c r="AR51" s="56">
        <f t="shared" si="15"/>
        <v>0</v>
      </c>
      <c r="AS51" s="53">
        <f t="shared" ref="AS51:AS71" si="21">SUM(AM51:AQ51)</f>
        <v>0</v>
      </c>
      <c r="AT51" s="53" t="e">
        <f>$A$4</f>
        <v>#REF!</v>
      </c>
      <c r="AU51" s="53" t="str">
        <f>IFERROR(VLOOKUP($A51,#REF!,11,FALSE),"0")</f>
        <v>0</v>
      </c>
      <c r="AV51" s="53" t="str">
        <f>IFERROR(VLOOKUP($A51,#REF!,11,FALSE),"0")</f>
        <v>0</v>
      </c>
      <c r="AW51" s="53" t="str">
        <f>IFERROR(VLOOKUP($A51,#REF!,11,FALSE),"0")</f>
        <v>0</v>
      </c>
      <c r="AX51" s="53" t="str">
        <f>IFERROR(VLOOKUP($A51,#REF!,11,FALSE),"0")</f>
        <v>0</v>
      </c>
      <c r="AY51" s="53" t="str">
        <f>IFERROR(VLOOKUP($A51,#REF!,11,FALSE),"0")</f>
        <v>0</v>
      </c>
      <c r="AZ51" s="53" t="str">
        <f>IFERROR(VLOOKUP($A51,#REF!,11,FALSE),"0")</f>
        <v>0</v>
      </c>
      <c r="BA51" s="53" t="str">
        <f>IFERROR(VLOOKUP($A51,#REF!,11,FALSE),"0")</f>
        <v>0</v>
      </c>
      <c r="BB51" s="53" t="str">
        <f>IFERROR(VLOOKUP($A51,#REF!,11,FALSE),"0")</f>
        <v>0</v>
      </c>
      <c r="BC51" s="53" t="str">
        <f>IFERROR(VLOOKUP($A51,#REF!,11,FALSE),"0")</f>
        <v>0</v>
      </c>
      <c r="BD51" s="53" t="str">
        <f>IFERROR(VLOOKUP($A51,#REF!,11,FALSE),"0")</f>
        <v>0</v>
      </c>
      <c r="BE51" s="53" t="str">
        <f>IFERROR(VLOOKUP($A51,#REF!,11,FALSE),"0")</f>
        <v>0</v>
      </c>
      <c r="BF51" s="53" t="str">
        <f>IFERROR(VLOOKUP($A51,#REF!,11,FALSE),"0")</f>
        <v>0</v>
      </c>
      <c r="BG51" s="56">
        <f t="shared" si="16"/>
        <v>0</v>
      </c>
      <c r="BH51" s="53">
        <f t="shared" ref="BH51:BH71" si="22">SUM(BB51:BF51)</f>
        <v>0</v>
      </c>
      <c r="BI51" s="53" t="e">
        <f>$A$4</f>
        <v>#REF!</v>
      </c>
      <c r="BJ51" s="53" t="str">
        <f>IFERROR(VLOOKUP($A51,#REF!,12,FALSE),"0")</f>
        <v>0</v>
      </c>
      <c r="BK51" s="53" t="str">
        <f>IFERROR(VLOOKUP($A51,#REF!,12,FALSE),"0")</f>
        <v>0</v>
      </c>
      <c r="BL51" s="53" t="str">
        <f>IFERROR(VLOOKUP($A51,#REF!,12,FALSE),"0")</f>
        <v>0</v>
      </c>
      <c r="BM51" s="53" t="str">
        <f>IFERROR(VLOOKUP($A51,#REF!,12,FALSE),"0")</f>
        <v>0</v>
      </c>
      <c r="BN51" s="53" t="str">
        <f>IFERROR(VLOOKUP($A51,#REF!,12,FALSE),"0")</f>
        <v>0</v>
      </c>
      <c r="BO51" s="53" t="str">
        <f>IFERROR(VLOOKUP($A51,#REF!,12,FALSE),"0")</f>
        <v>0</v>
      </c>
      <c r="BP51" s="53" t="str">
        <f>IFERROR(VLOOKUP($A51,#REF!,12,FALSE),"0")</f>
        <v>0</v>
      </c>
      <c r="BQ51" s="53" t="str">
        <f>IFERROR(VLOOKUP($A51,#REF!,12,FALSE),"0")</f>
        <v>0</v>
      </c>
      <c r="BR51" s="53" t="str">
        <f>IFERROR(VLOOKUP($A51,#REF!,12,FALSE),"0")</f>
        <v>0</v>
      </c>
      <c r="BS51" s="53" t="str">
        <f>IFERROR(VLOOKUP($A51,#REF!,12,FALSE),"0")</f>
        <v>0</v>
      </c>
      <c r="BT51" s="53" t="str">
        <f>IFERROR(VLOOKUP($A51,#REF!,12,FALSE),"0")</f>
        <v>0</v>
      </c>
      <c r="BU51" s="53" t="str">
        <f>IFERROR(VLOOKUP($A51,#REF!,12,FALSE),"0")</f>
        <v>0</v>
      </c>
      <c r="BV51" s="56">
        <f t="shared" si="17"/>
        <v>0</v>
      </c>
      <c r="BW51" s="53">
        <f t="shared" ref="BW51:BW71" si="23">SUM(BQ51:BU51)</f>
        <v>0</v>
      </c>
      <c r="BX51" s="53" t="e">
        <f>$A$4</f>
        <v>#REF!</v>
      </c>
      <c r="BY51" s="53" t="str">
        <f>IFERROR(VLOOKUP($A51,#REF!,13,FALSE),"0")</f>
        <v>0</v>
      </c>
      <c r="BZ51" s="53" t="str">
        <f>IFERROR(VLOOKUP($A51,#REF!,13,FALSE),"0")</f>
        <v>0</v>
      </c>
      <c r="CA51" s="53" t="str">
        <f>IFERROR(VLOOKUP($A51,#REF!,13,FALSE),"0")</f>
        <v>0</v>
      </c>
      <c r="CB51" s="53" t="str">
        <f>IFERROR(VLOOKUP($A51,#REF!,13,FALSE),"0")</f>
        <v>0</v>
      </c>
      <c r="CC51" s="53" t="str">
        <f>IFERROR(VLOOKUP($A51,#REF!,13,FALSE),"0")</f>
        <v>0</v>
      </c>
      <c r="CD51" s="53" t="str">
        <f>IFERROR(VLOOKUP($A51,#REF!,13,FALSE),"0")</f>
        <v>0</v>
      </c>
      <c r="CE51" s="53" t="str">
        <f>IFERROR(VLOOKUP($A51,#REF!,13,FALSE),"0")</f>
        <v>0</v>
      </c>
      <c r="CF51" s="53" t="str">
        <f>IFERROR(VLOOKUP($A51,#REF!,13,FALSE),"0")</f>
        <v>0</v>
      </c>
      <c r="CG51" s="53" t="str">
        <f>IFERROR(VLOOKUP($A51,#REF!,13,FALSE),"0")</f>
        <v>0</v>
      </c>
      <c r="CH51" s="53" t="str">
        <f>IFERROR(VLOOKUP($A51,#REF!,13,FALSE),"0")</f>
        <v>0</v>
      </c>
      <c r="CI51" s="53" t="str">
        <f>IFERROR(VLOOKUP($A51,#REF!,13,FALSE),"0")</f>
        <v>0</v>
      </c>
      <c r="CJ51" s="53" t="str">
        <f>IFERROR(VLOOKUP($A51,#REF!,13,FALSE),"0")</f>
        <v>0</v>
      </c>
      <c r="CK51" s="56">
        <f t="shared" si="18"/>
        <v>0</v>
      </c>
      <c r="CL51" s="53">
        <f t="shared" ref="CL51:CL71" si="24">SUM(CF51:CJ51)</f>
        <v>0</v>
      </c>
      <c r="CM51" s="53" t="e">
        <f>$A$4</f>
        <v>#REF!</v>
      </c>
      <c r="CN51" s="53" t="str">
        <f>IFERROR(VLOOKUP($A51,#REF!,14,FALSE),"0")</f>
        <v>0</v>
      </c>
      <c r="CO51" s="53" t="str">
        <f>IFERROR(VLOOKUP($A51,#REF!,14,FALSE),"0")</f>
        <v>0</v>
      </c>
      <c r="CP51" s="53" t="str">
        <f>IFERROR(VLOOKUP($A51,#REF!,14,FALSE),"0")</f>
        <v>0</v>
      </c>
      <c r="CQ51" s="53" t="str">
        <f>IFERROR(VLOOKUP($A51,#REF!,14,FALSE),"0")</f>
        <v>0</v>
      </c>
      <c r="CR51" s="53" t="str">
        <f>IFERROR(VLOOKUP($A51,#REF!,14,FALSE),"0")</f>
        <v>0</v>
      </c>
      <c r="CS51" s="53" t="str">
        <f>IFERROR(VLOOKUP($A51,#REF!,14,FALSE),"0")</f>
        <v>0</v>
      </c>
      <c r="CT51" s="53" t="str">
        <f>IFERROR(VLOOKUP($A51,#REF!,14,FALSE),"0")</f>
        <v>0</v>
      </c>
      <c r="CU51" s="53" t="str">
        <f>IFERROR(VLOOKUP($A51,#REF!,14,FALSE),"0")</f>
        <v>0</v>
      </c>
      <c r="CV51" s="53" t="str">
        <f>IFERROR(VLOOKUP($A51,#REF!,14,FALSE),"0")</f>
        <v>0</v>
      </c>
      <c r="CW51" s="53" t="str">
        <f>IFERROR(VLOOKUP($A51,#REF!,14,FALSE),"0")</f>
        <v>0</v>
      </c>
      <c r="CX51" s="53" t="str">
        <f>IFERROR(VLOOKUP($A51,#REF!,14,FALSE),"0")</f>
        <v>0</v>
      </c>
      <c r="CY51" s="53" t="str">
        <f>IFERROR(VLOOKUP($A51,#REF!,14,FALSE),"0")</f>
        <v>0</v>
      </c>
      <c r="CZ51" s="56">
        <f t="shared" si="19"/>
        <v>0</v>
      </c>
      <c r="DA51" s="53">
        <f>SUM(CU51:CY51)</f>
        <v>0</v>
      </c>
    </row>
    <row r="52" spans="1:105" x14ac:dyDescent="0.25">
      <c r="A52" s="53" t="e">
        <f>$A$5</f>
        <v>#REF!</v>
      </c>
      <c r="B52" s="53" t="str">
        <f>IFERROR(VLOOKUP($A52,#REF!,8,FALSE),"0")</f>
        <v>0</v>
      </c>
      <c r="C52" s="53" t="str">
        <f>IFERROR(VLOOKUP($A52,#REF!,8,FALSE),"0")</f>
        <v>0</v>
      </c>
      <c r="D52" s="53" t="str">
        <f>IFERROR(VLOOKUP($A52,#REF!,8,FALSE),"0")</f>
        <v>0</v>
      </c>
      <c r="E52" s="53" t="str">
        <f>IFERROR(VLOOKUP($A52,#REF!,8,FALSE),"0")</f>
        <v>0</v>
      </c>
      <c r="F52" s="53" t="str">
        <f>IFERROR(VLOOKUP($A52,#REF!,8,FALSE),"0")</f>
        <v>0</v>
      </c>
      <c r="G52" s="53" t="str">
        <f>IFERROR(VLOOKUP($A52,#REF!,8,FALSE),"0")</f>
        <v>0</v>
      </c>
      <c r="H52" s="53" t="str">
        <f>IFERROR(VLOOKUP($A52,#REF!,8,FALSE),"0")</f>
        <v>0</v>
      </c>
      <c r="I52" s="53" t="str">
        <f>IFERROR(VLOOKUP($A52,#REF!,8,FALSE),"0")</f>
        <v>0</v>
      </c>
      <c r="J52" s="53" t="str">
        <f>IFERROR(VLOOKUP($A52,#REF!,8,FALSE),"0")</f>
        <v>0</v>
      </c>
      <c r="K52" s="53" t="str">
        <f>IFERROR(VLOOKUP($A52,#REF!,8,FALSE),"0")</f>
        <v>0</v>
      </c>
      <c r="L52" s="53" t="str">
        <f>IFERROR(VLOOKUP($A52,#REF!,8,FALSE),"0")</f>
        <v>0</v>
      </c>
      <c r="M52" s="53" t="str">
        <f>IFERROR(VLOOKUP($A52,#REF!,8,FALSE),"0")</f>
        <v>0</v>
      </c>
      <c r="N52" s="56">
        <f t="shared" si="13"/>
        <v>0</v>
      </c>
      <c r="P52" s="53" t="e">
        <f>$A$5</f>
        <v>#REF!</v>
      </c>
      <c r="Q52" s="53" t="str">
        <f>IFERROR(VLOOKUP($A52,#REF!,9,FALSE),"0")</f>
        <v>0</v>
      </c>
      <c r="R52" s="53" t="str">
        <f>IFERROR(VLOOKUP($A52,#REF!,9,FALSE),"0")</f>
        <v>0</v>
      </c>
      <c r="S52" s="53" t="str">
        <f>IFERROR(VLOOKUP($A52,#REF!,9,FALSE),"0")</f>
        <v>0</v>
      </c>
      <c r="T52" s="53" t="str">
        <f>IFERROR(VLOOKUP($A52,#REF!,9,FALSE),"0")</f>
        <v>0</v>
      </c>
      <c r="U52" s="53" t="str">
        <f>IFERROR(VLOOKUP($A52,#REF!,9,FALSE),"0")</f>
        <v>0</v>
      </c>
      <c r="V52" s="53" t="str">
        <f>IFERROR(VLOOKUP($A52,#REF!,9,FALSE),"0")</f>
        <v>0</v>
      </c>
      <c r="W52" s="53" t="str">
        <f>IFERROR(VLOOKUP($A52,#REF!,9,FALSE),"0")</f>
        <v>0</v>
      </c>
      <c r="X52" s="53" t="str">
        <f>IFERROR(VLOOKUP($A52,#REF!,9,FALSE),"0")</f>
        <v>0</v>
      </c>
      <c r="Y52" s="53" t="str">
        <f>IFERROR(VLOOKUP($A52,#REF!,9,FALSE),"0")</f>
        <v>0</v>
      </c>
      <c r="Z52" s="53" t="str">
        <f>IFERROR(VLOOKUP($A52,#REF!,9,FALSE),"0")</f>
        <v>0</v>
      </c>
      <c r="AA52" s="53" t="str">
        <f>IFERROR(VLOOKUP($A52,#REF!,9,FALSE),"0")</f>
        <v>0</v>
      </c>
      <c r="AB52" s="53" t="str">
        <f>IFERROR(VLOOKUP($A52,#REF!,9,FALSE),"0")</f>
        <v>0</v>
      </c>
      <c r="AC52" s="56">
        <f t="shared" si="14"/>
        <v>0</v>
      </c>
      <c r="AD52" s="53">
        <f t="shared" si="20"/>
        <v>0</v>
      </c>
      <c r="AE52" s="53" t="e">
        <f>$A$5</f>
        <v>#REF!</v>
      </c>
      <c r="AF52" s="53" t="str">
        <f>IFERROR(VLOOKUP($A52,#REF!,10,FALSE),"0")</f>
        <v>0</v>
      </c>
      <c r="AG52" s="53" t="str">
        <f>IFERROR(VLOOKUP($A52,#REF!,10,FALSE),"0")</f>
        <v>0</v>
      </c>
      <c r="AH52" s="53" t="str">
        <f>IFERROR(VLOOKUP($A52,#REF!,10,FALSE),"0")</f>
        <v>0</v>
      </c>
      <c r="AI52" s="53" t="str">
        <f>IFERROR(VLOOKUP($A52,#REF!,10,FALSE),"0")</f>
        <v>0</v>
      </c>
      <c r="AJ52" s="53" t="str">
        <f>IFERROR(VLOOKUP($A52,#REF!,10,FALSE),"0")</f>
        <v>0</v>
      </c>
      <c r="AK52" s="53" t="str">
        <f>IFERROR(VLOOKUP($A52,#REF!,10,FALSE),"0")</f>
        <v>0</v>
      </c>
      <c r="AL52" s="53" t="str">
        <f>IFERROR(VLOOKUP($A52,#REF!,10,FALSE),"0")</f>
        <v>0</v>
      </c>
      <c r="AM52" s="53" t="str">
        <f>IFERROR(VLOOKUP($A52,#REF!,10,FALSE),"0")</f>
        <v>0</v>
      </c>
      <c r="AN52" s="53" t="str">
        <f>IFERROR(VLOOKUP($A52,#REF!,10,FALSE),"0")</f>
        <v>0</v>
      </c>
      <c r="AO52" s="53" t="str">
        <f>IFERROR(VLOOKUP($A52,#REF!,10,FALSE),"0")</f>
        <v>0</v>
      </c>
      <c r="AP52" s="53" t="str">
        <f>IFERROR(VLOOKUP($A52,#REF!,10,FALSE),"0")</f>
        <v>0</v>
      </c>
      <c r="AQ52" s="53" t="str">
        <f>IFERROR(VLOOKUP($A52,#REF!,10,FALSE),"0")</f>
        <v>0</v>
      </c>
      <c r="AR52" s="56">
        <f t="shared" si="15"/>
        <v>0</v>
      </c>
      <c r="AS52" s="53">
        <f t="shared" si="21"/>
        <v>0</v>
      </c>
      <c r="AT52" s="53" t="e">
        <f>$A$5</f>
        <v>#REF!</v>
      </c>
      <c r="AU52" s="53" t="str">
        <f>IFERROR(VLOOKUP($A52,#REF!,11,FALSE),"0")</f>
        <v>0</v>
      </c>
      <c r="AV52" s="53" t="str">
        <f>IFERROR(VLOOKUP($A52,#REF!,11,FALSE),"0")</f>
        <v>0</v>
      </c>
      <c r="AW52" s="53" t="str">
        <f>IFERROR(VLOOKUP($A52,#REF!,11,FALSE),"0")</f>
        <v>0</v>
      </c>
      <c r="AX52" s="53" t="str">
        <f>IFERROR(VLOOKUP($A52,#REF!,11,FALSE),"0")</f>
        <v>0</v>
      </c>
      <c r="AY52" s="53" t="str">
        <f>IFERROR(VLOOKUP($A52,#REF!,11,FALSE),"0")</f>
        <v>0</v>
      </c>
      <c r="AZ52" s="53" t="str">
        <f>IFERROR(VLOOKUP($A52,#REF!,11,FALSE),"0")</f>
        <v>0</v>
      </c>
      <c r="BA52" s="53" t="str">
        <f>IFERROR(VLOOKUP($A52,#REF!,11,FALSE),"0")</f>
        <v>0</v>
      </c>
      <c r="BB52" s="53" t="str">
        <f>IFERROR(VLOOKUP($A52,#REF!,11,FALSE),"0")</f>
        <v>0</v>
      </c>
      <c r="BC52" s="53" t="str">
        <f>IFERROR(VLOOKUP($A52,#REF!,11,FALSE),"0")</f>
        <v>0</v>
      </c>
      <c r="BD52" s="53" t="str">
        <f>IFERROR(VLOOKUP($A52,#REF!,11,FALSE),"0")</f>
        <v>0</v>
      </c>
      <c r="BE52" s="53" t="str">
        <f>IFERROR(VLOOKUP($A52,#REF!,11,FALSE),"0")</f>
        <v>0</v>
      </c>
      <c r="BF52" s="53" t="str">
        <f>IFERROR(VLOOKUP($A52,#REF!,11,FALSE),"0")</f>
        <v>0</v>
      </c>
      <c r="BG52" s="56">
        <f t="shared" si="16"/>
        <v>0</v>
      </c>
      <c r="BH52" s="53">
        <f t="shared" si="22"/>
        <v>0</v>
      </c>
      <c r="BI52" s="53" t="e">
        <f>$A$5</f>
        <v>#REF!</v>
      </c>
      <c r="BJ52" s="53" t="str">
        <f>IFERROR(VLOOKUP($A52,#REF!,12,FALSE),"0")</f>
        <v>0</v>
      </c>
      <c r="BK52" s="53" t="str">
        <f>IFERROR(VLOOKUP($A52,#REF!,12,FALSE),"0")</f>
        <v>0</v>
      </c>
      <c r="BL52" s="53" t="str">
        <f>IFERROR(VLOOKUP($A52,#REF!,12,FALSE),"0")</f>
        <v>0</v>
      </c>
      <c r="BM52" s="53" t="str">
        <f>IFERROR(VLOOKUP($A52,#REF!,12,FALSE),"0")</f>
        <v>0</v>
      </c>
      <c r="BN52" s="53" t="str">
        <f>IFERROR(VLOOKUP($A52,#REF!,12,FALSE),"0")</f>
        <v>0</v>
      </c>
      <c r="BO52" s="53" t="str">
        <f>IFERROR(VLOOKUP($A52,#REF!,12,FALSE),"0")</f>
        <v>0</v>
      </c>
      <c r="BP52" s="53" t="str">
        <f>IFERROR(VLOOKUP($A52,#REF!,12,FALSE),"0")</f>
        <v>0</v>
      </c>
      <c r="BQ52" s="53" t="str">
        <f>IFERROR(VLOOKUP($A52,#REF!,12,FALSE),"0")</f>
        <v>0</v>
      </c>
      <c r="BR52" s="53" t="str">
        <f>IFERROR(VLOOKUP($A52,#REF!,12,FALSE),"0")</f>
        <v>0</v>
      </c>
      <c r="BS52" s="53" t="str">
        <f>IFERROR(VLOOKUP($A52,#REF!,12,FALSE),"0")</f>
        <v>0</v>
      </c>
      <c r="BT52" s="53" t="str">
        <f>IFERROR(VLOOKUP($A52,#REF!,12,FALSE),"0")</f>
        <v>0</v>
      </c>
      <c r="BU52" s="53" t="str">
        <f>IFERROR(VLOOKUP($A52,#REF!,12,FALSE),"0")</f>
        <v>0</v>
      </c>
      <c r="BV52" s="56">
        <f t="shared" si="17"/>
        <v>0</v>
      </c>
      <c r="BW52" s="53">
        <f t="shared" si="23"/>
        <v>0</v>
      </c>
      <c r="BX52" s="53" t="e">
        <f>$A$5</f>
        <v>#REF!</v>
      </c>
      <c r="BY52" s="53" t="str">
        <f>IFERROR(VLOOKUP($A52,#REF!,13,FALSE),"0")</f>
        <v>0</v>
      </c>
      <c r="BZ52" s="53" t="str">
        <f>IFERROR(VLOOKUP($A52,#REF!,13,FALSE),"0")</f>
        <v>0</v>
      </c>
      <c r="CA52" s="53" t="str">
        <f>IFERROR(VLOOKUP($A52,#REF!,13,FALSE),"0")</f>
        <v>0</v>
      </c>
      <c r="CB52" s="53" t="str">
        <f>IFERROR(VLOOKUP($A52,#REF!,13,FALSE),"0")</f>
        <v>0</v>
      </c>
      <c r="CC52" s="53" t="str">
        <f>IFERROR(VLOOKUP($A52,#REF!,13,FALSE),"0")</f>
        <v>0</v>
      </c>
      <c r="CD52" s="53" t="str">
        <f>IFERROR(VLOOKUP($A52,#REF!,13,FALSE),"0")</f>
        <v>0</v>
      </c>
      <c r="CE52" s="53" t="str">
        <f>IFERROR(VLOOKUP($A52,#REF!,13,FALSE),"0")</f>
        <v>0</v>
      </c>
      <c r="CF52" s="53" t="str">
        <f>IFERROR(VLOOKUP($A52,#REF!,13,FALSE),"0")</f>
        <v>0</v>
      </c>
      <c r="CG52" s="53" t="str">
        <f>IFERROR(VLOOKUP($A52,#REF!,13,FALSE),"0")</f>
        <v>0</v>
      </c>
      <c r="CH52" s="53" t="str">
        <f>IFERROR(VLOOKUP($A52,#REF!,13,FALSE),"0")</f>
        <v>0</v>
      </c>
      <c r="CI52" s="53" t="str">
        <f>IFERROR(VLOOKUP($A52,#REF!,13,FALSE),"0")</f>
        <v>0</v>
      </c>
      <c r="CJ52" s="53" t="str">
        <f>IFERROR(VLOOKUP($A52,#REF!,13,FALSE),"0")</f>
        <v>0</v>
      </c>
      <c r="CK52" s="56">
        <f t="shared" si="18"/>
        <v>0</v>
      </c>
      <c r="CL52" s="53">
        <f t="shared" si="24"/>
        <v>0</v>
      </c>
      <c r="CM52" s="53" t="e">
        <f>$A$5</f>
        <v>#REF!</v>
      </c>
      <c r="CN52" s="53" t="str">
        <f>IFERROR(VLOOKUP($A52,#REF!,14,FALSE),"0")</f>
        <v>0</v>
      </c>
      <c r="CO52" s="53" t="str">
        <f>IFERROR(VLOOKUP($A52,#REF!,14,FALSE),"0")</f>
        <v>0</v>
      </c>
      <c r="CP52" s="53" t="str">
        <f>IFERROR(VLOOKUP($A52,#REF!,14,FALSE),"0")</f>
        <v>0</v>
      </c>
      <c r="CQ52" s="53" t="str">
        <f>IFERROR(VLOOKUP($A52,#REF!,14,FALSE),"0")</f>
        <v>0</v>
      </c>
      <c r="CR52" s="53" t="str">
        <f>IFERROR(VLOOKUP($A52,#REF!,14,FALSE),"0")</f>
        <v>0</v>
      </c>
      <c r="CS52" s="53" t="str">
        <f>IFERROR(VLOOKUP($A52,#REF!,14,FALSE),"0")</f>
        <v>0</v>
      </c>
      <c r="CT52" s="53" t="str">
        <f>IFERROR(VLOOKUP($A52,#REF!,14,FALSE),"0")</f>
        <v>0</v>
      </c>
      <c r="CU52" s="53" t="str">
        <f>IFERROR(VLOOKUP($A52,#REF!,14,FALSE),"0")</f>
        <v>0</v>
      </c>
      <c r="CV52" s="53" t="str">
        <f>IFERROR(VLOOKUP($A52,#REF!,14,FALSE),"0")</f>
        <v>0</v>
      </c>
      <c r="CW52" s="53" t="str">
        <f>IFERROR(VLOOKUP($A52,#REF!,14,FALSE),"0")</f>
        <v>0</v>
      </c>
      <c r="CX52" s="53" t="str">
        <f>IFERROR(VLOOKUP($A52,#REF!,14,FALSE),"0")</f>
        <v>0</v>
      </c>
      <c r="CY52" s="53" t="str">
        <f>IFERROR(VLOOKUP($A52,#REF!,14,FALSE),"0")</f>
        <v>0</v>
      </c>
      <c r="CZ52" s="56">
        <f t="shared" si="19"/>
        <v>0</v>
      </c>
      <c r="DA52" s="53">
        <f t="shared" ref="DA52:DA71" si="25">SUM(CU52:CY52)</f>
        <v>0</v>
      </c>
    </row>
    <row r="53" spans="1:105" x14ac:dyDescent="0.25">
      <c r="A53" s="53" t="str">
        <f>$A$6</f>
        <v>yagiha</v>
      </c>
      <c r="B53" s="53" t="str">
        <f>IFERROR(VLOOKUP($A53,#REF!,8,FALSE),"0")</f>
        <v>0</v>
      </c>
      <c r="C53" s="53" t="str">
        <f>IFERROR(VLOOKUP($A53,#REF!,8,FALSE),"0")</f>
        <v>0</v>
      </c>
      <c r="D53" s="53" t="str">
        <f>IFERROR(VLOOKUP($A53,#REF!,8,FALSE),"0")</f>
        <v>0</v>
      </c>
      <c r="E53" s="53" t="str">
        <f>IFERROR(VLOOKUP($A53,#REF!,8,FALSE),"0")</f>
        <v>0</v>
      </c>
      <c r="F53" s="53" t="str">
        <f>IFERROR(VLOOKUP($A53,#REF!,8,FALSE),"0")</f>
        <v>0</v>
      </c>
      <c r="G53" s="53" t="str">
        <f>IFERROR(VLOOKUP($A53,#REF!,8,FALSE),"0")</f>
        <v>0</v>
      </c>
      <c r="H53" s="53" t="str">
        <f>IFERROR(VLOOKUP($A53,#REF!,8,FALSE),"0")</f>
        <v>0</v>
      </c>
      <c r="I53" s="53" t="str">
        <f>IFERROR(VLOOKUP($A53,#REF!,8,FALSE),"0")</f>
        <v>0</v>
      </c>
      <c r="J53" s="53" t="str">
        <f>IFERROR(VLOOKUP($A53,#REF!,8,FALSE),"0")</f>
        <v>0</v>
      </c>
      <c r="K53" s="53" t="str">
        <f>IFERROR(VLOOKUP($A53,#REF!,8,FALSE),"0")</f>
        <v>0</v>
      </c>
      <c r="L53" s="53" t="str">
        <f>IFERROR(VLOOKUP($A53,#REF!,8,FALSE),"0")</f>
        <v>0</v>
      </c>
      <c r="M53" s="53" t="str">
        <f>IFERROR(VLOOKUP($A53,#REF!,8,FALSE),"0")</f>
        <v>0</v>
      </c>
      <c r="N53" s="56">
        <f t="shared" si="13"/>
        <v>0</v>
      </c>
      <c r="P53" s="53" t="str">
        <f>$A$6</f>
        <v>yagiha</v>
      </c>
      <c r="Q53" s="53" t="str">
        <f>IFERROR(VLOOKUP($A53,#REF!,9,FALSE),"0")</f>
        <v>0</v>
      </c>
      <c r="R53" s="53" t="str">
        <f>IFERROR(VLOOKUP($A53,#REF!,9,FALSE),"0")</f>
        <v>0</v>
      </c>
      <c r="S53" s="53" t="str">
        <f>IFERROR(VLOOKUP($A53,#REF!,9,FALSE),"0")</f>
        <v>0</v>
      </c>
      <c r="T53" s="53" t="str">
        <f>IFERROR(VLOOKUP($A53,#REF!,9,FALSE),"0")</f>
        <v>0</v>
      </c>
      <c r="U53" s="53" t="str">
        <f>IFERROR(VLOOKUP($A53,#REF!,9,FALSE),"0")</f>
        <v>0</v>
      </c>
      <c r="V53" s="53" t="str">
        <f>IFERROR(VLOOKUP($A53,#REF!,9,FALSE),"0")</f>
        <v>0</v>
      </c>
      <c r="W53" s="53" t="str">
        <f>IFERROR(VLOOKUP($A53,#REF!,9,FALSE),"0")</f>
        <v>0</v>
      </c>
      <c r="X53" s="53" t="str">
        <f>IFERROR(VLOOKUP($A53,#REF!,9,FALSE),"0")</f>
        <v>0</v>
      </c>
      <c r="Y53" s="53" t="str">
        <f>IFERROR(VLOOKUP($A53,#REF!,9,FALSE),"0")</f>
        <v>0</v>
      </c>
      <c r="Z53" s="53" t="str">
        <f>IFERROR(VLOOKUP($A53,#REF!,9,FALSE),"0")</f>
        <v>0</v>
      </c>
      <c r="AA53" s="53" t="str">
        <f>IFERROR(VLOOKUP($A53,#REF!,9,FALSE),"0")</f>
        <v>0</v>
      </c>
      <c r="AB53" s="53" t="str">
        <f>IFERROR(VLOOKUP($A53,#REF!,9,FALSE),"0")</f>
        <v>0</v>
      </c>
      <c r="AC53" s="56">
        <f t="shared" si="14"/>
        <v>0</v>
      </c>
      <c r="AD53" s="53">
        <f t="shared" si="20"/>
        <v>0</v>
      </c>
      <c r="AE53" s="53" t="str">
        <f>$A$6</f>
        <v>yagiha</v>
      </c>
      <c r="AF53" s="53" t="str">
        <f>IFERROR(VLOOKUP($A53,#REF!,10,FALSE),"0")</f>
        <v>0</v>
      </c>
      <c r="AG53" s="53" t="str">
        <f>IFERROR(VLOOKUP($A53,#REF!,10,FALSE),"0")</f>
        <v>0</v>
      </c>
      <c r="AH53" s="53" t="str">
        <f>IFERROR(VLOOKUP($A53,#REF!,10,FALSE),"0")</f>
        <v>0</v>
      </c>
      <c r="AI53" s="53" t="str">
        <f>IFERROR(VLOOKUP($A53,#REF!,10,FALSE),"0")</f>
        <v>0</v>
      </c>
      <c r="AJ53" s="53" t="str">
        <f>IFERROR(VLOOKUP($A53,#REF!,10,FALSE),"0")</f>
        <v>0</v>
      </c>
      <c r="AK53" s="53" t="str">
        <f>IFERROR(VLOOKUP($A53,#REF!,10,FALSE),"0")</f>
        <v>0</v>
      </c>
      <c r="AL53" s="53" t="str">
        <f>IFERROR(VLOOKUP($A53,#REF!,10,FALSE),"0")</f>
        <v>0</v>
      </c>
      <c r="AM53" s="53" t="str">
        <f>IFERROR(VLOOKUP($A53,#REF!,10,FALSE),"0")</f>
        <v>0</v>
      </c>
      <c r="AN53" s="53" t="str">
        <f>IFERROR(VLOOKUP($A53,#REF!,10,FALSE),"0")</f>
        <v>0</v>
      </c>
      <c r="AO53" s="53" t="str">
        <f>IFERROR(VLOOKUP($A53,#REF!,10,FALSE),"0")</f>
        <v>0</v>
      </c>
      <c r="AP53" s="53" t="str">
        <f>IFERROR(VLOOKUP($A53,#REF!,10,FALSE),"0")</f>
        <v>0</v>
      </c>
      <c r="AQ53" s="53" t="str">
        <f>IFERROR(VLOOKUP($A53,#REF!,10,FALSE),"0")</f>
        <v>0</v>
      </c>
      <c r="AR53" s="56">
        <f t="shared" si="15"/>
        <v>0</v>
      </c>
      <c r="AS53" s="53">
        <f t="shared" si="21"/>
        <v>0</v>
      </c>
      <c r="AT53" s="53" t="str">
        <f>$A$6</f>
        <v>yagiha</v>
      </c>
      <c r="AU53" s="53" t="str">
        <f>IFERROR(VLOOKUP($A53,#REF!,11,FALSE),"0")</f>
        <v>0</v>
      </c>
      <c r="AV53" s="53" t="str">
        <f>IFERROR(VLOOKUP($A53,#REF!,11,FALSE),"0")</f>
        <v>0</v>
      </c>
      <c r="AW53" s="53" t="str">
        <f>IFERROR(VLOOKUP($A53,#REF!,11,FALSE),"0")</f>
        <v>0</v>
      </c>
      <c r="AX53" s="53" t="str">
        <f>IFERROR(VLOOKUP($A53,#REF!,11,FALSE),"0")</f>
        <v>0</v>
      </c>
      <c r="AY53" s="53" t="str">
        <f>IFERROR(VLOOKUP($A53,#REF!,11,FALSE),"0")</f>
        <v>0</v>
      </c>
      <c r="AZ53" s="53" t="str">
        <f>IFERROR(VLOOKUP($A53,#REF!,11,FALSE),"0")</f>
        <v>0</v>
      </c>
      <c r="BA53" s="53" t="str">
        <f>IFERROR(VLOOKUP($A53,#REF!,11,FALSE),"0")</f>
        <v>0</v>
      </c>
      <c r="BB53" s="53" t="str">
        <f>IFERROR(VLOOKUP($A53,#REF!,11,FALSE),"0")</f>
        <v>0</v>
      </c>
      <c r="BC53" s="53" t="str">
        <f>IFERROR(VLOOKUP($A53,#REF!,11,FALSE),"0")</f>
        <v>0</v>
      </c>
      <c r="BD53" s="53" t="str">
        <f>IFERROR(VLOOKUP($A53,#REF!,11,FALSE),"0")</f>
        <v>0</v>
      </c>
      <c r="BE53" s="53" t="str">
        <f>IFERROR(VLOOKUP($A53,#REF!,11,FALSE),"0")</f>
        <v>0</v>
      </c>
      <c r="BF53" s="53" t="str">
        <f>IFERROR(VLOOKUP($A53,#REF!,11,FALSE),"0")</f>
        <v>0</v>
      </c>
      <c r="BG53" s="56">
        <f t="shared" si="16"/>
        <v>0</v>
      </c>
      <c r="BH53" s="53">
        <f t="shared" si="22"/>
        <v>0</v>
      </c>
      <c r="BI53" s="53" t="str">
        <f>$A$6</f>
        <v>yagiha</v>
      </c>
      <c r="BJ53" s="53" t="str">
        <f>IFERROR(VLOOKUP($A53,#REF!,12,FALSE),"0")</f>
        <v>0</v>
      </c>
      <c r="BK53" s="53" t="str">
        <f>IFERROR(VLOOKUP($A53,#REF!,12,FALSE),"0")</f>
        <v>0</v>
      </c>
      <c r="BL53" s="53" t="str">
        <f>IFERROR(VLOOKUP($A53,#REF!,12,FALSE),"0")</f>
        <v>0</v>
      </c>
      <c r="BM53" s="53" t="str">
        <f>IFERROR(VLOOKUP($A53,#REF!,12,FALSE),"0")</f>
        <v>0</v>
      </c>
      <c r="BN53" s="53" t="str">
        <f>IFERROR(VLOOKUP($A53,#REF!,12,FALSE),"0")</f>
        <v>0</v>
      </c>
      <c r="BO53" s="53" t="str">
        <f>IFERROR(VLOOKUP($A53,#REF!,12,FALSE),"0")</f>
        <v>0</v>
      </c>
      <c r="BP53" s="53" t="str">
        <f>IFERROR(VLOOKUP($A53,#REF!,12,FALSE),"0")</f>
        <v>0</v>
      </c>
      <c r="BQ53" s="53" t="str">
        <f>IFERROR(VLOOKUP($A53,#REF!,12,FALSE),"0")</f>
        <v>0</v>
      </c>
      <c r="BR53" s="53" t="str">
        <f>IFERROR(VLOOKUP($A53,#REF!,12,FALSE),"0")</f>
        <v>0</v>
      </c>
      <c r="BS53" s="53" t="str">
        <f>IFERROR(VLOOKUP($A53,#REF!,12,FALSE),"0")</f>
        <v>0</v>
      </c>
      <c r="BT53" s="53" t="str">
        <f>IFERROR(VLOOKUP($A53,#REF!,12,FALSE),"0")</f>
        <v>0</v>
      </c>
      <c r="BU53" s="53" t="str">
        <f>IFERROR(VLOOKUP($A53,#REF!,12,FALSE),"0")</f>
        <v>0</v>
      </c>
      <c r="BV53" s="56">
        <f t="shared" si="17"/>
        <v>0</v>
      </c>
      <c r="BW53" s="53">
        <f t="shared" si="23"/>
        <v>0</v>
      </c>
      <c r="BX53" s="53" t="str">
        <f>$A$6</f>
        <v>yagiha</v>
      </c>
      <c r="BY53" s="53" t="str">
        <f>IFERROR(VLOOKUP($A53,#REF!,13,FALSE),"0")</f>
        <v>0</v>
      </c>
      <c r="BZ53" s="53" t="str">
        <f>IFERROR(VLOOKUP($A53,#REF!,13,FALSE),"0")</f>
        <v>0</v>
      </c>
      <c r="CA53" s="53" t="str">
        <f>IFERROR(VLOOKUP($A53,#REF!,13,FALSE),"0")</f>
        <v>0</v>
      </c>
      <c r="CB53" s="53" t="str">
        <f>IFERROR(VLOOKUP($A53,#REF!,13,FALSE),"0")</f>
        <v>0</v>
      </c>
      <c r="CC53" s="53" t="str">
        <f>IFERROR(VLOOKUP($A53,#REF!,13,FALSE),"0")</f>
        <v>0</v>
      </c>
      <c r="CD53" s="53" t="str">
        <f>IFERROR(VLOOKUP($A53,#REF!,13,FALSE),"0")</f>
        <v>0</v>
      </c>
      <c r="CE53" s="53" t="str">
        <f>IFERROR(VLOOKUP($A53,#REF!,13,FALSE),"0")</f>
        <v>0</v>
      </c>
      <c r="CF53" s="53" t="str">
        <f>IFERROR(VLOOKUP($A53,#REF!,13,FALSE),"0")</f>
        <v>0</v>
      </c>
      <c r="CG53" s="53" t="str">
        <f>IFERROR(VLOOKUP($A53,#REF!,13,FALSE),"0")</f>
        <v>0</v>
      </c>
      <c r="CH53" s="53" t="str">
        <f>IFERROR(VLOOKUP($A53,#REF!,13,FALSE),"0")</f>
        <v>0</v>
      </c>
      <c r="CI53" s="53" t="str">
        <f>IFERROR(VLOOKUP($A53,#REF!,13,FALSE),"0")</f>
        <v>0</v>
      </c>
      <c r="CJ53" s="53" t="str">
        <f>IFERROR(VLOOKUP($A53,#REF!,13,FALSE),"0")</f>
        <v>0</v>
      </c>
      <c r="CK53" s="56">
        <f t="shared" si="18"/>
        <v>0</v>
      </c>
      <c r="CL53" s="53">
        <f t="shared" si="24"/>
        <v>0</v>
      </c>
      <c r="CM53" s="53" t="str">
        <f>$A$6</f>
        <v>yagiha</v>
      </c>
      <c r="CN53" s="53" t="str">
        <f>IFERROR(VLOOKUP($A53,#REF!,14,FALSE),"0")</f>
        <v>0</v>
      </c>
      <c r="CO53" s="53" t="str">
        <f>IFERROR(VLOOKUP($A53,#REF!,14,FALSE),"0")</f>
        <v>0</v>
      </c>
      <c r="CP53" s="53" t="str">
        <f>IFERROR(VLOOKUP($A53,#REF!,14,FALSE),"0")</f>
        <v>0</v>
      </c>
      <c r="CQ53" s="53" t="str">
        <f>IFERROR(VLOOKUP($A53,#REF!,14,FALSE),"0")</f>
        <v>0</v>
      </c>
      <c r="CR53" s="53" t="str">
        <f>IFERROR(VLOOKUP($A53,#REF!,14,FALSE),"0")</f>
        <v>0</v>
      </c>
      <c r="CS53" s="53" t="str">
        <f>IFERROR(VLOOKUP($A53,#REF!,14,FALSE),"0")</f>
        <v>0</v>
      </c>
      <c r="CT53" s="53" t="str">
        <f>IFERROR(VLOOKUP($A53,#REF!,14,FALSE),"0")</f>
        <v>0</v>
      </c>
      <c r="CU53" s="53" t="str">
        <f>IFERROR(VLOOKUP($A53,#REF!,14,FALSE),"0")</f>
        <v>0</v>
      </c>
      <c r="CV53" s="53" t="str">
        <f>IFERROR(VLOOKUP($A53,#REF!,14,FALSE),"0")</f>
        <v>0</v>
      </c>
      <c r="CW53" s="53" t="str">
        <f>IFERROR(VLOOKUP($A53,#REF!,14,FALSE),"0")</f>
        <v>0</v>
      </c>
      <c r="CX53" s="53" t="str">
        <f>IFERROR(VLOOKUP($A53,#REF!,14,FALSE),"0")</f>
        <v>0</v>
      </c>
      <c r="CY53" s="53" t="str">
        <f>IFERROR(VLOOKUP($A53,#REF!,14,FALSE),"0")</f>
        <v>0</v>
      </c>
      <c r="CZ53" s="56">
        <f t="shared" si="19"/>
        <v>0</v>
      </c>
      <c r="DA53" s="53">
        <f t="shared" si="25"/>
        <v>0</v>
      </c>
    </row>
    <row r="54" spans="1:105" x14ac:dyDescent="0.25">
      <c r="A54" s="53" t="str">
        <f>$A$7</f>
        <v>shingato</v>
      </c>
      <c r="B54" s="53" t="str">
        <f>IFERROR(VLOOKUP($A54,#REF!,8,FALSE),"0")</f>
        <v>0</v>
      </c>
      <c r="C54" s="53" t="str">
        <f>IFERROR(VLOOKUP($A54,#REF!,8,FALSE),"0")</f>
        <v>0</v>
      </c>
      <c r="D54" s="53" t="str">
        <f>IFERROR(VLOOKUP($A54,#REF!,8,FALSE),"0")</f>
        <v>0</v>
      </c>
      <c r="E54" s="53" t="str">
        <f>IFERROR(VLOOKUP($A54,#REF!,8,FALSE),"0")</f>
        <v>0</v>
      </c>
      <c r="F54" s="53" t="str">
        <f>IFERROR(VLOOKUP($A54,#REF!,8,FALSE),"0")</f>
        <v>0</v>
      </c>
      <c r="G54" s="53" t="str">
        <f>IFERROR(VLOOKUP($A54,#REF!,8,FALSE),"0")</f>
        <v>0</v>
      </c>
      <c r="H54" s="53" t="str">
        <f>IFERROR(VLOOKUP($A54,#REF!,8,FALSE),"0")</f>
        <v>0</v>
      </c>
      <c r="I54" s="53" t="str">
        <f>IFERROR(VLOOKUP($A54,#REF!,8,FALSE),"0")</f>
        <v>0</v>
      </c>
      <c r="J54" s="53" t="str">
        <f>IFERROR(VLOOKUP($A54,#REF!,8,FALSE),"0")</f>
        <v>0</v>
      </c>
      <c r="K54" s="53" t="str">
        <f>IFERROR(VLOOKUP($A54,#REF!,8,FALSE),"0")</f>
        <v>0</v>
      </c>
      <c r="L54" s="53" t="str">
        <f>IFERROR(VLOOKUP($A54,#REF!,8,FALSE),"0")</f>
        <v>0</v>
      </c>
      <c r="M54" s="53" t="str">
        <f>IFERROR(VLOOKUP($A54,#REF!,8,FALSE),"0")</f>
        <v>0</v>
      </c>
      <c r="N54" s="56">
        <f t="shared" si="13"/>
        <v>0</v>
      </c>
      <c r="P54" s="53" t="str">
        <f>$A$7</f>
        <v>shingato</v>
      </c>
      <c r="Q54" s="53" t="str">
        <f>IFERROR(VLOOKUP($A54,#REF!,9,FALSE),"0")</f>
        <v>0</v>
      </c>
      <c r="R54" s="53" t="str">
        <f>IFERROR(VLOOKUP($A54,#REF!,9,FALSE),"0")</f>
        <v>0</v>
      </c>
      <c r="S54" s="53" t="str">
        <f>IFERROR(VLOOKUP($A54,#REF!,9,FALSE),"0")</f>
        <v>0</v>
      </c>
      <c r="T54" s="53" t="str">
        <f>IFERROR(VLOOKUP($A54,#REF!,9,FALSE),"0")</f>
        <v>0</v>
      </c>
      <c r="U54" s="53" t="str">
        <f>IFERROR(VLOOKUP($A54,#REF!,9,FALSE),"0")</f>
        <v>0</v>
      </c>
      <c r="V54" s="53" t="str">
        <f>IFERROR(VLOOKUP($A54,#REF!,9,FALSE),"0")</f>
        <v>0</v>
      </c>
      <c r="W54" s="53" t="str">
        <f>IFERROR(VLOOKUP($A54,#REF!,9,FALSE),"0")</f>
        <v>0</v>
      </c>
      <c r="X54" s="53" t="str">
        <f>IFERROR(VLOOKUP($A54,#REF!,9,FALSE),"0")</f>
        <v>0</v>
      </c>
      <c r="Y54" s="53" t="str">
        <f>IFERROR(VLOOKUP($A54,#REF!,9,FALSE),"0")</f>
        <v>0</v>
      </c>
      <c r="Z54" s="53" t="str">
        <f>IFERROR(VLOOKUP($A54,#REF!,9,FALSE),"0")</f>
        <v>0</v>
      </c>
      <c r="AA54" s="53" t="str">
        <f>IFERROR(VLOOKUP($A54,#REF!,9,FALSE),"0")</f>
        <v>0</v>
      </c>
      <c r="AB54" s="53" t="str">
        <f>IFERROR(VLOOKUP($A54,#REF!,9,FALSE),"0")</f>
        <v>0</v>
      </c>
      <c r="AC54" s="56">
        <f t="shared" si="14"/>
        <v>0</v>
      </c>
      <c r="AD54" s="53">
        <f t="shared" si="20"/>
        <v>0</v>
      </c>
      <c r="AE54" s="53" t="str">
        <f>$A$7</f>
        <v>shingato</v>
      </c>
      <c r="AF54" s="53" t="str">
        <f>IFERROR(VLOOKUP($A54,#REF!,10,FALSE),"0")</f>
        <v>0</v>
      </c>
      <c r="AG54" s="53" t="str">
        <f>IFERROR(VLOOKUP($A54,#REF!,10,FALSE),"0")</f>
        <v>0</v>
      </c>
      <c r="AH54" s="53" t="str">
        <f>IFERROR(VLOOKUP($A54,#REF!,10,FALSE),"0")</f>
        <v>0</v>
      </c>
      <c r="AI54" s="53" t="str">
        <f>IFERROR(VLOOKUP($A54,#REF!,10,FALSE),"0")</f>
        <v>0</v>
      </c>
      <c r="AJ54" s="53" t="str">
        <f>IFERROR(VLOOKUP($A54,#REF!,10,FALSE),"0")</f>
        <v>0</v>
      </c>
      <c r="AK54" s="53" t="str">
        <f>IFERROR(VLOOKUP($A54,#REF!,10,FALSE),"0")</f>
        <v>0</v>
      </c>
      <c r="AL54" s="53" t="str">
        <f>IFERROR(VLOOKUP($A54,#REF!,10,FALSE),"0")</f>
        <v>0</v>
      </c>
      <c r="AM54" s="53" t="str">
        <f>IFERROR(VLOOKUP($A54,#REF!,10,FALSE),"0")</f>
        <v>0</v>
      </c>
      <c r="AN54" s="53" t="str">
        <f>IFERROR(VLOOKUP($A54,#REF!,10,FALSE),"0")</f>
        <v>0</v>
      </c>
      <c r="AO54" s="53" t="str">
        <f>IFERROR(VLOOKUP($A54,#REF!,10,FALSE),"0")</f>
        <v>0</v>
      </c>
      <c r="AP54" s="53" t="str">
        <f>IFERROR(VLOOKUP($A54,#REF!,10,FALSE),"0")</f>
        <v>0</v>
      </c>
      <c r="AQ54" s="53" t="str">
        <f>IFERROR(VLOOKUP($A54,#REF!,10,FALSE),"0")</f>
        <v>0</v>
      </c>
      <c r="AR54" s="56">
        <f t="shared" si="15"/>
        <v>0</v>
      </c>
      <c r="AS54" s="53">
        <f t="shared" si="21"/>
        <v>0</v>
      </c>
      <c r="AT54" s="53" t="str">
        <f>$A$7</f>
        <v>shingato</v>
      </c>
      <c r="AU54" s="53" t="str">
        <f>IFERROR(VLOOKUP($A54,#REF!,11,FALSE),"0")</f>
        <v>0</v>
      </c>
      <c r="AV54" s="53" t="str">
        <f>IFERROR(VLOOKUP($A54,#REF!,11,FALSE),"0")</f>
        <v>0</v>
      </c>
      <c r="AW54" s="53" t="str">
        <f>IFERROR(VLOOKUP($A54,#REF!,11,FALSE),"0")</f>
        <v>0</v>
      </c>
      <c r="AX54" s="53" t="str">
        <f>IFERROR(VLOOKUP($A54,#REF!,11,FALSE),"0")</f>
        <v>0</v>
      </c>
      <c r="AY54" s="53" t="str">
        <f>IFERROR(VLOOKUP($A54,#REF!,11,FALSE),"0")</f>
        <v>0</v>
      </c>
      <c r="AZ54" s="53" t="str">
        <f>IFERROR(VLOOKUP($A54,#REF!,11,FALSE),"0")</f>
        <v>0</v>
      </c>
      <c r="BA54" s="53" t="str">
        <f>IFERROR(VLOOKUP($A54,#REF!,11,FALSE),"0")</f>
        <v>0</v>
      </c>
      <c r="BB54" s="53" t="str">
        <f>IFERROR(VLOOKUP($A54,#REF!,11,FALSE),"0")</f>
        <v>0</v>
      </c>
      <c r="BC54" s="53" t="str">
        <f>IFERROR(VLOOKUP($A54,#REF!,11,FALSE),"0")</f>
        <v>0</v>
      </c>
      <c r="BD54" s="53" t="str">
        <f>IFERROR(VLOOKUP($A54,#REF!,11,FALSE),"0")</f>
        <v>0</v>
      </c>
      <c r="BE54" s="53" t="str">
        <f>IFERROR(VLOOKUP($A54,#REF!,11,FALSE),"0")</f>
        <v>0</v>
      </c>
      <c r="BF54" s="53" t="str">
        <f>IFERROR(VLOOKUP($A54,#REF!,11,FALSE),"0")</f>
        <v>0</v>
      </c>
      <c r="BG54" s="56">
        <f t="shared" si="16"/>
        <v>0</v>
      </c>
      <c r="BH54" s="53">
        <f t="shared" si="22"/>
        <v>0</v>
      </c>
      <c r="BI54" s="53" t="str">
        <f>$A$7</f>
        <v>shingato</v>
      </c>
      <c r="BJ54" s="53" t="str">
        <f>IFERROR(VLOOKUP($A54,#REF!,12,FALSE),"0")</f>
        <v>0</v>
      </c>
      <c r="BK54" s="53" t="str">
        <f>IFERROR(VLOOKUP($A54,#REF!,12,FALSE),"0")</f>
        <v>0</v>
      </c>
      <c r="BL54" s="53" t="str">
        <f>IFERROR(VLOOKUP($A54,#REF!,12,FALSE),"0")</f>
        <v>0</v>
      </c>
      <c r="BM54" s="53" t="str">
        <f>IFERROR(VLOOKUP($A54,#REF!,12,FALSE),"0")</f>
        <v>0</v>
      </c>
      <c r="BN54" s="53" t="str">
        <f>IFERROR(VLOOKUP($A54,#REF!,12,FALSE),"0")</f>
        <v>0</v>
      </c>
      <c r="BO54" s="53" t="str">
        <f>IFERROR(VLOOKUP($A54,#REF!,12,FALSE),"0")</f>
        <v>0</v>
      </c>
      <c r="BP54" s="53" t="str">
        <f>IFERROR(VLOOKUP($A54,#REF!,12,FALSE),"0")</f>
        <v>0</v>
      </c>
      <c r="BQ54" s="53" t="str">
        <f>IFERROR(VLOOKUP($A54,#REF!,12,FALSE),"0")</f>
        <v>0</v>
      </c>
      <c r="BR54" s="53" t="str">
        <f>IFERROR(VLOOKUP($A54,#REF!,12,FALSE),"0")</f>
        <v>0</v>
      </c>
      <c r="BS54" s="53" t="str">
        <f>IFERROR(VLOOKUP($A54,#REF!,12,FALSE),"0")</f>
        <v>0</v>
      </c>
      <c r="BT54" s="53" t="str">
        <f>IFERROR(VLOOKUP($A54,#REF!,12,FALSE),"0")</f>
        <v>0</v>
      </c>
      <c r="BU54" s="53" t="str">
        <f>IFERROR(VLOOKUP($A54,#REF!,12,FALSE),"0")</f>
        <v>0</v>
      </c>
      <c r="BV54" s="56">
        <f t="shared" si="17"/>
        <v>0</v>
      </c>
      <c r="BW54" s="53">
        <f t="shared" si="23"/>
        <v>0</v>
      </c>
      <c r="BX54" s="53" t="str">
        <f>$A$7</f>
        <v>shingato</v>
      </c>
      <c r="BY54" s="53" t="str">
        <f>IFERROR(VLOOKUP($A54,#REF!,13,FALSE),"0")</f>
        <v>0</v>
      </c>
      <c r="BZ54" s="53" t="str">
        <f>IFERROR(VLOOKUP($A54,#REF!,13,FALSE),"0")</f>
        <v>0</v>
      </c>
      <c r="CA54" s="53" t="str">
        <f>IFERROR(VLOOKUP($A54,#REF!,13,FALSE),"0")</f>
        <v>0</v>
      </c>
      <c r="CB54" s="53" t="str">
        <f>IFERROR(VLOOKUP($A54,#REF!,13,FALSE),"0")</f>
        <v>0</v>
      </c>
      <c r="CC54" s="53" t="str">
        <f>IFERROR(VLOOKUP($A54,#REF!,13,FALSE),"0")</f>
        <v>0</v>
      </c>
      <c r="CD54" s="53" t="str">
        <f>IFERROR(VLOOKUP($A54,#REF!,13,FALSE),"0")</f>
        <v>0</v>
      </c>
      <c r="CE54" s="53" t="str">
        <f>IFERROR(VLOOKUP($A54,#REF!,13,FALSE),"0")</f>
        <v>0</v>
      </c>
      <c r="CF54" s="53" t="str">
        <f>IFERROR(VLOOKUP($A54,#REF!,13,FALSE),"0")</f>
        <v>0</v>
      </c>
      <c r="CG54" s="53" t="str">
        <f>IFERROR(VLOOKUP($A54,#REF!,13,FALSE),"0")</f>
        <v>0</v>
      </c>
      <c r="CH54" s="53" t="str">
        <f>IFERROR(VLOOKUP($A54,#REF!,13,FALSE),"0")</f>
        <v>0</v>
      </c>
      <c r="CI54" s="53" t="str">
        <f>IFERROR(VLOOKUP($A54,#REF!,13,FALSE),"0")</f>
        <v>0</v>
      </c>
      <c r="CJ54" s="53" t="str">
        <f>IFERROR(VLOOKUP($A54,#REF!,13,FALSE),"0")</f>
        <v>0</v>
      </c>
      <c r="CK54" s="56">
        <f t="shared" si="18"/>
        <v>0</v>
      </c>
      <c r="CL54" s="53">
        <f t="shared" si="24"/>
        <v>0</v>
      </c>
      <c r="CM54" s="53" t="str">
        <f>$A$7</f>
        <v>shingato</v>
      </c>
      <c r="CN54" s="53" t="str">
        <f>IFERROR(VLOOKUP($A54,#REF!,14,FALSE),"0")</f>
        <v>0</v>
      </c>
      <c r="CO54" s="53" t="str">
        <f>IFERROR(VLOOKUP($A54,#REF!,14,FALSE),"0")</f>
        <v>0</v>
      </c>
      <c r="CP54" s="53" t="str">
        <f>IFERROR(VLOOKUP($A54,#REF!,14,FALSE),"0")</f>
        <v>0</v>
      </c>
      <c r="CQ54" s="53" t="str">
        <f>IFERROR(VLOOKUP($A54,#REF!,14,FALSE),"0")</f>
        <v>0</v>
      </c>
      <c r="CR54" s="53" t="str">
        <f>IFERROR(VLOOKUP($A54,#REF!,14,FALSE),"0")</f>
        <v>0</v>
      </c>
      <c r="CS54" s="53" t="str">
        <f>IFERROR(VLOOKUP($A54,#REF!,14,FALSE),"0")</f>
        <v>0</v>
      </c>
      <c r="CT54" s="53" t="str">
        <f>IFERROR(VLOOKUP($A54,#REF!,14,FALSE),"0")</f>
        <v>0</v>
      </c>
      <c r="CU54" s="53" t="str">
        <f>IFERROR(VLOOKUP($A54,#REF!,14,FALSE),"0")</f>
        <v>0</v>
      </c>
      <c r="CV54" s="53" t="str">
        <f>IFERROR(VLOOKUP($A54,#REF!,14,FALSE),"0")</f>
        <v>0</v>
      </c>
      <c r="CW54" s="53" t="str">
        <f>IFERROR(VLOOKUP($A54,#REF!,14,FALSE),"0")</f>
        <v>0</v>
      </c>
      <c r="CX54" s="53" t="str">
        <f>IFERROR(VLOOKUP($A54,#REF!,14,FALSE),"0")</f>
        <v>0</v>
      </c>
      <c r="CY54" s="53" t="str">
        <f>IFERROR(VLOOKUP($A54,#REF!,14,FALSE),"0")</f>
        <v>0</v>
      </c>
      <c r="CZ54" s="56">
        <f t="shared" si="19"/>
        <v>0</v>
      </c>
      <c r="DA54" s="53">
        <f t="shared" si="25"/>
        <v>0</v>
      </c>
    </row>
    <row r="55" spans="1:105" x14ac:dyDescent="0.25">
      <c r="A55" s="53" t="str">
        <f>$A$8</f>
        <v>nreika</v>
      </c>
      <c r="B55" s="53" t="str">
        <f>IFERROR(VLOOKUP($A55,#REF!,8,FALSE),"0")</f>
        <v>0</v>
      </c>
      <c r="C55" s="53" t="str">
        <f>IFERROR(VLOOKUP($A55,#REF!,8,FALSE),"0")</f>
        <v>0</v>
      </c>
      <c r="D55" s="53" t="str">
        <f>IFERROR(VLOOKUP($A55,#REF!,8,FALSE),"0")</f>
        <v>0</v>
      </c>
      <c r="E55" s="53" t="str">
        <f>IFERROR(VLOOKUP($A55,#REF!,8,FALSE),"0")</f>
        <v>0</v>
      </c>
      <c r="F55" s="53" t="str">
        <f>IFERROR(VLOOKUP($A55,#REF!,8,FALSE),"0")</f>
        <v>0</v>
      </c>
      <c r="G55" s="53" t="str">
        <f>IFERROR(VLOOKUP($A55,#REF!,8,FALSE),"0")</f>
        <v>0</v>
      </c>
      <c r="H55" s="53" t="str">
        <f>IFERROR(VLOOKUP($A55,#REF!,8,FALSE),"0")</f>
        <v>0</v>
      </c>
      <c r="I55" s="53" t="str">
        <f>IFERROR(VLOOKUP($A55,#REF!,8,FALSE),"0")</f>
        <v>0</v>
      </c>
      <c r="J55" s="53" t="str">
        <f>IFERROR(VLOOKUP($A55,#REF!,8,FALSE),"0")</f>
        <v>0</v>
      </c>
      <c r="K55" s="53" t="str">
        <f>IFERROR(VLOOKUP($A55,#REF!,8,FALSE),"0")</f>
        <v>0</v>
      </c>
      <c r="L55" s="53" t="str">
        <f>IFERROR(VLOOKUP($A55,#REF!,8,FALSE),"0")</f>
        <v>0</v>
      </c>
      <c r="M55" s="53" t="str">
        <f>IFERROR(VLOOKUP($A55,#REF!,8,FALSE),"0")</f>
        <v>0</v>
      </c>
      <c r="N55" s="56">
        <f t="shared" si="13"/>
        <v>0</v>
      </c>
      <c r="P55" s="53" t="str">
        <f>$A$8</f>
        <v>nreika</v>
      </c>
      <c r="Q55" s="53" t="str">
        <f>IFERROR(VLOOKUP($A55,#REF!,9,FALSE),"0")</f>
        <v>0</v>
      </c>
      <c r="R55" s="53" t="str">
        <f>IFERROR(VLOOKUP($A55,#REF!,9,FALSE),"0")</f>
        <v>0</v>
      </c>
      <c r="S55" s="53" t="str">
        <f>IFERROR(VLOOKUP($A55,#REF!,9,FALSE),"0")</f>
        <v>0</v>
      </c>
      <c r="T55" s="53" t="str">
        <f>IFERROR(VLOOKUP($A55,#REF!,9,FALSE),"0")</f>
        <v>0</v>
      </c>
      <c r="U55" s="53" t="str">
        <f>IFERROR(VLOOKUP($A55,#REF!,9,FALSE),"0")</f>
        <v>0</v>
      </c>
      <c r="V55" s="53" t="str">
        <f>IFERROR(VLOOKUP($A55,#REF!,9,FALSE),"0")</f>
        <v>0</v>
      </c>
      <c r="W55" s="53" t="str">
        <f>IFERROR(VLOOKUP($A55,#REF!,9,FALSE),"0")</f>
        <v>0</v>
      </c>
      <c r="X55" s="53" t="str">
        <f>IFERROR(VLOOKUP($A55,#REF!,9,FALSE),"0")</f>
        <v>0</v>
      </c>
      <c r="Y55" s="53" t="str">
        <f>IFERROR(VLOOKUP($A55,#REF!,9,FALSE),"0")</f>
        <v>0</v>
      </c>
      <c r="Z55" s="53" t="str">
        <f>IFERROR(VLOOKUP($A55,#REF!,9,FALSE),"0")</f>
        <v>0</v>
      </c>
      <c r="AA55" s="53" t="str">
        <f>IFERROR(VLOOKUP($A55,#REF!,9,FALSE),"0")</f>
        <v>0</v>
      </c>
      <c r="AB55" s="53" t="str">
        <f>IFERROR(VLOOKUP($A55,#REF!,9,FALSE),"0")</f>
        <v>0</v>
      </c>
      <c r="AC55" s="56">
        <f t="shared" si="14"/>
        <v>0</v>
      </c>
      <c r="AD55" s="53">
        <f t="shared" si="20"/>
        <v>0</v>
      </c>
      <c r="AE55" s="53" t="str">
        <f>$A$8</f>
        <v>nreika</v>
      </c>
      <c r="AF55" s="53" t="str">
        <f>IFERROR(VLOOKUP($A55,#REF!,10,FALSE),"0")</f>
        <v>0</v>
      </c>
      <c r="AG55" s="53" t="str">
        <f>IFERROR(VLOOKUP($A55,#REF!,10,FALSE),"0")</f>
        <v>0</v>
      </c>
      <c r="AH55" s="53" t="str">
        <f>IFERROR(VLOOKUP($A55,#REF!,10,FALSE),"0")</f>
        <v>0</v>
      </c>
      <c r="AI55" s="53" t="str">
        <f>IFERROR(VLOOKUP($A55,#REF!,10,FALSE),"0")</f>
        <v>0</v>
      </c>
      <c r="AJ55" s="53" t="str">
        <f>IFERROR(VLOOKUP($A55,#REF!,10,FALSE),"0")</f>
        <v>0</v>
      </c>
      <c r="AK55" s="53" t="str">
        <f>IFERROR(VLOOKUP($A55,#REF!,10,FALSE),"0")</f>
        <v>0</v>
      </c>
      <c r="AL55" s="53" t="str">
        <f>IFERROR(VLOOKUP($A55,#REF!,10,FALSE),"0")</f>
        <v>0</v>
      </c>
      <c r="AM55" s="53" t="str">
        <f>IFERROR(VLOOKUP($A55,#REF!,10,FALSE),"0")</f>
        <v>0</v>
      </c>
      <c r="AN55" s="53" t="str">
        <f>IFERROR(VLOOKUP($A55,#REF!,10,FALSE),"0")</f>
        <v>0</v>
      </c>
      <c r="AO55" s="53" t="str">
        <f>IFERROR(VLOOKUP($A55,#REF!,10,FALSE),"0")</f>
        <v>0</v>
      </c>
      <c r="AP55" s="53" t="str">
        <f>IFERROR(VLOOKUP($A55,#REF!,10,FALSE),"0")</f>
        <v>0</v>
      </c>
      <c r="AQ55" s="53" t="str">
        <f>IFERROR(VLOOKUP($A55,#REF!,10,FALSE),"0")</f>
        <v>0</v>
      </c>
      <c r="AR55" s="56">
        <f t="shared" si="15"/>
        <v>0</v>
      </c>
      <c r="AS55" s="53">
        <f t="shared" si="21"/>
        <v>0</v>
      </c>
      <c r="AT55" s="53" t="str">
        <f>$A$8</f>
        <v>nreika</v>
      </c>
      <c r="AU55" s="53" t="str">
        <f>IFERROR(VLOOKUP($A55,#REF!,11,FALSE),"0")</f>
        <v>0</v>
      </c>
      <c r="AV55" s="53" t="str">
        <f>IFERROR(VLOOKUP($A55,#REF!,11,FALSE),"0")</f>
        <v>0</v>
      </c>
      <c r="AW55" s="53" t="str">
        <f>IFERROR(VLOOKUP($A55,#REF!,11,FALSE),"0")</f>
        <v>0</v>
      </c>
      <c r="AX55" s="53" t="str">
        <f>IFERROR(VLOOKUP($A55,#REF!,11,FALSE),"0")</f>
        <v>0</v>
      </c>
      <c r="AY55" s="53" t="str">
        <f>IFERROR(VLOOKUP($A55,#REF!,11,FALSE),"0")</f>
        <v>0</v>
      </c>
      <c r="AZ55" s="53" t="str">
        <f>IFERROR(VLOOKUP($A55,#REF!,11,FALSE),"0")</f>
        <v>0</v>
      </c>
      <c r="BA55" s="53" t="str">
        <f>IFERROR(VLOOKUP($A55,#REF!,11,FALSE),"0")</f>
        <v>0</v>
      </c>
      <c r="BB55" s="53" t="str">
        <f>IFERROR(VLOOKUP($A55,#REF!,11,FALSE),"0")</f>
        <v>0</v>
      </c>
      <c r="BC55" s="53" t="str">
        <f>IFERROR(VLOOKUP($A55,#REF!,11,FALSE),"0")</f>
        <v>0</v>
      </c>
      <c r="BD55" s="53" t="str">
        <f>IFERROR(VLOOKUP($A55,#REF!,11,FALSE),"0")</f>
        <v>0</v>
      </c>
      <c r="BE55" s="53" t="str">
        <f>IFERROR(VLOOKUP($A55,#REF!,11,FALSE),"0")</f>
        <v>0</v>
      </c>
      <c r="BF55" s="53" t="str">
        <f>IFERROR(VLOOKUP($A55,#REF!,11,FALSE),"0")</f>
        <v>0</v>
      </c>
      <c r="BG55" s="56">
        <f t="shared" si="16"/>
        <v>0</v>
      </c>
      <c r="BH55" s="53">
        <f t="shared" si="22"/>
        <v>0</v>
      </c>
      <c r="BI55" s="53" t="str">
        <f>$A$8</f>
        <v>nreika</v>
      </c>
      <c r="BJ55" s="53" t="str">
        <f>IFERROR(VLOOKUP($A55,#REF!,12,FALSE),"0")</f>
        <v>0</v>
      </c>
      <c r="BK55" s="53" t="str">
        <f>IFERROR(VLOOKUP($A55,#REF!,12,FALSE),"0")</f>
        <v>0</v>
      </c>
      <c r="BL55" s="53" t="str">
        <f>IFERROR(VLOOKUP($A55,#REF!,12,FALSE),"0")</f>
        <v>0</v>
      </c>
      <c r="BM55" s="53" t="str">
        <f>IFERROR(VLOOKUP($A55,#REF!,12,FALSE),"0")</f>
        <v>0</v>
      </c>
      <c r="BN55" s="53" t="str">
        <f>IFERROR(VLOOKUP($A55,#REF!,12,FALSE),"0")</f>
        <v>0</v>
      </c>
      <c r="BO55" s="53" t="str">
        <f>IFERROR(VLOOKUP($A55,#REF!,12,FALSE),"0")</f>
        <v>0</v>
      </c>
      <c r="BP55" s="53" t="str">
        <f>IFERROR(VLOOKUP($A55,#REF!,12,FALSE),"0")</f>
        <v>0</v>
      </c>
      <c r="BQ55" s="53" t="str">
        <f>IFERROR(VLOOKUP($A55,#REF!,12,FALSE),"0")</f>
        <v>0</v>
      </c>
      <c r="BR55" s="53" t="str">
        <f>IFERROR(VLOOKUP($A55,#REF!,12,FALSE),"0")</f>
        <v>0</v>
      </c>
      <c r="BS55" s="53" t="str">
        <f>IFERROR(VLOOKUP($A55,#REF!,12,FALSE),"0")</f>
        <v>0</v>
      </c>
      <c r="BT55" s="53" t="str">
        <f>IFERROR(VLOOKUP($A55,#REF!,12,FALSE),"0")</f>
        <v>0</v>
      </c>
      <c r="BU55" s="53" t="str">
        <f>IFERROR(VLOOKUP($A55,#REF!,12,FALSE),"0")</f>
        <v>0</v>
      </c>
      <c r="BV55" s="56">
        <f t="shared" si="17"/>
        <v>0</v>
      </c>
      <c r="BW55" s="53">
        <f t="shared" si="23"/>
        <v>0</v>
      </c>
      <c r="BX55" s="53" t="str">
        <f>$A$8</f>
        <v>nreika</v>
      </c>
      <c r="BY55" s="53" t="str">
        <f>IFERROR(VLOOKUP($A55,#REF!,13,FALSE),"0")</f>
        <v>0</v>
      </c>
      <c r="BZ55" s="53" t="str">
        <f>IFERROR(VLOOKUP($A55,#REF!,13,FALSE),"0")</f>
        <v>0</v>
      </c>
      <c r="CA55" s="53" t="str">
        <f>IFERROR(VLOOKUP($A55,#REF!,13,FALSE),"0")</f>
        <v>0</v>
      </c>
      <c r="CB55" s="53" t="str">
        <f>IFERROR(VLOOKUP($A55,#REF!,13,FALSE),"0")</f>
        <v>0</v>
      </c>
      <c r="CC55" s="53" t="str">
        <f>IFERROR(VLOOKUP($A55,#REF!,13,FALSE),"0")</f>
        <v>0</v>
      </c>
      <c r="CD55" s="53" t="str">
        <f>IFERROR(VLOOKUP($A55,#REF!,13,FALSE),"0")</f>
        <v>0</v>
      </c>
      <c r="CE55" s="53" t="str">
        <f>IFERROR(VLOOKUP($A55,#REF!,13,FALSE),"0")</f>
        <v>0</v>
      </c>
      <c r="CF55" s="53" t="str">
        <f>IFERROR(VLOOKUP($A55,#REF!,13,FALSE),"0")</f>
        <v>0</v>
      </c>
      <c r="CG55" s="53" t="str">
        <f>IFERROR(VLOOKUP($A55,#REF!,13,FALSE),"0")</f>
        <v>0</v>
      </c>
      <c r="CH55" s="53" t="str">
        <f>IFERROR(VLOOKUP($A55,#REF!,13,FALSE),"0")</f>
        <v>0</v>
      </c>
      <c r="CI55" s="53" t="str">
        <f>IFERROR(VLOOKUP($A55,#REF!,13,FALSE),"0")</f>
        <v>0</v>
      </c>
      <c r="CJ55" s="53" t="str">
        <f>IFERROR(VLOOKUP($A55,#REF!,13,FALSE),"0")</f>
        <v>0</v>
      </c>
      <c r="CK55" s="56">
        <f t="shared" si="18"/>
        <v>0</v>
      </c>
      <c r="CL55" s="53">
        <f t="shared" si="24"/>
        <v>0</v>
      </c>
      <c r="CM55" s="53" t="str">
        <f>$A$8</f>
        <v>nreika</v>
      </c>
      <c r="CN55" s="53" t="str">
        <f>IFERROR(VLOOKUP($A55,#REF!,14,FALSE),"0")</f>
        <v>0</v>
      </c>
      <c r="CO55" s="53" t="str">
        <f>IFERROR(VLOOKUP($A55,#REF!,14,FALSE),"0")</f>
        <v>0</v>
      </c>
      <c r="CP55" s="53" t="str">
        <f>IFERROR(VLOOKUP($A55,#REF!,14,FALSE),"0")</f>
        <v>0</v>
      </c>
      <c r="CQ55" s="53" t="str">
        <f>IFERROR(VLOOKUP($A55,#REF!,14,FALSE),"0")</f>
        <v>0</v>
      </c>
      <c r="CR55" s="53" t="str">
        <f>IFERROR(VLOOKUP($A55,#REF!,14,FALSE),"0")</f>
        <v>0</v>
      </c>
      <c r="CS55" s="53" t="str">
        <f>IFERROR(VLOOKUP($A55,#REF!,14,FALSE),"0")</f>
        <v>0</v>
      </c>
      <c r="CT55" s="53" t="str">
        <f>IFERROR(VLOOKUP($A55,#REF!,14,FALSE),"0")</f>
        <v>0</v>
      </c>
      <c r="CU55" s="53" t="str">
        <f>IFERROR(VLOOKUP($A55,#REF!,14,FALSE),"0")</f>
        <v>0</v>
      </c>
      <c r="CV55" s="53" t="str">
        <f>IFERROR(VLOOKUP($A55,#REF!,14,FALSE),"0")</f>
        <v>0</v>
      </c>
      <c r="CW55" s="53" t="str">
        <f>IFERROR(VLOOKUP($A55,#REF!,14,FALSE),"0")</f>
        <v>0</v>
      </c>
      <c r="CX55" s="53" t="str">
        <f>IFERROR(VLOOKUP($A55,#REF!,14,FALSE),"0")</f>
        <v>0</v>
      </c>
      <c r="CY55" s="53" t="str">
        <f>IFERROR(VLOOKUP($A55,#REF!,14,FALSE),"0")</f>
        <v>0</v>
      </c>
      <c r="CZ55" s="56">
        <f t="shared" si="19"/>
        <v>0</v>
      </c>
      <c r="DA55" s="53">
        <f t="shared" si="25"/>
        <v>0</v>
      </c>
    </row>
    <row r="56" spans="1:105" x14ac:dyDescent="0.25">
      <c r="A56" s="53" t="str">
        <f>$A$9</f>
        <v>hontak</v>
      </c>
      <c r="B56" s="53" t="str">
        <f>IFERROR(VLOOKUP($A56,#REF!,8,FALSE),"0")</f>
        <v>0</v>
      </c>
      <c r="C56" s="53" t="str">
        <f>IFERROR(VLOOKUP($A56,#REF!,8,FALSE),"0")</f>
        <v>0</v>
      </c>
      <c r="D56" s="53" t="str">
        <f>IFERROR(VLOOKUP($A56,#REF!,8,FALSE),"0")</f>
        <v>0</v>
      </c>
      <c r="E56" s="53" t="str">
        <f>IFERROR(VLOOKUP($A56,#REF!,8,FALSE),"0")</f>
        <v>0</v>
      </c>
      <c r="F56" s="53" t="str">
        <f>IFERROR(VLOOKUP($A56,#REF!,8,FALSE),"0")</f>
        <v>0</v>
      </c>
      <c r="G56" s="53" t="str">
        <f>IFERROR(VLOOKUP($A56,#REF!,8,FALSE),"0")</f>
        <v>0</v>
      </c>
      <c r="H56" s="53" t="str">
        <f>IFERROR(VLOOKUP($A56,#REF!,8,FALSE),"0")</f>
        <v>0</v>
      </c>
      <c r="I56" s="53" t="str">
        <f>IFERROR(VLOOKUP($A56,#REF!,8,FALSE),"0")</f>
        <v>0</v>
      </c>
      <c r="J56" s="53" t="str">
        <f>IFERROR(VLOOKUP($A56,#REF!,8,FALSE),"0")</f>
        <v>0</v>
      </c>
      <c r="K56" s="53" t="str">
        <f>IFERROR(VLOOKUP($A56,#REF!,8,FALSE),"0")</f>
        <v>0</v>
      </c>
      <c r="L56" s="53" t="str">
        <f>IFERROR(VLOOKUP($A56,#REF!,8,FALSE),"0")</f>
        <v>0</v>
      </c>
      <c r="M56" s="53" t="str">
        <f>IFERROR(VLOOKUP($A56,#REF!,8,FALSE),"0")</f>
        <v>0</v>
      </c>
      <c r="N56" s="56">
        <f t="shared" si="13"/>
        <v>0</v>
      </c>
      <c r="P56" s="53" t="str">
        <f>$A$9</f>
        <v>hontak</v>
      </c>
      <c r="Q56" s="53" t="str">
        <f>IFERROR(VLOOKUP($A56,#REF!,9,FALSE),"0")</f>
        <v>0</v>
      </c>
      <c r="R56" s="53" t="str">
        <f>IFERROR(VLOOKUP($A56,#REF!,9,FALSE),"0")</f>
        <v>0</v>
      </c>
      <c r="S56" s="53" t="str">
        <f>IFERROR(VLOOKUP($A56,#REF!,9,FALSE),"0")</f>
        <v>0</v>
      </c>
      <c r="T56" s="53" t="str">
        <f>IFERROR(VLOOKUP($A56,#REF!,9,FALSE),"0")</f>
        <v>0</v>
      </c>
      <c r="U56" s="53" t="str">
        <f>IFERROR(VLOOKUP($A56,#REF!,9,FALSE),"0")</f>
        <v>0</v>
      </c>
      <c r="V56" s="53" t="str">
        <f>IFERROR(VLOOKUP($A56,#REF!,9,FALSE),"0")</f>
        <v>0</v>
      </c>
      <c r="W56" s="53" t="str">
        <f>IFERROR(VLOOKUP($A56,#REF!,9,FALSE),"0")</f>
        <v>0</v>
      </c>
      <c r="X56" s="53" t="str">
        <f>IFERROR(VLOOKUP($A56,#REF!,9,FALSE),"0")</f>
        <v>0</v>
      </c>
      <c r="Y56" s="53" t="str">
        <f>IFERROR(VLOOKUP($A56,#REF!,9,FALSE),"0")</f>
        <v>0</v>
      </c>
      <c r="Z56" s="53" t="str">
        <f>IFERROR(VLOOKUP($A56,#REF!,9,FALSE),"0")</f>
        <v>0</v>
      </c>
      <c r="AA56" s="53" t="str">
        <f>IFERROR(VLOOKUP($A56,#REF!,9,FALSE),"0")</f>
        <v>0</v>
      </c>
      <c r="AB56" s="53" t="str">
        <f>IFERROR(VLOOKUP($A56,#REF!,9,FALSE),"0")</f>
        <v>0</v>
      </c>
      <c r="AC56" s="56">
        <f t="shared" si="14"/>
        <v>0</v>
      </c>
      <c r="AD56" s="53">
        <f t="shared" si="20"/>
        <v>0</v>
      </c>
      <c r="AE56" s="53" t="str">
        <f>$A$9</f>
        <v>hontak</v>
      </c>
      <c r="AF56" s="53" t="str">
        <f>IFERROR(VLOOKUP($A56,#REF!,10,FALSE),"0")</f>
        <v>0</v>
      </c>
      <c r="AG56" s="53" t="str">
        <f>IFERROR(VLOOKUP($A56,#REF!,10,FALSE),"0")</f>
        <v>0</v>
      </c>
      <c r="AH56" s="53" t="str">
        <f>IFERROR(VLOOKUP($A56,#REF!,10,FALSE),"0")</f>
        <v>0</v>
      </c>
      <c r="AI56" s="53" t="str">
        <f>IFERROR(VLOOKUP($A56,#REF!,10,FALSE),"0")</f>
        <v>0</v>
      </c>
      <c r="AJ56" s="53" t="str">
        <f>IFERROR(VLOOKUP($A56,#REF!,10,FALSE),"0")</f>
        <v>0</v>
      </c>
      <c r="AK56" s="53" t="str">
        <f>IFERROR(VLOOKUP($A56,#REF!,10,FALSE),"0")</f>
        <v>0</v>
      </c>
      <c r="AL56" s="53" t="str">
        <f>IFERROR(VLOOKUP($A56,#REF!,10,FALSE),"0")</f>
        <v>0</v>
      </c>
      <c r="AM56" s="53" t="str">
        <f>IFERROR(VLOOKUP($A56,#REF!,10,FALSE),"0")</f>
        <v>0</v>
      </c>
      <c r="AN56" s="53" t="str">
        <f>IFERROR(VLOOKUP($A56,#REF!,10,FALSE),"0")</f>
        <v>0</v>
      </c>
      <c r="AO56" s="53" t="str">
        <f>IFERROR(VLOOKUP($A56,#REF!,10,FALSE),"0")</f>
        <v>0</v>
      </c>
      <c r="AP56" s="53" t="str">
        <f>IFERROR(VLOOKUP($A56,#REF!,10,FALSE),"0")</f>
        <v>0</v>
      </c>
      <c r="AQ56" s="53" t="str">
        <f>IFERROR(VLOOKUP($A56,#REF!,10,FALSE),"0")</f>
        <v>0</v>
      </c>
      <c r="AR56" s="56">
        <f t="shared" si="15"/>
        <v>0</v>
      </c>
      <c r="AS56" s="53">
        <f t="shared" si="21"/>
        <v>0</v>
      </c>
      <c r="AT56" s="53" t="str">
        <f>$A$9</f>
        <v>hontak</v>
      </c>
      <c r="AU56" s="53" t="str">
        <f>IFERROR(VLOOKUP($A56,#REF!,11,FALSE),"0")</f>
        <v>0</v>
      </c>
      <c r="AV56" s="53" t="str">
        <f>IFERROR(VLOOKUP($A56,#REF!,11,FALSE),"0")</f>
        <v>0</v>
      </c>
      <c r="AW56" s="53" t="str">
        <f>IFERROR(VLOOKUP($A56,#REF!,11,FALSE),"0")</f>
        <v>0</v>
      </c>
      <c r="AX56" s="53" t="str">
        <f>IFERROR(VLOOKUP($A56,#REF!,11,FALSE),"0")</f>
        <v>0</v>
      </c>
      <c r="AY56" s="53" t="str">
        <f>IFERROR(VLOOKUP($A56,#REF!,11,FALSE),"0")</f>
        <v>0</v>
      </c>
      <c r="AZ56" s="53" t="str">
        <f>IFERROR(VLOOKUP($A56,#REF!,11,FALSE),"0")</f>
        <v>0</v>
      </c>
      <c r="BA56" s="53" t="str">
        <f>IFERROR(VLOOKUP($A56,#REF!,11,FALSE),"0")</f>
        <v>0</v>
      </c>
      <c r="BB56" s="53" t="str">
        <f>IFERROR(VLOOKUP($A56,#REF!,11,FALSE),"0")</f>
        <v>0</v>
      </c>
      <c r="BC56" s="53" t="str">
        <f>IFERROR(VLOOKUP($A56,#REF!,11,FALSE),"0")</f>
        <v>0</v>
      </c>
      <c r="BD56" s="53" t="str">
        <f>IFERROR(VLOOKUP($A56,#REF!,11,FALSE),"0")</f>
        <v>0</v>
      </c>
      <c r="BE56" s="53" t="str">
        <f>IFERROR(VLOOKUP($A56,#REF!,11,FALSE),"0")</f>
        <v>0</v>
      </c>
      <c r="BF56" s="53" t="str">
        <f>IFERROR(VLOOKUP($A56,#REF!,11,FALSE),"0")</f>
        <v>0</v>
      </c>
      <c r="BG56" s="56">
        <f t="shared" si="16"/>
        <v>0</v>
      </c>
      <c r="BH56" s="53">
        <f t="shared" si="22"/>
        <v>0</v>
      </c>
      <c r="BI56" s="53" t="str">
        <f>$A$9</f>
        <v>hontak</v>
      </c>
      <c r="BJ56" s="53" t="str">
        <f>IFERROR(VLOOKUP($A56,#REF!,12,FALSE),"0")</f>
        <v>0</v>
      </c>
      <c r="BK56" s="53" t="str">
        <f>IFERROR(VLOOKUP($A56,#REF!,12,FALSE),"0")</f>
        <v>0</v>
      </c>
      <c r="BL56" s="53" t="str">
        <f>IFERROR(VLOOKUP($A56,#REF!,12,FALSE),"0")</f>
        <v>0</v>
      </c>
      <c r="BM56" s="53" t="str">
        <f>IFERROR(VLOOKUP($A56,#REF!,12,FALSE),"0")</f>
        <v>0</v>
      </c>
      <c r="BN56" s="53" t="str">
        <f>IFERROR(VLOOKUP($A56,#REF!,12,FALSE),"0")</f>
        <v>0</v>
      </c>
      <c r="BO56" s="53" t="str">
        <f>IFERROR(VLOOKUP($A56,#REF!,12,FALSE),"0")</f>
        <v>0</v>
      </c>
      <c r="BP56" s="53" t="str">
        <f>IFERROR(VLOOKUP($A56,#REF!,12,FALSE),"0")</f>
        <v>0</v>
      </c>
      <c r="BQ56" s="53" t="str">
        <f>IFERROR(VLOOKUP($A56,#REF!,12,FALSE),"0")</f>
        <v>0</v>
      </c>
      <c r="BR56" s="53" t="str">
        <f>IFERROR(VLOOKUP($A56,#REF!,12,FALSE),"0")</f>
        <v>0</v>
      </c>
      <c r="BS56" s="53" t="str">
        <f>IFERROR(VLOOKUP($A56,#REF!,12,FALSE),"0")</f>
        <v>0</v>
      </c>
      <c r="BT56" s="53" t="str">
        <f>IFERROR(VLOOKUP($A56,#REF!,12,FALSE),"0")</f>
        <v>0</v>
      </c>
      <c r="BU56" s="53" t="str">
        <f>IFERROR(VLOOKUP($A56,#REF!,12,FALSE),"0")</f>
        <v>0</v>
      </c>
      <c r="BV56" s="56">
        <f t="shared" si="17"/>
        <v>0</v>
      </c>
      <c r="BW56" s="53">
        <f t="shared" si="23"/>
        <v>0</v>
      </c>
      <c r="BX56" s="53" t="str">
        <f>$A$9</f>
        <v>hontak</v>
      </c>
      <c r="BY56" s="53" t="str">
        <f>IFERROR(VLOOKUP($A56,#REF!,13,FALSE),"0")</f>
        <v>0</v>
      </c>
      <c r="BZ56" s="53" t="str">
        <f>IFERROR(VLOOKUP($A56,#REF!,13,FALSE),"0")</f>
        <v>0</v>
      </c>
      <c r="CA56" s="53" t="str">
        <f>IFERROR(VLOOKUP($A56,#REF!,13,FALSE),"0")</f>
        <v>0</v>
      </c>
      <c r="CB56" s="53" t="str">
        <f>IFERROR(VLOOKUP($A56,#REF!,13,FALSE),"0")</f>
        <v>0</v>
      </c>
      <c r="CC56" s="53" t="str">
        <f>IFERROR(VLOOKUP($A56,#REF!,13,FALSE),"0")</f>
        <v>0</v>
      </c>
      <c r="CD56" s="53" t="str">
        <f>IFERROR(VLOOKUP($A56,#REF!,13,FALSE),"0")</f>
        <v>0</v>
      </c>
      <c r="CE56" s="53" t="str">
        <f>IFERROR(VLOOKUP($A56,#REF!,13,FALSE),"0")</f>
        <v>0</v>
      </c>
      <c r="CF56" s="53" t="str">
        <f>IFERROR(VLOOKUP($A56,#REF!,13,FALSE),"0")</f>
        <v>0</v>
      </c>
      <c r="CG56" s="53" t="str">
        <f>IFERROR(VLOOKUP($A56,#REF!,13,FALSE),"0")</f>
        <v>0</v>
      </c>
      <c r="CH56" s="53" t="str">
        <f>IFERROR(VLOOKUP($A56,#REF!,13,FALSE),"0")</f>
        <v>0</v>
      </c>
      <c r="CI56" s="53" t="str">
        <f>IFERROR(VLOOKUP($A56,#REF!,13,FALSE),"0")</f>
        <v>0</v>
      </c>
      <c r="CJ56" s="53" t="str">
        <f>IFERROR(VLOOKUP($A56,#REF!,13,FALSE),"0")</f>
        <v>0</v>
      </c>
      <c r="CK56" s="56">
        <f t="shared" si="18"/>
        <v>0</v>
      </c>
      <c r="CL56" s="53">
        <f t="shared" si="24"/>
        <v>0</v>
      </c>
      <c r="CM56" s="53" t="str">
        <f>$A$9</f>
        <v>hontak</v>
      </c>
      <c r="CN56" s="53" t="str">
        <f>IFERROR(VLOOKUP($A56,#REF!,14,FALSE),"0")</f>
        <v>0</v>
      </c>
      <c r="CO56" s="53" t="str">
        <f>IFERROR(VLOOKUP($A56,#REF!,14,FALSE),"0")</f>
        <v>0</v>
      </c>
      <c r="CP56" s="53" t="str">
        <f>IFERROR(VLOOKUP($A56,#REF!,14,FALSE),"0")</f>
        <v>0</v>
      </c>
      <c r="CQ56" s="53" t="str">
        <f>IFERROR(VLOOKUP($A56,#REF!,14,FALSE),"0")</f>
        <v>0</v>
      </c>
      <c r="CR56" s="53" t="str">
        <f>IFERROR(VLOOKUP($A56,#REF!,14,FALSE),"0")</f>
        <v>0</v>
      </c>
      <c r="CS56" s="53" t="str">
        <f>IFERROR(VLOOKUP($A56,#REF!,14,FALSE),"0")</f>
        <v>0</v>
      </c>
      <c r="CT56" s="53" t="str">
        <f>IFERROR(VLOOKUP($A56,#REF!,14,FALSE),"0")</f>
        <v>0</v>
      </c>
      <c r="CU56" s="53" t="str">
        <f>IFERROR(VLOOKUP($A56,#REF!,14,FALSE),"0")</f>
        <v>0</v>
      </c>
      <c r="CV56" s="53" t="str">
        <f>IFERROR(VLOOKUP($A56,#REF!,14,FALSE),"0")</f>
        <v>0</v>
      </c>
      <c r="CW56" s="53" t="str">
        <f>IFERROR(VLOOKUP($A56,#REF!,14,FALSE),"0")</f>
        <v>0</v>
      </c>
      <c r="CX56" s="53" t="str">
        <f>IFERROR(VLOOKUP($A56,#REF!,14,FALSE),"0")</f>
        <v>0</v>
      </c>
      <c r="CY56" s="53" t="str">
        <f>IFERROR(VLOOKUP($A56,#REF!,14,FALSE),"0")</f>
        <v>0</v>
      </c>
      <c r="CZ56" s="56">
        <f t="shared" si="19"/>
        <v>0</v>
      </c>
      <c r="DA56" s="53">
        <f t="shared" si="25"/>
        <v>0</v>
      </c>
    </row>
    <row r="57" spans="1:105" x14ac:dyDescent="0.25">
      <c r="A57" s="53" t="str">
        <f>$A$10</f>
        <v>zhixiay</v>
      </c>
      <c r="B57" s="53" t="str">
        <f>IFERROR(VLOOKUP($A57,#REF!,8,FALSE),"0")</f>
        <v>0</v>
      </c>
      <c r="C57" s="53" t="str">
        <f>IFERROR(VLOOKUP($A57,#REF!,8,FALSE),"0")</f>
        <v>0</v>
      </c>
      <c r="D57" s="53" t="str">
        <f>IFERROR(VLOOKUP($A57,#REF!,8,FALSE),"0")</f>
        <v>0</v>
      </c>
      <c r="E57" s="53" t="str">
        <f>IFERROR(VLOOKUP($A57,#REF!,8,FALSE),"0")</f>
        <v>0</v>
      </c>
      <c r="F57" s="53" t="str">
        <f>IFERROR(VLOOKUP($A57,#REF!,8,FALSE),"0")</f>
        <v>0</v>
      </c>
      <c r="G57" s="53" t="str">
        <f>IFERROR(VLOOKUP($A57,#REF!,8,FALSE),"0")</f>
        <v>0</v>
      </c>
      <c r="H57" s="53" t="str">
        <f>IFERROR(VLOOKUP($A57,#REF!,8,FALSE),"0")</f>
        <v>0</v>
      </c>
      <c r="I57" s="53" t="str">
        <f>IFERROR(VLOOKUP($A57,#REF!,8,FALSE),"0")</f>
        <v>0</v>
      </c>
      <c r="J57" s="53" t="str">
        <f>IFERROR(VLOOKUP($A57,#REF!,8,FALSE),"0")</f>
        <v>0</v>
      </c>
      <c r="K57" s="53" t="str">
        <f>IFERROR(VLOOKUP($A57,#REF!,8,FALSE),"0")</f>
        <v>0</v>
      </c>
      <c r="L57" s="53" t="str">
        <f>IFERROR(VLOOKUP($A57,#REF!,8,FALSE),"0")</f>
        <v>0</v>
      </c>
      <c r="M57" s="53" t="str">
        <f>IFERROR(VLOOKUP($A57,#REF!,8,FALSE),"0")</f>
        <v>0</v>
      </c>
      <c r="N57" s="56">
        <f t="shared" si="13"/>
        <v>0</v>
      </c>
      <c r="P57" s="53" t="str">
        <f>$A$10</f>
        <v>zhixiay</v>
      </c>
      <c r="Q57" s="53" t="str">
        <f>IFERROR(VLOOKUP($A57,#REF!,9,FALSE),"0")</f>
        <v>0</v>
      </c>
      <c r="R57" s="53" t="str">
        <f>IFERROR(VLOOKUP($A57,#REF!,9,FALSE),"0")</f>
        <v>0</v>
      </c>
      <c r="S57" s="53" t="str">
        <f>IFERROR(VLOOKUP($A57,#REF!,9,FALSE),"0")</f>
        <v>0</v>
      </c>
      <c r="T57" s="53" t="str">
        <f>IFERROR(VLOOKUP($A57,#REF!,9,FALSE),"0")</f>
        <v>0</v>
      </c>
      <c r="U57" s="53" t="str">
        <f>IFERROR(VLOOKUP($A57,#REF!,9,FALSE),"0")</f>
        <v>0</v>
      </c>
      <c r="V57" s="53" t="str">
        <f>IFERROR(VLOOKUP($A57,#REF!,9,FALSE),"0")</f>
        <v>0</v>
      </c>
      <c r="W57" s="53" t="str">
        <f>IFERROR(VLOOKUP($A57,#REF!,9,FALSE),"0")</f>
        <v>0</v>
      </c>
      <c r="X57" s="53" t="str">
        <f>IFERROR(VLOOKUP($A57,#REF!,9,FALSE),"0")</f>
        <v>0</v>
      </c>
      <c r="Y57" s="53" t="str">
        <f>IFERROR(VLOOKUP($A57,#REF!,9,FALSE),"0")</f>
        <v>0</v>
      </c>
      <c r="Z57" s="53" t="str">
        <f>IFERROR(VLOOKUP($A57,#REF!,9,FALSE),"0")</f>
        <v>0</v>
      </c>
      <c r="AA57" s="53" t="str">
        <f>IFERROR(VLOOKUP($A57,#REF!,9,FALSE),"0")</f>
        <v>0</v>
      </c>
      <c r="AB57" s="53" t="str">
        <f>IFERROR(VLOOKUP($A57,#REF!,9,FALSE),"0")</f>
        <v>0</v>
      </c>
      <c r="AC57" s="56">
        <f t="shared" si="14"/>
        <v>0</v>
      </c>
      <c r="AD57" s="53">
        <f t="shared" si="20"/>
        <v>0</v>
      </c>
      <c r="AE57" s="53" t="str">
        <f>$A$10</f>
        <v>zhixiay</v>
      </c>
      <c r="AF57" s="53" t="str">
        <f>IFERROR(VLOOKUP($A57,#REF!,10,FALSE),"0")</f>
        <v>0</v>
      </c>
      <c r="AG57" s="53" t="str">
        <f>IFERROR(VLOOKUP($A57,#REF!,10,FALSE),"0")</f>
        <v>0</v>
      </c>
      <c r="AH57" s="53" t="str">
        <f>IFERROR(VLOOKUP($A57,#REF!,10,FALSE),"0")</f>
        <v>0</v>
      </c>
      <c r="AI57" s="53" t="str">
        <f>IFERROR(VLOOKUP($A57,#REF!,10,FALSE),"0")</f>
        <v>0</v>
      </c>
      <c r="AJ57" s="53" t="str">
        <f>IFERROR(VLOOKUP($A57,#REF!,10,FALSE),"0")</f>
        <v>0</v>
      </c>
      <c r="AK57" s="53" t="str">
        <f>IFERROR(VLOOKUP($A57,#REF!,10,FALSE),"0")</f>
        <v>0</v>
      </c>
      <c r="AL57" s="53" t="str">
        <f>IFERROR(VLOOKUP($A57,#REF!,10,FALSE),"0")</f>
        <v>0</v>
      </c>
      <c r="AM57" s="53" t="str">
        <f>IFERROR(VLOOKUP($A57,#REF!,10,FALSE),"0")</f>
        <v>0</v>
      </c>
      <c r="AN57" s="53" t="str">
        <f>IFERROR(VLOOKUP($A57,#REF!,10,FALSE),"0")</f>
        <v>0</v>
      </c>
      <c r="AO57" s="53" t="str">
        <f>IFERROR(VLOOKUP($A57,#REF!,10,FALSE),"0")</f>
        <v>0</v>
      </c>
      <c r="AP57" s="53" t="str">
        <f>IFERROR(VLOOKUP($A57,#REF!,10,FALSE),"0")</f>
        <v>0</v>
      </c>
      <c r="AQ57" s="53" t="str">
        <f>IFERROR(VLOOKUP($A57,#REF!,10,FALSE),"0")</f>
        <v>0</v>
      </c>
      <c r="AR57" s="56">
        <f t="shared" si="15"/>
        <v>0</v>
      </c>
      <c r="AS57" s="53">
        <f t="shared" si="21"/>
        <v>0</v>
      </c>
      <c r="AT57" s="53" t="str">
        <f>$A$10</f>
        <v>zhixiay</v>
      </c>
      <c r="AU57" s="53" t="str">
        <f>IFERROR(VLOOKUP($A57,#REF!,11,FALSE),"0")</f>
        <v>0</v>
      </c>
      <c r="AV57" s="53" t="str">
        <f>IFERROR(VLOOKUP($A57,#REF!,11,FALSE),"0")</f>
        <v>0</v>
      </c>
      <c r="AW57" s="53" t="str">
        <f>IFERROR(VLOOKUP($A57,#REF!,11,FALSE),"0")</f>
        <v>0</v>
      </c>
      <c r="AX57" s="53" t="str">
        <f>IFERROR(VLOOKUP($A57,#REF!,11,FALSE),"0")</f>
        <v>0</v>
      </c>
      <c r="AY57" s="53" t="str">
        <f>IFERROR(VLOOKUP($A57,#REF!,11,FALSE),"0")</f>
        <v>0</v>
      </c>
      <c r="AZ57" s="53" t="str">
        <f>IFERROR(VLOOKUP($A57,#REF!,11,FALSE),"0")</f>
        <v>0</v>
      </c>
      <c r="BA57" s="53" t="str">
        <f>IFERROR(VLOOKUP($A57,#REF!,11,FALSE),"0")</f>
        <v>0</v>
      </c>
      <c r="BB57" s="53" t="str">
        <f>IFERROR(VLOOKUP($A57,#REF!,11,FALSE),"0")</f>
        <v>0</v>
      </c>
      <c r="BC57" s="53" t="str">
        <f>IFERROR(VLOOKUP($A57,#REF!,11,FALSE),"0")</f>
        <v>0</v>
      </c>
      <c r="BD57" s="53" t="str">
        <f>IFERROR(VLOOKUP($A57,#REF!,11,FALSE),"0")</f>
        <v>0</v>
      </c>
      <c r="BE57" s="53" t="str">
        <f>IFERROR(VLOOKUP($A57,#REF!,11,FALSE),"0")</f>
        <v>0</v>
      </c>
      <c r="BF57" s="53" t="str">
        <f>IFERROR(VLOOKUP($A57,#REF!,11,FALSE),"0")</f>
        <v>0</v>
      </c>
      <c r="BG57" s="56">
        <f t="shared" si="16"/>
        <v>0</v>
      </c>
      <c r="BH57" s="53">
        <f t="shared" si="22"/>
        <v>0</v>
      </c>
      <c r="BI57" s="53" t="str">
        <f>$A$10</f>
        <v>zhixiay</v>
      </c>
      <c r="BJ57" s="53" t="str">
        <f>IFERROR(VLOOKUP($A57,#REF!,12,FALSE),"0")</f>
        <v>0</v>
      </c>
      <c r="BK57" s="53" t="str">
        <f>IFERROR(VLOOKUP($A57,#REF!,12,FALSE),"0")</f>
        <v>0</v>
      </c>
      <c r="BL57" s="53" t="str">
        <f>IFERROR(VLOOKUP($A57,#REF!,12,FALSE),"0")</f>
        <v>0</v>
      </c>
      <c r="BM57" s="53" t="str">
        <f>IFERROR(VLOOKUP($A57,#REF!,12,FALSE),"0")</f>
        <v>0</v>
      </c>
      <c r="BN57" s="53" t="str">
        <f>IFERROR(VLOOKUP($A57,#REF!,12,FALSE),"0")</f>
        <v>0</v>
      </c>
      <c r="BO57" s="53" t="str">
        <f>IFERROR(VLOOKUP($A57,#REF!,12,FALSE),"0")</f>
        <v>0</v>
      </c>
      <c r="BP57" s="53" t="str">
        <f>IFERROR(VLOOKUP($A57,#REF!,12,FALSE),"0")</f>
        <v>0</v>
      </c>
      <c r="BQ57" s="53" t="str">
        <f>IFERROR(VLOOKUP($A57,#REF!,12,FALSE),"0")</f>
        <v>0</v>
      </c>
      <c r="BR57" s="53" t="str">
        <f>IFERROR(VLOOKUP($A57,#REF!,12,FALSE),"0")</f>
        <v>0</v>
      </c>
      <c r="BS57" s="53" t="str">
        <f>IFERROR(VLOOKUP($A57,#REF!,12,FALSE),"0")</f>
        <v>0</v>
      </c>
      <c r="BT57" s="53" t="str">
        <f>IFERROR(VLOOKUP($A57,#REF!,12,FALSE),"0")</f>
        <v>0</v>
      </c>
      <c r="BU57" s="53" t="str">
        <f>IFERROR(VLOOKUP($A57,#REF!,12,FALSE),"0")</f>
        <v>0</v>
      </c>
      <c r="BV57" s="56">
        <f t="shared" si="17"/>
        <v>0</v>
      </c>
      <c r="BW57" s="53">
        <f t="shared" si="23"/>
        <v>0</v>
      </c>
      <c r="BX57" s="53" t="str">
        <f>$A$10</f>
        <v>zhixiay</v>
      </c>
      <c r="BY57" s="53" t="str">
        <f>IFERROR(VLOOKUP($A57,#REF!,13,FALSE),"0")</f>
        <v>0</v>
      </c>
      <c r="BZ57" s="53" t="str">
        <f>IFERROR(VLOOKUP($A57,#REF!,13,FALSE),"0")</f>
        <v>0</v>
      </c>
      <c r="CA57" s="53" t="str">
        <f>IFERROR(VLOOKUP($A57,#REF!,13,FALSE),"0")</f>
        <v>0</v>
      </c>
      <c r="CB57" s="53" t="str">
        <f>IFERROR(VLOOKUP($A57,#REF!,13,FALSE),"0")</f>
        <v>0</v>
      </c>
      <c r="CC57" s="53" t="str">
        <f>IFERROR(VLOOKUP($A57,#REF!,13,FALSE),"0")</f>
        <v>0</v>
      </c>
      <c r="CD57" s="53" t="str">
        <f>IFERROR(VLOOKUP($A57,#REF!,13,FALSE),"0")</f>
        <v>0</v>
      </c>
      <c r="CE57" s="53" t="str">
        <f>IFERROR(VLOOKUP($A57,#REF!,13,FALSE),"0")</f>
        <v>0</v>
      </c>
      <c r="CF57" s="53" t="str">
        <f>IFERROR(VLOOKUP($A57,#REF!,13,FALSE),"0")</f>
        <v>0</v>
      </c>
      <c r="CG57" s="53" t="str">
        <f>IFERROR(VLOOKUP($A57,#REF!,13,FALSE),"0")</f>
        <v>0</v>
      </c>
      <c r="CH57" s="53" t="str">
        <f>IFERROR(VLOOKUP($A57,#REF!,13,FALSE),"0")</f>
        <v>0</v>
      </c>
      <c r="CI57" s="53" t="str">
        <f>IFERROR(VLOOKUP($A57,#REF!,13,FALSE),"0")</f>
        <v>0</v>
      </c>
      <c r="CJ57" s="53" t="str">
        <f>IFERROR(VLOOKUP($A57,#REF!,13,FALSE),"0")</f>
        <v>0</v>
      </c>
      <c r="CK57" s="56">
        <f t="shared" si="18"/>
        <v>0</v>
      </c>
      <c r="CL57" s="53">
        <f t="shared" si="24"/>
        <v>0</v>
      </c>
      <c r="CM57" s="53" t="str">
        <f>$A$10</f>
        <v>zhixiay</v>
      </c>
      <c r="CN57" s="53" t="str">
        <f>IFERROR(VLOOKUP($A57,#REF!,14,FALSE),"0")</f>
        <v>0</v>
      </c>
      <c r="CO57" s="53" t="str">
        <f>IFERROR(VLOOKUP($A57,#REF!,14,FALSE),"0")</f>
        <v>0</v>
      </c>
      <c r="CP57" s="53" t="str">
        <f>IFERROR(VLOOKUP($A57,#REF!,14,FALSE),"0")</f>
        <v>0</v>
      </c>
      <c r="CQ57" s="53" t="str">
        <f>IFERROR(VLOOKUP($A57,#REF!,14,FALSE),"0")</f>
        <v>0</v>
      </c>
      <c r="CR57" s="53" t="str">
        <f>IFERROR(VLOOKUP($A57,#REF!,14,FALSE),"0")</f>
        <v>0</v>
      </c>
      <c r="CS57" s="53" t="str">
        <f>IFERROR(VLOOKUP($A57,#REF!,14,FALSE),"0")</f>
        <v>0</v>
      </c>
      <c r="CT57" s="53" t="str">
        <f>IFERROR(VLOOKUP($A57,#REF!,14,FALSE),"0")</f>
        <v>0</v>
      </c>
      <c r="CU57" s="53" t="str">
        <f>IFERROR(VLOOKUP($A57,#REF!,14,FALSE),"0")</f>
        <v>0</v>
      </c>
      <c r="CV57" s="53" t="str">
        <f>IFERROR(VLOOKUP($A57,#REF!,14,FALSE),"0")</f>
        <v>0</v>
      </c>
      <c r="CW57" s="53" t="str">
        <f>IFERROR(VLOOKUP($A57,#REF!,14,FALSE),"0")</f>
        <v>0</v>
      </c>
      <c r="CX57" s="53" t="str">
        <f>IFERROR(VLOOKUP($A57,#REF!,14,FALSE),"0")</f>
        <v>0</v>
      </c>
      <c r="CY57" s="53" t="str">
        <f>IFERROR(VLOOKUP($A57,#REF!,14,FALSE),"0")</f>
        <v>0</v>
      </c>
      <c r="CZ57" s="56">
        <f t="shared" si="19"/>
        <v>0</v>
      </c>
      <c r="DA57" s="53">
        <f t="shared" si="25"/>
        <v>0</v>
      </c>
    </row>
    <row r="58" spans="1:105" x14ac:dyDescent="0.25">
      <c r="A58" s="53" t="str">
        <f>$A$11</f>
        <v>takuyafi</v>
      </c>
      <c r="B58" s="53" t="str">
        <f>IFERROR(VLOOKUP($A58,#REF!,8,FALSE),"0")</f>
        <v>0</v>
      </c>
      <c r="C58" s="53" t="str">
        <f>IFERROR(VLOOKUP($A58,#REF!,8,FALSE),"0")</f>
        <v>0</v>
      </c>
      <c r="D58" s="53" t="str">
        <f>IFERROR(VLOOKUP($A58,#REF!,8,FALSE),"0")</f>
        <v>0</v>
      </c>
      <c r="E58" s="53" t="str">
        <f>IFERROR(VLOOKUP($A58,#REF!,8,FALSE),"0")</f>
        <v>0</v>
      </c>
      <c r="F58" s="53" t="str">
        <f>IFERROR(VLOOKUP($A58,#REF!,8,FALSE),"0")</f>
        <v>0</v>
      </c>
      <c r="G58" s="53" t="str">
        <f>IFERROR(VLOOKUP($A58,#REF!,8,FALSE),"0")</f>
        <v>0</v>
      </c>
      <c r="H58" s="53" t="str">
        <f>IFERROR(VLOOKUP($A58,#REF!,8,FALSE),"0")</f>
        <v>0</v>
      </c>
      <c r="I58" s="53" t="str">
        <f>IFERROR(VLOOKUP($A58,#REF!,8,FALSE),"0")</f>
        <v>0</v>
      </c>
      <c r="J58" s="53" t="str">
        <f>IFERROR(VLOOKUP($A58,#REF!,8,FALSE),"0")</f>
        <v>0</v>
      </c>
      <c r="K58" s="53" t="str">
        <f>IFERROR(VLOOKUP($A58,#REF!,8,FALSE),"0")</f>
        <v>0</v>
      </c>
      <c r="L58" s="53" t="str">
        <f>IFERROR(VLOOKUP($A58,#REF!,8,FALSE),"0")</f>
        <v>0</v>
      </c>
      <c r="M58" s="53" t="str">
        <f>IFERROR(VLOOKUP($A58,#REF!,8,FALSE),"0")</f>
        <v>0</v>
      </c>
      <c r="N58" s="56">
        <f t="shared" si="13"/>
        <v>0</v>
      </c>
      <c r="P58" s="53" t="str">
        <f>$A$11</f>
        <v>takuyafi</v>
      </c>
      <c r="Q58" s="53" t="str">
        <f>IFERROR(VLOOKUP($A58,#REF!,9,FALSE),"0")</f>
        <v>0</v>
      </c>
      <c r="R58" s="53" t="str">
        <f>IFERROR(VLOOKUP($A58,#REF!,9,FALSE),"0")</f>
        <v>0</v>
      </c>
      <c r="S58" s="53" t="str">
        <f>IFERROR(VLOOKUP($A58,#REF!,9,FALSE),"0")</f>
        <v>0</v>
      </c>
      <c r="T58" s="53" t="str">
        <f>IFERROR(VLOOKUP($A58,#REF!,9,FALSE),"0")</f>
        <v>0</v>
      </c>
      <c r="U58" s="53" t="str">
        <f>IFERROR(VLOOKUP($A58,#REF!,9,FALSE),"0")</f>
        <v>0</v>
      </c>
      <c r="V58" s="53" t="str">
        <f>IFERROR(VLOOKUP($A58,#REF!,9,FALSE),"0")</f>
        <v>0</v>
      </c>
      <c r="W58" s="53" t="str">
        <f>IFERROR(VLOOKUP($A58,#REF!,9,FALSE),"0")</f>
        <v>0</v>
      </c>
      <c r="X58" s="53" t="str">
        <f>IFERROR(VLOOKUP($A58,#REF!,9,FALSE),"0")</f>
        <v>0</v>
      </c>
      <c r="Y58" s="53" t="str">
        <f>IFERROR(VLOOKUP($A58,#REF!,9,FALSE),"0")</f>
        <v>0</v>
      </c>
      <c r="Z58" s="53" t="str">
        <f>IFERROR(VLOOKUP($A58,#REF!,9,FALSE),"0")</f>
        <v>0</v>
      </c>
      <c r="AA58" s="53" t="str">
        <f>IFERROR(VLOOKUP($A58,#REF!,9,FALSE),"0")</f>
        <v>0</v>
      </c>
      <c r="AB58" s="53" t="str">
        <f>IFERROR(VLOOKUP($A58,#REF!,9,FALSE),"0")</f>
        <v>0</v>
      </c>
      <c r="AC58" s="56">
        <f t="shared" si="14"/>
        <v>0</v>
      </c>
      <c r="AD58" s="53">
        <f t="shared" si="20"/>
        <v>0</v>
      </c>
      <c r="AE58" s="53" t="str">
        <f>$A$11</f>
        <v>takuyafi</v>
      </c>
      <c r="AF58" s="53" t="str">
        <f>IFERROR(VLOOKUP($A58,#REF!,10,FALSE),"0")</f>
        <v>0</v>
      </c>
      <c r="AG58" s="53" t="str">
        <f>IFERROR(VLOOKUP($A58,#REF!,10,FALSE),"0")</f>
        <v>0</v>
      </c>
      <c r="AH58" s="53" t="str">
        <f>IFERROR(VLOOKUP($A58,#REF!,10,FALSE),"0")</f>
        <v>0</v>
      </c>
      <c r="AI58" s="53" t="str">
        <f>IFERROR(VLOOKUP($A58,#REF!,10,FALSE),"0")</f>
        <v>0</v>
      </c>
      <c r="AJ58" s="53" t="str">
        <f>IFERROR(VLOOKUP($A58,#REF!,10,FALSE),"0")</f>
        <v>0</v>
      </c>
      <c r="AK58" s="53" t="str">
        <f>IFERROR(VLOOKUP($A58,#REF!,10,FALSE),"0")</f>
        <v>0</v>
      </c>
      <c r="AL58" s="53" t="str">
        <f>IFERROR(VLOOKUP($A58,#REF!,10,FALSE),"0")</f>
        <v>0</v>
      </c>
      <c r="AM58" s="53" t="str">
        <f>IFERROR(VLOOKUP($A58,#REF!,10,FALSE),"0")</f>
        <v>0</v>
      </c>
      <c r="AN58" s="53" t="str">
        <f>IFERROR(VLOOKUP($A58,#REF!,10,FALSE),"0")</f>
        <v>0</v>
      </c>
      <c r="AO58" s="53" t="str">
        <f>IFERROR(VLOOKUP($A58,#REF!,10,FALSE),"0")</f>
        <v>0</v>
      </c>
      <c r="AP58" s="53" t="str">
        <f>IFERROR(VLOOKUP($A58,#REF!,10,FALSE),"0")</f>
        <v>0</v>
      </c>
      <c r="AQ58" s="53" t="str">
        <f>IFERROR(VLOOKUP($A58,#REF!,10,FALSE),"0")</f>
        <v>0</v>
      </c>
      <c r="AR58" s="56">
        <f t="shared" si="15"/>
        <v>0</v>
      </c>
      <c r="AS58" s="53">
        <f t="shared" si="21"/>
        <v>0</v>
      </c>
      <c r="AT58" s="53" t="str">
        <f>$A$11</f>
        <v>takuyafi</v>
      </c>
      <c r="AU58" s="53" t="str">
        <f>IFERROR(VLOOKUP($A58,#REF!,11,FALSE),"0")</f>
        <v>0</v>
      </c>
      <c r="AV58" s="53" t="str">
        <f>IFERROR(VLOOKUP($A58,#REF!,11,FALSE),"0")</f>
        <v>0</v>
      </c>
      <c r="AW58" s="53" t="str">
        <f>IFERROR(VLOOKUP($A58,#REF!,11,FALSE),"0")</f>
        <v>0</v>
      </c>
      <c r="AX58" s="53" t="str">
        <f>IFERROR(VLOOKUP($A58,#REF!,11,FALSE),"0")</f>
        <v>0</v>
      </c>
      <c r="AY58" s="53" t="str">
        <f>IFERROR(VLOOKUP($A58,#REF!,11,FALSE),"0")</f>
        <v>0</v>
      </c>
      <c r="AZ58" s="53" t="str">
        <f>IFERROR(VLOOKUP($A58,#REF!,11,FALSE),"0")</f>
        <v>0</v>
      </c>
      <c r="BA58" s="53" t="str">
        <f>IFERROR(VLOOKUP($A58,#REF!,11,FALSE),"0")</f>
        <v>0</v>
      </c>
      <c r="BB58" s="53" t="str">
        <f>IFERROR(VLOOKUP($A58,#REF!,11,FALSE),"0")</f>
        <v>0</v>
      </c>
      <c r="BC58" s="53" t="str">
        <f>IFERROR(VLOOKUP($A58,#REF!,11,FALSE),"0")</f>
        <v>0</v>
      </c>
      <c r="BD58" s="53" t="str">
        <f>IFERROR(VLOOKUP($A58,#REF!,11,FALSE),"0")</f>
        <v>0</v>
      </c>
      <c r="BE58" s="53" t="str">
        <f>IFERROR(VLOOKUP($A58,#REF!,11,FALSE),"0")</f>
        <v>0</v>
      </c>
      <c r="BF58" s="53" t="str">
        <f>IFERROR(VLOOKUP($A58,#REF!,11,FALSE),"0")</f>
        <v>0</v>
      </c>
      <c r="BG58" s="56">
        <f t="shared" si="16"/>
        <v>0</v>
      </c>
      <c r="BH58" s="53">
        <f t="shared" si="22"/>
        <v>0</v>
      </c>
      <c r="BI58" s="53" t="str">
        <f>$A$11</f>
        <v>takuyafi</v>
      </c>
      <c r="BJ58" s="53" t="str">
        <f>IFERROR(VLOOKUP($A58,#REF!,12,FALSE),"0")</f>
        <v>0</v>
      </c>
      <c r="BK58" s="53" t="str">
        <f>IFERROR(VLOOKUP($A58,#REF!,12,FALSE),"0")</f>
        <v>0</v>
      </c>
      <c r="BL58" s="53" t="str">
        <f>IFERROR(VLOOKUP($A58,#REF!,12,FALSE),"0")</f>
        <v>0</v>
      </c>
      <c r="BM58" s="53" t="str">
        <f>IFERROR(VLOOKUP($A58,#REF!,12,FALSE),"0")</f>
        <v>0</v>
      </c>
      <c r="BN58" s="53" t="str">
        <f>IFERROR(VLOOKUP($A58,#REF!,12,FALSE),"0")</f>
        <v>0</v>
      </c>
      <c r="BO58" s="53" t="str">
        <f>IFERROR(VLOOKUP($A58,#REF!,12,FALSE),"0")</f>
        <v>0</v>
      </c>
      <c r="BP58" s="53" t="str">
        <f>IFERROR(VLOOKUP($A58,#REF!,12,FALSE),"0")</f>
        <v>0</v>
      </c>
      <c r="BQ58" s="53" t="str">
        <f>IFERROR(VLOOKUP($A58,#REF!,12,FALSE),"0")</f>
        <v>0</v>
      </c>
      <c r="BR58" s="53" t="str">
        <f>IFERROR(VLOOKUP($A58,#REF!,12,FALSE),"0")</f>
        <v>0</v>
      </c>
      <c r="BS58" s="53" t="str">
        <f>IFERROR(VLOOKUP($A58,#REF!,12,FALSE),"0")</f>
        <v>0</v>
      </c>
      <c r="BT58" s="53" t="str">
        <f>IFERROR(VLOOKUP($A58,#REF!,12,FALSE),"0")</f>
        <v>0</v>
      </c>
      <c r="BU58" s="53" t="str">
        <f>IFERROR(VLOOKUP($A58,#REF!,12,FALSE),"0")</f>
        <v>0</v>
      </c>
      <c r="BV58" s="56">
        <f t="shared" si="17"/>
        <v>0</v>
      </c>
      <c r="BW58" s="53">
        <f t="shared" si="23"/>
        <v>0</v>
      </c>
      <c r="BX58" s="53" t="str">
        <f>$A$11</f>
        <v>takuyafi</v>
      </c>
      <c r="BY58" s="53" t="str">
        <f>IFERROR(VLOOKUP($A58,#REF!,13,FALSE),"0")</f>
        <v>0</v>
      </c>
      <c r="BZ58" s="53" t="str">
        <f>IFERROR(VLOOKUP($A58,#REF!,13,FALSE),"0")</f>
        <v>0</v>
      </c>
      <c r="CA58" s="53" t="str">
        <f>IFERROR(VLOOKUP($A58,#REF!,13,FALSE),"0")</f>
        <v>0</v>
      </c>
      <c r="CB58" s="53" t="str">
        <f>IFERROR(VLOOKUP($A58,#REF!,13,FALSE),"0")</f>
        <v>0</v>
      </c>
      <c r="CC58" s="53" t="str">
        <f>IFERROR(VLOOKUP($A58,#REF!,13,FALSE),"0")</f>
        <v>0</v>
      </c>
      <c r="CD58" s="53" t="str">
        <f>IFERROR(VLOOKUP($A58,#REF!,13,FALSE),"0")</f>
        <v>0</v>
      </c>
      <c r="CE58" s="53" t="str">
        <f>IFERROR(VLOOKUP($A58,#REF!,13,FALSE),"0")</f>
        <v>0</v>
      </c>
      <c r="CF58" s="53" t="str">
        <f>IFERROR(VLOOKUP($A58,#REF!,13,FALSE),"0")</f>
        <v>0</v>
      </c>
      <c r="CG58" s="53" t="str">
        <f>IFERROR(VLOOKUP($A58,#REF!,13,FALSE),"0")</f>
        <v>0</v>
      </c>
      <c r="CH58" s="53" t="str">
        <f>IFERROR(VLOOKUP($A58,#REF!,13,FALSE),"0")</f>
        <v>0</v>
      </c>
      <c r="CI58" s="53" t="str">
        <f>IFERROR(VLOOKUP($A58,#REF!,13,FALSE),"0")</f>
        <v>0</v>
      </c>
      <c r="CJ58" s="53" t="str">
        <f>IFERROR(VLOOKUP($A58,#REF!,13,FALSE),"0")</f>
        <v>0</v>
      </c>
      <c r="CK58" s="56">
        <f t="shared" si="18"/>
        <v>0</v>
      </c>
      <c r="CL58" s="53">
        <f t="shared" si="24"/>
        <v>0</v>
      </c>
      <c r="CM58" s="53" t="str">
        <f>$A$11</f>
        <v>takuyafi</v>
      </c>
      <c r="CN58" s="53" t="str">
        <f>IFERROR(VLOOKUP($A58,#REF!,14,FALSE),"0")</f>
        <v>0</v>
      </c>
      <c r="CO58" s="53" t="str">
        <f>IFERROR(VLOOKUP($A58,#REF!,14,FALSE),"0")</f>
        <v>0</v>
      </c>
      <c r="CP58" s="53" t="str">
        <f>IFERROR(VLOOKUP($A58,#REF!,14,FALSE),"0")</f>
        <v>0</v>
      </c>
      <c r="CQ58" s="53" t="str">
        <f>IFERROR(VLOOKUP($A58,#REF!,14,FALSE),"0")</f>
        <v>0</v>
      </c>
      <c r="CR58" s="53" t="str">
        <f>IFERROR(VLOOKUP($A58,#REF!,14,FALSE),"0")</f>
        <v>0</v>
      </c>
      <c r="CS58" s="53" t="str">
        <f>IFERROR(VLOOKUP($A58,#REF!,14,FALSE),"0")</f>
        <v>0</v>
      </c>
      <c r="CT58" s="53" t="str">
        <f>IFERROR(VLOOKUP($A58,#REF!,14,FALSE),"0")</f>
        <v>0</v>
      </c>
      <c r="CU58" s="53" t="str">
        <f>IFERROR(VLOOKUP($A58,#REF!,14,FALSE),"0")</f>
        <v>0</v>
      </c>
      <c r="CV58" s="53" t="str">
        <f>IFERROR(VLOOKUP($A58,#REF!,14,FALSE),"0")</f>
        <v>0</v>
      </c>
      <c r="CW58" s="53" t="str">
        <f>IFERROR(VLOOKUP($A58,#REF!,14,FALSE),"0")</f>
        <v>0</v>
      </c>
      <c r="CX58" s="53" t="str">
        <f>IFERROR(VLOOKUP($A58,#REF!,14,FALSE),"0")</f>
        <v>0</v>
      </c>
      <c r="CY58" s="53" t="str">
        <f>IFERROR(VLOOKUP($A58,#REF!,14,FALSE),"0")</f>
        <v>0</v>
      </c>
      <c r="CZ58" s="56">
        <f t="shared" si="19"/>
        <v>0</v>
      </c>
      <c r="DA58" s="53">
        <f t="shared" si="25"/>
        <v>0</v>
      </c>
    </row>
    <row r="59" spans="1:105" x14ac:dyDescent="0.25">
      <c r="A59" s="53" t="str">
        <f>$A$12</f>
        <v>ayekhyin</v>
      </c>
      <c r="B59" s="53" t="str">
        <f>IFERROR(VLOOKUP($A59,#REF!,8,FALSE),"0")</f>
        <v>0</v>
      </c>
      <c r="C59" s="53" t="str">
        <f>IFERROR(VLOOKUP($A59,#REF!,8,FALSE),"0")</f>
        <v>0</v>
      </c>
      <c r="D59" s="53" t="str">
        <f>IFERROR(VLOOKUP($A59,#REF!,8,FALSE),"0")</f>
        <v>0</v>
      </c>
      <c r="E59" s="53" t="str">
        <f>IFERROR(VLOOKUP($A59,#REF!,8,FALSE),"0")</f>
        <v>0</v>
      </c>
      <c r="F59" s="53" t="str">
        <f>IFERROR(VLOOKUP($A59,#REF!,8,FALSE),"0")</f>
        <v>0</v>
      </c>
      <c r="G59" s="53" t="str">
        <f>IFERROR(VLOOKUP($A59,#REF!,8,FALSE),"0")</f>
        <v>0</v>
      </c>
      <c r="H59" s="53" t="str">
        <f>IFERROR(VLOOKUP($A59,#REF!,8,FALSE),"0")</f>
        <v>0</v>
      </c>
      <c r="I59" s="53" t="str">
        <f>IFERROR(VLOOKUP($A59,#REF!,8,FALSE),"0")</f>
        <v>0</v>
      </c>
      <c r="J59" s="53" t="str">
        <f>IFERROR(VLOOKUP($A59,#REF!,8,FALSE),"0")</f>
        <v>0</v>
      </c>
      <c r="K59" s="53" t="str">
        <f>IFERROR(VLOOKUP($A59,#REF!,8,FALSE),"0")</f>
        <v>0</v>
      </c>
      <c r="L59" s="53" t="str">
        <f>IFERROR(VLOOKUP($A59,#REF!,8,FALSE),"0")</f>
        <v>0</v>
      </c>
      <c r="M59" s="53" t="str">
        <f>IFERROR(VLOOKUP($A59,#REF!,8,FALSE),"0")</f>
        <v>0</v>
      </c>
      <c r="N59" s="56">
        <f t="shared" si="13"/>
        <v>0</v>
      </c>
      <c r="P59" s="53" t="str">
        <f>$A$12</f>
        <v>ayekhyin</v>
      </c>
      <c r="Q59" s="53" t="str">
        <f>IFERROR(VLOOKUP($A59,#REF!,9,FALSE),"0")</f>
        <v>0</v>
      </c>
      <c r="R59" s="53" t="str">
        <f>IFERROR(VLOOKUP($A59,#REF!,9,FALSE),"0")</f>
        <v>0</v>
      </c>
      <c r="S59" s="53" t="str">
        <f>IFERROR(VLOOKUP($A59,#REF!,9,FALSE),"0")</f>
        <v>0</v>
      </c>
      <c r="T59" s="53" t="str">
        <f>IFERROR(VLOOKUP($A59,#REF!,9,FALSE),"0")</f>
        <v>0</v>
      </c>
      <c r="U59" s="53" t="str">
        <f>IFERROR(VLOOKUP($A59,#REF!,9,FALSE),"0")</f>
        <v>0</v>
      </c>
      <c r="V59" s="53" t="str">
        <f>IFERROR(VLOOKUP($A59,#REF!,9,FALSE),"0")</f>
        <v>0</v>
      </c>
      <c r="W59" s="53" t="str">
        <f>IFERROR(VLOOKUP($A59,#REF!,9,FALSE),"0")</f>
        <v>0</v>
      </c>
      <c r="X59" s="53" t="str">
        <f>IFERROR(VLOOKUP($A59,#REF!,9,FALSE),"0")</f>
        <v>0</v>
      </c>
      <c r="Y59" s="53" t="str">
        <f>IFERROR(VLOOKUP($A59,#REF!,9,FALSE),"0")</f>
        <v>0</v>
      </c>
      <c r="Z59" s="53" t="str">
        <f>IFERROR(VLOOKUP($A59,#REF!,9,FALSE),"0")</f>
        <v>0</v>
      </c>
      <c r="AA59" s="53" t="str">
        <f>IFERROR(VLOOKUP($A59,#REF!,9,FALSE),"0")</f>
        <v>0</v>
      </c>
      <c r="AB59" s="53" t="str">
        <f>IFERROR(VLOOKUP($A59,#REF!,9,FALSE),"0")</f>
        <v>0</v>
      </c>
      <c r="AC59" s="56">
        <f t="shared" si="14"/>
        <v>0</v>
      </c>
      <c r="AD59" s="53">
        <f t="shared" si="20"/>
        <v>0</v>
      </c>
      <c r="AE59" s="53" t="str">
        <f>$A$12</f>
        <v>ayekhyin</v>
      </c>
      <c r="AF59" s="53" t="str">
        <f>IFERROR(VLOOKUP($A59,#REF!,10,FALSE),"0")</f>
        <v>0</v>
      </c>
      <c r="AG59" s="53" t="str">
        <f>IFERROR(VLOOKUP($A59,#REF!,10,FALSE),"0")</f>
        <v>0</v>
      </c>
      <c r="AH59" s="53" t="str">
        <f>IFERROR(VLOOKUP($A59,#REF!,10,FALSE),"0")</f>
        <v>0</v>
      </c>
      <c r="AI59" s="53" t="str">
        <f>IFERROR(VLOOKUP($A59,#REF!,10,FALSE),"0")</f>
        <v>0</v>
      </c>
      <c r="AJ59" s="53" t="str">
        <f>IFERROR(VLOOKUP($A59,#REF!,10,FALSE),"0")</f>
        <v>0</v>
      </c>
      <c r="AK59" s="53" t="str">
        <f>IFERROR(VLOOKUP($A59,#REF!,10,FALSE),"0")</f>
        <v>0</v>
      </c>
      <c r="AL59" s="53" t="str">
        <f>IFERROR(VLOOKUP($A59,#REF!,10,FALSE),"0")</f>
        <v>0</v>
      </c>
      <c r="AM59" s="53" t="str">
        <f>IFERROR(VLOOKUP($A59,#REF!,10,FALSE),"0")</f>
        <v>0</v>
      </c>
      <c r="AN59" s="53" t="str">
        <f>IFERROR(VLOOKUP($A59,#REF!,10,FALSE),"0")</f>
        <v>0</v>
      </c>
      <c r="AO59" s="53" t="str">
        <f>IFERROR(VLOOKUP($A59,#REF!,10,FALSE),"0")</f>
        <v>0</v>
      </c>
      <c r="AP59" s="53" t="str">
        <f>IFERROR(VLOOKUP($A59,#REF!,10,FALSE),"0")</f>
        <v>0</v>
      </c>
      <c r="AQ59" s="53" t="str">
        <f>IFERROR(VLOOKUP($A59,#REF!,10,FALSE),"0")</f>
        <v>0</v>
      </c>
      <c r="AR59" s="56">
        <f t="shared" si="15"/>
        <v>0</v>
      </c>
      <c r="AS59" s="53">
        <f t="shared" si="21"/>
        <v>0</v>
      </c>
      <c r="AT59" s="53" t="str">
        <f>$A$12</f>
        <v>ayekhyin</v>
      </c>
      <c r="AU59" s="53" t="str">
        <f>IFERROR(VLOOKUP($A59,#REF!,11,FALSE),"0")</f>
        <v>0</v>
      </c>
      <c r="AV59" s="53" t="str">
        <f>IFERROR(VLOOKUP($A59,#REF!,11,FALSE),"0")</f>
        <v>0</v>
      </c>
      <c r="AW59" s="53" t="str">
        <f>IFERROR(VLOOKUP($A59,#REF!,11,FALSE),"0")</f>
        <v>0</v>
      </c>
      <c r="AX59" s="53" t="str">
        <f>IFERROR(VLOOKUP($A59,#REF!,11,FALSE),"0")</f>
        <v>0</v>
      </c>
      <c r="AY59" s="53" t="str">
        <f>IFERROR(VLOOKUP($A59,#REF!,11,FALSE),"0")</f>
        <v>0</v>
      </c>
      <c r="AZ59" s="53" t="str">
        <f>IFERROR(VLOOKUP($A59,#REF!,11,FALSE),"0")</f>
        <v>0</v>
      </c>
      <c r="BA59" s="53" t="str">
        <f>IFERROR(VLOOKUP($A59,#REF!,11,FALSE),"0")</f>
        <v>0</v>
      </c>
      <c r="BB59" s="53" t="str">
        <f>IFERROR(VLOOKUP($A59,#REF!,11,FALSE),"0")</f>
        <v>0</v>
      </c>
      <c r="BC59" s="53" t="str">
        <f>IFERROR(VLOOKUP($A59,#REF!,11,FALSE),"0")</f>
        <v>0</v>
      </c>
      <c r="BD59" s="53" t="str">
        <f>IFERROR(VLOOKUP($A59,#REF!,11,FALSE),"0")</f>
        <v>0</v>
      </c>
      <c r="BE59" s="53" t="str">
        <f>IFERROR(VLOOKUP($A59,#REF!,11,FALSE),"0")</f>
        <v>0</v>
      </c>
      <c r="BF59" s="53" t="str">
        <f>IFERROR(VLOOKUP($A59,#REF!,11,FALSE),"0")</f>
        <v>0</v>
      </c>
      <c r="BG59" s="56">
        <f t="shared" si="16"/>
        <v>0</v>
      </c>
      <c r="BH59" s="53">
        <f t="shared" si="22"/>
        <v>0</v>
      </c>
      <c r="BI59" s="53" t="str">
        <f>$A$12</f>
        <v>ayekhyin</v>
      </c>
      <c r="BJ59" s="53" t="str">
        <f>IFERROR(VLOOKUP($A59,#REF!,12,FALSE),"0")</f>
        <v>0</v>
      </c>
      <c r="BK59" s="53" t="str">
        <f>IFERROR(VLOOKUP($A59,#REF!,12,FALSE),"0")</f>
        <v>0</v>
      </c>
      <c r="BL59" s="53" t="str">
        <f>IFERROR(VLOOKUP($A59,#REF!,12,FALSE),"0")</f>
        <v>0</v>
      </c>
      <c r="BM59" s="53" t="str">
        <f>IFERROR(VLOOKUP($A59,#REF!,12,FALSE),"0")</f>
        <v>0</v>
      </c>
      <c r="BN59" s="53" t="str">
        <f>IFERROR(VLOOKUP($A59,#REF!,12,FALSE),"0")</f>
        <v>0</v>
      </c>
      <c r="BO59" s="53" t="str">
        <f>IFERROR(VLOOKUP($A59,#REF!,12,FALSE),"0")</f>
        <v>0</v>
      </c>
      <c r="BP59" s="53" t="str">
        <f>IFERROR(VLOOKUP($A59,#REF!,12,FALSE),"0")</f>
        <v>0</v>
      </c>
      <c r="BQ59" s="53" t="str">
        <f>IFERROR(VLOOKUP($A59,#REF!,12,FALSE),"0")</f>
        <v>0</v>
      </c>
      <c r="BR59" s="53" t="str">
        <f>IFERROR(VLOOKUP($A59,#REF!,12,FALSE),"0")</f>
        <v>0</v>
      </c>
      <c r="BS59" s="53" t="str">
        <f>IFERROR(VLOOKUP($A59,#REF!,12,FALSE),"0")</f>
        <v>0</v>
      </c>
      <c r="BT59" s="53" t="str">
        <f>IFERROR(VLOOKUP($A59,#REF!,12,FALSE),"0")</f>
        <v>0</v>
      </c>
      <c r="BU59" s="53" t="str">
        <f>IFERROR(VLOOKUP($A59,#REF!,12,FALSE),"0")</f>
        <v>0</v>
      </c>
      <c r="BV59" s="56">
        <f t="shared" si="17"/>
        <v>0</v>
      </c>
      <c r="BW59" s="53">
        <f t="shared" si="23"/>
        <v>0</v>
      </c>
      <c r="BX59" s="53" t="str">
        <f>$A$12</f>
        <v>ayekhyin</v>
      </c>
      <c r="BY59" s="53" t="str">
        <f>IFERROR(VLOOKUP($A59,#REF!,13,FALSE),"0")</f>
        <v>0</v>
      </c>
      <c r="BZ59" s="53" t="str">
        <f>IFERROR(VLOOKUP($A59,#REF!,13,FALSE),"0")</f>
        <v>0</v>
      </c>
      <c r="CA59" s="53" t="str">
        <f>IFERROR(VLOOKUP($A59,#REF!,13,FALSE),"0")</f>
        <v>0</v>
      </c>
      <c r="CB59" s="53" t="str">
        <f>IFERROR(VLOOKUP($A59,#REF!,13,FALSE),"0")</f>
        <v>0</v>
      </c>
      <c r="CC59" s="53" t="str">
        <f>IFERROR(VLOOKUP($A59,#REF!,13,FALSE),"0")</f>
        <v>0</v>
      </c>
      <c r="CD59" s="53" t="str">
        <f>IFERROR(VLOOKUP($A59,#REF!,13,FALSE),"0")</f>
        <v>0</v>
      </c>
      <c r="CE59" s="53" t="str">
        <f>IFERROR(VLOOKUP($A59,#REF!,13,FALSE),"0")</f>
        <v>0</v>
      </c>
      <c r="CF59" s="53" t="str">
        <f>IFERROR(VLOOKUP($A59,#REF!,13,FALSE),"0")</f>
        <v>0</v>
      </c>
      <c r="CG59" s="53" t="str">
        <f>IFERROR(VLOOKUP($A59,#REF!,13,FALSE),"0")</f>
        <v>0</v>
      </c>
      <c r="CH59" s="53" t="str">
        <f>IFERROR(VLOOKUP($A59,#REF!,13,FALSE),"0")</f>
        <v>0</v>
      </c>
      <c r="CI59" s="53" t="str">
        <f>IFERROR(VLOOKUP($A59,#REF!,13,FALSE),"0")</f>
        <v>0</v>
      </c>
      <c r="CJ59" s="53" t="str">
        <f>IFERROR(VLOOKUP($A59,#REF!,13,FALSE),"0")</f>
        <v>0</v>
      </c>
      <c r="CK59" s="56">
        <f t="shared" si="18"/>
        <v>0</v>
      </c>
      <c r="CL59" s="53">
        <f t="shared" si="24"/>
        <v>0</v>
      </c>
      <c r="CM59" s="53" t="str">
        <f>$A$12</f>
        <v>ayekhyin</v>
      </c>
      <c r="CN59" s="53" t="str">
        <f>IFERROR(VLOOKUP($A59,#REF!,14,FALSE),"0")</f>
        <v>0</v>
      </c>
      <c r="CO59" s="53" t="str">
        <f>IFERROR(VLOOKUP($A59,#REF!,14,FALSE),"0")</f>
        <v>0</v>
      </c>
      <c r="CP59" s="53" t="str">
        <f>IFERROR(VLOOKUP($A59,#REF!,14,FALSE),"0")</f>
        <v>0</v>
      </c>
      <c r="CQ59" s="53" t="str">
        <f>IFERROR(VLOOKUP($A59,#REF!,14,FALSE),"0")</f>
        <v>0</v>
      </c>
      <c r="CR59" s="53" t="str">
        <f>IFERROR(VLOOKUP($A59,#REF!,14,FALSE),"0")</f>
        <v>0</v>
      </c>
      <c r="CS59" s="53" t="str">
        <f>IFERROR(VLOOKUP($A59,#REF!,14,FALSE),"0")</f>
        <v>0</v>
      </c>
      <c r="CT59" s="53" t="str">
        <f>IFERROR(VLOOKUP($A59,#REF!,14,FALSE),"0")</f>
        <v>0</v>
      </c>
      <c r="CU59" s="53" t="str">
        <f>IFERROR(VLOOKUP($A59,#REF!,14,FALSE),"0")</f>
        <v>0</v>
      </c>
      <c r="CV59" s="53" t="str">
        <f>IFERROR(VLOOKUP($A59,#REF!,14,FALSE),"0")</f>
        <v>0</v>
      </c>
      <c r="CW59" s="53" t="str">
        <f>IFERROR(VLOOKUP($A59,#REF!,14,FALSE),"0")</f>
        <v>0</v>
      </c>
      <c r="CX59" s="53" t="str">
        <f>IFERROR(VLOOKUP($A59,#REF!,14,FALSE),"0")</f>
        <v>0</v>
      </c>
      <c r="CY59" s="53" t="str">
        <f>IFERROR(VLOOKUP($A59,#REF!,14,FALSE),"0")</f>
        <v>0</v>
      </c>
      <c r="CZ59" s="56">
        <f t="shared" si="19"/>
        <v>0</v>
      </c>
      <c r="DA59" s="53">
        <f t="shared" si="25"/>
        <v>0</v>
      </c>
    </row>
    <row r="60" spans="1:105" x14ac:dyDescent="0.25">
      <c r="A60" s="53" t="str">
        <f>$A$13</f>
        <v>takaasad</v>
      </c>
      <c r="B60" s="53" t="str">
        <f>IFERROR(VLOOKUP($A60,#REF!,8,FALSE),"0")</f>
        <v>0</v>
      </c>
      <c r="C60" s="53" t="str">
        <f>IFERROR(VLOOKUP($A60,#REF!,8,FALSE),"0")</f>
        <v>0</v>
      </c>
      <c r="D60" s="53" t="str">
        <f>IFERROR(VLOOKUP($A60,#REF!,8,FALSE),"0")</f>
        <v>0</v>
      </c>
      <c r="E60" s="53" t="str">
        <f>IFERROR(VLOOKUP($A60,#REF!,8,FALSE),"0")</f>
        <v>0</v>
      </c>
      <c r="F60" s="53" t="str">
        <f>IFERROR(VLOOKUP($A60,#REF!,8,FALSE),"0")</f>
        <v>0</v>
      </c>
      <c r="G60" s="53" t="str">
        <f>IFERROR(VLOOKUP($A60,#REF!,8,FALSE),"0")</f>
        <v>0</v>
      </c>
      <c r="H60" s="53" t="str">
        <f>IFERROR(VLOOKUP($A60,#REF!,8,FALSE),"0")</f>
        <v>0</v>
      </c>
      <c r="I60" s="53" t="str">
        <f>IFERROR(VLOOKUP($A60,#REF!,8,FALSE),"0")</f>
        <v>0</v>
      </c>
      <c r="J60" s="53" t="str">
        <f>IFERROR(VLOOKUP($A60,#REF!,8,FALSE),"0")</f>
        <v>0</v>
      </c>
      <c r="K60" s="53" t="str">
        <f>IFERROR(VLOOKUP($A60,#REF!,8,FALSE),"0")</f>
        <v>0</v>
      </c>
      <c r="L60" s="53" t="str">
        <f>IFERROR(VLOOKUP($A60,#REF!,8,FALSE),"0")</f>
        <v>0</v>
      </c>
      <c r="M60" s="53" t="str">
        <f>IFERROR(VLOOKUP($A60,#REF!,8,FALSE),"0")</f>
        <v>0</v>
      </c>
      <c r="N60" s="56">
        <f t="shared" si="13"/>
        <v>0</v>
      </c>
      <c r="P60" s="53" t="str">
        <f>$A$13</f>
        <v>takaasad</v>
      </c>
      <c r="Q60" s="53" t="str">
        <f>IFERROR(VLOOKUP($A60,#REF!,9,FALSE),"0")</f>
        <v>0</v>
      </c>
      <c r="R60" s="53" t="str">
        <f>IFERROR(VLOOKUP($A60,#REF!,9,FALSE),"0")</f>
        <v>0</v>
      </c>
      <c r="S60" s="53" t="str">
        <f>IFERROR(VLOOKUP($A60,#REF!,9,FALSE),"0")</f>
        <v>0</v>
      </c>
      <c r="T60" s="53" t="str">
        <f>IFERROR(VLOOKUP($A60,#REF!,9,FALSE),"0")</f>
        <v>0</v>
      </c>
      <c r="U60" s="53" t="str">
        <f>IFERROR(VLOOKUP($A60,#REF!,9,FALSE),"0")</f>
        <v>0</v>
      </c>
      <c r="V60" s="53" t="str">
        <f>IFERROR(VLOOKUP($A60,#REF!,9,FALSE),"0")</f>
        <v>0</v>
      </c>
      <c r="W60" s="53" t="str">
        <f>IFERROR(VLOOKUP($A60,#REF!,9,FALSE),"0")</f>
        <v>0</v>
      </c>
      <c r="X60" s="53" t="str">
        <f>IFERROR(VLOOKUP($A60,#REF!,9,FALSE),"0")</f>
        <v>0</v>
      </c>
      <c r="Y60" s="53" t="str">
        <f>IFERROR(VLOOKUP($A60,#REF!,9,FALSE),"0")</f>
        <v>0</v>
      </c>
      <c r="Z60" s="53" t="str">
        <f>IFERROR(VLOOKUP($A60,#REF!,9,FALSE),"0")</f>
        <v>0</v>
      </c>
      <c r="AA60" s="53" t="str">
        <f>IFERROR(VLOOKUP($A60,#REF!,9,FALSE),"0")</f>
        <v>0</v>
      </c>
      <c r="AB60" s="53" t="str">
        <f>IFERROR(VLOOKUP($A60,#REF!,9,FALSE),"0")</f>
        <v>0</v>
      </c>
      <c r="AC60" s="56">
        <f t="shared" si="14"/>
        <v>0</v>
      </c>
      <c r="AD60" s="53">
        <f t="shared" si="20"/>
        <v>0</v>
      </c>
      <c r="AE60" s="53" t="str">
        <f>$A$13</f>
        <v>takaasad</v>
      </c>
      <c r="AF60" s="53" t="str">
        <f>IFERROR(VLOOKUP($A60,#REF!,10,FALSE),"0")</f>
        <v>0</v>
      </c>
      <c r="AG60" s="53" t="str">
        <f>IFERROR(VLOOKUP($A60,#REF!,10,FALSE),"0")</f>
        <v>0</v>
      </c>
      <c r="AH60" s="53" t="str">
        <f>IFERROR(VLOOKUP($A60,#REF!,10,FALSE),"0")</f>
        <v>0</v>
      </c>
      <c r="AI60" s="53" t="str">
        <f>IFERROR(VLOOKUP($A60,#REF!,10,FALSE),"0")</f>
        <v>0</v>
      </c>
      <c r="AJ60" s="53" t="str">
        <f>IFERROR(VLOOKUP($A60,#REF!,10,FALSE),"0")</f>
        <v>0</v>
      </c>
      <c r="AK60" s="53" t="str">
        <f>IFERROR(VLOOKUP($A60,#REF!,10,FALSE),"0")</f>
        <v>0</v>
      </c>
      <c r="AL60" s="53" t="str">
        <f>IFERROR(VLOOKUP($A60,#REF!,10,FALSE),"0")</f>
        <v>0</v>
      </c>
      <c r="AM60" s="53" t="str">
        <f>IFERROR(VLOOKUP($A60,#REF!,10,FALSE),"0")</f>
        <v>0</v>
      </c>
      <c r="AN60" s="53" t="str">
        <f>IFERROR(VLOOKUP($A60,#REF!,10,FALSE),"0")</f>
        <v>0</v>
      </c>
      <c r="AO60" s="53" t="str">
        <f>IFERROR(VLOOKUP($A60,#REF!,10,FALSE),"0")</f>
        <v>0</v>
      </c>
      <c r="AP60" s="53" t="str">
        <f>IFERROR(VLOOKUP($A60,#REF!,10,FALSE),"0")</f>
        <v>0</v>
      </c>
      <c r="AQ60" s="53" t="str">
        <f>IFERROR(VLOOKUP($A60,#REF!,10,FALSE),"0")</f>
        <v>0</v>
      </c>
      <c r="AR60" s="56">
        <f t="shared" si="15"/>
        <v>0</v>
      </c>
      <c r="AS60" s="53">
        <f t="shared" si="21"/>
        <v>0</v>
      </c>
      <c r="AT60" s="53" t="str">
        <f>$A$13</f>
        <v>takaasad</v>
      </c>
      <c r="AU60" s="53" t="str">
        <f>IFERROR(VLOOKUP($A60,#REF!,11,FALSE),"0")</f>
        <v>0</v>
      </c>
      <c r="AV60" s="53" t="str">
        <f>IFERROR(VLOOKUP($A60,#REF!,11,FALSE),"0")</f>
        <v>0</v>
      </c>
      <c r="AW60" s="53" t="str">
        <f>IFERROR(VLOOKUP($A60,#REF!,11,FALSE),"0")</f>
        <v>0</v>
      </c>
      <c r="AX60" s="53" t="str">
        <f>IFERROR(VLOOKUP($A60,#REF!,11,FALSE),"0")</f>
        <v>0</v>
      </c>
      <c r="AY60" s="53" t="str">
        <f>IFERROR(VLOOKUP($A60,#REF!,11,FALSE),"0")</f>
        <v>0</v>
      </c>
      <c r="AZ60" s="53" t="str">
        <f>IFERROR(VLOOKUP($A60,#REF!,11,FALSE),"0")</f>
        <v>0</v>
      </c>
      <c r="BA60" s="53" t="str">
        <f>IFERROR(VLOOKUP($A60,#REF!,11,FALSE),"0")</f>
        <v>0</v>
      </c>
      <c r="BB60" s="53" t="str">
        <f>IFERROR(VLOOKUP($A60,#REF!,11,FALSE),"0")</f>
        <v>0</v>
      </c>
      <c r="BC60" s="53" t="str">
        <f>IFERROR(VLOOKUP($A60,#REF!,11,FALSE),"0")</f>
        <v>0</v>
      </c>
      <c r="BD60" s="53" t="str">
        <f>IFERROR(VLOOKUP($A60,#REF!,11,FALSE),"0")</f>
        <v>0</v>
      </c>
      <c r="BE60" s="53" t="str">
        <f>IFERROR(VLOOKUP($A60,#REF!,11,FALSE),"0")</f>
        <v>0</v>
      </c>
      <c r="BF60" s="53" t="str">
        <f>IFERROR(VLOOKUP($A60,#REF!,11,FALSE),"0")</f>
        <v>0</v>
      </c>
      <c r="BG60" s="56">
        <f t="shared" si="16"/>
        <v>0</v>
      </c>
      <c r="BH60" s="53">
        <f t="shared" si="22"/>
        <v>0</v>
      </c>
      <c r="BI60" s="53" t="str">
        <f>$A$13</f>
        <v>takaasad</v>
      </c>
      <c r="BJ60" s="53" t="str">
        <f>IFERROR(VLOOKUP($A60,#REF!,12,FALSE),"0")</f>
        <v>0</v>
      </c>
      <c r="BK60" s="53" t="str">
        <f>IFERROR(VLOOKUP($A60,#REF!,12,FALSE),"0")</f>
        <v>0</v>
      </c>
      <c r="BL60" s="53" t="str">
        <f>IFERROR(VLOOKUP($A60,#REF!,12,FALSE),"0")</f>
        <v>0</v>
      </c>
      <c r="BM60" s="53" t="str">
        <f>IFERROR(VLOOKUP($A60,#REF!,12,FALSE),"0")</f>
        <v>0</v>
      </c>
      <c r="BN60" s="53" t="str">
        <f>IFERROR(VLOOKUP($A60,#REF!,12,FALSE),"0")</f>
        <v>0</v>
      </c>
      <c r="BO60" s="53" t="str">
        <f>IFERROR(VLOOKUP($A60,#REF!,12,FALSE),"0")</f>
        <v>0</v>
      </c>
      <c r="BP60" s="53" t="str">
        <f>IFERROR(VLOOKUP($A60,#REF!,12,FALSE),"0")</f>
        <v>0</v>
      </c>
      <c r="BQ60" s="53" t="str">
        <f>IFERROR(VLOOKUP($A60,#REF!,12,FALSE),"0")</f>
        <v>0</v>
      </c>
      <c r="BR60" s="53" t="str">
        <f>IFERROR(VLOOKUP($A60,#REF!,12,FALSE),"0")</f>
        <v>0</v>
      </c>
      <c r="BS60" s="53" t="str">
        <f>IFERROR(VLOOKUP($A60,#REF!,12,FALSE),"0")</f>
        <v>0</v>
      </c>
      <c r="BT60" s="53" t="str">
        <f>IFERROR(VLOOKUP($A60,#REF!,12,FALSE),"0")</f>
        <v>0</v>
      </c>
      <c r="BU60" s="53" t="str">
        <f>IFERROR(VLOOKUP($A60,#REF!,12,FALSE),"0")</f>
        <v>0</v>
      </c>
      <c r="BV60" s="56">
        <f t="shared" si="17"/>
        <v>0</v>
      </c>
      <c r="BW60" s="53">
        <f t="shared" si="23"/>
        <v>0</v>
      </c>
      <c r="BX60" s="53" t="str">
        <f>$A$13</f>
        <v>takaasad</v>
      </c>
      <c r="BY60" s="53" t="str">
        <f>IFERROR(VLOOKUP($A60,#REF!,13,FALSE),"0")</f>
        <v>0</v>
      </c>
      <c r="BZ60" s="53" t="str">
        <f>IFERROR(VLOOKUP($A60,#REF!,13,FALSE),"0")</f>
        <v>0</v>
      </c>
      <c r="CA60" s="53" t="str">
        <f>IFERROR(VLOOKUP($A60,#REF!,13,FALSE),"0")</f>
        <v>0</v>
      </c>
      <c r="CB60" s="53" t="str">
        <f>IFERROR(VLOOKUP($A60,#REF!,13,FALSE),"0")</f>
        <v>0</v>
      </c>
      <c r="CC60" s="53" t="str">
        <f>IFERROR(VLOOKUP($A60,#REF!,13,FALSE),"0")</f>
        <v>0</v>
      </c>
      <c r="CD60" s="53" t="str">
        <f>IFERROR(VLOOKUP($A60,#REF!,13,FALSE),"0")</f>
        <v>0</v>
      </c>
      <c r="CE60" s="53" t="str">
        <f>IFERROR(VLOOKUP($A60,#REF!,13,FALSE),"0")</f>
        <v>0</v>
      </c>
      <c r="CF60" s="53" t="str">
        <f>IFERROR(VLOOKUP($A60,#REF!,13,FALSE),"0")</f>
        <v>0</v>
      </c>
      <c r="CG60" s="53" t="str">
        <f>IFERROR(VLOOKUP($A60,#REF!,13,FALSE),"0")</f>
        <v>0</v>
      </c>
      <c r="CH60" s="53" t="str">
        <f>IFERROR(VLOOKUP($A60,#REF!,13,FALSE),"0")</f>
        <v>0</v>
      </c>
      <c r="CI60" s="53" t="str">
        <f>IFERROR(VLOOKUP($A60,#REF!,13,FALSE),"0")</f>
        <v>0</v>
      </c>
      <c r="CJ60" s="53" t="str">
        <f>IFERROR(VLOOKUP($A60,#REF!,13,FALSE),"0")</f>
        <v>0</v>
      </c>
      <c r="CK60" s="56">
        <f t="shared" si="18"/>
        <v>0</v>
      </c>
      <c r="CL60" s="53">
        <f t="shared" si="24"/>
        <v>0</v>
      </c>
      <c r="CM60" s="53" t="str">
        <f>$A$13</f>
        <v>takaasad</v>
      </c>
      <c r="CN60" s="53" t="str">
        <f>IFERROR(VLOOKUP($A60,#REF!,14,FALSE),"0")</f>
        <v>0</v>
      </c>
      <c r="CO60" s="53" t="str">
        <f>IFERROR(VLOOKUP($A60,#REF!,14,FALSE),"0")</f>
        <v>0</v>
      </c>
      <c r="CP60" s="53" t="str">
        <f>IFERROR(VLOOKUP($A60,#REF!,14,FALSE),"0")</f>
        <v>0</v>
      </c>
      <c r="CQ60" s="53" t="str">
        <f>IFERROR(VLOOKUP($A60,#REF!,14,FALSE),"0")</f>
        <v>0</v>
      </c>
      <c r="CR60" s="53" t="str">
        <f>IFERROR(VLOOKUP($A60,#REF!,14,FALSE),"0")</f>
        <v>0</v>
      </c>
      <c r="CS60" s="53" t="str">
        <f>IFERROR(VLOOKUP($A60,#REF!,14,FALSE),"0")</f>
        <v>0</v>
      </c>
      <c r="CT60" s="53" t="str">
        <f>IFERROR(VLOOKUP($A60,#REF!,14,FALSE),"0")</f>
        <v>0</v>
      </c>
      <c r="CU60" s="53" t="str">
        <f>IFERROR(VLOOKUP($A60,#REF!,14,FALSE),"0")</f>
        <v>0</v>
      </c>
      <c r="CV60" s="53" t="str">
        <f>IFERROR(VLOOKUP($A60,#REF!,14,FALSE),"0")</f>
        <v>0</v>
      </c>
      <c r="CW60" s="53" t="str">
        <f>IFERROR(VLOOKUP($A60,#REF!,14,FALSE),"0")</f>
        <v>0</v>
      </c>
      <c r="CX60" s="53" t="str">
        <f>IFERROR(VLOOKUP($A60,#REF!,14,FALSE),"0")</f>
        <v>0</v>
      </c>
      <c r="CY60" s="53" t="str">
        <f>IFERROR(VLOOKUP($A60,#REF!,14,FALSE),"0")</f>
        <v>0</v>
      </c>
      <c r="CZ60" s="56">
        <f t="shared" si="19"/>
        <v>0</v>
      </c>
      <c r="DA60" s="53">
        <f t="shared" si="25"/>
        <v>0</v>
      </c>
    </row>
    <row r="61" spans="1:105" x14ac:dyDescent="0.25">
      <c r="A61" s="53" t="e">
        <f>$A$14</f>
        <v>#REF!</v>
      </c>
      <c r="B61" s="53" t="str">
        <f>IFERROR(VLOOKUP($A61,#REF!,8,FALSE),"0")</f>
        <v>0</v>
      </c>
      <c r="C61" s="53" t="str">
        <f>IFERROR(VLOOKUP($A61,#REF!,8,FALSE),"0")</f>
        <v>0</v>
      </c>
      <c r="D61" s="53" t="str">
        <f>IFERROR(VLOOKUP($A61,#REF!,8,FALSE),"0")</f>
        <v>0</v>
      </c>
      <c r="E61" s="53" t="str">
        <f>IFERROR(VLOOKUP($A61,#REF!,8,FALSE),"0")</f>
        <v>0</v>
      </c>
      <c r="F61" s="53" t="str">
        <f>IFERROR(VLOOKUP($A61,#REF!,8,FALSE),"0")</f>
        <v>0</v>
      </c>
      <c r="G61" s="53" t="str">
        <f>IFERROR(VLOOKUP($A61,#REF!,8,FALSE),"0")</f>
        <v>0</v>
      </c>
      <c r="H61" s="53" t="str">
        <f>IFERROR(VLOOKUP($A61,#REF!,8,FALSE),"0")</f>
        <v>0</v>
      </c>
      <c r="I61" s="53" t="str">
        <f>IFERROR(VLOOKUP($A61,#REF!,8,FALSE),"0")</f>
        <v>0</v>
      </c>
      <c r="J61" s="53" t="str">
        <f>IFERROR(VLOOKUP($A61,#REF!,8,FALSE),"0")</f>
        <v>0</v>
      </c>
      <c r="K61" s="53" t="str">
        <f>IFERROR(VLOOKUP($A61,#REF!,8,FALSE),"0")</f>
        <v>0</v>
      </c>
      <c r="L61" s="53" t="str">
        <f>IFERROR(VLOOKUP($A61,#REF!,8,FALSE),"0")</f>
        <v>0</v>
      </c>
      <c r="M61" s="53" t="str">
        <f>IFERROR(VLOOKUP($A61,#REF!,8,FALSE),"0")</f>
        <v>0</v>
      </c>
      <c r="N61" s="56">
        <f t="shared" si="13"/>
        <v>0</v>
      </c>
      <c r="P61" s="53" t="e">
        <f>$A$14</f>
        <v>#REF!</v>
      </c>
      <c r="Q61" s="53" t="str">
        <f>IFERROR(VLOOKUP($A61,#REF!,9,FALSE),"0")</f>
        <v>0</v>
      </c>
      <c r="R61" s="53" t="str">
        <f>IFERROR(VLOOKUP($A61,#REF!,9,FALSE),"0")</f>
        <v>0</v>
      </c>
      <c r="S61" s="53" t="str">
        <f>IFERROR(VLOOKUP($A61,#REF!,9,FALSE),"0")</f>
        <v>0</v>
      </c>
      <c r="T61" s="53" t="str">
        <f>IFERROR(VLOOKUP($A61,#REF!,9,FALSE),"0")</f>
        <v>0</v>
      </c>
      <c r="U61" s="53" t="str">
        <f>IFERROR(VLOOKUP($A61,#REF!,9,FALSE),"0")</f>
        <v>0</v>
      </c>
      <c r="V61" s="53" t="str">
        <f>IFERROR(VLOOKUP($A61,#REF!,9,FALSE),"0")</f>
        <v>0</v>
      </c>
      <c r="W61" s="53" t="str">
        <f>IFERROR(VLOOKUP($A61,#REF!,9,FALSE),"0")</f>
        <v>0</v>
      </c>
      <c r="X61" s="53" t="str">
        <f>IFERROR(VLOOKUP($A61,#REF!,9,FALSE),"0")</f>
        <v>0</v>
      </c>
      <c r="Y61" s="53" t="str">
        <f>IFERROR(VLOOKUP($A61,#REF!,9,FALSE),"0")</f>
        <v>0</v>
      </c>
      <c r="Z61" s="53" t="str">
        <f>IFERROR(VLOOKUP($A61,#REF!,9,FALSE),"0")</f>
        <v>0</v>
      </c>
      <c r="AA61" s="53" t="str">
        <f>IFERROR(VLOOKUP($A61,#REF!,9,FALSE),"0")</f>
        <v>0</v>
      </c>
      <c r="AB61" s="53" t="str">
        <f>IFERROR(VLOOKUP($A61,#REF!,9,FALSE),"0")</f>
        <v>0</v>
      </c>
      <c r="AC61" s="56">
        <f t="shared" si="14"/>
        <v>0</v>
      </c>
      <c r="AD61" s="53">
        <f t="shared" si="20"/>
        <v>0</v>
      </c>
      <c r="AE61" s="53" t="e">
        <f>$A$14</f>
        <v>#REF!</v>
      </c>
      <c r="AF61" s="53" t="str">
        <f>IFERROR(VLOOKUP($A61,#REF!,10,FALSE),"0")</f>
        <v>0</v>
      </c>
      <c r="AG61" s="53" t="str">
        <f>IFERROR(VLOOKUP($A61,#REF!,10,FALSE),"0")</f>
        <v>0</v>
      </c>
      <c r="AH61" s="53" t="str">
        <f>IFERROR(VLOOKUP($A61,#REF!,10,FALSE),"0")</f>
        <v>0</v>
      </c>
      <c r="AI61" s="53" t="str">
        <f>IFERROR(VLOOKUP($A61,#REF!,10,FALSE),"0")</f>
        <v>0</v>
      </c>
      <c r="AJ61" s="53" t="str">
        <f>IFERROR(VLOOKUP($A61,#REF!,10,FALSE),"0")</f>
        <v>0</v>
      </c>
      <c r="AK61" s="53" t="str">
        <f>IFERROR(VLOOKUP($A61,#REF!,10,FALSE),"0")</f>
        <v>0</v>
      </c>
      <c r="AL61" s="53" t="str">
        <f>IFERROR(VLOOKUP($A61,#REF!,10,FALSE),"0")</f>
        <v>0</v>
      </c>
      <c r="AM61" s="53" t="str">
        <f>IFERROR(VLOOKUP($A61,#REF!,10,FALSE),"0")</f>
        <v>0</v>
      </c>
      <c r="AN61" s="53" t="str">
        <f>IFERROR(VLOOKUP($A61,#REF!,10,FALSE),"0")</f>
        <v>0</v>
      </c>
      <c r="AO61" s="53" t="str">
        <f>IFERROR(VLOOKUP($A61,#REF!,10,FALSE),"0")</f>
        <v>0</v>
      </c>
      <c r="AP61" s="53" t="str">
        <f>IFERROR(VLOOKUP($A61,#REF!,10,FALSE),"0")</f>
        <v>0</v>
      </c>
      <c r="AQ61" s="53" t="str">
        <f>IFERROR(VLOOKUP($A61,#REF!,10,FALSE),"0")</f>
        <v>0</v>
      </c>
      <c r="AR61" s="56">
        <f t="shared" si="15"/>
        <v>0</v>
      </c>
      <c r="AS61" s="53">
        <f t="shared" si="21"/>
        <v>0</v>
      </c>
      <c r="AT61" s="53" t="e">
        <f>$A$14</f>
        <v>#REF!</v>
      </c>
      <c r="AU61" s="53" t="str">
        <f>IFERROR(VLOOKUP($A61,#REF!,11,FALSE),"0")</f>
        <v>0</v>
      </c>
      <c r="AV61" s="53" t="str">
        <f>IFERROR(VLOOKUP($A61,#REF!,11,FALSE),"0")</f>
        <v>0</v>
      </c>
      <c r="AW61" s="53" t="str">
        <f>IFERROR(VLOOKUP($A61,#REF!,11,FALSE),"0")</f>
        <v>0</v>
      </c>
      <c r="AX61" s="53" t="str">
        <f>IFERROR(VLOOKUP($A61,#REF!,11,FALSE),"0")</f>
        <v>0</v>
      </c>
      <c r="AY61" s="53" t="str">
        <f>IFERROR(VLOOKUP($A61,#REF!,11,FALSE),"0")</f>
        <v>0</v>
      </c>
      <c r="AZ61" s="53" t="str">
        <f>IFERROR(VLOOKUP($A61,#REF!,11,FALSE),"0")</f>
        <v>0</v>
      </c>
      <c r="BA61" s="53" t="str">
        <f>IFERROR(VLOOKUP($A61,#REF!,11,FALSE),"0")</f>
        <v>0</v>
      </c>
      <c r="BB61" s="53" t="str">
        <f>IFERROR(VLOOKUP($A61,#REF!,11,FALSE),"0")</f>
        <v>0</v>
      </c>
      <c r="BC61" s="53" t="str">
        <f>IFERROR(VLOOKUP($A61,#REF!,11,FALSE),"0")</f>
        <v>0</v>
      </c>
      <c r="BD61" s="53" t="str">
        <f>IFERROR(VLOOKUP($A61,#REF!,11,FALSE),"0")</f>
        <v>0</v>
      </c>
      <c r="BE61" s="53" t="str">
        <f>IFERROR(VLOOKUP($A61,#REF!,11,FALSE),"0")</f>
        <v>0</v>
      </c>
      <c r="BF61" s="53" t="str">
        <f>IFERROR(VLOOKUP($A61,#REF!,11,FALSE),"0")</f>
        <v>0</v>
      </c>
      <c r="BG61" s="56">
        <f t="shared" si="16"/>
        <v>0</v>
      </c>
      <c r="BH61" s="53">
        <f t="shared" si="22"/>
        <v>0</v>
      </c>
      <c r="BI61" s="53" t="e">
        <f>$A$14</f>
        <v>#REF!</v>
      </c>
      <c r="BJ61" s="53" t="str">
        <f>IFERROR(VLOOKUP($A61,#REF!,12,FALSE),"0")</f>
        <v>0</v>
      </c>
      <c r="BK61" s="53" t="str">
        <f>IFERROR(VLOOKUP($A61,#REF!,12,FALSE),"0")</f>
        <v>0</v>
      </c>
      <c r="BL61" s="53" t="str">
        <f>IFERROR(VLOOKUP($A61,#REF!,12,FALSE),"0")</f>
        <v>0</v>
      </c>
      <c r="BM61" s="53" t="str">
        <f>IFERROR(VLOOKUP($A61,#REF!,12,FALSE),"0")</f>
        <v>0</v>
      </c>
      <c r="BN61" s="53" t="str">
        <f>IFERROR(VLOOKUP($A61,#REF!,12,FALSE),"0")</f>
        <v>0</v>
      </c>
      <c r="BO61" s="53" t="str">
        <f>IFERROR(VLOOKUP($A61,#REF!,12,FALSE),"0")</f>
        <v>0</v>
      </c>
      <c r="BP61" s="53" t="str">
        <f>IFERROR(VLOOKUP($A61,#REF!,12,FALSE),"0")</f>
        <v>0</v>
      </c>
      <c r="BQ61" s="53" t="str">
        <f>IFERROR(VLOOKUP($A61,#REF!,12,FALSE),"0")</f>
        <v>0</v>
      </c>
      <c r="BR61" s="53" t="str">
        <f>IFERROR(VLOOKUP($A61,#REF!,12,FALSE),"0")</f>
        <v>0</v>
      </c>
      <c r="BS61" s="53" t="str">
        <f>IFERROR(VLOOKUP($A61,#REF!,12,FALSE),"0")</f>
        <v>0</v>
      </c>
      <c r="BT61" s="53" t="str">
        <f>IFERROR(VLOOKUP($A61,#REF!,12,FALSE),"0")</f>
        <v>0</v>
      </c>
      <c r="BU61" s="53" t="str">
        <f>IFERROR(VLOOKUP($A61,#REF!,12,FALSE),"0")</f>
        <v>0</v>
      </c>
      <c r="BV61" s="56">
        <f t="shared" si="17"/>
        <v>0</v>
      </c>
      <c r="BW61" s="53">
        <f t="shared" si="23"/>
        <v>0</v>
      </c>
      <c r="BX61" s="53" t="e">
        <f>$A$14</f>
        <v>#REF!</v>
      </c>
      <c r="BY61" s="53" t="str">
        <f>IFERROR(VLOOKUP($A61,#REF!,13,FALSE),"0")</f>
        <v>0</v>
      </c>
      <c r="BZ61" s="53" t="str">
        <f>IFERROR(VLOOKUP($A61,#REF!,13,FALSE),"0")</f>
        <v>0</v>
      </c>
      <c r="CA61" s="53" t="str">
        <f>IFERROR(VLOOKUP($A61,#REF!,13,FALSE),"0")</f>
        <v>0</v>
      </c>
      <c r="CB61" s="53" t="str">
        <f>IFERROR(VLOOKUP($A61,#REF!,13,FALSE),"0")</f>
        <v>0</v>
      </c>
      <c r="CC61" s="53" t="str">
        <f>IFERROR(VLOOKUP($A61,#REF!,13,FALSE),"0")</f>
        <v>0</v>
      </c>
      <c r="CD61" s="53" t="str">
        <f>IFERROR(VLOOKUP($A61,#REF!,13,FALSE),"0")</f>
        <v>0</v>
      </c>
      <c r="CE61" s="53" t="str">
        <f>IFERROR(VLOOKUP($A61,#REF!,13,FALSE),"0")</f>
        <v>0</v>
      </c>
      <c r="CF61" s="53" t="str">
        <f>IFERROR(VLOOKUP($A61,#REF!,13,FALSE),"0")</f>
        <v>0</v>
      </c>
      <c r="CG61" s="53" t="str">
        <f>IFERROR(VLOOKUP($A61,#REF!,13,FALSE),"0")</f>
        <v>0</v>
      </c>
      <c r="CH61" s="53" t="str">
        <f>IFERROR(VLOOKUP($A61,#REF!,13,FALSE),"0")</f>
        <v>0</v>
      </c>
      <c r="CI61" s="53" t="str">
        <f>IFERROR(VLOOKUP($A61,#REF!,13,FALSE),"0")</f>
        <v>0</v>
      </c>
      <c r="CJ61" s="53" t="str">
        <f>IFERROR(VLOOKUP($A61,#REF!,13,FALSE),"0")</f>
        <v>0</v>
      </c>
      <c r="CK61" s="56">
        <f t="shared" si="18"/>
        <v>0</v>
      </c>
      <c r="CL61" s="53">
        <f t="shared" si="24"/>
        <v>0</v>
      </c>
      <c r="CM61" s="53" t="e">
        <f>$A$14</f>
        <v>#REF!</v>
      </c>
      <c r="CN61" s="53" t="str">
        <f>IFERROR(VLOOKUP($A61,#REF!,14,FALSE),"0")</f>
        <v>0</v>
      </c>
      <c r="CO61" s="53" t="str">
        <f>IFERROR(VLOOKUP($A61,#REF!,14,FALSE),"0")</f>
        <v>0</v>
      </c>
      <c r="CP61" s="53" t="str">
        <f>IFERROR(VLOOKUP($A61,#REF!,14,FALSE),"0")</f>
        <v>0</v>
      </c>
      <c r="CQ61" s="53" t="str">
        <f>IFERROR(VLOOKUP($A61,#REF!,14,FALSE),"0")</f>
        <v>0</v>
      </c>
      <c r="CR61" s="53" t="str">
        <f>IFERROR(VLOOKUP($A61,#REF!,14,FALSE),"0")</f>
        <v>0</v>
      </c>
      <c r="CS61" s="53" t="str">
        <f>IFERROR(VLOOKUP($A61,#REF!,14,FALSE),"0")</f>
        <v>0</v>
      </c>
      <c r="CT61" s="53" t="str">
        <f>IFERROR(VLOOKUP($A61,#REF!,14,FALSE),"0")</f>
        <v>0</v>
      </c>
      <c r="CU61" s="53" t="str">
        <f>IFERROR(VLOOKUP($A61,#REF!,14,FALSE),"0")</f>
        <v>0</v>
      </c>
      <c r="CV61" s="53" t="str">
        <f>IFERROR(VLOOKUP($A61,#REF!,14,FALSE),"0")</f>
        <v>0</v>
      </c>
      <c r="CW61" s="53" t="str">
        <f>IFERROR(VLOOKUP($A61,#REF!,14,FALSE),"0")</f>
        <v>0</v>
      </c>
      <c r="CX61" s="53" t="str">
        <f>IFERROR(VLOOKUP($A61,#REF!,14,FALSE),"0")</f>
        <v>0</v>
      </c>
      <c r="CY61" s="53" t="str">
        <f>IFERROR(VLOOKUP($A61,#REF!,14,FALSE),"0")</f>
        <v>0</v>
      </c>
      <c r="CZ61" s="56">
        <f t="shared" si="19"/>
        <v>0</v>
      </c>
      <c r="DA61" s="53">
        <f t="shared" si="25"/>
        <v>0</v>
      </c>
    </row>
    <row r="62" spans="1:105" x14ac:dyDescent="0.25">
      <c r="A62" s="53" t="str">
        <f>$A$15</f>
        <v>omusera</v>
      </c>
      <c r="B62" s="53" t="str">
        <f>IFERROR(VLOOKUP($A62,#REF!,8,FALSE),"0")</f>
        <v>0</v>
      </c>
      <c r="C62" s="53" t="str">
        <f>IFERROR(VLOOKUP($A62,#REF!,8,FALSE),"0")</f>
        <v>0</v>
      </c>
      <c r="D62" s="53" t="str">
        <f>IFERROR(VLOOKUP($A62,#REF!,8,FALSE),"0")</f>
        <v>0</v>
      </c>
      <c r="E62" s="53" t="str">
        <f>IFERROR(VLOOKUP($A62,#REF!,8,FALSE),"0")</f>
        <v>0</v>
      </c>
      <c r="F62" s="53" t="str">
        <f>IFERROR(VLOOKUP($A62,#REF!,8,FALSE),"0")</f>
        <v>0</v>
      </c>
      <c r="G62" s="53" t="str">
        <f>IFERROR(VLOOKUP($A62,#REF!,8,FALSE),"0")</f>
        <v>0</v>
      </c>
      <c r="H62" s="53" t="str">
        <f>IFERROR(VLOOKUP($A62,#REF!,8,FALSE),"0")</f>
        <v>0</v>
      </c>
      <c r="I62" s="53" t="str">
        <f>IFERROR(VLOOKUP($A62,#REF!,8,FALSE),"0")</f>
        <v>0</v>
      </c>
      <c r="J62" s="53" t="str">
        <f>IFERROR(VLOOKUP($A62,#REF!,8,FALSE),"0")</f>
        <v>0</v>
      </c>
      <c r="K62" s="53" t="str">
        <f>IFERROR(VLOOKUP($A62,#REF!,8,FALSE),"0")</f>
        <v>0</v>
      </c>
      <c r="L62" s="53" t="str">
        <f>IFERROR(VLOOKUP($A62,#REF!,8,FALSE),"0")</f>
        <v>0</v>
      </c>
      <c r="M62" s="53" t="str">
        <f>IFERROR(VLOOKUP($A62,#REF!,8,FALSE),"0")</f>
        <v>0</v>
      </c>
      <c r="N62" s="56">
        <f t="shared" ref="N62:N69" si="26">SUM(B62:M62)</f>
        <v>0</v>
      </c>
      <c r="P62" s="53" t="str">
        <f>$A$15</f>
        <v>omusera</v>
      </c>
      <c r="Q62" s="53" t="str">
        <f>IFERROR(VLOOKUP($A62,#REF!,9,FALSE),"0")</f>
        <v>0</v>
      </c>
      <c r="R62" s="53" t="str">
        <f>IFERROR(VLOOKUP($A62,#REF!,9,FALSE),"0")</f>
        <v>0</v>
      </c>
      <c r="S62" s="53" t="str">
        <f>IFERROR(VLOOKUP($A62,#REF!,9,FALSE),"0")</f>
        <v>0</v>
      </c>
      <c r="T62" s="53" t="str">
        <f>IFERROR(VLOOKUP($A62,#REF!,9,FALSE),"0")</f>
        <v>0</v>
      </c>
      <c r="U62" s="53" t="str">
        <f>IFERROR(VLOOKUP($A62,#REF!,9,FALSE),"0")</f>
        <v>0</v>
      </c>
      <c r="V62" s="53" t="str">
        <f>IFERROR(VLOOKUP($A62,#REF!,9,FALSE),"0")</f>
        <v>0</v>
      </c>
      <c r="W62" s="53" t="str">
        <f>IFERROR(VLOOKUP($A62,#REF!,9,FALSE),"0")</f>
        <v>0</v>
      </c>
      <c r="X62" s="53" t="str">
        <f>IFERROR(VLOOKUP($A62,#REF!,9,FALSE),"0")</f>
        <v>0</v>
      </c>
      <c r="Y62" s="53" t="str">
        <f>IFERROR(VLOOKUP($A62,#REF!,9,FALSE),"0")</f>
        <v>0</v>
      </c>
      <c r="Z62" s="53" t="str">
        <f>IFERROR(VLOOKUP($A62,#REF!,9,FALSE),"0")</f>
        <v>0</v>
      </c>
      <c r="AA62" s="53" t="str">
        <f>IFERROR(VLOOKUP($A62,#REF!,9,FALSE),"0")</f>
        <v>0</v>
      </c>
      <c r="AB62" s="53" t="str">
        <f>IFERROR(VLOOKUP($A62,#REF!,9,FALSE),"0")</f>
        <v>0</v>
      </c>
      <c r="AC62" s="56">
        <f t="shared" ref="AC62:AC69" si="27">SUM(Q62:AB62)</f>
        <v>0</v>
      </c>
      <c r="AD62" s="53">
        <f t="shared" si="20"/>
        <v>0</v>
      </c>
      <c r="AE62" s="53" t="str">
        <f>$A$15</f>
        <v>omusera</v>
      </c>
      <c r="AF62" s="53" t="str">
        <f>IFERROR(VLOOKUP($A62,#REF!,10,FALSE),"0")</f>
        <v>0</v>
      </c>
      <c r="AG62" s="53" t="str">
        <f>IFERROR(VLOOKUP($A62,#REF!,10,FALSE),"0")</f>
        <v>0</v>
      </c>
      <c r="AH62" s="53" t="str">
        <f>IFERROR(VLOOKUP($A62,#REF!,10,FALSE),"0")</f>
        <v>0</v>
      </c>
      <c r="AI62" s="53" t="str">
        <f>IFERROR(VLOOKUP($A62,#REF!,10,FALSE),"0")</f>
        <v>0</v>
      </c>
      <c r="AJ62" s="53" t="str">
        <f>IFERROR(VLOOKUP($A62,#REF!,10,FALSE),"0")</f>
        <v>0</v>
      </c>
      <c r="AK62" s="53" t="str">
        <f>IFERROR(VLOOKUP($A62,#REF!,10,FALSE),"0")</f>
        <v>0</v>
      </c>
      <c r="AL62" s="53" t="str">
        <f>IFERROR(VLOOKUP($A62,#REF!,10,FALSE),"0")</f>
        <v>0</v>
      </c>
      <c r="AM62" s="53" t="str">
        <f>IFERROR(VLOOKUP($A62,#REF!,10,FALSE),"0")</f>
        <v>0</v>
      </c>
      <c r="AN62" s="53" t="str">
        <f>IFERROR(VLOOKUP($A62,#REF!,10,FALSE),"0")</f>
        <v>0</v>
      </c>
      <c r="AO62" s="53" t="str">
        <f>IFERROR(VLOOKUP($A62,#REF!,10,FALSE),"0")</f>
        <v>0</v>
      </c>
      <c r="AP62" s="53" t="str">
        <f>IFERROR(VLOOKUP($A62,#REF!,10,FALSE),"0")</f>
        <v>0</v>
      </c>
      <c r="AQ62" s="53" t="str">
        <f>IFERROR(VLOOKUP($A62,#REF!,10,FALSE),"0")</f>
        <v>0</v>
      </c>
      <c r="AR62" s="56">
        <f t="shared" ref="AR62:AR69" si="28">SUM(AF62:AQ62)</f>
        <v>0</v>
      </c>
      <c r="AS62" s="53">
        <f t="shared" si="21"/>
        <v>0</v>
      </c>
      <c r="AT62" s="53" t="str">
        <f>$A$15</f>
        <v>omusera</v>
      </c>
      <c r="AU62" s="53" t="str">
        <f>IFERROR(VLOOKUP($A62,#REF!,11,FALSE),"0")</f>
        <v>0</v>
      </c>
      <c r="AV62" s="53" t="str">
        <f>IFERROR(VLOOKUP($A62,#REF!,11,FALSE),"0")</f>
        <v>0</v>
      </c>
      <c r="AW62" s="53" t="str">
        <f>IFERROR(VLOOKUP($A62,#REF!,11,FALSE),"0")</f>
        <v>0</v>
      </c>
      <c r="AX62" s="53" t="str">
        <f>IFERROR(VLOOKUP($A62,#REF!,11,FALSE),"0")</f>
        <v>0</v>
      </c>
      <c r="AY62" s="53" t="str">
        <f>IFERROR(VLOOKUP($A62,#REF!,11,FALSE),"0")</f>
        <v>0</v>
      </c>
      <c r="AZ62" s="53" t="str">
        <f>IFERROR(VLOOKUP($A62,#REF!,11,FALSE),"0")</f>
        <v>0</v>
      </c>
      <c r="BA62" s="53" t="str">
        <f>IFERROR(VLOOKUP($A62,#REF!,11,FALSE),"0")</f>
        <v>0</v>
      </c>
      <c r="BB62" s="53" t="str">
        <f>IFERROR(VLOOKUP($A62,#REF!,11,FALSE),"0")</f>
        <v>0</v>
      </c>
      <c r="BC62" s="53" t="str">
        <f>IFERROR(VLOOKUP($A62,#REF!,11,FALSE),"0")</f>
        <v>0</v>
      </c>
      <c r="BD62" s="53" t="str">
        <f>IFERROR(VLOOKUP($A62,#REF!,11,FALSE),"0")</f>
        <v>0</v>
      </c>
      <c r="BE62" s="53" t="str">
        <f>IFERROR(VLOOKUP($A62,#REF!,11,FALSE),"0")</f>
        <v>0</v>
      </c>
      <c r="BF62" s="53" t="str">
        <f>IFERROR(VLOOKUP($A62,#REF!,11,FALSE),"0")</f>
        <v>0</v>
      </c>
      <c r="BG62" s="56">
        <f t="shared" ref="BG62:BG69" si="29">SUM(AU62:BF62)</f>
        <v>0</v>
      </c>
      <c r="BH62" s="53">
        <f t="shared" si="22"/>
        <v>0</v>
      </c>
      <c r="BI62" s="53" t="str">
        <f>$A$15</f>
        <v>omusera</v>
      </c>
      <c r="BJ62" s="53" t="str">
        <f>IFERROR(VLOOKUP($A62,#REF!,12,FALSE),"0")</f>
        <v>0</v>
      </c>
      <c r="BK62" s="53" t="str">
        <f>IFERROR(VLOOKUP($A62,#REF!,12,FALSE),"0")</f>
        <v>0</v>
      </c>
      <c r="BL62" s="53" t="str">
        <f>IFERROR(VLOOKUP($A62,#REF!,12,FALSE),"0")</f>
        <v>0</v>
      </c>
      <c r="BM62" s="53" t="str">
        <f>IFERROR(VLOOKUP($A62,#REF!,12,FALSE),"0")</f>
        <v>0</v>
      </c>
      <c r="BN62" s="53" t="str">
        <f>IFERROR(VLOOKUP($A62,#REF!,12,FALSE),"0")</f>
        <v>0</v>
      </c>
      <c r="BO62" s="53" t="str">
        <f>IFERROR(VLOOKUP($A62,#REF!,12,FALSE),"0")</f>
        <v>0</v>
      </c>
      <c r="BP62" s="53" t="str">
        <f>IFERROR(VLOOKUP($A62,#REF!,12,FALSE),"0")</f>
        <v>0</v>
      </c>
      <c r="BQ62" s="53" t="str">
        <f>IFERROR(VLOOKUP($A62,#REF!,12,FALSE),"0")</f>
        <v>0</v>
      </c>
      <c r="BR62" s="53" t="str">
        <f>IFERROR(VLOOKUP($A62,#REF!,12,FALSE),"0")</f>
        <v>0</v>
      </c>
      <c r="BS62" s="53" t="str">
        <f>IFERROR(VLOOKUP($A62,#REF!,12,FALSE),"0")</f>
        <v>0</v>
      </c>
      <c r="BT62" s="53" t="str">
        <f>IFERROR(VLOOKUP($A62,#REF!,12,FALSE),"0")</f>
        <v>0</v>
      </c>
      <c r="BU62" s="53" t="str">
        <f>IFERROR(VLOOKUP($A62,#REF!,12,FALSE),"0")</f>
        <v>0</v>
      </c>
      <c r="BV62" s="56">
        <f t="shared" ref="BV62:BV69" si="30">SUM(BJ62:BU62)</f>
        <v>0</v>
      </c>
      <c r="BW62" s="53">
        <f t="shared" si="23"/>
        <v>0</v>
      </c>
      <c r="BX62" s="53" t="str">
        <f>$A$15</f>
        <v>omusera</v>
      </c>
      <c r="BY62" s="53" t="str">
        <f>IFERROR(VLOOKUP($A62,#REF!,13,FALSE),"0")</f>
        <v>0</v>
      </c>
      <c r="BZ62" s="53" t="str">
        <f>IFERROR(VLOOKUP($A62,#REF!,13,FALSE),"0")</f>
        <v>0</v>
      </c>
      <c r="CA62" s="53" t="str">
        <f>IFERROR(VLOOKUP($A62,#REF!,13,FALSE),"0")</f>
        <v>0</v>
      </c>
      <c r="CB62" s="53" t="str">
        <f>IFERROR(VLOOKUP($A62,#REF!,13,FALSE),"0")</f>
        <v>0</v>
      </c>
      <c r="CC62" s="53" t="str">
        <f>IFERROR(VLOOKUP($A62,#REF!,13,FALSE),"0")</f>
        <v>0</v>
      </c>
      <c r="CD62" s="53" t="str">
        <f>IFERROR(VLOOKUP($A62,#REF!,13,FALSE),"0")</f>
        <v>0</v>
      </c>
      <c r="CE62" s="53" t="str">
        <f>IFERROR(VLOOKUP($A62,#REF!,13,FALSE),"0")</f>
        <v>0</v>
      </c>
      <c r="CF62" s="53" t="str">
        <f>IFERROR(VLOOKUP($A62,#REF!,13,FALSE),"0")</f>
        <v>0</v>
      </c>
      <c r="CG62" s="53" t="str">
        <f>IFERROR(VLOOKUP($A62,#REF!,13,FALSE),"0")</f>
        <v>0</v>
      </c>
      <c r="CH62" s="53" t="str">
        <f>IFERROR(VLOOKUP($A62,#REF!,13,FALSE),"0")</f>
        <v>0</v>
      </c>
      <c r="CI62" s="53" t="str">
        <f>IFERROR(VLOOKUP($A62,#REF!,13,FALSE),"0")</f>
        <v>0</v>
      </c>
      <c r="CJ62" s="53" t="str">
        <f>IFERROR(VLOOKUP($A62,#REF!,13,FALSE),"0")</f>
        <v>0</v>
      </c>
      <c r="CK62" s="56">
        <f t="shared" ref="CK62:CK69" si="31">SUM(BY62:CJ62)</f>
        <v>0</v>
      </c>
      <c r="CL62" s="53">
        <f t="shared" si="24"/>
        <v>0</v>
      </c>
      <c r="CM62" s="53" t="str">
        <f>$A$15</f>
        <v>omusera</v>
      </c>
      <c r="CN62" s="53" t="str">
        <f>IFERROR(VLOOKUP($A62,#REF!,14,FALSE),"0")</f>
        <v>0</v>
      </c>
      <c r="CO62" s="53" t="str">
        <f>IFERROR(VLOOKUP($A62,#REF!,14,FALSE),"0")</f>
        <v>0</v>
      </c>
      <c r="CP62" s="53" t="str">
        <f>IFERROR(VLOOKUP($A62,#REF!,14,FALSE),"0")</f>
        <v>0</v>
      </c>
      <c r="CQ62" s="53" t="str">
        <f>IFERROR(VLOOKUP($A62,#REF!,14,FALSE),"0")</f>
        <v>0</v>
      </c>
      <c r="CR62" s="53" t="str">
        <f>IFERROR(VLOOKUP($A62,#REF!,14,FALSE),"0")</f>
        <v>0</v>
      </c>
      <c r="CS62" s="53" t="str">
        <f>IFERROR(VLOOKUP($A62,#REF!,14,FALSE),"0")</f>
        <v>0</v>
      </c>
      <c r="CT62" s="53" t="str">
        <f>IFERROR(VLOOKUP($A62,#REF!,14,FALSE),"0")</f>
        <v>0</v>
      </c>
      <c r="CU62" s="53" t="str">
        <f>IFERROR(VLOOKUP($A62,#REF!,14,FALSE),"0")</f>
        <v>0</v>
      </c>
      <c r="CV62" s="53" t="str">
        <f>IFERROR(VLOOKUP($A62,#REF!,14,FALSE),"0")</f>
        <v>0</v>
      </c>
      <c r="CW62" s="53" t="str">
        <f>IFERROR(VLOOKUP($A62,#REF!,14,FALSE),"0")</f>
        <v>0</v>
      </c>
      <c r="CX62" s="53" t="str">
        <f>IFERROR(VLOOKUP($A62,#REF!,14,FALSE),"0")</f>
        <v>0</v>
      </c>
      <c r="CY62" s="53" t="str">
        <f>IFERROR(VLOOKUP($A62,#REF!,14,FALSE),"0")</f>
        <v>0</v>
      </c>
      <c r="CZ62" s="56">
        <f t="shared" ref="CZ62:CZ69" si="32">SUM(CN62:CY62)</f>
        <v>0</v>
      </c>
      <c r="DA62" s="53">
        <f t="shared" si="25"/>
        <v>0</v>
      </c>
    </row>
    <row r="63" spans="1:105" x14ac:dyDescent="0.25">
      <c r="A63" s="53" t="str">
        <f>$A$16</f>
        <v>ishihnaa</v>
      </c>
      <c r="B63" s="53" t="str">
        <f>IFERROR(VLOOKUP($A63,#REF!,8,FALSE),"0")</f>
        <v>0</v>
      </c>
      <c r="C63" s="53" t="str">
        <f>IFERROR(VLOOKUP($A63,#REF!,8,FALSE),"0")</f>
        <v>0</v>
      </c>
      <c r="D63" s="53" t="str">
        <f>IFERROR(VLOOKUP($A63,#REF!,8,FALSE),"0")</f>
        <v>0</v>
      </c>
      <c r="E63" s="53" t="str">
        <f>IFERROR(VLOOKUP($A63,#REF!,8,FALSE),"0")</f>
        <v>0</v>
      </c>
      <c r="F63" s="53" t="str">
        <f>IFERROR(VLOOKUP($A63,#REF!,8,FALSE),"0")</f>
        <v>0</v>
      </c>
      <c r="G63" s="53" t="str">
        <f>IFERROR(VLOOKUP($A63,#REF!,8,FALSE),"0")</f>
        <v>0</v>
      </c>
      <c r="H63" s="53" t="str">
        <f>IFERROR(VLOOKUP($A63,#REF!,8,FALSE),"0")</f>
        <v>0</v>
      </c>
      <c r="I63" s="53" t="str">
        <f>IFERROR(VLOOKUP($A63,#REF!,8,FALSE),"0")</f>
        <v>0</v>
      </c>
      <c r="J63" s="53" t="str">
        <f>IFERROR(VLOOKUP($A63,#REF!,8,FALSE),"0")</f>
        <v>0</v>
      </c>
      <c r="K63" s="53" t="str">
        <f>IFERROR(VLOOKUP($A63,#REF!,8,FALSE),"0")</f>
        <v>0</v>
      </c>
      <c r="L63" s="53" t="str">
        <f>IFERROR(VLOOKUP($A63,#REF!,8,FALSE),"0")</f>
        <v>0</v>
      </c>
      <c r="M63" s="53" t="str">
        <f>IFERROR(VLOOKUP($A63,#REF!,8,FALSE),"0")</f>
        <v>0</v>
      </c>
      <c r="N63" s="56">
        <f t="shared" si="26"/>
        <v>0</v>
      </c>
      <c r="P63" s="53" t="str">
        <f>$A$16</f>
        <v>ishihnaa</v>
      </c>
      <c r="Q63" s="53" t="str">
        <f>IFERROR(VLOOKUP($A63,#REF!,9,FALSE),"0")</f>
        <v>0</v>
      </c>
      <c r="R63" s="53" t="str">
        <f>IFERROR(VLOOKUP($A63,#REF!,9,FALSE),"0")</f>
        <v>0</v>
      </c>
      <c r="S63" s="53" t="str">
        <f>IFERROR(VLOOKUP($A63,#REF!,9,FALSE),"0")</f>
        <v>0</v>
      </c>
      <c r="T63" s="53" t="str">
        <f>IFERROR(VLOOKUP($A63,#REF!,9,FALSE),"0")</f>
        <v>0</v>
      </c>
      <c r="U63" s="53" t="str">
        <f>IFERROR(VLOOKUP($A63,#REF!,9,FALSE),"0")</f>
        <v>0</v>
      </c>
      <c r="V63" s="53" t="str">
        <f>IFERROR(VLOOKUP($A63,#REF!,9,FALSE),"0")</f>
        <v>0</v>
      </c>
      <c r="W63" s="53" t="str">
        <f>IFERROR(VLOOKUP($A63,#REF!,9,FALSE),"0")</f>
        <v>0</v>
      </c>
      <c r="X63" s="53" t="str">
        <f>IFERROR(VLOOKUP($A63,#REF!,9,FALSE),"0")</f>
        <v>0</v>
      </c>
      <c r="Y63" s="53" t="str">
        <f>IFERROR(VLOOKUP($A63,#REF!,9,FALSE),"0")</f>
        <v>0</v>
      </c>
      <c r="Z63" s="53" t="str">
        <f>IFERROR(VLOOKUP($A63,#REF!,9,FALSE),"0")</f>
        <v>0</v>
      </c>
      <c r="AA63" s="53" t="str">
        <f>IFERROR(VLOOKUP($A63,#REF!,9,FALSE),"0")</f>
        <v>0</v>
      </c>
      <c r="AB63" s="53" t="str">
        <f>IFERROR(VLOOKUP($A63,#REF!,9,FALSE),"0")</f>
        <v>0</v>
      </c>
      <c r="AC63" s="56">
        <f t="shared" si="27"/>
        <v>0</v>
      </c>
      <c r="AD63" s="53">
        <f t="shared" si="20"/>
        <v>0</v>
      </c>
      <c r="AE63" s="53" t="str">
        <f>$A$16</f>
        <v>ishihnaa</v>
      </c>
      <c r="AF63" s="53" t="str">
        <f>IFERROR(VLOOKUP($A63,#REF!,10,FALSE),"0")</f>
        <v>0</v>
      </c>
      <c r="AG63" s="53" t="str">
        <f>IFERROR(VLOOKUP($A63,#REF!,10,FALSE),"0")</f>
        <v>0</v>
      </c>
      <c r="AH63" s="53" t="str">
        <f>IFERROR(VLOOKUP($A63,#REF!,10,FALSE),"0")</f>
        <v>0</v>
      </c>
      <c r="AI63" s="53" t="str">
        <f>IFERROR(VLOOKUP($A63,#REF!,10,FALSE),"0")</f>
        <v>0</v>
      </c>
      <c r="AJ63" s="53" t="str">
        <f>IFERROR(VLOOKUP($A63,#REF!,10,FALSE),"0")</f>
        <v>0</v>
      </c>
      <c r="AK63" s="53" t="str">
        <f>IFERROR(VLOOKUP($A63,#REF!,10,FALSE),"0")</f>
        <v>0</v>
      </c>
      <c r="AL63" s="53" t="str">
        <f>IFERROR(VLOOKUP($A63,#REF!,10,FALSE),"0")</f>
        <v>0</v>
      </c>
      <c r="AM63" s="53" t="str">
        <f>IFERROR(VLOOKUP($A63,#REF!,10,FALSE),"0")</f>
        <v>0</v>
      </c>
      <c r="AN63" s="53" t="str">
        <f>IFERROR(VLOOKUP($A63,#REF!,10,FALSE),"0")</f>
        <v>0</v>
      </c>
      <c r="AO63" s="53" t="str">
        <f>IFERROR(VLOOKUP($A63,#REF!,10,FALSE),"0")</f>
        <v>0</v>
      </c>
      <c r="AP63" s="53" t="str">
        <f>IFERROR(VLOOKUP($A63,#REF!,10,FALSE),"0")</f>
        <v>0</v>
      </c>
      <c r="AQ63" s="53" t="str">
        <f>IFERROR(VLOOKUP($A63,#REF!,10,FALSE),"0")</f>
        <v>0</v>
      </c>
      <c r="AR63" s="56">
        <f t="shared" si="28"/>
        <v>0</v>
      </c>
      <c r="AS63" s="53">
        <f t="shared" si="21"/>
        <v>0</v>
      </c>
      <c r="AT63" s="53" t="str">
        <f>$A$16</f>
        <v>ishihnaa</v>
      </c>
      <c r="AU63" s="53" t="str">
        <f>IFERROR(VLOOKUP($A63,#REF!,11,FALSE),"0")</f>
        <v>0</v>
      </c>
      <c r="AV63" s="53" t="str">
        <f>IFERROR(VLOOKUP($A63,#REF!,11,FALSE),"0")</f>
        <v>0</v>
      </c>
      <c r="AW63" s="53" t="str">
        <f>IFERROR(VLOOKUP($A63,#REF!,11,FALSE),"0")</f>
        <v>0</v>
      </c>
      <c r="AX63" s="53" t="str">
        <f>IFERROR(VLOOKUP($A63,#REF!,11,FALSE),"0")</f>
        <v>0</v>
      </c>
      <c r="AY63" s="53" t="str">
        <f>IFERROR(VLOOKUP($A63,#REF!,11,FALSE),"0")</f>
        <v>0</v>
      </c>
      <c r="AZ63" s="53" t="str">
        <f>IFERROR(VLOOKUP($A63,#REF!,11,FALSE),"0")</f>
        <v>0</v>
      </c>
      <c r="BA63" s="53" t="str">
        <f>IFERROR(VLOOKUP($A63,#REF!,11,FALSE),"0")</f>
        <v>0</v>
      </c>
      <c r="BB63" s="53" t="str">
        <f>IFERROR(VLOOKUP($A63,#REF!,11,FALSE),"0")</f>
        <v>0</v>
      </c>
      <c r="BC63" s="53" t="str">
        <f>IFERROR(VLOOKUP($A63,#REF!,11,FALSE),"0")</f>
        <v>0</v>
      </c>
      <c r="BD63" s="53" t="str">
        <f>IFERROR(VLOOKUP($A63,#REF!,11,FALSE),"0")</f>
        <v>0</v>
      </c>
      <c r="BE63" s="53" t="str">
        <f>IFERROR(VLOOKUP($A63,#REF!,11,FALSE),"0")</f>
        <v>0</v>
      </c>
      <c r="BF63" s="53" t="str">
        <f>IFERROR(VLOOKUP($A63,#REF!,11,FALSE),"0")</f>
        <v>0</v>
      </c>
      <c r="BG63" s="56">
        <f t="shared" si="29"/>
        <v>0</v>
      </c>
      <c r="BH63" s="53">
        <f t="shared" si="22"/>
        <v>0</v>
      </c>
      <c r="BI63" s="53" t="str">
        <f>$A$16</f>
        <v>ishihnaa</v>
      </c>
      <c r="BJ63" s="53" t="str">
        <f>IFERROR(VLOOKUP($A63,#REF!,12,FALSE),"0")</f>
        <v>0</v>
      </c>
      <c r="BK63" s="53" t="str">
        <f>IFERROR(VLOOKUP($A63,#REF!,12,FALSE),"0")</f>
        <v>0</v>
      </c>
      <c r="BL63" s="53" t="str">
        <f>IFERROR(VLOOKUP($A63,#REF!,12,FALSE),"0")</f>
        <v>0</v>
      </c>
      <c r="BM63" s="53" t="str">
        <f>IFERROR(VLOOKUP($A63,#REF!,12,FALSE),"0")</f>
        <v>0</v>
      </c>
      <c r="BN63" s="53" t="str">
        <f>IFERROR(VLOOKUP($A63,#REF!,12,FALSE),"0")</f>
        <v>0</v>
      </c>
      <c r="BO63" s="53" t="str">
        <f>IFERROR(VLOOKUP($A63,#REF!,12,FALSE),"0")</f>
        <v>0</v>
      </c>
      <c r="BP63" s="53" t="str">
        <f>IFERROR(VLOOKUP($A63,#REF!,12,FALSE),"0")</f>
        <v>0</v>
      </c>
      <c r="BQ63" s="53" t="str">
        <f>IFERROR(VLOOKUP($A63,#REF!,12,FALSE),"0")</f>
        <v>0</v>
      </c>
      <c r="BR63" s="53" t="str">
        <f>IFERROR(VLOOKUP($A63,#REF!,12,FALSE),"0")</f>
        <v>0</v>
      </c>
      <c r="BS63" s="53" t="str">
        <f>IFERROR(VLOOKUP($A63,#REF!,12,FALSE),"0")</f>
        <v>0</v>
      </c>
      <c r="BT63" s="53" t="str">
        <f>IFERROR(VLOOKUP($A63,#REF!,12,FALSE),"0")</f>
        <v>0</v>
      </c>
      <c r="BU63" s="53" t="str">
        <f>IFERROR(VLOOKUP($A63,#REF!,12,FALSE),"0")</f>
        <v>0</v>
      </c>
      <c r="BV63" s="56">
        <f t="shared" si="30"/>
        <v>0</v>
      </c>
      <c r="BW63" s="53">
        <f t="shared" si="23"/>
        <v>0</v>
      </c>
      <c r="BX63" s="53" t="str">
        <f>$A$16</f>
        <v>ishihnaa</v>
      </c>
      <c r="BY63" s="53" t="str">
        <f>IFERROR(VLOOKUP($A63,#REF!,13,FALSE),"0")</f>
        <v>0</v>
      </c>
      <c r="BZ63" s="53" t="str">
        <f>IFERROR(VLOOKUP($A63,#REF!,13,FALSE),"0")</f>
        <v>0</v>
      </c>
      <c r="CA63" s="53" t="str">
        <f>IFERROR(VLOOKUP($A63,#REF!,13,FALSE),"0")</f>
        <v>0</v>
      </c>
      <c r="CB63" s="53" t="str">
        <f>IFERROR(VLOOKUP($A63,#REF!,13,FALSE),"0")</f>
        <v>0</v>
      </c>
      <c r="CC63" s="53" t="str">
        <f>IFERROR(VLOOKUP($A63,#REF!,13,FALSE),"0")</f>
        <v>0</v>
      </c>
      <c r="CD63" s="53" t="str">
        <f>IFERROR(VLOOKUP($A63,#REF!,13,FALSE),"0")</f>
        <v>0</v>
      </c>
      <c r="CE63" s="53" t="str">
        <f>IFERROR(VLOOKUP($A63,#REF!,13,FALSE),"0")</f>
        <v>0</v>
      </c>
      <c r="CF63" s="53" t="str">
        <f>IFERROR(VLOOKUP($A63,#REF!,13,FALSE),"0")</f>
        <v>0</v>
      </c>
      <c r="CG63" s="53" t="str">
        <f>IFERROR(VLOOKUP($A63,#REF!,13,FALSE),"0")</f>
        <v>0</v>
      </c>
      <c r="CH63" s="53" t="str">
        <f>IFERROR(VLOOKUP($A63,#REF!,13,FALSE),"0")</f>
        <v>0</v>
      </c>
      <c r="CI63" s="53" t="str">
        <f>IFERROR(VLOOKUP($A63,#REF!,13,FALSE),"0")</f>
        <v>0</v>
      </c>
      <c r="CJ63" s="53" t="str">
        <f>IFERROR(VLOOKUP($A63,#REF!,13,FALSE),"0")</f>
        <v>0</v>
      </c>
      <c r="CK63" s="56">
        <f t="shared" si="31"/>
        <v>0</v>
      </c>
      <c r="CL63" s="53">
        <f t="shared" si="24"/>
        <v>0</v>
      </c>
      <c r="CM63" s="53" t="str">
        <f>$A$16</f>
        <v>ishihnaa</v>
      </c>
      <c r="CN63" s="53" t="str">
        <f>IFERROR(VLOOKUP($A63,#REF!,14,FALSE),"0")</f>
        <v>0</v>
      </c>
      <c r="CO63" s="53" t="str">
        <f>IFERROR(VLOOKUP($A63,#REF!,14,FALSE),"0")</f>
        <v>0</v>
      </c>
      <c r="CP63" s="53" t="str">
        <f>IFERROR(VLOOKUP($A63,#REF!,14,FALSE),"0")</f>
        <v>0</v>
      </c>
      <c r="CQ63" s="53" t="str">
        <f>IFERROR(VLOOKUP($A63,#REF!,14,FALSE),"0")</f>
        <v>0</v>
      </c>
      <c r="CR63" s="53" t="str">
        <f>IFERROR(VLOOKUP($A63,#REF!,14,FALSE),"0")</f>
        <v>0</v>
      </c>
      <c r="CS63" s="53" t="str">
        <f>IFERROR(VLOOKUP($A63,#REF!,14,FALSE),"0")</f>
        <v>0</v>
      </c>
      <c r="CT63" s="53" t="str">
        <f>IFERROR(VLOOKUP($A63,#REF!,14,FALSE),"0")</f>
        <v>0</v>
      </c>
      <c r="CU63" s="53" t="str">
        <f>IFERROR(VLOOKUP($A63,#REF!,14,FALSE),"0")</f>
        <v>0</v>
      </c>
      <c r="CV63" s="53" t="str">
        <f>IFERROR(VLOOKUP($A63,#REF!,14,FALSE),"0")</f>
        <v>0</v>
      </c>
      <c r="CW63" s="53" t="str">
        <f>IFERROR(VLOOKUP($A63,#REF!,14,FALSE),"0")</f>
        <v>0</v>
      </c>
      <c r="CX63" s="53" t="str">
        <f>IFERROR(VLOOKUP($A63,#REF!,14,FALSE),"0")</f>
        <v>0</v>
      </c>
      <c r="CY63" s="53" t="str">
        <f>IFERROR(VLOOKUP($A63,#REF!,14,FALSE),"0")</f>
        <v>0</v>
      </c>
      <c r="CZ63" s="56">
        <f t="shared" si="32"/>
        <v>0</v>
      </c>
      <c r="DA63" s="53">
        <f t="shared" si="25"/>
        <v>0</v>
      </c>
    </row>
    <row r="64" spans="1:105" x14ac:dyDescent="0.25">
      <c r="A64" s="53" t="str">
        <f>$A$17</f>
        <v>lyuanyuw</v>
      </c>
      <c r="B64" s="53" t="str">
        <f>IFERROR(VLOOKUP($A64,#REF!,8,FALSE),"0")</f>
        <v>0</v>
      </c>
      <c r="C64" s="53" t="str">
        <f>IFERROR(VLOOKUP($A64,#REF!,8,FALSE),"0")</f>
        <v>0</v>
      </c>
      <c r="D64" s="53" t="str">
        <f>IFERROR(VLOOKUP($A64,#REF!,8,FALSE),"0")</f>
        <v>0</v>
      </c>
      <c r="E64" s="53" t="str">
        <f>IFERROR(VLOOKUP($A64,#REF!,8,FALSE),"0")</f>
        <v>0</v>
      </c>
      <c r="F64" s="53" t="str">
        <f>IFERROR(VLOOKUP($A64,#REF!,8,FALSE),"0")</f>
        <v>0</v>
      </c>
      <c r="G64" s="53" t="str">
        <f>IFERROR(VLOOKUP($A64,#REF!,8,FALSE),"0")</f>
        <v>0</v>
      </c>
      <c r="H64" s="53" t="str">
        <f>IFERROR(VLOOKUP($A64,#REF!,8,FALSE),"0")</f>
        <v>0</v>
      </c>
      <c r="I64" s="53" t="str">
        <f>IFERROR(VLOOKUP($A64,#REF!,8,FALSE),"0")</f>
        <v>0</v>
      </c>
      <c r="J64" s="53" t="str">
        <f>IFERROR(VLOOKUP($A64,#REF!,8,FALSE),"0")</f>
        <v>0</v>
      </c>
      <c r="K64" s="53" t="str">
        <f>IFERROR(VLOOKUP($A64,#REF!,8,FALSE),"0")</f>
        <v>0</v>
      </c>
      <c r="L64" s="53" t="str">
        <f>IFERROR(VLOOKUP($A64,#REF!,8,FALSE),"0")</f>
        <v>0</v>
      </c>
      <c r="M64" s="53" t="str">
        <f>IFERROR(VLOOKUP($A64,#REF!,8,FALSE),"0")</f>
        <v>0</v>
      </c>
      <c r="N64" s="56">
        <f t="shared" si="26"/>
        <v>0</v>
      </c>
      <c r="P64" s="53" t="str">
        <f>$A$17</f>
        <v>lyuanyuw</v>
      </c>
      <c r="Q64" s="53" t="str">
        <f>IFERROR(VLOOKUP($A64,#REF!,9,FALSE),"0")</f>
        <v>0</v>
      </c>
      <c r="R64" s="53" t="str">
        <f>IFERROR(VLOOKUP($A64,#REF!,9,FALSE),"0")</f>
        <v>0</v>
      </c>
      <c r="S64" s="53" t="str">
        <f>IFERROR(VLOOKUP($A64,#REF!,9,FALSE),"0")</f>
        <v>0</v>
      </c>
      <c r="T64" s="53" t="str">
        <f>IFERROR(VLOOKUP($A64,#REF!,9,FALSE),"0")</f>
        <v>0</v>
      </c>
      <c r="U64" s="53" t="str">
        <f>IFERROR(VLOOKUP($A64,#REF!,9,FALSE),"0")</f>
        <v>0</v>
      </c>
      <c r="V64" s="53" t="str">
        <f>IFERROR(VLOOKUP($A64,#REF!,9,FALSE),"0")</f>
        <v>0</v>
      </c>
      <c r="W64" s="53" t="str">
        <f>IFERROR(VLOOKUP($A64,#REF!,9,FALSE),"0")</f>
        <v>0</v>
      </c>
      <c r="X64" s="53" t="str">
        <f>IFERROR(VLOOKUP($A64,#REF!,9,FALSE),"0")</f>
        <v>0</v>
      </c>
      <c r="Y64" s="53" t="str">
        <f>IFERROR(VLOOKUP($A64,#REF!,9,FALSE),"0")</f>
        <v>0</v>
      </c>
      <c r="Z64" s="53" t="str">
        <f>IFERROR(VLOOKUP($A64,#REF!,9,FALSE),"0")</f>
        <v>0</v>
      </c>
      <c r="AA64" s="53" t="str">
        <f>IFERROR(VLOOKUP($A64,#REF!,9,FALSE),"0")</f>
        <v>0</v>
      </c>
      <c r="AB64" s="53" t="str">
        <f>IFERROR(VLOOKUP($A64,#REF!,9,FALSE),"0")</f>
        <v>0</v>
      </c>
      <c r="AC64" s="56">
        <f t="shared" si="27"/>
        <v>0</v>
      </c>
      <c r="AD64" s="53">
        <f t="shared" si="20"/>
        <v>0</v>
      </c>
      <c r="AE64" s="53" t="str">
        <f>$A$17</f>
        <v>lyuanyuw</v>
      </c>
      <c r="AF64" s="53" t="str">
        <f>IFERROR(VLOOKUP($A64,#REF!,10,FALSE),"0")</f>
        <v>0</v>
      </c>
      <c r="AG64" s="53" t="str">
        <f>IFERROR(VLOOKUP($A64,#REF!,10,FALSE),"0")</f>
        <v>0</v>
      </c>
      <c r="AH64" s="53" t="str">
        <f>IFERROR(VLOOKUP($A64,#REF!,10,FALSE),"0")</f>
        <v>0</v>
      </c>
      <c r="AI64" s="53" t="str">
        <f>IFERROR(VLOOKUP($A64,#REF!,10,FALSE),"0")</f>
        <v>0</v>
      </c>
      <c r="AJ64" s="53" t="str">
        <f>IFERROR(VLOOKUP($A64,#REF!,10,FALSE),"0")</f>
        <v>0</v>
      </c>
      <c r="AK64" s="53" t="str">
        <f>IFERROR(VLOOKUP($A64,#REF!,10,FALSE),"0")</f>
        <v>0</v>
      </c>
      <c r="AL64" s="53" t="str">
        <f>IFERROR(VLOOKUP($A64,#REF!,10,FALSE),"0")</f>
        <v>0</v>
      </c>
      <c r="AM64" s="53" t="str">
        <f>IFERROR(VLOOKUP($A64,#REF!,10,FALSE),"0")</f>
        <v>0</v>
      </c>
      <c r="AN64" s="53" t="str">
        <f>IFERROR(VLOOKUP($A64,#REF!,10,FALSE),"0")</f>
        <v>0</v>
      </c>
      <c r="AO64" s="53" t="str">
        <f>IFERROR(VLOOKUP($A64,#REF!,10,FALSE),"0")</f>
        <v>0</v>
      </c>
      <c r="AP64" s="53" t="str">
        <f>IFERROR(VLOOKUP($A64,#REF!,10,FALSE),"0")</f>
        <v>0</v>
      </c>
      <c r="AQ64" s="53" t="str">
        <f>IFERROR(VLOOKUP($A64,#REF!,10,FALSE),"0")</f>
        <v>0</v>
      </c>
      <c r="AR64" s="56">
        <f t="shared" si="28"/>
        <v>0</v>
      </c>
      <c r="AS64" s="53">
        <f t="shared" si="21"/>
        <v>0</v>
      </c>
      <c r="AT64" s="53" t="str">
        <f>$A$17</f>
        <v>lyuanyuw</v>
      </c>
      <c r="AU64" s="53" t="str">
        <f>IFERROR(VLOOKUP($A64,#REF!,11,FALSE),"0")</f>
        <v>0</v>
      </c>
      <c r="AV64" s="53" t="str">
        <f>IFERROR(VLOOKUP($A64,#REF!,11,FALSE),"0")</f>
        <v>0</v>
      </c>
      <c r="AW64" s="53" t="str">
        <f>IFERROR(VLOOKUP($A64,#REF!,11,FALSE),"0")</f>
        <v>0</v>
      </c>
      <c r="AX64" s="53" t="str">
        <f>IFERROR(VLOOKUP($A64,#REF!,11,FALSE),"0")</f>
        <v>0</v>
      </c>
      <c r="AY64" s="53" t="str">
        <f>IFERROR(VLOOKUP($A64,#REF!,11,FALSE),"0")</f>
        <v>0</v>
      </c>
      <c r="AZ64" s="53" t="str">
        <f>IFERROR(VLOOKUP($A64,#REF!,11,FALSE),"0")</f>
        <v>0</v>
      </c>
      <c r="BA64" s="53" t="str">
        <f>IFERROR(VLOOKUP($A64,#REF!,11,FALSE),"0")</f>
        <v>0</v>
      </c>
      <c r="BB64" s="53" t="str">
        <f>IFERROR(VLOOKUP($A64,#REF!,11,FALSE),"0")</f>
        <v>0</v>
      </c>
      <c r="BC64" s="53" t="str">
        <f>IFERROR(VLOOKUP($A64,#REF!,11,FALSE),"0")</f>
        <v>0</v>
      </c>
      <c r="BD64" s="53" t="str">
        <f>IFERROR(VLOOKUP($A64,#REF!,11,FALSE),"0")</f>
        <v>0</v>
      </c>
      <c r="BE64" s="53" t="str">
        <f>IFERROR(VLOOKUP($A64,#REF!,11,FALSE),"0")</f>
        <v>0</v>
      </c>
      <c r="BF64" s="53" t="str">
        <f>IFERROR(VLOOKUP($A64,#REF!,11,FALSE),"0")</f>
        <v>0</v>
      </c>
      <c r="BG64" s="56">
        <f t="shared" si="29"/>
        <v>0</v>
      </c>
      <c r="BH64" s="53">
        <f t="shared" si="22"/>
        <v>0</v>
      </c>
      <c r="BI64" s="53" t="str">
        <f>$A$17</f>
        <v>lyuanyuw</v>
      </c>
      <c r="BJ64" s="53" t="str">
        <f>IFERROR(VLOOKUP($A64,#REF!,12,FALSE),"0")</f>
        <v>0</v>
      </c>
      <c r="BK64" s="53" t="str">
        <f>IFERROR(VLOOKUP($A64,#REF!,12,FALSE),"0")</f>
        <v>0</v>
      </c>
      <c r="BL64" s="53" t="str">
        <f>IFERROR(VLOOKUP($A64,#REF!,12,FALSE),"0")</f>
        <v>0</v>
      </c>
      <c r="BM64" s="53" t="str">
        <f>IFERROR(VLOOKUP($A64,#REF!,12,FALSE),"0")</f>
        <v>0</v>
      </c>
      <c r="BN64" s="53" t="str">
        <f>IFERROR(VLOOKUP($A64,#REF!,12,FALSE),"0")</f>
        <v>0</v>
      </c>
      <c r="BO64" s="53" t="str">
        <f>IFERROR(VLOOKUP($A64,#REF!,12,FALSE),"0")</f>
        <v>0</v>
      </c>
      <c r="BP64" s="53" t="str">
        <f>IFERROR(VLOOKUP($A64,#REF!,12,FALSE),"0")</f>
        <v>0</v>
      </c>
      <c r="BQ64" s="53" t="str">
        <f>IFERROR(VLOOKUP($A64,#REF!,12,FALSE),"0")</f>
        <v>0</v>
      </c>
      <c r="BR64" s="53" t="str">
        <f>IFERROR(VLOOKUP($A64,#REF!,12,FALSE),"0")</f>
        <v>0</v>
      </c>
      <c r="BS64" s="53" t="str">
        <f>IFERROR(VLOOKUP($A64,#REF!,12,FALSE),"0")</f>
        <v>0</v>
      </c>
      <c r="BT64" s="53" t="str">
        <f>IFERROR(VLOOKUP($A64,#REF!,12,FALSE),"0")</f>
        <v>0</v>
      </c>
      <c r="BU64" s="53" t="str">
        <f>IFERROR(VLOOKUP($A64,#REF!,12,FALSE),"0")</f>
        <v>0</v>
      </c>
      <c r="BV64" s="56">
        <f t="shared" si="30"/>
        <v>0</v>
      </c>
      <c r="BW64" s="53">
        <f t="shared" si="23"/>
        <v>0</v>
      </c>
      <c r="BX64" s="53" t="str">
        <f>$A$17</f>
        <v>lyuanyuw</v>
      </c>
      <c r="BY64" s="53" t="str">
        <f>IFERROR(VLOOKUP($A64,#REF!,13,FALSE),"0")</f>
        <v>0</v>
      </c>
      <c r="BZ64" s="53" t="str">
        <f>IFERROR(VLOOKUP($A64,#REF!,13,FALSE),"0")</f>
        <v>0</v>
      </c>
      <c r="CA64" s="53" t="str">
        <f>IFERROR(VLOOKUP($A64,#REF!,13,FALSE),"0")</f>
        <v>0</v>
      </c>
      <c r="CB64" s="53" t="str">
        <f>IFERROR(VLOOKUP($A64,#REF!,13,FALSE),"0")</f>
        <v>0</v>
      </c>
      <c r="CC64" s="53" t="str">
        <f>IFERROR(VLOOKUP($A64,#REF!,13,FALSE),"0")</f>
        <v>0</v>
      </c>
      <c r="CD64" s="53" t="str">
        <f>IFERROR(VLOOKUP($A64,#REF!,13,FALSE),"0")</f>
        <v>0</v>
      </c>
      <c r="CE64" s="53" t="str">
        <f>IFERROR(VLOOKUP($A64,#REF!,13,FALSE),"0")</f>
        <v>0</v>
      </c>
      <c r="CF64" s="53" t="str">
        <f>IFERROR(VLOOKUP($A64,#REF!,13,FALSE),"0")</f>
        <v>0</v>
      </c>
      <c r="CG64" s="53" t="str">
        <f>IFERROR(VLOOKUP($A64,#REF!,13,FALSE),"0")</f>
        <v>0</v>
      </c>
      <c r="CH64" s="53" t="str">
        <f>IFERROR(VLOOKUP($A64,#REF!,13,FALSE),"0")</f>
        <v>0</v>
      </c>
      <c r="CI64" s="53" t="str">
        <f>IFERROR(VLOOKUP($A64,#REF!,13,FALSE),"0")</f>
        <v>0</v>
      </c>
      <c r="CJ64" s="53" t="str">
        <f>IFERROR(VLOOKUP($A64,#REF!,13,FALSE),"0")</f>
        <v>0</v>
      </c>
      <c r="CK64" s="56">
        <f t="shared" si="31"/>
        <v>0</v>
      </c>
      <c r="CL64" s="53">
        <f t="shared" si="24"/>
        <v>0</v>
      </c>
      <c r="CM64" s="53" t="str">
        <f>$A$17</f>
        <v>lyuanyuw</v>
      </c>
      <c r="CN64" s="53" t="str">
        <f>IFERROR(VLOOKUP($A64,#REF!,14,FALSE),"0")</f>
        <v>0</v>
      </c>
      <c r="CO64" s="53" t="str">
        <f>IFERROR(VLOOKUP($A64,#REF!,14,FALSE),"0")</f>
        <v>0</v>
      </c>
      <c r="CP64" s="53" t="str">
        <f>IFERROR(VLOOKUP($A64,#REF!,14,FALSE),"0")</f>
        <v>0</v>
      </c>
      <c r="CQ64" s="53" t="str">
        <f>IFERROR(VLOOKUP($A64,#REF!,14,FALSE),"0")</f>
        <v>0</v>
      </c>
      <c r="CR64" s="53" t="str">
        <f>IFERROR(VLOOKUP($A64,#REF!,14,FALSE),"0")</f>
        <v>0</v>
      </c>
      <c r="CS64" s="53" t="str">
        <f>IFERROR(VLOOKUP($A64,#REF!,14,FALSE),"0")</f>
        <v>0</v>
      </c>
      <c r="CT64" s="53" t="str">
        <f>IFERROR(VLOOKUP($A64,#REF!,14,FALSE),"0")</f>
        <v>0</v>
      </c>
      <c r="CU64" s="53" t="str">
        <f>IFERROR(VLOOKUP($A64,#REF!,14,FALSE),"0")</f>
        <v>0</v>
      </c>
      <c r="CV64" s="53" t="str">
        <f>IFERROR(VLOOKUP($A64,#REF!,14,FALSE),"0")</f>
        <v>0</v>
      </c>
      <c r="CW64" s="53" t="str">
        <f>IFERROR(VLOOKUP($A64,#REF!,14,FALSE),"0")</f>
        <v>0</v>
      </c>
      <c r="CX64" s="53" t="str">
        <f>IFERROR(VLOOKUP($A64,#REF!,14,FALSE),"0")</f>
        <v>0</v>
      </c>
      <c r="CY64" s="53" t="str">
        <f>IFERROR(VLOOKUP($A64,#REF!,14,FALSE),"0")</f>
        <v>0</v>
      </c>
      <c r="CZ64" s="56">
        <f t="shared" si="32"/>
        <v>0</v>
      </c>
      <c r="DA64" s="53">
        <f t="shared" si="25"/>
        <v>0</v>
      </c>
    </row>
    <row r="65" spans="1:105" x14ac:dyDescent="0.25">
      <c r="A65" s="53" t="str">
        <f>$A$18</f>
        <v>maikadaq</v>
      </c>
      <c r="B65" s="53" t="str">
        <f>IFERROR(VLOOKUP($A65,#REF!,8,FALSE),"0")</f>
        <v>0</v>
      </c>
      <c r="C65" s="53" t="str">
        <f>IFERROR(VLOOKUP($A65,#REF!,8,FALSE),"0")</f>
        <v>0</v>
      </c>
      <c r="D65" s="53" t="str">
        <f>IFERROR(VLOOKUP($A65,#REF!,8,FALSE),"0")</f>
        <v>0</v>
      </c>
      <c r="E65" s="53" t="str">
        <f>IFERROR(VLOOKUP($A65,#REF!,8,FALSE),"0")</f>
        <v>0</v>
      </c>
      <c r="F65" s="53" t="str">
        <f>IFERROR(VLOOKUP($A65,#REF!,8,FALSE),"0")</f>
        <v>0</v>
      </c>
      <c r="G65" s="53" t="str">
        <f>IFERROR(VLOOKUP($A65,#REF!,8,FALSE),"0")</f>
        <v>0</v>
      </c>
      <c r="H65" s="53" t="str">
        <f>IFERROR(VLOOKUP($A65,#REF!,8,FALSE),"0")</f>
        <v>0</v>
      </c>
      <c r="I65" s="53" t="str">
        <f>IFERROR(VLOOKUP($A65,#REF!,8,FALSE),"0")</f>
        <v>0</v>
      </c>
      <c r="J65" s="53" t="str">
        <f>IFERROR(VLOOKUP($A65,#REF!,8,FALSE),"0")</f>
        <v>0</v>
      </c>
      <c r="K65" s="53" t="str">
        <f>IFERROR(VLOOKUP($A65,#REF!,8,FALSE),"0")</f>
        <v>0</v>
      </c>
      <c r="L65" s="53" t="str">
        <f>IFERROR(VLOOKUP($A65,#REF!,8,FALSE),"0")</f>
        <v>0</v>
      </c>
      <c r="M65" s="53" t="str">
        <f>IFERROR(VLOOKUP($A65,#REF!,8,FALSE),"0")</f>
        <v>0</v>
      </c>
      <c r="N65" s="56">
        <f t="shared" si="26"/>
        <v>0</v>
      </c>
      <c r="P65" s="53" t="str">
        <f>$A$18</f>
        <v>maikadaq</v>
      </c>
      <c r="Q65" s="53" t="str">
        <f>IFERROR(VLOOKUP($A65,#REF!,9,FALSE),"0")</f>
        <v>0</v>
      </c>
      <c r="R65" s="53" t="str">
        <f>IFERROR(VLOOKUP($A65,#REF!,9,FALSE),"0")</f>
        <v>0</v>
      </c>
      <c r="S65" s="53" t="str">
        <f>IFERROR(VLOOKUP($A65,#REF!,9,FALSE),"0")</f>
        <v>0</v>
      </c>
      <c r="T65" s="53" t="str">
        <f>IFERROR(VLOOKUP($A65,#REF!,9,FALSE),"0")</f>
        <v>0</v>
      </c>
      <c r="U65" s="53" t="str">
        <f>IFERROR(VLOOKUP($A65,#REF!,9,FALSE),"0")</f>
        <v>0</v>
      </c>
      <c r="V65" s="53" t="str">
        <f>IFERROR(VLOOKUP($A65,#REF!,9,FALSE),"0")</f>
        <v>0</v>
      </c>
      <c r="W65" s="53" t="str">
        <f>IFERROR(VLOOKUP($A65,#REF!,9,FALSE),"0")</f>
        <v>0</v>
      </c>
      <c r="X65" s="53" t="str">
        <f>IFERROR(VLOOKUP($A65,#REF!,9,FALSE),"0")</f>
        <v>0</v>
      </c>
      <c r="Y65" s="53" t="str">
        <f>IFERROR(VLOOKUP($A65,#REF!,9,FALSE),"0")</f>
        <v>0</v>
      </c>
      <c r="Z65" s="53" t="str">
        <f>IFERROR(VLOOKUP($A65,#REF!,9,FALSE),"0")</f>
        <v>0</v>
      </c>
      <c r="AA65" s="53" t="str">
        <f>IFERROR(VLOOKUP($A65,#REF!,9,FALSE),"0")</f>
        <v>0</v>
      </c>
      <c r="AB65" s="53" t="str">
        <f>IFERROR(VLOOKUP($A65,#REF!,9,FALSE),"0")</f>
        <v>0</v>
      </c>
      <c r="AC65" s="56">
        <f t="shared" si="27"/>
        <v>0</v>
      </c>
      <c r="AD65" s="53">
        <f t="shared" si="20"/>
        <v>0</v>
      </c>
      <c r="AE65" s="53" t="str">
        <f>$A$18</f>
        <v>maikadaq</v>
      </c>
      <c r="AF65" s="53" t="str">
        <f>IFERROR(VLOOKUP($A65,#REF!,10,FALSE),"0")</f>
        <v>0</v>
      </c>
      <c r="AG65" s="53" t="str">
        <f>IFERROR(VLOOKUP($A65,#REF!,10,FALSE),"0")</f>
        <v>0</v>
      </c>
      <c r="AH65" s="53" t="str">
        <f>IFERROR(VLOOKUP($A65,#REF!,10,FALSE),"0")</f>
        <v>0</v>
      </c>
      <c r="AI65" s="53" t="str">
        <f>IFERROR(VLOOKUP($A65,#REF!,10,FALSE),"0")</f>
        <v>0</v>
      </c>
      <c r="AJ65" s="53" t="str">
        <f>IFERROR(VLOOKUP($A65,#REF!,10,FALSE),"0")</f>
        <v>0</v>
      </c>
      <c r="AK65" s="53" t="str">
        <f>IFERROR(VLOOKUP($A65,#REF!,10,FALSE),"0")</f>
        <v>0</v>
      </c>
      <c r="AL65" s="53" t="str">
        <f>IFERROR(VLOOKUP($A65,#REF!,10,FALSE),"0")</f>
        <v>0</v>
      </c>
      <c r="AM65" s="53" t="str">
        <f>IFERROR(VLOOKUP($A65,#REF!,10,FALSE),"0")</f>
        <v>0</v>
      </c>
      <c r="AN65" s="53" t="str">
        <f>IFERROR(VLOOKUP($A65,#REF!,10,FALSE),"0")</f>
        <v>0</v>
      </c>
      <c r="AO65" s="53" t="str">
        <f>IFERROR(VLOOKUP($A65,#REF!,10,FALSE),"0")</f>
        <v>0</v>
      </c>
      <c r="AP65" s="53" t="str">
        <f>IFERROR(VLOOKUP($A65,#REF!,10,FALSE),"0")</f>
        <v>0</v>
      </c>
      <c r="AQ65" s="53" t="str">
        <f>IFERROR(VLOOKUP($A65,#REF!,10,FALSE),"0")</f>
        <v>0</v>
      </c>
      <c r="AR65" s="56">
        <f t="shared" si="28"/>
        <v>0</v>
      </c>
      <c r="AS65" s="53">
        <f t="shared" si="21"/>
        <v>0</v>
      </c>
      <c r="AT65" s="53" t="str">
        <f>$A$18</f>
        <v>maikadaq</v>
      </c>
      <c r="AU65" s="53" t="str">
        <f>IFERROR(VLOOKUP($A65,#REF!,11,FALSE),"0")</f>
        <v>0</v>
      </c>
      <c r="AV65" s="53" t="str">
        <f>IFERROR(VLOOKUP($A65,#REF!,11,FALSE),"0")</f>
        <v>0</v>
      </c>
      <c r="AW65" s="53" t="str">
        <f>IFERROR(VLOOKUP($A65,#REF!,11,FALSE),"0")</f>
        <v>0</v>
      </c>
      <c r="AX65" s="53" t="str">
        <f>IFERROR(VLOOKUP($A65,#REF!,11,FALSE),"0")</f>
        <v>0</v>
      </c>
      <c r="AY65" s="53" t="str">
        <f>IFERROR(VLOOKUP($A65,#REF!,11,FALSE),"0")</f>
        <v>0</v>
      </c>
      <c r="AZ65" s="53" t="str">
        <f>IFERROR(VLOOKUP($A65,#REF!,11,FALSE),"0")</f>
        <v>0</v>
      </c>
      <c r="BA65" s="53" t="str">
        <f>IFERROR(VLOOKUP($A65,#REF!,11,FALSE),"0")</f>
        <v>0</v>
      </c>
      <c r="BB65" s="53" t="str">
        <f>IFERROR(VLOOKUP($A65,#REF!,11,FALSE),"0")</f>
        <v>0</v>
      </c>
      <c r="BC65" s="53" t="str">
        <f>IFERROR(VLOOKUP($A65,#REF!,11,FALSE),"0")</f>
        <v>0</v>
      </c>
      <c r="BD65" s="53" t="str">
        <f>IFERROR(VLOOKUP($A65,#REF!,11,FALSE),"0")</f>
        <v>0</v>
      </c>
      <c r="BE65" s="53" t="str">
        <f>IFERROR(VLOOKUP($A65,#REF!,11,FALSE),"0")</f>
        <v>0</v>
      </c>
      <c r="BF65" s="53" t="str">
        <f>IFERROR(VLOOKUP($A65,#REF!,11,FALSE),"0")</f>
        <v>0</v>
      </c>
      <c r="BG65" s="56">
        <f t="shared" si="29"/>
        <v>0</v>
      </c>
      <c r="BH65" s="53">
        <f t="shared" si="22"/>
        <v>0</v>
      </c>
      <c r="BI65" s="53" t="str">
        <f>$A$18</f>
        <v>maikadaq</v>
      </c>
      <c r="BJ65" s="53" t="str">
        <f>IFERROR(VLOOKUP($A65,#REF!,12,FALSE),"0")</f>
        <v>0</v>
      </c>
      <c r="BK65" s="53" t="str">
        <f>IFERROR(VLOOKUP($A65,#REF!,12,FALSE),"0")</f>
        <v>0</v>
      </c>
      <c r="BL65" s="53" t="str">
        <f>IFERROR(VLOOKUP($A65,#REF!,12,FALSE),"0")</f>
        <v>0</v>
      </c>
      <c r="BM65" s="53" t="str">
        <f>IFERROR(VLOOKUP($A65,#REF!,12,FALSE),"0")</f>
        <v>0</v>
      </c>
      <c r="BN65" s="53" t="str">
        <f>IFERROR(VLOOKUP($A65,#REF!,12,FALSE),"0")</f>
        <v>0</v>
      </c>
      <c r="BO65" s="53" t="str">
        <f>IFERROR(VLOOKUP($A65,#REF!,12,FALSE),"0")</f>
        <v>0</v>
      </c>
      <c r="BP65" s="53" t="str">
        <f>IFERROR(VLOOKUP($A65,#REF!,12,FALSE),"0")</f>
        <v>0</v>
      </c>
      <c r="BQ65" s="53" t="str">
        <f>IFERROR(VLOOKUP($A65,#REF!,12,FALSE),"0")</f>
        <v>0</v>
      </c>
      <c r="BR65" s="53" t="str">
        <f>IFERROR(VLOOKUP($A65,#REF!,12,FALSE),"0")</f>
        <v>0</v>
      </c>
      <c r="BS65" s="53" t="str">
        <f>IFERROR(VLOOKUP($A65,#REF!,12,FALSE),"0")</f>
        <v>0</v>
      </c>
      <c r="BT65" s="53" t="str">
        <f>IFERROR(VLOOKUP($A65,#REF!,12,FALSE),"0")</f>
        <v>0</v>
      </c>
      <c r="BU65" s="53" t="str">
        <f>IFERROR(VLOOKUP($A65,#REF!,12,FALSE),"0")</f>
        <v>0</v>
      </c>
      <c r="BV65" s="56">
        <f t="shared" si="30"/>
        <v>0</v>
      </c>
      <c r="BW65" s="53">
        <f t="shared" si="23"/>
        <v>0</v>
      </c>
      <c r="BX65" s="53" t="str">
        <f>$A$18</f>
        <v>maikadaq</v>
      </c>
      <c r="BY65" s="53" t="str">
        <f>IFERROR(VLOOKUP($A65,#REF!,13,FALSE),"0")</f>
        <v>0</v>
      </c>
      <c r="BZ65" s="53" t="str">
        <f>IFERROR(VLOOKUP($A65,#REF!,13,FALSE),"0")</f>
        <v>0</v>
      </c>
      <c r="CA65" s="53" t="str">
        <f>IFERROR(VLOOKUP($A65,#REF!,13,FALSE),"0")</f>
        <v>0</v>
      </c>
      <c r="CB65" s="53" t="str">
        <f>IFERROR(VLOOKUP($A65,#REF!,13,FALSE),"0")</f>
        <v>0</v>
      </c>
      <c r="CC65" s="53" t="str">
        <f>IFERROR(VLOOKUP($A65,#REF!,13,FALSE),"0")</f>
        <v>0</v>
      </c>
      <c r="CD65" s="53" t="str">
        <f>IFERROR(VLOOKUP($A65,#REF!,13,FALSE),"0")</f>
        <v>0</v>
      </c>
      <c r="CE65" s="53" t="str">
        <f>IFERROR(VLOOKUP($A65,#REF!,13,FALSE),"0")</f>
        <v>0</v>
      </c>
      <c r="CF65" s="53" t="str">
        <f>IFERROR(VLOOKUP($A65,#REF!,13,FALSE),"0")</f>
        <v>0</v>
      </c>
      <c r="CG65" s="53" t="str">
        <f>IFERROR(VLOOKUP($A65,#REF!,13,FALSE),"0")</f>
        <v>0</v>
      </c>
      <c r="CH65" s="53" t="str">
        <f>IFERROR(VLOOKUP($A65,#REF!,13,FALSE),"0")</f>
        <v>0</v>
      </c>
      <c r="CI65" s="53" t="str">
        <f>IFERROR(VLOOKUP($A65,#REF!,13,FALSE),"0")</f>
        <v>0</v>
      </c>
      <c r="CJ65" s="53" t="str">
        <f>IFERROR(VLOOKUP($A65,#REF!,13,FALSE),"0")</f>
        <v>0</v>
      </c>
      <c r="CK65" s="56">
        <f t="shared" si="31"/>
        <v>0</v>
      </c>
      <c r="CL65" s="53">
        <f t="shared" si="24"/>
        <v>0</v>
      </c>
      <c r="CM65" s="53" t="str">
        <f>$A$18</f>
        <v>maikadaq</v>
      </c>
      <c r="CN65" s="53" t="str">
        <f>IFERROR(VLOOKUP($A65,#REF!,14,FALSE),"0")</f>
        <v>0</v>
      </c>
      <c r="CO65" s="53" t="str">
        <f>IFERROR(VLOOKUP($A65,#REF!,14,FALSE),"0")</f>
        <v>0</v>
      </c>
      <c r="CP65" s="53" t="str">
        <f>IFERROR(VLOOKUP($A65,#REF!,14,FALSE),"0")</f>
        <v>0</v>
      </c>
      <c r="CQ65" s="53" t="str">
        <f>IFERROR(VLOOKUP($A65,#REF!,14,FALSE),"0")</f>
        <v>0</v>
      </c>
      <c r="CR65" s="53" t="str">
        <f>IFERROR(VLOOKUP($A65,#REF!,14,FALSE),"0")</f>
        <v>0</v>
      </c>
      <c r="CS65" s="53" t="str">
        <f>IFERROR(VLOOKUP($A65,#REF!,14,FALSE),"0")</f>
        <v>0</v>
      </c>
      <c r="CT65" s="53" t="str">
        <f>IFERROR(VLOOKUP($A65,#REF!,14,FALSE),"0")</f>
        <v>0</v>
      </c>
      <c r="CU65" s="53" t="str">
        <f>IFERROR(VLOOKUP($A65,#REF!,14,FALSE),"0")</f>
        <v>0</v>
      </c>
      <c r="CV65" s="53" t="str">
        <f>IFERROR(VLOOKUP($A65,#REF!,14,FALSE),"0")</f>
        <v>0</v>
      </c>
      <c r="CW65" s="53" t="str">
        <f>IFERROR(VLOOKUP($A65,#REF!,14,FALSE),"0")</f>
        <v>0</v>
      </c>
      <c r="CX65" s="53" t="str">
        <f>IFERROR(VLOOKUP($A65,#REF!,14,FALSE),"0")</f>
        <v>0</v>
      </c>
      <c r="CY65" s="53" t="str">
        <f>IFERROR(VLOOKUP($A65,#REF!,14,FALSE),"0")</f>
        <v>0</v>
      </c>
      <c r="CZ65" s="56">
        <f t="shared" si="32"/>
        <v>0</v>
      </c>
      <c r="DA65" s="53">
        <f t="shared" si="25"/>
        <v>0</v>
      </c>
    </row>
    <row r="66" spans="1:105" x14ac:dyDescent="0.25">
      <c r="A66" s="53" t="str">
        <f>$A$19</f>
        <v>arshohei</v>
      </c>
      <c r="B66" s="53" t="str">
        <f>IFERROR(VLOOKUP($A66,#REF!,8,FALSE),"0")</f>
        <v>0</v>
      </c>
      <c r="C66" s="53" t="str">
        <f>IFERROR(VLOOKUP($A66,#REF!,8,FALSE),"0")</f>
        <v>0</v>
      </c>
      <c r="D66" s="53" t="str">
        <f>IFERROR(VLOOKUP($A66,#REF!,8,FALSE),"0")</f>
        <v>0</v>
      </c>
      <c r="E66" s="53" t="str">
        <f>IFERROR(VLOOKUP($A66,#REF!,8,FALSE),"0")</f>
        <v>0</v>
      </c>
      <c r="F66" s="53" t="str">
        <f>IFERROR(VLOOKUP($A66,#REF!,8,FALSE),"0")</f>
        <v>0</v>
      </c>
      <c r="G66" s="53" t="str">
        <f>IFERROR(VLOOKUP($A66,#REF!,8,FALSE),"0")</f>
        <v>0</v>
      </c>
      <c r="H66" s="53" t="str">
        <f>IFERROR(VLOOKUP($A66,#REF!,8,FALSE),"0")</f>
        <v>0</v>
      </c>
      <c r="I66" s="53" t="str">
        <f>IFERROR(VLOOKUP($A66,#REF!,8,FALSE),"0")</f>
        <v>0</v>
      </c>
      <c r="J66" s="53" t="str">
        <f>IFERROR(VLOOKUP($A66,#REF!,8,FALSE),"0")</f>
        <v>0</v>
      </c>
      <c r="K66" s="53" t="str">
        <f>IFERROR(VLOOKUP($A66,#REF!,8,FALSE),"0")</f>
        <v>0</v>
      </c>
      <c r="L66" s="53" t="str">
        <f>IFERROR(VLOOKUP($A66,#REF!,8,FALSE),"0")</f>
        <v>0</v>
      </c>
      <c r="M66" s="53" t="str">
        <f>IFERROR(VLOOKUP($A66,#REF!,8,FALSE),"0")</f>
        <v>0</v>
      </c>
      <c r="N66" s="56">
        <f t="shared" si="26"/>
        <v>0</v>
      </c>
      <c r="P66" s="53" t="str">
        <f>$A$19</f>
        <v>arshohei</v>
      </c>
      <c r="Q66" s="53" t="str">
        <f>IFERROR(VLOOKUP($A66,#REF!,9,FALSE),"0")</f>
        <v>0</v>
      </c>
      <c r="R66" s="53" t="str">
        <f>IFERROR(VLOOKUP($A66,#REF!,9,FALSE),"0")</f>
        <v>0</v>
      </c>
      <c r="S66" s="53" t="str">
        <f>IFERROR(VLOOKUP($A66,#REF!,9,FALSE),"0")</f>
        <v>0</v>
      </c>
      <c r="T66" s="53" t="str">
        <f>IFERROR(VLOOKUP($A66,#REF!,9,FALSE),"0")</f>
        <v>0</v>
      </c>
      <c r="U66" s="53" t="str">
        <f>IFERROR(VLOOKUP($A66,#REF!,9,FALSE),"0")</f>
        <v>0</v>
      </c>
      <c r="V66" s="53" t="str">
        <f>IFERROR(VLOOKUP($A66,#REF!,9,FALSE),"0")</f>
        <v>0</v>
      </c>
      <c r="W66" s="53" t="str">
        <f>IFERROR(VLOOKUP($A66,#REF!,9,FALSE),"0")</f>
        <v>0</v>
      </c>
      <c r="X66" s="53" t="str">
        <f>IFERROR(VLOOKUP($A66,#REF!,9,FALSE),"0")</f>
        <v>0</v>
      </c>
      <c r="Y66" s="53" t="str">
        <f>IFERROR(VLOOKUP($A66,#REF!,9,FALSE),"0")</f>
        <v>0</v>
      </c>
      <c r="Z66" s="53" t="str">
        <f>IFERROR(VLOOKUP($A66,#REF!,9,FALSE),"0")</f>
        <v>0</v>
      </c>
      <c r="AA66" s="53" t="str">
        <f>IFERROR(VLOOKUP($A66,#REF!,9,FALSE),"0")</f>
        <v>0</v>
      </c>
      <c r="AB66" s="53" t="str">
        <f>IFERROR(VLOOKUP($A66,#REF!,9,FALSE),"0")</f>
        <v>0</v>
      </c>
      <c r="AC66" s="56">
        <f t="shared" si="27"/>
        <v>0</v>
      </c>
      <c r="AD66" s="53">
        <f t="shared" si="20"/>
        <v>0</v>
      </c>
      <c r="AE66" s="53" t="str">
        <f>$A$19</f>
        <v>arshohei</v>
      </c>
      <c r="AF66" s="53" t="str">
        <f>IFERROR(VLOOKUP($A66,#REF!,10,FALSE),"0")</f>
        <v>0</v>
      </c>
      <c r="AG66" s="53" t="str">
        <f>IFERROR(VLOOKUP($A66,#REF!,10,FALSE),"0")</f>
        <v>0</v>
      </c>
      <c r="AH66" s="53" t="str">
        <f>IFERROR(VLOOKUP($A66,#REF!,10,FALSE),"0")</f>
        <v>0</v>
      </c>
      <c r="AI66" s="53" t="str">
        <f>IFERROR(VLOOKUP($A66,#REF!,10,FALSE),"0")</f>
        <v>0</v>
      </c>
      <c r="AJ66" s="53" t="str">
        <f>IFERROR(VLOOKUP($A66,#REF!,10,FALSE),"0")</f>
        <v>0</v>
      </c>
      <c r="AK66" s="53" t="str">
        <f>IFERROR(VLOOKUP($A66,#REF!,10,FALSE),"0")</f>
        <v>0</v>
      </c>
      <c r="AL66" s="53" t="str">
        <f>IFERROR(VLOOKUP($A66,#REF!,10,FALSE),"0")</f>
        <v>0</v>
      </c>
      <c r="AM66" s="53" t="str">
        <f>IFERROR(VLOOKUP($A66,#REF!,10,FALSE),"0")</f>
        <v>0</v>
      </c>
      <c r="AN66" s="53" t="str">
        <f>IFERROR(VLOOKUP($A66,#REF!,10,FALSE),"0")</f>
        <v>0</v>
      </c>
      <c r="AO66" s="53" t="str">
        <f>IFERROR(VLOOKUP($A66,#REF!,10,FALSE),"0")</f>
        <v>0</v>
      </c>
      <c r="AP66" s="53" t="str">
        <f>IFERROR(VLOOKUP($A66,#REF!,10,FALSE),"0")</f>
        <v>0</v>
      </c>
      <c r="AQ66" s="53" t="str">
        <f>IFERROR(VLOOKUP($A66,#REF!,10,FALSE),"0")</f>
        <v>0</v>
      </c>
      <c r="AR66" s="56">
        <f t="shared" si="28"/>
        <v>0</v>
      </c>
      <c r="AS66" s="53">
        <f t="shared" si="21"/>
        <v>0</v>
      </c>
      <c r="AT66" s="53" t="str">
        <f>$A$19</f>
        <v>arshohei</v>
      </c>
      <c r="AU66" s="53" t="str">
        <f>IFERROR(VLOOKUP($A66,#REF!,11,FALSE),"0")</f>
        <v>0</v>
      </c>
      <c r="AV66" s="53" t="str">
        <f>IFERROR(VLOOKUP($A66,#REF!,11,FALSE),"0")</f>
        <v>0</v>
      </c>
      <c r="AW66" s="53" t="str">
        <f>IFERROR(VLOOKUP($A66,#REF!,11,FALSE),"0")</f>
        <v>0</v>
      </c>
      <c r="AX66" s="53" t="str">
        <f>IFERROR(VLOOKUP($A66,#REF!,11,FALSE),"0")</f>
        <v>0</v>
      </c>
      <c r="AY66" s="53" t="str">
        <f>IFERROR(VLOOKUP($A66,#REF!,11,FALSE),"0")</f>
        <v>0</v>
      </c>
      <c r="AZ66" s="53" t="str">
        <f>IFERROR(VLOOKUP($A66,#REF!,11,FALSE),"0")</f>
        <v>0</v>
      </c>
      <c r="BA66" s="53" t="str">
        <f>IFERROR(VLOOKUP($A66,#REF!,11,FALSE),"0")</f>
        <v>0</v>
      </c>
      <c r="BB66" s="53" t="str">
        <f>IFERROR(VLOOKUP($A66,#REF!,11,FALSE),"0")</f>
        <v>0</v>
      </c>
      <c r="BC66" s="53" t="str">
        <f>IFERROR(VLOOKUP($A66,#REF!,11,FALSE),"0")</f>
        <v>0</v>
      </c>
      <c r="BD66" s="53" t="str">
        <f>IFERROR(VLOOKUP($A66,#REF!,11,FALSE),"0")</f>
        <v>0</v>
      </c>
      <c r="BE66" s="53" t="str">
        <f>IFERROR(VLOOKUP($A66,#REF!,11,FALSE),"0")</f>
        <v>0</v>
      </c>
      <c r="BF66" s="53" t="str">
        <f>IFERROR(VLOOKUP($A66,#REF!,11,FALSE),"0")</f>
        <v>0</v>
      </c>
      <c r="BG66" s="56">
        <f t="shared" si="29"/>
        <v>0</v>
      </c>
      <c r="BH66" s="53">
        <f t="shared" si="22"/>
        <v>0</v>
      </c>
      <c r="BI66" s="53" t="str">
        <f>$A$19</f>
        <v>arshohei</v>
      </c>
      <c r="BJ66" s="53" t="str">
        <f>IFERROR(VLOOKUP($A66,#REF!,12,FALSE),"0")</f>
        <v>0</v>
      </c>
      <c r="BK66" s="53" t="str">
        <f>IFERROR(VLOOKUP($A66,#REF!,12,FALSE),"0")</f>
        <v>0</v>
      </c>
      <c r="BL66" s="53" t="str">
        <f>IFERROR(VLOOKUP($A66,#REF!,12,FALSE),"0")</f>
        <v>0</v>
      </c>
      <c r="BM66" s="53" t="str">
        <f>IFERROR(VLOOKUP($A66,#REF!,12,FALSE),"0")</f>
        <v>0</v>
      </c>
      <c r="BN66" s="53" t="str">
        <f>IFERROR(VLOOKUP($A66,#REF!,12,FALSE),"0")</f>
        <v>0</v>
      </c>
      <c r="BO66" s="53" t="str">
        <f>IFERROR(VLOOKUP($A66,#REF!,12,FALSE),"0")</f>
        <v>0</v>
      </c>
      <c r="BP66" s="53" t="str">
        <f>IFERROR(VLOOKUP($A66,#REF!,12,FALSE),"0")</f>
        <v>0</v>
      </c>
      <c r="BQ66" s="53" t="str">
        <f>IFERROR(VLOOKUP($A66,#REF!,12,FALSE),"0")</f>
        <v>0</v>
      </c>
      <c r="BR66" s="53" t="str">
        <f>IFERROR(VLOOKUP($A66,#REF!,12,FALSE),"0")</f>
        <v>0</v>
      </c>
      <c r="BS66" s="53" t="str">
        <f>IFERROR(VLOOKUP($A66,#REF!,12,FALSE),"0")</f>
        <v>0</v>
      </c>
      <c r="BT66" s="53" t="str">
        <f>IFERROR(VLOOKUP($A66,#REF!,12,FALSE),"0")</f>
        <v>0</v>
      </c>
      <c r="BU66" s="53" t="str">
        <f>IFERROR(VLOOKUP($A66,#REF!,12,FALSE),"0")</f>
        <v>0</v>
      </c>
      <c r="BV66" s="56">
        <f t="shared" si="30"/>
        <v>0</v>
      </c>
      <c r="BW66" s="53">
        <f t="shared" si="23"/>
        <v>0</v>
      </c>
      <c r="BX66" s="53" t="str">
        <f>$A$19</f>
        <v>arshohei</v>
      </c>
      <c r="BY66" s="53" t="str">
        <f>IFERROR(VLOOKUP($A66,#REF!,13,FALSE),"0")</f>
        <v>0</v>
      </c>
      <c r="BZ66" s="53" t="str">
        <f>IFERROR(VLOOKUP($A66,#REF!,13,FALSE),"0")</f>
        <v>0</v>
      </c>
      <c r="CA66" s="53" t="str">
        <f>IFERROR(VLOOKUP($A66,#REF!,13,FALSE),"0")</f>
        <v>0</v>
      </c>
      <c r="CB66" s="53" t="str">
        <f>IFERROR(VLOOKUP($A66,#REF!,13,FALSE),"0")</f>
        <v>0</v>
      </c>
      <c r="CC66" s="53" t="str">
        <f>IFERROR(VLOOKUP($A66,#REF!,13,FALSE),"0")</f>
        <v>0</v>
      </c>
      <c r="CD66" s="53" t="str">
        <f>IFERROR(VLOOKUP($A66,#REF!,13,FALSE),"0")</f>
        <v>0</v>
      </c>
      <c r="CE66" s="53" t="str">
        <f>IFERROR(VLOOKUP($A66,#REF!,13,FALSE),"0")</f>
        <v>0</v>
      </c>
      <c r="CF66" s="53" t="str">
        <f>IFERROR(VLOOKUP($A66,#REF!,13,FALSE),"0")</f>
        <v>0</v>
      </c>
      <c r="CG66" s="53" t="str">
        <f>IFERROR(VLOOKUP($A66,#REF!,13,FALSE),"0")</f>
        <v>0</v>
      </c>
      <c r="CH66" s="53" t="str">
        <f>IFERROR(VLOOKUP($A66,#REF!,13,FALSE),"0")</f>
        <v>0</v>
      </c>
      <c r="CI66" s="53" t="str">
        <f>IFERROR(VLOOKUP($A66,#REF!,13,FALSE),"0")</f>
        <v>0</v>
      </c>
      <c r="CJ66" s="53" t="str">
        <f>IFERROR(VLOOKUP($A66,#REF!,13,FALSE),"0")</f>
        <v>0</v>
      </c>
      <c r="CK66" s="56">
        <f t="shared" si="31"/>
        <v>0</v>
      </c>
      <c r="CL66" s="53">
        <f t="shared" si="24"/>
        <v>0</v>
      </c>
      <c r="CM66" s="53" t="str">
        <f>$A$19</f>
        <v>arshohei</v>
      </c>
      <c r="CN66" s="53" t="str">
        <f>IFERROR(VLOOKUP($A66,#REF!,14,FALSE),"0")</f>
        <v>0</v>
      </c>
      <c r="CO66" s="53" t="str">
        <f>IFERROR(VLOOKUP($A66,#REF!,14,FALSE),"0")</f>
        <v>0</v>
      </c>
      <c r="CP66" s="53" t="str">
        <f>IFERROR(VLOOKUP($A66,#REF!,14,FALSE),"0")</f>
        <v>0</v>
      </c>
      <c r="CQ66" s="53" t="str">
        <f>IFERROR(VLOOKUP($A66,#REF!,14,FALSE),"0")</f>
        <v>0</v>
      </c>
      <c r="CR66" s="53" t="str">
        <f>IFERROR(VLOOKUP($A66,#REF!,14,FALSE),"0")</f>
        <v>0</v>
      </c>
      <c r="CS66" s="53" t="str">
        <f>IFERROR(VLOOKUP($A66,#REF!,14,FALSE),"0")</f>
        <v>0</v>
      </c>
      <c r="CT66" s="53" t="str">
        <f>IFERROR(VLOOKUP($A66,#REF!,14,FALSE),"0")</f>
        <v>0</v>
      </c>
      <c r="CU66" s="53" t="str">
        <f>IFERROR(VLOOKUP($A66,#REF!,14,FALSE),"0")</f>
        <v>0</v>
      </c>
      <c r="CV66" s="53" t="str">
        <f>IFERROR(VLOOKUP($A66,#REF!,14,FALSE),"0")</f>
        <v>0</v>
      </c>
      <c r="CW66" s="53" t="str">
        <f>IFERROR(VLOOKUP($A66,#REF!,14,FALSE),"0")</f>
        <v>0</v>
      </c>
      <c r="CX66" s="53" t="str">
        <f>IFERROR(VLOOKUP($A66,#REF!,14,FALSE),"0")</f>
        <v>0</v>
      </c>
      <c r="CY66" s="53" t="str">
        <f>IFERROR(VLOOKUP($A66,#REF!,14,FALSE),"0")</f>
        <v>0</v>
      </c>
      <c r="CZ66" s="56">
        <f t="shared" si="32"/>
        <v>0</v>
      </c>
      <c r="DA66" s="53">
        <f t="shared" si="25"/>
        <v>0</v>
      </c>
    </row>
    <row r="67" spans="1:105" x14ac:dyDescent="0.25">
      <c r="A67" s="53" t="str">
        <f>$A$20</f>
        <v>wshogomo</v>
      </c>
      <c r="B67" s="53" t="str">
        <f>IFERROR(VLOOKUP($A67,#REF!,8,FALSE),"0")</f>
        <v>0</v>
      </c>
      <c r="C67" s="53" t="str">
        <f>IFERROR(VLOOKUP($A67,#REF!,8,FALSE),"0")</f>
        <v>0</v>
      </c>
      <c r="D67" s="53" t="str">
        <f>IFERROR(VLOOKUP($A67,#REF!,8,FALSE),"0")</f>
        <v>0</v>
      </c>
      <c r="E67" s="53" t="str">
        <f>IFERROR(VLOOKUP($A67,#REF!,8,FALSE),"0")</f>
        <v>0</v>
      </c>
      <c r="F67" s="53" t="str">
        <f>IFERROR(VLOOKUP($A67,#REF!,8,FALSE),"0")</f>
        <v>0</v>
      </c>
      <c r="G67" s="53" t="str">
        <f>IFERROR(VLOOKUP($A67,#REF!,8,FALSE),"0")</f>
        <v>0</v>
      </c>
      <c r="H67" s="53" t="str">
        <f>IFERROR(VLOOKUP($A67,#REF!,8,FALSE),"0")</f>
        <v>0</v>
      </c>
      <c r="I67" s="53" t="str">
        <f>IFERROR(VLOOKUP($A67,#REF!,8,FALSE),"0")</f>
        <v>0</v>
      </c>
      <c r="J67" s="53" t="str">
        <f>IFERROR(VLOOKUP($A67,#REF!,8,FALSE),"0")</f>
        <v>0</v>
      </c>
      <c r="K67" s="53" t="str">
        <f>IFERROR(VLOOKUP($A67,#REF!,8,FALSE),"0")</f>
        <v>0</v>
      </c>
      <c r="L67" s="53" t="str">
        <f>IFERROR(VLOOKUP($A67,#REF!,8,FALSE),"0")</f>
        <v>0</v>
      </c>
      <c r="M67" s="53" t="str">
        <f>IFERROR(VLOOKUP($A67,#REF!,8,FALSE),"0")</f>
        <v>0</v>
      </c>
      <c r="N67" s="56">
        <f t="shared" si="26"/>
        <v>0</v>
      </c>
      <c r="P67" s="53" t="str">
        <f>$A$20</f>
        <v>wshogomo</v>
      </c>
      <c r="Q67" s="53" t="str">
        <f>IFERROR(VLOOKUP($A67,#REF!,9,FALSE),"0")</f>
        <v>0</v>
      </c>
      <c r="R67" s="53" t="str">
        <f>IFERROR(VLOOKUP($A67,#REF!,9,FALSE),"0")</f>
        <v>0</v>
      </c>
      <c r="S67" s="53" t="str">
        <f>IFERROR(VLOOKUP($A67,#REF!,9,FALSE),"0")</f>
        <v>0</v>
      </c>
      <c r="T67" s="53" t="str">
        <f>IFERROR(VLOOKUP($A67,#REF!,9,FALSE),"0")</f>
        <v>0</v>
      </c>
      <c r="U67" s="53" t="str">
        <f>IFERROR(VLOOKUP($A67,#REF!,9,FALSE),"0")</f>
        <v>0</v>
      </c>
      <c r="V67" s="53" t="str">
        <f>IFERROR(VLOOKUP($A67,#REF!,9,FALSE),"0")</f>
        <v>0</v>
      </c>
      <c r="W67" s="53" t="str">
        <f>IFERROR(VLOOKUP($A67,#REF!,9,FALSE),"0")</f>
        <v>0</v>
      </c>
      <c r="X67" s="53" t="str">
        <f>IFERROR(VLOOKUP($A67,#REF!,9,FALSE),"0")</f>
        <v>0</v>
      </c>
      <c r="Y67" s="53" t="str">
        <f>IFERROR(VLOOKUP($A67,#REF!,9,FALSE),"0")</f>
        <v>0</v>
      </c>
      <c r="Z67" s="53" t="str">
        <f>IFERROR(VLOOKUP($A67,#REF!,9,FALSE),"0")</f>
        <v>0</v>
      </c>
      <c r="AA67" s="53" t="str">
        <f>IFERROR(VLOOKUP($A67,#REF!,9,FALSE),"0")</f>
        <v>0</v>
      </c>
      <c r="AB67" s="53" t="str">
        <f>IFERROR(VLOOKUP($A67,#REF!,9,FALSE),"0")</f>
        <v>0</v>
      </c>
      <c r="AC67" s="56">
        <f t="shared" si="27"/>
        <v>0</v>
      </c>
      <c r="AD67" s="53">
        <f t="shared" si="20"/>
        <v>0</v>
      </c>
      <c r="AE67" s="53" t="str">
        <f>$A$20</f>
        <v>wshogomo</v>
      </c>
      <c r="AF67" s="53" t="str">
        <f>IFERROR(VLOOKUP($A67,#REF!,10,FALSE),"0")</f>
        <v>0</v>
      </c>
      <c r="AG67" s="53" t="str">
        <f>IFERROR(VLOOKUP($A67,#REF!,10,FALSE),"0")</f>
        <v>0</v>
      </c>
      <c r="AH67" s="53" t="str">
        <f>IFERROR(VLOOKUP($A67,#REF!,10,FALSE),"0")</f>
        <v>0</v>
      </c>
      <c r="AI67" s="53" t="str">
        <f>IFERROR(VLOOKUP($A67,#REF!,10,FALSE),"0")</f>
        <v>0</v>
      </c>
      <c r="AJ67" s="53" t="str">
        <f>IFERROR(VLOOKUP($A67,#REF!,10,FALSE),"0")</f>
        <v>0</v>
      </c>
      <c r="AK67" s="53" t="str">
        <f>IFERROR(VLOOKUP($A67,#REF!,10,FALSE),"0")</f>
        <v>0</v>
      </c>
      <c r="AL67" s="53" t="str">
        <f>IFERROR(VLOOKUP($A67,#REF!,10,FALSE),"0")</f>
        <v>0</v>
      </c>
      <c r="AM67" s="53" t="str">
        <f>IFERROR(VLOOKUP($A67,#REF!,10,FALSE),"0")</f>
        <v>0</v>
      </c>
      <c r="AN67" s="53" t="str">
        <f>IFERROR(VLOOKUP($A67,#REF!,10,FALSE),"0")</f>
        <v>0</v>
      </c>
      <c r="AO67" s="53" t="str">
        <f>IFERROR(VLOOKUP($A67,#REF!,10,FALSE),"0")</f>
        <v>0</v>
      </c>
      <c r="AP67" s="53" t="str">
        <f>IFERROR(VLOOKUP($A67,#REF!,10,FALSE),"0")</f>
        <v>0</v>
      </c>
      <c r="AQ67" s="53" t="str">
        <f>IFERROR(VLOOKUP($A67,#REF!,10,FALSE),"0")</f>
        <v>0</v>
      </c>
      <c r="AR67" s="56">
        <f t="shared" si="28"/>
        <v>0</v>
      </c>
      <c r="AS67" s="53">
        <f t="shared" si="21"/>
        <v>0</v>
      </c>
      <c r="AT67" s="53" t="str">
        <f>$A$20</f>
        <v>wshogomo</v>
      </c>
      <c r="AU67" s="53" t="str">
        <f>IFERROR(VLOOKUP($A67,#REF!,11,FALSE),"0")</f>
        <v>0</v>
      </c>
      <c r="AV67" s="53" t="str">
        <f>IFERROR(VLOOKUP($A67,#REF!,11,FALSE),"0")</f>
        <v>0</v>
      </c>
      <c r="AW67" s="53" t="str">
        <f>IFERROR(VLOOKUP($A67,#REF!,11,FALSE),"0")</f>
        <v>0</v>
      </c>
      <c r="AX67" s="53" t="str">
        <f>IFERROR(VLOOKUP($A67,#REF!,11,FALSE),"0")</f>
        <v>0</v>
      </c>
      <c r="AY67" s="53" t="str">
        <f>IFERROR(VLOOKUP($A67,#REF!,11,FALSE),"0")</f>
        <v>0</v>
      </c>
      <c r="AZ67" s="53" t="str">
        <f>IFERROR(VLOOKUP($A67,#REF!,11,FALSE),"0")</f>
        <v>0</v>
      </c>
      <c r="BA67" s="53" t="str">
        <f>IFERROR(VLOOKUP($A67,#REF!,11,FALSE),"0")</f>
        <v>0</v>
      </c>
      <c r="BB67" s="53" t="str">
        <f>IFERROR(VLOOKUP($A67,#REF!,11,FALSE),"0")</f>
        <v>0</v>
      </c>
      <c r="BC67" s="53" t="str">
        <f>IFERROR(VLOOKUP($A67,#REF!,11,FALSE),"0")</f>
        <v>0</v>
      </c>
      <c r="BD67" s="53" t="str">
        <f>IFERROR(VLOOKUP($A67,#REF!,11,FALSE),"0")</f>
        <v>0</v>
      </c>
      <c r="BE67" s="53" t="str">
        <f>IFERROR(VLOOKUP($A67,#REF!,11,FALSE),"0")</f>
        <v>0</v>
      </c>
      <c r="BF67" s="53" t="str">
        <f>IFERROR(VLOOKUP($A67,#REF!,11,FALSE),"0")</f>
        <v>0</v>
      </c>
      <c r="BG67" s="56">
        <f t="shared" si="29"/>
        <v>0</v>
      </c>
      <c r="BH67" s="53">
        <f t="shared" si="22"/>
        <v>0</v>
      </c>
      <c r="BI67" s="53" t="str">
        <f>$A$20</f>
        <v>wshogomo</v>
      </c>
      <c r="BJ67" s="53" t="str">
        <f>IFERROR(VLOOKUP($A67,#REF!,12,FALSE),"0")</f>
        <v>0</v>
      </c>
      <c r="BK67" s="53" t="str">
        <f>IFERROR(VLOOKUP($A67,#REF!,12,FALSE),"0")</f>
        <v>0</v>
      </c>
      <c r="BL67" s="53" t="str">
        <f>IFERROR(VLOOKUP($A67,#REF!,12,FALSE),"0")</f>
        <v>0</v>
      </c>
      <c r="BM67" s="53" t="str">
        <f>IFERROR(VLOOKUP($A67,#REF!,12,FALSE),"0")</f>
        <v>0</v>
      </c>
      <c r="BN67" s="53" t="str">
        <f>IFERROR(VLOOKUP($A67,#REF!,12,FALSE),"0")</f>
        <v>0</v>
      </c>
      <c r="BO67" s="53" t="str">
        <f>IFERROR(VLOOKUP($A67,#REF!,12,FALSE),"0")</f>
        <v>0</v>
      </c>
      <c r="BP67" s="53" t="str">
        <f>IFERROR(VLOOKUP($A67,#REF!,12,FALSE),"0")</f>
        <v>0</v>
      </c>
      <c r="BQ67" s="53" t="str">
        <f>IFERROR(VLOOKUP($A67,#REF!,12,FALSE),"0")</f>
        <v>0</v>
      </c>
      <c r="BR67" s="53" t="str">
        <f>IFERROR(VLOOKUP($A67,#REF!,12,FALSE),"0")</f>
        <v>0</v>
      </c>
      <c r="BS67" s="53" t="str">
        <f>IFERROR(VLOOKUP($A67,#REF!,12,FALSE),"0")</f>
        <v>0</v>
      </c>
      <c r="BT67" s="53" t="str">
        <f>IFERROR(VLOOKUP($A67,#REF!,12,FALSE),"0")</f>
        <v>0</v>
      </c>
      <c r="BU67" s="53" t="str">
        <f>IFERROR(VLOOKUP($A67,#REF!,12,FALSE),"0")</f>
        <v>0</v>
      </c>
      <c r="BV67" s="56">
        <f t="shared" si="30"/>
        <v>0</v>
      </c>
      <c r="BW67" s="53">
        <f t="shared" si="23"/>
        <v>0</v>
      </c>
      <c r="BX67" s="53" t="str">
        <f>$A$20</f>
        <v>wshogomo</v>
      </c>
      <c r="BY67" s="53" t="str">
        <f>IFERROR(VLOOKUP($A67,#REF!,13,FALSE),"0")</f>
        <v>0</v>
      </c>
      <c r="BZ67" s="53" t="str">
        <f>IFERROR(VLOOKUP($A67,#REF!,13,FALSE),"0")</f>
        <v>0</v>
      </c>
      <c r="CA67" s="53" t="str">
        <f>IFERROR(VLOOKUP($A67,#REF!,13,FALSE),"0")</f>
        <v>0</v>
      </c>
      <c r="CB67" s="53" t="str">
        <f>IFERROR(VLOOKUP($A67,#REF!,13,FALSE),"0")</f>
        <v>0</v>
      </c>
      <c r="CC67" s="53" t="str">
        <f>IFERROR(VLOOKUP($A67,#REF!,13,FALSE),"0")</f>
        <v>0</v>
      </c>
      <c r="CD67" s="53" t="str">
        <f>IFERROR(VLOOKUP($A67,#REF!,13,FALSE),"0")</f>
        <v>0</v>
      </c>
      <c r="CE67" s="53" t="str">
        <f>IFERROR(VLOOKUP($A67,#REF!,13,FALSE),"0")</f>
        <v>0</v>
      </c>
      <c r="CF67" s="53" t="str">
        <f>IFERROR(VLOOKUP($A67,#REF!,13,FALSE),"0")</f>
        <v>0</v>
      </c>
      <c r="CG67" s="53" t="str">
        <f>IFERROR(VLOOKUP($A67,#REF!,13,FALSE),"0")</f>
        <v>0</v>
      </c>
      <c r="CH67" s="53" t="str">
        <f>IFERROR(VLOOKUP($A67,#REF!,13,FALSE),"0")</f>
        <v>0</v>
      </c>
      <c r="CI67" s="53" t="str">
        <f>IFERROR(VLOOKUP($A67,#REF!,13,FALSE),"0")</f>
        <v>0</v>
      </c>
      <c r="CJ67" s="53" t="str">
        <f>IFERROR(VLOOKUP($A67,#REF!,13,FALSE),"0")</f>
        <v>0</v>
      </c>
      <c r="CK67" s="56">
        <f t="shared" si="31"/>
        <v>0</v>
      </c>
      <c r="CL67" s="53">
        <f t="shared" si="24"/>
        <v>0</v>
      </c>
      <c r="CM67" s="53" t="str">
        <f>$A$20</f>
        <v>wshogomo</v>
      </c>
      <c r="CN67" s="53" t="str">
        <f>IFERROR(VLOOKUP($A67,#REF!,14,FALSE),"0")</f>
        <v>0</v>
      </c>
      <c r="CO67" s="53" t="str">
        <f>IFERROR(VLOOKUP($A67,#REF!,14,FALSE),"0")</f>
        <v>0</v>
      </c>
      <c r="CP67" s="53" t="str">
        <f>IFERROR(VLOOKUP($A67,#REF!,14,FALSE),"0")</f>
        <v>0</v>
      </c>
      <c r="CQ67" s="53" t="str">
        <f>IFERROR(VLOOKUP($A67,#REF!,14,FALSE),"0")</f>
        <v>0</v>
      </c>
      <c r="CR67" s="53" t="str">
        <f>IFERROR(VLOOKUP($A67,#REF!,14,FALSE),"0")</f>
        <v>0</v>
      </c>
      <c r="CS67" s="53" t="str">
        <f>IFERROR(VLOOKUP($A67,#REF!,14,FALSE),"0")</f>
        <v>0</v>
      </c>
      <c r="CT67" s="53" t="str">
        <f>IFERROR(VLOOKUP($A67,#REF!,14,FALSE),"0")</f>
        <v>0</v>
      </c>
      <c r="CU67" s="53" t="str">
        <f>IFERROR(VLOOKUP($A67,#REF!,14,FALSE),"0")</f>
        <v>0</v>
      </c>
      <c r="CV67" s="53" t="str">
        <f>IFERROR(VLOOKUP($A67,#REF!,14,FALSE),"0")</f>
        <v>0</v>
      </c>
      <c r="CW67" s="53" t="str">
        <f>IFERROR(VLOOKUP($A67,#REF!,14,FALSE),"0")</f>
        <v>0</v>
      </c>
      <c r="CX67" s="53" t="str">
        <f>IFERROR(VLOOKUP($A67,#REF!,14,FALSE),"0")</f>
        <v>0</v>
      </c>
      <c r="CY67" s="53" t="str">
        <f>IFERROR(VLOOKUP($A67,#REF!,14,FALSE),"0")</f>
        <v>0</v>
      </c>
      <c r="CZ67" s="56">
        <f t="shared" si="32"/>
        <v>0</v>
      </c>
      <c r="DA67" s="53">
        <f t="shared" si="25"/>
        <v>0</v>
      </c>
    </row>
    <row r="68" spans="1:105" x14ac:dyDescent="0.25">
      <c r="A68" s="53" t="str">
        <f>$A$21</f>
        <v>hiyuk</v>
      </c>
      <c r="B68" s="53" t="str">
        <f>IFERROR(VLOOKUP($A68,#REF!,8,FALSE),"0")</f>
        <v>0</v>
      </c>
      <c r="C68" s="53" t="str">
        <f>IFERROR(VLOOKUP($A68,#REF!,8,FALSE),"0")</f>
        <v>0</v>
      </c>
      <c r="D68" s="53" t="str">
        <f>IFERROR(VLOOKUP($A68,#REF!,8,FALSE),"0")</f>
        <v>0</v>
      </c>
      <c r="E68" s="53" t="str">
        <f>IFERROR(VLOOKUP($A68,#REF!,8,FALSE),"0")</f>
        <v>0</v>
      </c>
      <c r="F68" s="53" t="str">
        <f>IFERROR(VLOOKUP($A68,#REF!,8,FALSE),"0")</f>
        <v>0</v>
      </c>
      <c r="G68" s="53" t="str">
        <f>IFERROR(VLOOKUP($A68,#REF!,8,FALSE),"0")</f>
        <v>0</v>
      </c>
      <c r="H68" s="53" t="str">
        <f>IFERROR(VLOOKUP($A68,#REF!,8,FALSE),"0")</f>
        <v>0</v>
      </c>
      <c r="I68" s="53" t="str">
        <f>IFERROR(VLOOKUP($A68,#REF!,8,FALSE),"0")</f>
        <v>0</v>
      </c>
      <c r="J68" s="53" t="str">
        <f>IFERROR(VLOOKUP($A68,#REF!,8,FALSE),"0")</f>
        <v>0</v>
      </c>
      <c r="K68" s="53" t="str">
        <f>IFERROR(VLOOKUP($A68,#REF!,8,FALSE),"0")</f>
        <v>0</v>
      </c>
      <c r="L68" s="53" t="str">
        <f>IFERROR(VLOOKUP($A68,#REF!,8,FALSE),"0")</f>
        <v>0</v>
      </c>
      <c r="M68" s="53" t="str">
        <f>IFERROR(VLOOKUP($A68,#REF!,8,FALSE),"0")</f>
        <v>0</v>
      </c>
      <c r="N68" s="56">
        <f t="shared" si="26"/>
        <v>0</v>
      </c>
      <c r="P68" s="53" t="str">
        <f>$A$21</f>
        <v>hiyuk</v>
      </c>
      <c r="Q68" s="53" t="str">
        <f>IFERROR(VLOOKUP($A68,#REF!,9,FALSE),"0")</f>
        <v>0</v>
      </c>
      <c r="R68" s="53" t="str">
        <f>IFERROR(VLOOKUP($A68,#REF!,9,FALSE),"0")</f>
        <v>0</v>
      </c>
      <c r="S68" s="53" t="str">
        <f>IFERROR(VLOOKUP($A68,#REF!,9,FALSE),"0")</f>
        <v>0</v>
      </c>
      <c r="T68" s="53" t="str">
        <f>IFERROR(VLOOKUP($A68,#REF!,9,FALSE),"0")</f>
        <v>0</v>
      </c>
      <c r="U68" s="53" t="str">
        <f>IFERROR(VLOOKUP($A68,#REF!,9,FALSE),"0")</f>
        <v>0</v>
      </c>
      <c r="V68" s="53" t="str">
        <f>IFERROR(VLOOKUP($A68,#REF!,9,FALSE),"0")</f>
        <v>0</v>
      </c>
      <c r="W68" s="53" t="str">
        <f>IFERROR(VLOOKUP($A68,#REF!,9,FALSE),"0")</f>
        <v>0</v>
      </c>
      <c r="X68" s="53" t="str">
        <f>IFERROR(VLOOKUP($A68,#REF!,9,FALSE),"0")</f>
        <v>0</v>
      </c>
      <c r="Y68" s="53" t="str">
        <f>IFERROR(VLOOKUP($A68,#REF!,9,FALSE),"0")</f>
        <v>0</v>
      </c>
      <c r="Z68" s="53" t="str">
        <f>IFERROR(VLOOKUP($A68,#REF!,9,FALSE),"0")</f>
        <v>0</v>
      </c>
      <c r="AA68" s="53" t="str">
        <f>IFERROR(VLOOKUP($A68,#REF!,9,FALSE),"0")</f>
        <v>0</v>
      </c>
      <c r="AB68" s="53" t="str">
        <f>IFERROR(VLOOKUP($A68,#REF!,9,FALSE),"0")</f>
        <v>0</v>
      </c>
      <c r="AC68" s="56">
        <f t="shared" si="27"/>
        <v>0</v>
      </c>
      <c r="AD68" s="53">
        <f t="shared" si="20"/>
        <v>0</v>
      </c>
      <c r="AE68" s="53" t="str">
        <f>$A$21</f>
        <v>hiyuk</v>
      </c>
      <c r="AF68" s="53" t="str">
        <f>IFERROR(VLOOKUP($A68,#REF!,10,FALSE),"0")</f>
        <v>0</v>
      </c>
      <c r="AG68" s="53" t="str">
        <f>IFERROR(VLOOKUP($A68,#REF!,10,FALSE),"0")</f>
        <v>0</v>
      </c>
      <c r="AH68" s="53" t="str">
        <f>IFERROR(VLOOKUP($A68,#REF!,10,FALSE),"0")</f>
        <v>0</v>
      </c>
      <c r="AI68" s="53" t="str">
        <f>IFERROR(VLOOKUP($A68,#REF!,10,FALSE),"0")</f>
        <v>0</v>
      </c>
      <c r="AJ68" s="53" t="str">
        <f>IFERROR(VLOOKUP($A68,#REF!,10,FALSE),"0")</f>
        <v>0</v>
      </c>
      <c r="AK68" s="53" t="str">
        <f>IFERROR(VLOOKUP($A68,#REF!,10,FALSE),"0")</f>
        <v>0</v>
      </c>
      <c r="AL68" s="53" t="str">
        <f>IFERROR(VLOOKUP($A68,#REF!,10,FALSE),"0")</f>
        <v>0</v>
      </c>
      <c r="AM68" s="53" t="str">
        <f>IFERROR(VLOOKUP($A68,#REF!,10,FALSE),"0")</f>
        <v>0</v>
      </c>
      <c r="AN68" s="53" t="str">
        <f>IFERROR(VLOOKUP($A68,#REF!,10,FALSE),"0")</f>
        <v>0</v>
      </c>
      <c r="AO68" s="53" t="str">
        <f>IFERROR(VLOOKUP($A68,#REF!,10,FALSE),"0")</f>
        <v>0</v>
      </c>
      <c r="AP68" s="53" t="str">
        <f>IFERROR(VLOOKUP($A68,#REF!,10,FALSE),"0")</f>
        <v>0</v>
      </c>
      <c r="AQ68" s="53" t="str">
        <f>IFERROR(VLOOKUP($A68,#REF!,10,FALSE),"0")</f>
        <v>0</v>
      </c>
      <c r="AR68" s="56">
        <f t="shared" si="28"/>
        <v>0</v>
      </c>
      <c r="AS68" s="53">
        <f t="shared" si="21"/>
        <v>0</v>
      </c>
      <c r="AT68" s="53" t="str">
        <f>$A$21</f>
        <v>hiyuk</v>
      </c>
      <c r="AU68" s="53" t="str">
        <f>IFERROR(VLOOKUP($A68,#REF!,11,FALSE),"0")</f>
        <v>0</v>
      </c>
      <c r="AV68" s="53" t="str">
        <f>IFERROR(VLOOKUP($A68,#REF!,11,FALSE),"0")</f>
        <v>0</v>
      </c>
      <c r="AW68" s="53" t="str">
        <f>IFERROR(VLOOKUP($A68,#REF!,11,FALSE),"0")</f>
        <v>0</v>
      </c>
      <c r="AX68" s="53" t="str">
        <f>IFERROR(VLOOKUP($A68,#REF!,11,FALSE),"0")</f>
        <v>0</v>
      </c>
      <c r="AY68" s="53" t="str">
        <f>IFERROR(VLOOKUP($A68,#REF!,11,FALSE),"0")</f>
        <v>0</v>
      </c>
      <c r="AZ68" s="53" t="str">
        <f>IFERROR(VLOOKUP($A68,#REF!,11,FALSE),"0")</f>
        <v>0</v>
      </c>
      <c r="BA68" s="53" t="str">
        <f>IFERROR(VLOOKUP($A68,#REF!,11,FALSE),"0")</f>
        <v>0</v>
      </c>
      <c r="BB68" s="53" t="str">
        <f>IFERROR(VLOOKUP($A68,#REF!,11,FALSE),"0")</f>
        <v>0</v>
      </c>
      <c r="BC68" s="53" t="str">
        <f>IFERROR(VLOOKUP($A68,#REF!,11,FALSE),"0")</f>
        <v>0</v>
      </c>
      <c r="BD68" s="53" t="str">
        <f>IFERROR(VLOOKUP($A68,#REF!,11,FALSE),"0")</f>
        <v>0</v>
      </c>
      <c r="BE68" s="53" t="str">
        <f>IFERROR(VLOOKUP($A68,#REF!,11,FALSE),"0")</f>
        <v>0</v>
      </c>
      <c r="BF68" s="53" t="str">
        <f>IFERROR(VLOOKUP($A68,#REF!,11,FALSE),"0")</f>
        <v>0</v>
      </c>
      <c r="BG68" s="56">
        <f t="shared" si="29"/>
        <v>0</v>
      </c>
      <c r="BH68" s="53">
        <f t="shared" si="22"/>
        <v>0</v>
      </c>
      <c r="BI68" s="53" t="str">
        <f>$A$21</f>
        <v>hiyuk</v>
      </c>
      <c r="BJ68" s="53" t="str">
        <f>IFERROR(VLOOKUP($A68,#REF!,12,FALSE),"0")</f>
        <v>0</v>
      </c>
      <c r="BK68" s="53" t="str">
        <f>IFERROR(VLOOKUP($A68,#REF!,12,FALSE),"0")</f>
        <v>0</v>
      </c>
      <c r="BL68" s="53" t="str">
        <f>IFERROR(VLOOKUP($A68,#REF!,12,FALSE),"0")</f>
        <v>0</v>
      </c>
      <c r="BM68" s="53" t="str">
        <f>IFERROR(VLOOKUP($A68,#REF!,12,FALSE),"0")</f>
        <v>0</v>
      </c>
      <c r="BN68" s="53" t="str">
        <f>IFERROR(VLOOKUP($A68,#REF!,12,FALSE),"0")</f>
        <v>0</v>
      </c>
      <c r="BO68" s="53" t="str">
        <f>IFERROR(VLOOKUP($A68,#REF!,12,FALSE),"0")</f>
        <v>0</v>
      </c>
      <c r="BP68" s="53" t="str">
        <f>IFERROR(VLOOKUP($A68,#REF!,12,FALSE),"0")</f>
        <v>0</v>
      </c>
      <c r="BQ68" s="53" t="str">
        <f>IFERROR(VLOOKUP($A68,#REF!,12,FALSE),"0")</f>
        <v>0</v>
      </c>
      <c r="BR68" s="53" t="str">
        <f>IFERROR(VLOOKUP($A68,#REF!,12,FALSE),"0")</f>
        <v>0</v>
      </c>
      <c r="BS68" s="53" t="str">
        <f>IFERROR(VLOOKUP($A68,#REF!,12,FALSE),"0")</f>
        <v>0</v>
      </c>
      <c r="BT68" s="53" t="str">
        <f>IFERROR(VLOOKUP($A68,#REF!,12,FALSE),"0")</f>
        <v>0</v>
      </c>
      <c r="BU68" s="53" t="str">
        <f>IFERROR(VLOOKUP($A68,#REF!,12,FALSE),"0")</f>
        <v>0</v>
      </c>
      <c r="BV68" s="56">
        <f t="shared" si="30"/>
        <v>0</v>
      </c>
      <c r="BW68" s="53">
        <f t="shared" si="23"/>
        <v>0</v>
      </c>
      <c r="BX68" s="53" t="str">
        <f>$A$21</f>
        <v>hiyuk</v>
      </c>
      <c r="BY68" s="53" t="str">
        <f>IFERROR(VLOOKUP($A68,#REF!,13,FALSE),"0")</f>
        <v>0</v>
      </c>
      <c r="BZ68" s="53" t="str">
        <f>IFERROR(VLOOKUP($A68,#REF!,13,FALSE),"0")</f>
        <v>0</v>
      </c>
      <c r="CA68" s="53" t="str">
        <f>IFERROR(VLOOKUP($A68,#REF!,13,FALSE),"0")</f>
        <v>0</v>
      </c>
      <c r="CB68" s="53" t="str">
        <f>IFERROR(VLOOKUP($A68,#REF!,13,FALSE),"0")</f>
        <v>0</v>
      </c>
      <c r="CC68" s="53" t="str">
        <f>IFERROR(VLOOKUP($A68,#REF!,13,FALSE),"0")</f>
        <v>0</v>
      </c>
      <c r="CD68" s="53" t="str">
        <f>IFERROR(VLOOKUP($A68,#REF!,13,FALSE),"0")</f>
        <v>0</v>
      </c>
      <c r="CE68" s="53" t="str">
        <f>IFERROR(VLOOKUP($A68,#REF!,13,FALSE),"0")</f>
        <v>0</v>
      </c>
      <c r="CF68" s="53" t="str">
        <f>IFERROR(VLOOKUP($A68,#REF!,13,FALSE),"0")</f>
        <v>0</v>
      </c>
      <c r="CG68" s="53" t="str">
        <f>IFERROR(VLOOKUP($A68,#REF!,13,FALSE),"0")</f>
        <v>0</v>
      </c>
      <c r="CH68" s="53" t="str">
        <f>IFERROR(VLOOKUP($A68,#REF!,13,FALSE),"0")</f>
        <v>0</v>
      </c>
      <c r="CI68" s="53" t="str">
        <f>IFERROR(VLOOKUP($A68,#REF!,13,FALSE),"0")</f>
        <v>0</v>
      </c>
      <c r="CJ68" s="53" t="str">
        <f>IFERROR(VLOOKUP($A68,#REF!,13,FALSE),"0")</f>
        <v>0</v>
      </c>
      <c r="CK68" s="56">
        <f t="shared" si="31"/>
        <v>0</v>
      </c>
      <c r="CL68" s="53">
        <f t="shared" si="24"/>
        <v>0</v>
      </c>
      <c r="CM68" s="53" t="str">
        <f>$A$21</f>
        <v>hiyuk</v>
      </c>
      <c r="CN68" s="53" t="str">
        <f>IFERROR(VLOOKUP($A68,#REF!,14,FALSE),"0")</f>
        <v>0</v>
      </c>
      <c r="CO68" s="53" t="str">
        <f>IFERROR(VLOOKUP($A68,#REF!,14,FALSE),"0")</f>
        <v>0</v>
      </c>
      <c r="CP68" s="53" t="str">
        <f>IFERROR(VLOOKUP($A68,#REF!,14,FALSE),"0")</f>
        <v>0</v>
      </c>
      <c r="CQ68" s="53" t="str">
        <f>IFERROR(VLOOKUP($A68,#REF!,14,FALSE),"0")</f>
        <v>0</v>
      </c>
      <c r="CR68" s="53" t="str">
        <f>IFERROR(VLOOKUP($A68,#REF!,14,FALSE),"0")</f>
        <v>0</v>
      </c>
      <c r="CS68" s="53" t="str">
        <f>IFERROR(VLOOKUP($A68,#REF!,14,FALSE),"0")</f>
        <v>0</v>
      </c>
      <c r="CT68" s="53" t="str">
        <f>IFERROR(VLOOKUP($A68,#REF!,14,FALSE),"0")</f>
        <v>0</v>
      </c>
      <c r="CU68" s="53" t="str">
        <f>IFERROR(VLOOKUP($A68,#REF!,14,FALSE),"0")</f>
        <v>0</v>
      </c>
      <c r="CV68" s="53" t="str">
        <f>IFERROR(VLOOKUP($A68,#REF!,14,FALSE),"0")</f>
        <v>0</v>
      </c>
      <c r="CW68" s="53" t="str">
        <f>IFERROR(VLOOKUP($A68,#REF!,14,FALSE),"0")</f>
        <v>0</v>
      </c>
      <c r="CX68" s="53" t="str">
        <f>IFERROR(VLOOKUP($A68,#REF!,14,FALSE),"0")</f>
        <v>0</v>
      </c>
      <c r="CY68" s="53" t="str">
        <f>IFERROR(VLOOKUP($A68,#REF!,14,FALSE),"0")</f>
        <v>0</v>
      </c>
      <c r="CZ68" s="56">
        <f t="shared" si="32"/>
        <v>0</v>
      </c>
      <c r="DA68" s="53">
        <f t="shared" si="25"/>
        <v>0</v>
      </c>
    </row>
    <row r="69" spans="1:105" x14ac:dyDescent="0.25">
      <c r="A69" s="53" t="str">
        <f>$A$22</f>
        <v>shwazawa</v>
      </c>
      <c r="B69" s="53" t="str">
        <f>IFERROR(VLOOKUP($A69,#REF!,8,FALSE),"0")</f>
        <v>0</v>
      </c>
      <c r="C69" s="53" t="str">
        <f>IFERROR(VLOOKUP($A69,#REF!,8,FALSE),"0")</f>
        <v>0</v>
      </c>
      <c r="D69" s="53" t="str">
        <f>IFERROR(VLOOKUP($A69,#REF!,8,FALSE),"0")</f>
        <v>0</v>
      </c>
      <c r="E69" s="53" t="str">
        <f>IFERROR(VLOOKUP($A69,#REF!,8,FALSE),"0")</f>
        <v>0</v>
      </c>
      <c r="F69" s="53" t="str">
        <f>IFERROR(VLOOKUP($A69,#REF!,8,FALSE),"0")</f>
        <v>0</v>
      </c>
      <c r="G69" s="53" t="str">
        <f>IFERROR(VLOOKUP($A69,#REF!,8,FALSE),"0")</f>
        <v>0</v>
      </c>
      <c r="H69" s="53" t="str">
        <f>IFERROR(VLOOKUP($A69,#REF!,8,FALSE),"0")</f>
        <v>0</v>
      </c>
      <c r="I69" s="53" t="str">
        <f>IFERROR(VLOOKUP($A69,#REF!,8,FALSE),"0")</f>
        <v>0</v>
      </c>
      <c r="J69" s="53" t="str">
        <f>IFERROR(VLOOKUP($A69,#REF!,8,FALSE),"0")</f>
        <v>0</v>
      </c>
      <c r="K69" s="53" t="str">
        <f>IFERROR(VLOOKUP($A69,#REF!,8,FALSE),"0")</f>
        <v>0</v>
      </c>
      <c r="L69" s="53" t="str">
        <f>IFERROR(VLOOKUP($A69,#REF!,8,FALSE),"0")</f>
        <v>0</v>
      </c>
      <c r="M69" s="53" t="str">
        <f>IFERROR(VLOOKUP($A69,#REF!,8,FALSE),"0")</f>
        <v>0</v>
      </c>
      <c r="N69" s="56">
        <f t="shared" si="26"/>
        <v>0</v>
      </c>
      <c r="P69" s="53" t="str">
        <f>$A$22</f>
        <v>shwazawa</v>
      </c>
      <c r="Q69" s="53" t="str">
        <f>IFERROR(VLOOKUP($A69,#REF!,9,FALSE),"0")</f>
        <v>0</v>
      </c>
      <c r="R69" s="53" t="str">
        <f>IFERROR(VLOOKUP($A69,#REF!,9,FALSE),"0")</f>
        <v>0</v>
      </c>
      <c r="S69" s="53" t="str">
        <f>IFERROR(VLOOKUP($A69,#REF!,9,FALSE),"0")</f>
        <v>0</v>
      </c>
      <c r="T69" s="53" t="str">
        <f>IFERROR(VLOOKUP($A69,#REF!,9,FALSE),"0")</f>
        <v>0</v>
      </c>
      <c r="U69" s="53" t="str">
        <f>IFERROR(VLOOKUP($A69,#REF!,9,FALSE),"0")</f>
        <v>0</v>
      </c>
      <c r="V69" s="53" t="str">
        <f>IFERROR(VLOOKUP($A69,#REF!,9,FALSE),"0")</f>
        <v>0</v>
      </c>
      <c r="W69" s="53" t="str">
        <f>IFERROR(VLOOKUP($A69,#REF!,9,FALSE),"0")</f>
        <v>0</v>
      </c>
      <c r="X69" s="53" t="str">
        <f>IFERROR(VLOOKUP($A69,#REF!,9,FALSE),"0")</f>
        <v>0</v>
      </c>
      <c r="Y69" s="53" t="str">
        <f>IFERROR(VLOOKUP($A69,#REF!,9,FALSE),"0")</f>
        <v>0</v>
      </c>
      <c r="Z69" s="53" t="str">
        <f>IFERROR(VLOOKUP($A69,#REF!,9,FALSE),"0")</f>
        <v>0</v>
      </c>
      <c r="AA69" s="53" t="str">
        <f>IFERROR(VLOOKUP($A69,#REF!,9,FALSE),"0")</f>
        <v>0</v>
      </c>
      <c r="AB69" s="53" t="str">
        <f>IFERROR(VLOOKUP($A69,#REF!,9,FALSE),"0")</f>
        <v>0</v>
      </c>
      <c r="AC69" s="56">
        <f t="shared" si="27"/>
        <v>0</v>
      </c>
      <c r="AD69" s="53">
        <f t="shared" si="20"/>
        <v>0</v>
      </c>
      <c r="AE69" s="53" t="str">
        <f>$A$22</f>
        <v>shwazawa</v>
      </c>
      <c r="AF69" s="53" t="str">
        <f>IFERROR(VLOOKUP($A69,#REF!,10,FALSE),"0")</f>
        <v>0</v>
      </c>
      <c r="AG69" s="53" t="str">
        <f>IFERROR(VLOOKUP($A69,#REF!,10,FALSE),"0")</f>
        <v>0</v>
      </c>
      <c r="AH69" s="53" t="str">
        <f>IFERROR(VLOOKUP($A69,#REF!,10,FALSE),"0")</f>
        <v>0</v>
      </c>
      <c r="AI69" s="53" t="str">
        <f>IFERROR(VLOOKUP($A69,#REF!,10,FALSE),"0")</f>
        <v>0</v>
      </c>
      <c r="AJ69" s="53" t="str">
        <f>IFERROR(VLOOKUP($A69,#REF!,10,FALSE),"0")</f>
        <v>0</v>
      </c>
      <c r="AK69" s="53" t="str">
        <f>IFERROR(VLOOKUP($A69,#REF!,10,FALSE),"0")</f>
        <v>0</v>
      </c>
      <c r="AL69" s="53" t="str">
        <f>IFERROR(VLOOKUP($A69,#REF!,10,FALSE),"0")</f>
        <v>0</v>
      </c>
      <c r="AM69" s="53" t="str">
        <f>IFERROR(VLOOKUP($A69,#REF!,10,FALSE),"0")</f>
        <v>0</v>
      </c>
      <c r="AN69" s="53" t="str">
        <f>IFERROR(VLOOKUP($A69,#REF!,10,FALSE),"0")</f>
        <v>0</v>
      </c>
      <c r="AO69" s="53" t="str">
        <f>IFERROR(VLOOKUP($A69,#REF!,10,FALSE),"0")</f>
        <v>0</v>
      </c>
      <c r="AP69" s="53" t="str">
        <f>IFERROR(VLOOKUP($A69,#REF!,10,FALSE),"0")</f>
        <v>0</v>
      </c>
      <c r="AQ69" s="53" t="str">
        <f>IFERROR(VLOOKUP($A69,#REF!,10,FALSE),"0")</f>
        <v>0</v>
      </c>
      <c r="AR69" s="56">
        <f t="shared" si="28"/>
        <v>0</v>
      </c>
      <c r="AS69" s="53">
        <f t="shared" si="21"/>
        <v>0</v>
      </c>
      <c r="AT69" s="53" t="str">
        <f>$A$22</f>
        <v>shwazawa</v>
      </c>
      <c r="AU69" s="53" t="str">
        <f>IFERROR(VLOOKUP($A69,#REF!,11,FALSE),"0")</f>
        <v>0</v>
      </c>
      <c r="AV69" s="53" t="str">
        <f>IFERROR(VLOOKUP($A69,#REF!,11,FALSE),"0")</f>
        <v>0</v>
      </c>
      <c r="AW69" s="53" t="str">
        <f>IFERROR(VLOOKUP($A69,#REF!,11,FALSE),"0")</f>
        <v>0</v>
      </c>
      <c r="AX69" s="53" t="str">
        <f>IFERROR(VLOOKUP($A69,#REF!,11,FALSE),"0")</f>
        <v>0</v>
      </c>
      <c r="AY69" s="53" t="str">
        <f>IFERROR(VLOOKUP($A69,#REF!,11,FALSE),"0")</f>
        <v>0</v>
      </c>
      <c r="AZ69" s="53" t="str">
        <f>IFERROR(VLOOKUP($A69,#REF!,11,FALSE),"0")</f>
        <v>0</v>
      </c>
      <c r="BA69" s="53" t="str">
        <f>IFERROR(VLOOKUP($A69,#REF!,11,FALSE),"0")</f>
        <v>0</v>
      </c>
      <c r="BB69" s="53" t="str">
        <f>IFERROR(VLOOKUP($A69,#REF!,11,FALSE),"0")</f>
        <v>0</v>
      </c>
      <c r="BC69" s="53" t="str">
        <f>IFERROR(VLOOKUP($A69,#REF!,11,FALSE),"0")</f>
        <v>0</v>
      </c>
      <c r="BD69" s="53" t="str">
        <f>IFERROR(VLOOKUP($A69,#REF!,11,FALSE),"0")</f>
        <v>0</v>
      </c>
      <c r="BE69" s="53" t="str">
        <f>IFERROR(VLOOKUP($A69,#REF!,11,FALSE),"0")</f>
        <v>0</v>
      </c>
      <c r="BF69" s="53" t="str">
        <f>IFERROR(VLOOKUP($A69,#REF!,11,FALSE),"0")</f>
        <v>0</v>
      </c>
      <c r="BG69" s="56">
        <f t="shared" si="29"/>
        <v>0</v>
      </c>
      <c r="BH69" s="53">
        <f t="shared" si="22"/>
        <v>0</v>
      </c>
      <c r="BI69" s="53" t="str">
        <f>$A$22</f>
        <v>shwazawa</v>
      </c>
      <c r="BJ69" s="53" t="str">
        <f>IFERROR(VLOOKUP($A69,#REF!,12,FALSE),"0")</f>
        <v>0</v>
      </c>
      <c r="BK69" s="53" t="str">
        <f>IFERROR(VLOOKUP($A69,#REF!,12,FALSE),"0")</f>
        <v>0</v>
      </c>
      <c r="BL69" s="53" t="str">
        <f>IFERROR(VLOOKUP($A69,#REF!,12,FALSE),"0")</f>
        <v>0</v>
      </c>
      <c r="BM69" s="53" t="str">
        <f>IFERROR(VLOOKUP($A69,#REF!,12,FALSE),"0")</f>
        <v>0</v>
      </c>
      <c r="BN69" s="53" t="str">
        <f>IFERROR(VLOOKUP($A69,#REF!,12,FALSE),"0")</f>
        <v>0</v>
      </c>
      <c r="BO69" s="53" t="str">
        <f>IFERROR(VLOOKUP($A69,#REF!,12,FALSE),"0")</f>
        <v>0</v>
      </c>
      <c r="BP69" s="53" t="str">
        <f>IFERROR(VLOOKUP($A69,#REF!,12,FALSE),"0")</f>
        <v>0</v>
      </c>
      <c r="BQ69" s="53" t="str">
        <f>IFERROR(VLOOKUP($A69,#REF!,12,FALSE),"0")</f>
        <v>0</v>
      </c>
      <c r="BR69" s="53" t="str">
        <f>IFERROR(VLOOKUP($A69,#REF!,12,FALSE),"0")</f>
        <v>0</v>
      </c>
      <c r="BS69" s="53" t="str">
        <f>IFERROR(VLOOKUP($A69,#REF!,12,FALSE),"0")</f>
        <v>0</v>
      </c>
      <c r="BT69" s="53" t="str">
        <f>IFERROR(VLOOKUP($A69,#REF!,12,FALSE),"0")</f>
        <v>0</v>
      </c>
      <c r="BU69" s="53" t="str">
        <f>IFERROR(VLOOKUP($A69,#REF!,12,FALSE),"0")</f>
        <v>0</v>
      </c>
      <c r="BV69" s="56">
        <f t="shared" si="30"/>
        <v>0</v>
      </c>
      <c r="BW69" s="53">
        <f t="shared" si="23"/>
        <v>0</v>
      </c>
      <c r="BX69" s="53" t="str">
        <f>$A$22</f>
        <v>shwazawa</v>
      </c>
      <c r="BY69" s="53" t="str">
        <f>IFERROR(VLOOKUP($A69,#REF!,13,FALSE),"0")</f>
        <v>0</v>
      </c>
      <c r="BZ69" s="53" t="str">
        <f>IFERROR(VLOOKUP($A69,#REF!,13,FALSE),"0")</f>
        <v>0</v>
      </c>
      <c r="CA69" s="53" t="str">
        <f>IFERROR(VLOOKUP($A69,#REF!,13,FALSE),"0")</f>
        <v>0</v>
      </c>
      <c r="CB69" s="53" t="str">
        <f>IFERROR(VLOOKUP($A69,#REF!,13,FALSE),"0")</f>
        <v>0</v>
      </c>
      <c r="CC69" s="53" t="str">
        <f>IFERROR(VLOOKUP($A69,#REF!,13,FALSE),"0")</f>
        <v>0</v>
      </c>
      <c r="CD69" s="53" t="str">
        <f>IFERROR(VLOOKUP($A69,#REF!,13,FALSE),"0")</f>
        <v>0</v>
      </c>
      <c r="CE69" s="53" t="str">
        <f>IFERROR(VLOOKUP($A69,#REF!,13,FALSE),"0")</f>
        <v>0</v>
      </c>
      <c r="CF69" s="53" t="str">
        <f>IFERROR(VLOOKUP($A69,#REF!,13,FALSE),"0")</f>
        <v>0</v>
      </c>
      <c r="CG69" s="53" t="str">
        <f>IFERROR(VLOOKUP($A69,#REF!,13,FALSE),"0")</f>
        <v>0</v>
      </c>
      <c r="CH69" s="53" t="str">
        <f>IFERROR(VLOOKUP($A69,#REF!,13,FALSE),"0")</f>
        <v>0</v>
      </c>
      <c r="CI69" s="53" t="str">
        <f>IFERROR(VLOOKUP($A69,#REF!,13,FALSE),"0")</f>
        <v>0</v>
      </c>
      <c r="CJ69" s="53" t="str">
        <f>IFERROR(VLOOKUP($A69,#REF!,13,FALSE),"0")</f>
        <v>0</v>
      </c>
      <c r="CK69" s="56">
        <f t="shared" si="31"/>
        <v>0</v>
      </c>
      <c r="CL69" s="53">
        <f t="shared" si="24"/>
        <v>0</v>
      </c>
      <c r="CM69" s="53" t="str">
        <f>$A$22</f>
        <v>shwazawa</v>
      </c>
      <c r="CN69" s="53" t="str">
        <f>IFERROR(VLOOKUP($A69,#REF!,14,FALSE),"0")</f>
        <v>0</v>
      </c>
      <c r="CO69" s="53" t="str">
        <f>IFERROR(VLOOKUP($A69,#REF!,14,FALSE),"0")</f>
        <v>0</v>
      </c>
      <c r="CP69" s="53" t="str">
        <f>IFERROR(VLOOKUP($A69,#REF!,14,FALSE),"0")</f>
        <v>0</v>
      </c>
      <c r="CQ69" s="53" t="str">
        <f>IFERROR(VLOOKUP($A69,#REF!,14,FALSE),"0")</f>
        <v>0</v>
      </c>
      <c r="CR69" s="53" t="str">
        <f>IFERROR(VLOOKUP($A69,#REF!,14,FALSE),"0")</f>
        <v>0</v>
      </c>
      <c r="CS69" s="53" t="str">
        <f>IFERROR(VLOOKUP($A69,#REF!,14,FALSE),"0")</f>
        <v>0</v>
      </c>
      <c r="CT69" s="53" t="str">
        <f>IFERROR(VLOOKUP($A69,#REF!,14,FALSE),"0")</f>
        <v>0</v>
      </c>
      <c r="CU69" s="53" t="str">
        <f>IFERROR(VLOOKUP($A69,#REF!,14,FALSE),"0")</f>
        <v>0</v>
      </c>
      <c r="CV69" s="53" t="str">
        <f>IFERROR(VLOOKUP($A69,#REF!,14,FALSE),"0")</f>
        <v>0</v>
      </c>
      <c r="CW69" s="53" t="str">
        <f>IFERROR(VLOOKUP($A69,#REF!,14,FALSE),"0")</f>
        <v>0</v>
      </c>
      <c r="CX69" s="53" t="str">
        <f>IFERROR(VLOOKUP($A69,#REF!,14,FALSE),"0")</f>
        <v>0</v>
      </c>
      <c r="CY69" s="53" t="str">
        <f>IFERROR(VLOOKUP($A69,#REF!,14,FALSE),"0")</f>
        <v>0</v>
      </c>
      <c r="CZ69" s="56">
        <f t="shared" si="32"/>
        <v>0</v>
      </c>
      <c r="DA69" s="53">
        <f t="shared" si="25"/>
        <v>0</v>
      </c>
    </row>
    <row r="70" spans="1:105" x14ac:dyDescent="0.25">
      <c r="A70" s="53" t="e">
        <f>$A$23</f>
        <v>#REF!</v>
      </c>
      <c r="B70" s="53" t="str">
        <f>IFERROR(VLOOKUP($A70,#REF!,8,FALSE),"0")</f>
        <v>0</v>
      </c>
      <c r="C70" s="53" t="str">
        <f>IFERROR(VLOOKUP($A70,#REF!,8,FALSE),"0")</f>
        <v>0</v>
      </c>
      <c r="D70" s="53" t="str">
        <f>IFERROR(VLOOKUP($A70,#REF!,8,FALSE),"0")</f>
        <v>0</v>
      </c>
      <c r="E70" s="53" t="str">
        <f>IFERROR(VLOOKUP($A70,#REF!,8,FALSE),"0")</f>
        <v>0</v>
      </c>
      <c r="F70" s="53" t="str">
        <f>IFERROR(VLOOKUP($A70,#REF!,8,FALSE),"0")</f>
        <v>0</v>
      </c>
      <c r="G70" s="53" t="str">
        <f>IFERROR(VLOOKUP($A70,#REF!,8,FALSE),"0")</f>
        <v>0</v>
      </c>
      <c r="H70" s="53" t="str">
        <f>IFERROR(VLOOKUP($A70,#REF!,8,FALSE),"0")</f>
        <v>0</v>
      </c>
      <c r="I70" s="53" t="str">
        <f>IFERROR(VLOOKUP($A70,#REF!,8,FALSE),"0")</f>
        <v>0</v>
      </c>
      <c r="J70" s="53" t="str">
        <f>IFERROR(VLOOKUP($A70,#REF!,8,FALSE),"0")</f>
        <v>0</v>
      </c>
      <c r="K70" s="53" t="str">
        <f>IFERROR(VLOOKUP($A70,#REF!,8,FALSE),"0")</f>
        <v>0</v>
      </c>
      <c r="L70" s="53" t="str">
        <f>IFERROR(VLOOKUP($A70,#REF!,8,FALSE),"0")</f>
        <v>0</v>
      </c>
      <c r="M70" s="53" t="str">
        <f>IFERROR(VLOOKUP($A70,#REF!,8,FALSE),"0")</f>
        <v>0</v>
      </c>
      <c r="N70" s="56">
        <f t="shared" si="13"/>
        <v>0</v>
      </c>
      <c r="P70" s="53" t="e">
        <f>$A$23</f>
        <v>#REF!</v>
      </c>
      <c r="Q70" s="53" t="str">
        <f>IFERROR(VLOOKUP($A70,#REF!,9,FALSE),"0")</f>
        <v>0</v>
      </c>
      <c r="R70" s="53" t="str">
        <f>IFERROR(VLOOKUP($A70,#REF!,9,FALSE),"0")</f>
        <v>0</v>
      </c>
      <c r="S70" s="53" t="str">
        <f>IFERROR(VLOOKUP($A70,#REF!,9,FALSE),"0")</f>
        <v>0</v>
      </c>
      <c r="T70" s="53" t="str">
        <f>IFERROR(VLOOKUP($A70,#REF!,9,FALSE),"0")</f>
        <v>0</v>
      </c>
      <c r="U70" s="53" t="str">
        <f>IFERROR(VLOOKUP($A70,#REF!,9,FALSE),"0")</f>
        <v>0</v>
      </c>
      <c r="V70" s="53" t="str">
        <f>IFERROR(VLOOKUP($A70,#REF!,9,FALSE),"0")</f>
        <v>0</v>
      </c>
      <c r="W70" s="53" t="str">
        <f>IFERROR(VLOOKUP($A70,#REF!,9,FALSE),"0")</f>
        <v>0</v>
      </c>
      <c r="X70" s="53" t="str">
        <f>IFERROR(VLOOKUP($A70,#REF!,9,FALSE),"0")</f>
        <v>0</v>
      </c>
      <c r="Y70" s="53" t="str">
        <f>IFERROR(VLOOKUP($A70,#REF!,9,FALSE),"0")</f>
        <v>0</v>
      </c>
      <c r="Z70" s="53" t="str">
        <f>IFERROR(VLOOKUP($A70,#REF!,9,FALSE),"0")</f>
        <v>0</v>
      </c>
      <c r="AA70" s="53" t="str">
        <f>IFERROR(VLOOKUP($A70,#REF!,9,FALSE),"0")</f>
        <v>0</v>
      </c>
      <c r="AB70" s="53" t="str">
        <f>IFERROR(VLOOKUP($A70,#REF!,9,FALSE),"0")</f>
        <v>0</v>
      </c>
      <c r="AC70" s="56">
        <f t="shared" si="14"/>
        <v>0</v>
      </c>
      <c r="AD70" s="53">
        <f t="shared" si="20"/>
        <v>0</v>
      </c>
      <c r="AE70" s="53" t="e">
        <f>$A$23</f>
        <v>#REF!</v>
      </c>
      <c r="AF70" s="53" t="str">
        <f>IFERROR(VLOOKUP($A70,#REF!,10,FALSE),"0")</f>
        <v>0</v>
      </c>
      <c r="AG70" s="53" t="str">
        <f>IFERROR(VLOOKUP($A70,#REF!,10,FALSE),"0")</f>
        <v>0</v>
      </c>
      <c r="AH70" s="53" t="str">
        <f>IFERROR(VLOOKUP($A70,#REF!,10,FALSE),"0")</f>
        <v>0</v>
      </c>
      <c r="AI70" s="53" t="str">
        <f>IFERROR(VLOOKUP($A70,#REF!,10,FALSE),"0")</f>
        <v>0</v>
      </c>
      <c r="AJ70" s="53" t="str">
        <f>IFERROR(VLOOKUP($A70,#REF!,10,FALSE),"0")</f>
        <v>0</v>
      </c>
      <c r="AK70" s="53" t="str">
        <f>IFERROR(VLOOKUP($A70,#REF!,10,FALSE),"0")</f>
        <v>0</v>
      </c>
      <c r="AL70" s="53" t="str">
        <f>IFERROR(VLOOKUP($A70,#REF!,10,FALSE),"0")</f>
        <v>0</v>
      </c>
      <c r="AM70" s="53" t="str">
        <f>IFERROR(VLOOKUP($A70,#REF!,10,FALSE),"0")</f>
        <v>0</v>
      </c>
      <c r="AN70" s="53" t="str">
        <f>IFERROR(VLOOKUP($A70,#REF!,10,FALSE),"0")</f>
        <v>0</v>
      </c>
      <c r="AO70" s="53" t="str">
        <f>IFERROR(VLOOKUP($A70,#REF!,10,FALSE),"0")</f>
        <v>0</v>
      </c>
      <c r="AP70" s="53" t="str">
        <f>IFERROR(VLOOKUP($A70,#REF!,10,FALSE),"0")</f>
        <v>0</v>
      </c>
      <c r="AQ70" s="53" t="str">
        <f>IFERROR(VLOOKUP($A70,#REF!,10,FALSE),"0")</f>
        <v>0</v>
      </c>
      <c r="AR70" s="56">
        <f t="shared" si="15"/>
        <v>0</v>
      </c>
      <c r="AS70" s="53">
        <f t="shared" si="21"/>
        <v>0</v>
      </c>
      <c r="AT70" s="53" t="e">
        <f>$A$23</f>
        <v>#REF!</v>
      </c>
      <c r="AU70" s="53" t="str">
        <f>IFERROR(VLOOKUP($A70,#REF!,11,FALSE),"0")</f>
        <v>0</v>
      </c>
      <c r="AV70" s="53" t="str">
        <f>IFERROR(VLOOKUP($A70,#REF!,11,FALSE),"0")</f>
        <v>0</v>
      </c>
      <c r="AW70" s="53" t="str">
        <f>IFERROR(VLOOKUP($A70,#REF!,11,FALSE),"0")</f>
        <v>0</v>
      </c>
      <c r="AX70" s="53" t="str">
        <f>IFERROR(VLOOKUP($A70,#REF!,11,FALSE),"0")</f>
        <v>0</v>
      </c>
      <c r="AY70" s="53" t="str">
        <f>IFERROR(VLOOKUP($A70,#REF!,11,FALSE),"0")</f>
        <v>0</v>
      </c>
      <c r="AZ70" s="53" t="str">
        <f>IFERROR(VLOOKUP($A70,#REF!,11,FALSE),"0")</f>
        <v>0</v>
      </c>
      <c r="BA70" s="53" t="str">
        <f>IFERROR(VLOOKUP($A70,#REF!,11,FALSE),"0")</f>
        <v>0</v>
      </c>
      <c r="BB70" s="53" t="str">
        <f>IFERROR(VLOOKUP($A70,#REF!,11,FALSE),"0")</f>
        <v>0</v>
      </c>
      <c r="BC70" s="53" t="str">
        <f>IFERROR(VLOOKUP($A70,#REF!,11,FALSE),"0")</f>
        <v>0</v>
      </c>
      <c r="BD70" s="53" t="str">
        <f>IFERROR(VLOOKUP($A70,#REF!,11,FALSE),"0")</f>
        <v>0</v>
      </c>
      <c r="BE70" s="53" t="str">
        <f>IFERROR(VLOOKUP($A70,#REF!,11,FALSE),"0")</f>
        <v>0</v>
      </c>
      <c r="BF70" s="53" t="str">
        <f>IFERROR(VLOOKUP($A70,#REF!,11,FALSE),"0")</f>
        <v>0</v>
      </c>
      <c r="BG70" s="56">
        <f t="shared" si="16"/>
        <v>0</v>
      </c>
      <c r="BH70" s="53">
        <f t="shared" si="22"/>
        <v>0</v>
      </c>
      <c r="BI70" s="53" t="e">
        <f>$A$23</f>
        <v>#REF!</v>
      </c>
      <c r="BJ70" s="53" t="str">
        <f>IFERROR(VLOOKUP($A70,#REF!,12,FALSE),"0")</f>
        <v>0</v>
      </c>
      <c r="BK70" s="53" t="str">
        <f>IFERROR(VLOOKUP($A70,#REF!,12,FALSE),"0")</f>
        <v>0</v>
      </c>
      <c r="BL70" s="53" t="str">
        <f>IFERROR(VLOOKUP($A70,#REF!,12,FALSE),"0")</f>
        <v>0</v>
      </c>
      <c r="BM70" s="53" t="str">
        <f>IFERROR(VLOOKUP($A70,#REF!,12,FALSE),"0")</f>
        <v>0</v>
      </c>
      <c r="BN70" s="53" t="str">
        <f>IFERROR(VLOOKUP($A70,#REF!,12,FALSE),"0")</f>
        <v>0</v>
      </c>
      <c r="BO70" s="53" t="str">
        <f>IFERROR(VLOOKUP($A70,#REF!,12,FALSE),"0")</f>
        <v>0</v>
      </c>
      <c r="BP70" s="53" t="str">
        <f>IFERROR(VLOOKUP($A70,#REF!,12,FALSE),"0")</f>
        <v>0</v>
      </c>
      <c r="BQ70" s="53" t="str">
        <f>IFERROR(VLOOKUP($A70,#REF!,12,FALSE),"0")</f>
        <v>0</v>
      </c>
      <c r="BR70" s="53" t="str">
        <f>IFERROR(VLOOKUP($A70,#REF!,12,FALSE),"0")</f>
        <v>0</v>
      </c>
      <c r="BS70" s="53" t="str">
        <f>IFERROR(VLOOKUP($A70,#REF!,12,FALSE),"0")</f>
        <v>0</v>
      </c>
      <c r="BT70" s="53" t="str">
        <f>IFERROR(VLOOKUP($A70,#REF!,12,FALSE),"0")</f>
        <v>0</v>
      </c>
      <c r="BU70" s="53" t="str">
        <f>IFERROR(VLOOKUP($A70,#REF!,12,FALSE),"0")</f>
        <v>0</v>
      </c>
      <c r="BV70" s="56">
        <f t="shared" si="17"/>
        <v>0</v>
      </c>
      <c r="BW70" s="53">
        <f t="shared" si="23"/>
        <v>0</v>
      </c>
      <c r="BX70" s="53" t="e">
        <f>$A$23</f>
        <v>#REF!</v>
      </c>
      <c r="BY70" s="53" t="str">
        <f>IFERROR(VLOOKUP($A70,#REF!,13,FALSE),"0")</f>
        <v>0</v>
      </c>
      <c r="BZ70" s="53" t="str">
        <f>IFERROR(VLOOKUP($A70,#REF!,13,FALSE),"0")</f>
        <v>0</v>
      </c>
      <c r="CA70" s="53" t="str">
        <f>IFERROR(VLOOKUP($A70,#REF!,13,FALSE),"0")</f>
        <v>0</v>
      </c>
      <c r="CB70" s="53" t="str">
        <f>IFERROR(VLOOKUP($A70,#REF!,13,FALSE),"0")</f>
        <v>0</v>
      </c>
      <c r="CC70" s="53" t="str">
        <f>IFERROR(VLOOKUP($A70,#REF!,13,FALSE),"0")</f>
        <v>0</v>
      </c>
      <c r="CD70" s="53" t="str">
        <f>IFERROR(VLOOKUP($A70,#REF!,13,FALSE),"0")</f>
        <v>0</v>
      </c>
      <c r="CE70" s="53" t="str">
        <f>IFERROR(VLOOKUP($A70,#REF!,13,FALSE),"0")</f>
        <v>0</v>
      </c>
      <c r="CF70" s="53" t="str">
        <f>IFERROR(VLOOKUP($A70,#REF!,13,FALSE),"0")</f>
        <v>0</v>
      </c>
      <c r="CG70" s="53" t="str">
        <f>IFERROR(VLOOKUP($A70,#REF!,13,FALSE),"0")</f>
        <v>0</v>
      </c>
      <c r="CH70" s="53" t="str">
        <f>IFERROR(VLOOKUP($A70,#REF!,13,FALSE),"0")</f>
        <v>0</v>
      </c>
      <c r="CI70" s="53" t="str">
        <f>IFERROR(VLOOKUP($A70,#REF!,13,FALSE),"0")</f>
        <v>0</v>
      </c>
      <c r="CJ70" s="53" t="str">
        <f>IFERROR(VLOOKUP($A70,#REF!,13,FALSE),"0")</f>
        <v>0</v>
      </c>
      <c r="CK70" s="56">
        <f t="shared" si="18"/>
        <v>0</v>
      </c>
      <c r="CL70" s="53">
        <f t="shared" si="24"/>
        <v>0</v>
      </c>
      <c r="CM70" s="53" t="e">
        <f>$A$23</f>
        <v>#REF!</v>
      </c>
      <c r="CN70" s="53" t="str">
        <f>IFERROR(VLOOKUP($A70,#REF!,14,FALSE),"0")</f>
        <v>0</v>
      </c>
      <c r="CO70" s="53" t="str">
        <f>IFERROR(VLOOKUP($A70,#REF!,14,FALSE),"0")</f>
        <v>0</v>
      </c>
      <c r="CP70" s="53" t="str">
        <f>IFERROR(VLOOKUP($A70,#REF!,14,FALSE),"0")</f>
        <v>0</v>
      </c>
      <c r="CQ70" s="53" t="str">
        <f>IFERROR(VLOOKUP($A70,#REF!,14,FALSE),"0")</f>
        <v>0</v>
      </c>
      <c r="CR70" s="53" t="str">
        <f>IFERROR(VLOOKUP($A70,#REF!,14,FALSE),"0")</f>
        <v>0</v>
      </c>
      <c r="CS70" s="53" t="str">
        <f>IFERROR(VLOOKUP($A70,#REF!,14,FALSE),"0")</f>
        <v>0</v>
      </c>
      <c r="CT70" s="53" t="str">
        <f>IFERROR(VLOOKUP($A70,#REF!,14,FALSE),"0")</f>
        <v>0</v>
      </c>
      <c r="CU70" s="53" t="str">
        <f>IFERROR(VLOOKUP($A70,#REF!,14,FALSE),"0")</f>
        <v>0</v>
      </c>
      <c r="CV70" s="53" t="str">
        <f>IFERROR(VLOOKUP($A70,#REF!,14,FALSE),"0")</f>
        <v>0</v>
      </c>
      <c r="CW70" s="53" t="str">
        <f>IFERROR(VLOOKUP($A70,#REF!,14,FALSE),"0")</f>
        <v>0</v>
      </c>
      <c r="CX70" s="53" t="str">
        <f>IFERROR(VLOOKUP($A70,#REF!,14,FALSE),"0")</f>
        <v>0</v>
      </c>
      <c r="CY70" s="53" t="str">
        <f>IFERROR(VLOOKUP($A70,#REF!,14,FALSE),"0")</f>
        <v>0</v>
      </c>
      <c r="CZ70" s="56">
        <f t="shared" si="19"/>
        <v>0</v>
      </c>
      <c r="DA70" s="53">
        <f t="shared" si="25"/>
        <v>0</v>
      </c>
    </row>
    <row r="71" spans="1:105" s="72" customFormat="1" ht="18" thickBot="1" x14ac:dyDescent="0.3">
      <c r="A71" s="72" t="str">
        <f>$A$24</f>
        <v>masharih</v>
      </c>
      <c r="B71" s="72" t="str">
        <f>IFERROR(VLOOKUP($A71,#REF!,8,FALSE),"0")</f>
        <v>0</v>
      </c>
      <c r="C71" s="72" t="str">
        <f>IFERROR(VLOOKUP($A71,#REF!,8,FALSE),"0")</f>
        <v>0</v>
      </c>
      <c r="D71" s="72" t="str">
        <f>IFERROR(VLOOKUP($A71,#REF!,8,FALSE),"0")</f>
        <v>0</v>
      </c>
      <c r="E71" s="72" t="str">
        <f>IFERROR(VLOOKUP($A71,#REF!,8,FALSE),"0")</f>
        <v>0</v>
      </c>
      <c r="F71" s="72" t="str">
        <f>IFERROR(VLOOKUP($A71,#REF!,8,FALSE),"0")</f>
        <v>0</v>
      </c>
      <c r="G71" s="72" t="str">
        <f>IFERROR(VLOOKUP($A71,#REF!,8,FALSE),"0")</f>
        <v>0</v>
      </c>
      <c r="H71" s="72" t="str">
        <f>IFERROR(VLOOKUP($A71,#REF!,8,FALSE),"0")</f>
        <v>0</v>
      </c>
      <c r="I71" s="72" t="str">
        <f>IFERROR(VLOOKUP($A71,#REF!,8,FALSE),"0")</f>
        <v>0</v>
      </c>
      <c r="J71" s="72" t="str">
        <f>IFERROR(VLOOKUP($A71,#REF!,8,FALSE),"0")</f>
        <v>0</v>
      </c>
      <c r="K71" s="72" t="str">
        <f>IFERROR(VLOOKUP($A71,#REF!,8,FALSE),"0")</f>
        <v>0</v>
      </c>
      <c r="L71" s="72" t="str">
        <f>IFERROR(VLOOKUP($A71,#REF!,8,FALSE),"0")</f>
        <v>0</v>
      </c>
      <c r="M71" s="72" t="str">
        <f>IFERROR(VLOOKUP($A71,#REF!,8,FALSE),"0")</f>
        <v>0</v>
      </c>
      <c r="N71" s="73">
        <f t="shared" si="13"/>
        <v>0</v>
      </c>
      <c r="P71" s="72" t="str">
        <f>$A$24</f>
        <v>masharih</v>
      </c>
      <c r="Q71" s="72" t="str">
        <f>IFERROR(VLOOKUP($A71,#REF!,9,FALSE),"0")</f>
        <v>0</v>
      </c>
      <c r="R71" s="72" t="str">
        <f>IFERROR(VLOOKUP($A71,#REF!,9,FALSE),"0")</f>
        <v>0</v>
      </c>
      <c r="S71" s="72" t="str">
        <f>IFERROR(VLOOKUP($A71,#REF!,9,FALSE),"0")</f>
        <v>0</v>
      </c>
      <c r="T71" s="72" t="str">
        <f>IFERROR(VLOOKUP($A71,#REF!,9,FALSE),"0")</f>
        <v>0</v>
      </c>
      <c r="U71" s="72" t="str">
        <f>IFERROR(VLOOKUP($A71,#REF!,9,FALSE),"0")</f>
        <v>0</v>
      </c>
      <c r="V71" s="72" t="str">
        <f>IFERROR(VLOOKUP($A71,#REF!,9,FALSE),"0")</f>
        <v>0</v>
      </c>
      <c r="W71" s="72" t="str">
        <f>IFERROR(VLOOKUP($A71,#REF!,9,FALSE),"0")</f>
        <v>0</v>
      </c>
      <c r="X71" s="72" t="str">
        <f>IFERROR(VLOOKUP($A71,#REF!,9,FALSE),"0")</f>
        <v>0</v>
      </c>
      <c r="Y71" s="72" t="str">
        <f>IFERROR(VLOOKUP($A71,#REF!,9,FALSE),"0")</f>
        <v>0</v>
      </c>
      <c r="Z71" s="72" t="str">
        <f>IFERROR(VLOOKUP($A71,#REF!,9,FALSE),"0")</f>
        <v>0</v>
      </c>
      <c r="AA71" s="72" t="str">
        <f>IFERROR(VLOOKUP($A71,#REF!,9,FALSE),"0")</f>
        <v>0</v>
      </c>
      <c r="AB71" s="72" t="str">
        <f>IFERROR(VLOOKUP($A71,#REF!,9,FALSE),"0")</f>
        <v>0</v>
      </c>
      <c r="AC71" s="73">
        <f t="shared" si="14"/>
        <v>0</v>
      </c>
      <c r="AD71" s="53">
        <f t="shared" si="20"/>
        <v>0</v>
      </c>
      <c r="AE71" s="72" t="str">
        <f>$A$24</f>
        <v>masharih</v>
      </c>
      <c r="AF71" s="72" t="str">
        <f>IFERROR(VLOOKUP($A71,#REF!,10,FALSE),"0")</f>
        <v>0</v>
      </c>
      <c r="AG71" s="72" t="str">
        <f>IFERROR(VLOOKUP($A71,#REF!,10,FALSE),"0")</f>
        <v>0</v>
      </c>
      <c r="AH71" s="72" t="str">
        <f>IFERROR(VLOOKUP($A71,#REF!,10,FALSE),"0")</f>
        <v>0</v>
      </c>
      <c r="AI71" s="72" t="str">
        <f>IFERROR(VLOOKUP($A71,#REF!,10,FALSE),"0")</f>
        <v>0</v>
      </c>
      <c r="AJ71" s="72" t="str">
        <f>IFERROR(VLOOKUP($A71,#REF!,10,FALSE),"0")</f>
        <v>0</v>
      </c>
      <c r="AK71" s="72" t="str">
        <f>IFERROR(VLOOKUP($A71,#REF!,10,FALSE),"0")</f>
        <v>0</v>
      </c>
      <c r="AL71" s="72" t="str">
        <f>IFERROR(VLOOKUP($A71,#REF!,10,FALSE),"0")</f>
        <v>0</v>
      </c>
      <c r="AM71" s="72" t="str">
        <f>IFERROR(VLOOKUP($A71,#REF!,10,FALSE),"0")</f>
        <v>0</v>
      </c>
      <c r="AN71" s="72" t="str">
        <f>IFERROR(VLOOKUP($A71,#REF!,10,FALSE),"0")</f>
        <v>0</v>
      </c>
      <c r="AO71" s="72" t="str">
        <f>IFERROR(VLOOKUP($A71,#REF!,10,FALSE),"0")</f>
        <v>0</v>
      </c>
      <c r="AP71" s="72" t="str">
        <f>IFERROR(VLOOKUP($A71,#REF!,10,FALSE),"0")</f>
        <v>0</v>
      </c>
      <c r="AQ71" s="72" t="str">
        <f>IFERROR(VLOOKUP($A71,#REF!,10,FALSE),"0")</f>
        <v>0</v>
      </c>
      <c r="AR71" s="73">
        <f t="shared" si="15"/>
        <v>0</v>
      </c>
      <c r="AS71" s="53">
        <f t="shared" si="21"/>
        <v>0</v>
      </c>
      <c r="AT71" s="72" t="str">
        <f>$A$24</f>
        <v>masharih</v>
      </c>
      <c r="AU71" s="72" t="str">
        <f>IFERROR(VLOOKUP($A71,#REF!,11,FALSE),"0")</f>
        <v>0</v>
      </c>
      <c r="AV71" s="72" t="str">
        <f>IFERROR(VLOOKUP($A71,#REF!,11,FALSE),"0")</f>
        <v>0</v>
      </c>
      <c r="AW71" s="72" t="str">
        <f>IFERROR(VLOOKUP($A71,#REF!,11,FALSE),"0")</f>
        <v>0</v>
      </c>
      <c r="AX71" s="72" t="str">
        <f>IFERROR(VLOOKUP($A71,#REF!,11,FALSE),"0")</f>
        <v>0</v>
      </c>
      <c r="AY71" s="72" t="str">
        <f>IFERROR(VLOOKUP($A71,#REF!,11,FALSE),"0")</f>
        <v>0</v>
      </c>
      <c r="AZ71" s="72" t="str">
        <f>IFERROR(VLOOKUP($A71,#REF!,11,FALSE),"0")</f>
        <v>0</v>
      </c>
      <c r="BA71" s="72" t="str">
        <f>IFERROR(VLOOKUP($A71,#REF!,11,FALSE),"0")</f>
        <v>0</v>
      </c>
      <c r="BB71" s="72" t="str">
        <f>IFERROR(VLOOKUP($A71,#REF!,11,FALSE),"0")</f>
        <v>0</v>
      </c>
      <c r="BC71" s="72" t="str">
        <f>IFERROR(VLOOKUP($A71,#REF!,11,FALSE),"0")</f>
        <v>0</v>
      </c>
      <c r="BD71" s="72" t="str">
        <f>IFERROR(VLOOKUP($A71,#REF!,11,FALSE),"0")</f>
        <v>0</v>
      </c>
      <c r="BE71" s="72" t="str">
        <f>IFERROR(VLOOKUP($A71,#REF!,11,FALSE),"0")</f>
        <v>0</v>
      </c>
      <c r="BF71" s="72" t="str">
        <f>IFERROR(VLOOKUP($A71,#REF!,11,FALSE),"0")</f>
        <v>0</v>
      </c>
      <c r="BG71" s="73">
        <f t="shared" si="16"/>
        <v>0</v>
      </c>
      <c r="BH71" s="53">
        <f t="shared" si="22"/>
        <v>0</v>
      </c>
      <c r="BI71" s="72" t="str">
        <f>$A$24</f>
        <v>masharih</v>
      </c>
      <c r="BJ71" s="72" t="str">
        <f>IFERROR(VLOOKUP($A71,#REF!,12,FALSE),"0")</f>
        <v>0</v>
      </c>
      <c r="BK71" s="72" t="str">
        <f>IFERROR(VLOOKUP($A71,#REF!,12,FALSE),"0")</f>
        <v>0</v>
      </c>
      <c r="BL71" s="72" t="str">
        <f>IFERROR(VLOOKUP($A71,#REF!,12,FALSE),"0")</f>
        <v>0</v>
      </c>
      <c r="BM71" s="72" t="str">
        <f>IFERROR(VLOOKUP($A71,#REF!,12,FALSE),"0")</f>
        <v>0</v>
      </c>
      <c r="BN71" s="72" t="str">
        <f>IFERROR(VLOOKUP($A71,#REF!,12,FALSE),"0")</f>
        <v>0</v>
      </c>
      <c r="BO71" s="72" t="str">
        <f>IFERROR(VLOOKUP($A71,#REF!,12,FALSE),"0")</f>
        <v>0</v>
      </c>
      <c r="BP71" s="72" t="str">
        <f>IFERROR(VLOOKUP($A71,#REF!,12,FALSE),"0")</f>
        <v>0</v>
      </c>
      <c r="BQ71" s="72" t="str">
        <f>IFERROR(VLOOKUP($A71,#REF!,12,FALSE),"0")</f>
        <v>0</v>
      </c>
      <c r="BR71" s="72" t="str">
        <f>IFERROR(VLOOKUP($A71,#REF!,12,FALSE),"0")</f>
        <v>0</v>
      </c>
      <c r="BS71" s="72" t="str">
        <f>IFERROR(VLOOKUP($A71,#REF!,12,FALSE),"0")</f>
        <v>0</v>
      </c>
      <c r="BT71" s="72" t="str">
        <f>IFERROR(VLOOKUP($A71,#REF!,12,FALSE),"0")</f>
        <v>0</v>
      </c>
      <c r="BU71" s="72" t="str">
        <f>IFERROR(VLOOKUP($A71,#REF!,12,FALSE),"0")</f>
        <v>0</v>
      </c>
      <c r="BV71" s="73">
        <f t="shared" si="17"/>
        <v>0</v>
      </c>
      <c r="BW71" s="53">
        <f t="shared" si="23"/>
        <v>0</v>
      </c>
      <c r="BX71" s="72" t="str">
        <f>$A$24</f>
        <v>masharih</v>
      </c>
      <c r="BY71" s="72" t="str">
        <f>IFERROR(VLOOKUP($A71,#REF!,13,FALSE),"0")</f>
        <v>0</v>
      </c>
      <c r="BZ71" s="72" t="str">
        <f>IFERROR(VLOOKUP($A71,#REF!,13,FALSE),"0")</f>
        <v>0</v>
      </c>
      <c r="CA71" s="72" t="str">
        <f>IFERROR(VLOOKUP($A71,#REF!,13,FALSE),"0")</f>
        <v>0</v>
      </c>
      <c r="CB71" s="72" t="str">
        <f>IFERROR(VLOOKUP($A71,#REF!,13,FALSE),"0")</f>
        <v>0</v>
      </c>
      <c r="CC71" s="72" t="str">
        <f>IFERROR(VLOOKUP($A71,#REF!,13,FALSE),"0")</f>
        <v>0</v>
      </c>
      <c r="CD71" s="72" t="str">
        <f>IFERROR(VLOOKUP($A71,#REF!,13,FALSE),"0")</f>
        <v>0</v>
      </c>
      <c r="CE71" s="72" t="str">
        <f>IFERROR(VLOOKUP($A71,#REF!,13,FALSE),"0")</f>
        <v>0</v>
      </c>
      <c r="CF71" s="72" t="str">
        <f>IFERROR(VLOOKUP($A71,#REF!,13,FALSE),"0")</f>
        <v>0</v>
      </c>
      <c r="CG71" s="72" t="str">
        <f>IFERROR(VLOOKUP($A71,#REF!,13,FALSE),"0")</f>
        <v>0</v>
      </c>
      <c r="CH71" s="72" t="str">
        <f>IFERROR(VLOOKUP($A71,#REF!,13,FALSE),"0")</f>
        <v>0</v>
      </c>
      <c r="CI71" s="72" t="str">
        <f>IFERROR(VLOOKUP($A71,#REF!,13,FALSE),"0")</f>
        <v>0</v>
      </c>
      <c r="CJ71" s="72" t="str">
        <f>IFERROR(VLOOKUP($A71,#REF!,13,FALSE),"0")</f>
        <v>0</v>
      </c>
      <c r="CK71" s="73">
        <f t="shared" si="18"/>
        <v>0</v>
      </c>
      <c r="CL71" s="53">
        <f t="shared" si="24"/>
        <v>0</v>
      </c>
      <c r="CM71" s="72" t="str">
        <f>$A$24</f>
        <v>masharih</v>
      </c>
      <c r="CN71" s="72" t="str">
        <f>IFERROR(VLOOKUP($A71,#REF!,14,FALSE),"0")</f>
        <v>0</v>
      </c>
      <c r="CO71" s="72" t="str">
        <f>IFERROR(VLOOKUP($A71,#REF!,14,FALSE),"0")</f>
        <v>0</v>
      </c>
      <c r="CP71" s="72" t="str">
        <f>IFERROR(VLOOKUP($A71,#REF!,14,FALSE),"0")</f>
        <v>0</v>
      </c>
      <c r="CQ71" s="72" t="str">
        <f>IFERROR(VLOOKUP($A71,#REF!,14,FALSE),"0")</f>
        <v>0</v>
      </c>
      <c r="CR71" s="72" t="str">
        <f>IFERROR(VLOOKUP($A71,#REF!,14,FALSE),"0")</f>
        <v>0</v>
      </c>
      <c r="CS71" s="72" t="str">
        <f>IFERROR(VLOOKUP($A71,#REF!,14,FALSE),"0")</f>
        <v>0</v>
      </c>
      <c r="CT71" s="72" t="str">
        <f>IFERROR(VLOOKUP($A71,#REF!,14,FALSE),"0")</f>
        <v>0</v>
      </c>
      <c r="CU71" s="72" t="str">
        <f>IFERROR(VLOOKUP($A71,#REF!,14,FALSE),"0")</f>
        <v>0</v>
      </c>
      <c r="CV71" s="72" t="str">
        <f>IFERROR(VLOOKUP($A71,#REF!,14,FALSE),"0")</f>
        <v>0</v>
      </c>
      <c r="CW71" s="72" t="str">
        <f>IFERROR(VLOOKUP($A71,#REF!,14,FALSE),"0")</f>
        <v>0</v>
      </c>
      <c r="CX71" s="72" t="str">
        <f>IFERROR(VLOOKUP($A71,#REF!,14,FALSE),"0")</f>
        <v>0</v>
      </c>
      <c r="CY71" s="72" t="str">
        <f>IFERROR(VLOOKUP($A71,#REF!,14,FALSE),"0")</f>
        <v>0</v>
      </c>
      <c r="CZ71" s="73">
        <f t="shared" si="19"/>
        <v>0</v>
      </c>
      <c r="DA71" s="53">
        <f t="shared" si="25"/>
        <v>0</v>
      </c>
    </row>
    <row r="72" spans="1:105" x14ac:dyDescent="0.25">
      <c r="A72" s="53" t="e">
        <f>$A$25</f>
        <v>#REF!</v>
      </c>
      <c r="N72" s="56"/>
      <c r="P72" s="53" t="e">
        <f>$A$25</f>
        <v>#REF!</v>
      </c>
      <c r="AC72" s="56"/>
      <c r="AE72" s="53" t="e">
        <f>$A$25</f>
        <v>#REF!</v>
      </c>
      <c r="AR72" s="56"/>
      <c r="AT72" s="53" t="e">
        <f>$A$25</f>
        <v>#REF!</v>
      </c>
      <c r="BG72" s="56"/>
      <c r="BI72" s="53" t="e">
        <f>$A$25</f>
        <v>#REF!</v>
      </c>
      <c r="BV72" s="56"/>
      <c r="BX72" s="53" t="e">
        <f>$A$25</f>
        <v>#REF!</v>
      </c>
      <c r="CK72" s="56"/>
      <c r="CZ72" s="56"/>
    </row>
    <row r="73" spans="1:105" x14ac:dyDescent="0.25">
      <c r="A73" s="53" t="str">
        <f>$A$26</f>
        <v>tangtao</v>
      </c>
      <c r="B73" s="53" t="str">
        <f>IFERROR(VLOOKUP($A73,#REF!,8,FALSE),"0")</f>
        <v>0</v>
      </c>
      <c r="C73" s="53" t="str">
        <f>IFERROR(VLOOKUP($A73,#REF!,8,FALSE),"0")</f>
        <v>0</v>
      </c>
      <c r="D73" s="53" t="str">
        <f>IFERROR(VLOOKUP($A73,#REF!,8,FALSE),"0")</f>
        <v>0</v>
      </c>
      <c r="E73" s="53" t="str">
        <f>IFERROR(VLOOKUP($A73,#REF!,8,FALSE),"0")</f>
        <v>0</v>
      </c>
      <c r="F73" s="53" t="str">
        <f>IFERROR(VLOOKUP($A73,#REF!,8,FALSE),"0")</f>
        <v>0</v>
      </c>
      <c r="G73" s="53" t="str">
        <f>IFERROR(VLOOKUP($A73,#REF!,8,FALSE),"0")</f>
        <v>0</v>
      </c>
      <c r="H73" s="53" t="str">
        <f>IFERROR(VLOOKUP($A73,#REF!,8,FALSE),"0")</f>
        <v>0</v>
      </c>
      <c r="I73" s="53" t="str">
        <f>IFERROR(VLOOKUP($A73,#REF!,8,FALSE),"0")</f>
        <v>0</v>
      </c>
      <c r="J73" s="53" t="str">
        <f>IFERROR(VLOOKUP($A73,#REF!,8,FALSE),"0")</f>
        <v>0</v>
      </c>
      <c r="K73" s="53" t="str">
        <f>IFERROR(VLOOKUP($A73,#REF!,8,FALSE),"0")</f>
        <v>0</v>
      </c>
      <c r="L73" s="53" t="str">
        <f>IFERROR(VLOOKUP($A73,#REF!,8,FALSE),"0")</f>
        <v>0</v>
      </c>
      <c r="M73" s="53" t="str">
        <f>IFERROR(VLOOKUP($A73,#REF!,8,FALSE),"0")</f>
        <v>0</v>
      </c>
      <c r="N73" s="56">
        <f t="shared" si="13"/>
        <v>0</v>
      </c>
      <c r="P73" s="53" t="str">
        <f>$A$26</f>
        <v>tangtao</v>
      </c>
      <c r="Q73" s="53" t="str">
        <f>IFERROR(VLOOKUP($A73,#REF!,9,FALSE),"0")</f>
        <v>0</v>
      </c>
      <c r="R73" s="53" t="str">
        <f>IFERROR(VLOOKUP($A73,#REF!,9,FALSE),"0")</f>
        <v>0</v>
      </c>
      <c r="S73" s="53" t="str">
        <f>IFERROR(VLOOKUP($A73,#REF!,9,FALSE),"0")</f>
        <v>0</v>
      </c>
      <c r="T73" s="53" t="str">
        <f>IFERROR(VLOOKUP($A73,#REF!,9,FALSE),"0")</f>
        <v>0</v>
      </c>
      <c r="U73" s="53" t="str">
        <f>IFERROR(VLOOKUP($A73,#REF!,9,FALSE),"0")</f>
        <v>0</v>
      </c>
      <c r="V73" s="53" t="str">
        <f>IFERROR(VLOOKUP($A73,#REF!,9,FALSE),"0")</f>
        <v>0</v>
      </c>
      <c r="W73" s="53" t="str">
        <f>IFERROR(VLOOKUP($A73,#REF!,9,FALSE),"0")</f>
        <v>0</v>
      </c>
      <c r="X73" s="53" t="str">
        <f>IFERROR(VLOOKUP($A73,#REF!,9,FALSE),"0")</f>
        <v>0</v>
      </c>
      <c r="Y73" s="53" t="str">
        <f>IFERROR(VLOOKUP($A73,#REF!,9,FALSE),"0")</f>
        <v>0</v>
      </c>
      <c r="Z73" s="53" t="str">
        <f>IFERROR(VLOOKUP($A73,#REF!,9,FALSE),"0")</f>
        <v>0</v>
      </c>
      <c r="AA73" s="53" t="str">
        <f>IFERROR(VLOOKUP($A73,#REF!,9,FALSE),"0")</f>
        <v>0</v>
      </c>
      <c r="AB73" s="53" t="str">
        <f>IFERROR(VLOOKUP($A73,#REF!,9,FALSE),"0")</f>
        <v>0</v>
      </c>
      <c r="AC73" s="56">
        <f t="shared" si="14"/>
        <v>0</v>
      </c>
      <c r="AE73" s="53" t="str">
        <f>$A$26</f>
        <v>tangtao</v>
      </c>
      <c r="AF73" s="53" t="str">
        <f>IFERROR(VLOOKUP($A73,#REF!,10,FALSE),"0")</f>
        <v>0</v>
      </c>
      <c r="AG73" s="53" t="str">
        <f>IFERROR(VLOOKUP($A73,#REF!,10,FALSE),"0")</f>
        <v>0</v>
      </c>
      <c r="AH73" s="53" t="str">
        <f>IFERROR(VLOOKUP($A73,#REF!,10,FALSE),"0")</f>
        <v>0</v>
      </c>
      <c r="AI73" s="53" t="str">
        <f>IFERROR(VLOOKUP($A73,#REF!,10,FALSE),"0")</f>
        <v>0</v>
      </c>
      <c r="AJ73" s="53" t="str">
        <f>IFERROR(VLOOKUP($A73,#REF!,10,FALSE),"0")</f>
        <v>0</v>
      </c>
      <c r="AK73" s="53" t="str">
        <f>IFERROR(VLOOKUP($A73,#REF!,10,FALSE),"0")</f>
        <v>0</v>
      </c>
      <c r="AL73" s="53" t="str">
        <f>IFERROR(VLOOKUP($A73,#REF!,10,FALSE),"0")</f>
        <v>0</v>
      </c>
      <c r="AM73" s="53" t="str">
        <f>IFERROR(VLOOKUP($A73,#REF!,10,FALSE),"0")</f>
        <v>0</v>
      </c>
      <c r="AN73" s="53" t="str">
        <f>IFERROR(VLOOKUP($A73,#REF!,10,FALSE),"0")</f>
        <v>0</v>
      </c>
      <c r="AO73" s="53" t="str">
        <f>IFERROR(VLOOKUP($A73,#REF!,10,FALSE),"0")</f>
        <v>0</v>
      </c>
      <c r="AP73" s="53" t="str">
        <f>IFERROR(VLOOKUP($A73,#REF!,10,FALSE),"0")</f>
        <v>0</v>
      </c>
      <c r="AQ73" s="53" t="str">
        <f>IFERROR(VLOOKUP($A73,#REF!,10,FALSE),"0")</f>
        <v>0</v>
      </c>
      <c r="AR73" s="56">
        <f t="shared" si="15"/>
        <v>0</v>
      </c>
      <c r="AT73" s="53" t="str">
        <f>$A$26</f>
        <v>tangtao</v>
      </c>
      <c r="AU73" s="53" t="str">
        <f>IFERROR(VLOOKUP($A73,#REF!,11,FALSE),"0")</f>
        <v>0</v>
      </c>
      <c r="AV73" s="53" t="str">
        <f>IFERROR(VLOOKUP($A73,#REF!,11,FALSE),"0")</f>
        <v>0</v>
      </c>
      <c r="AW73" s="53" t="str">
        <f>IFERROR(VLOOKUP($A73,#REF!,11,FALSE),"0")</f>
        <v>0</v>
      </c>
      <c r="AX73" s="53" t="str">
        <f>IFERROR(VLOOKUP($A73,#REF!,11,FALSE),"0")</f>
        <v>0</v>
      </c>
      <c r="AY73" s="53" t="str">
        <f>IFERROR(VLOOKUP($A73,#REF!,11,FALSE),"0")</f>
        <v>0</v>
      </c>
      <c r="AZ73" s="53" t="str">
        <f>IFERROR(VLOOKUP($A73,#REF!,11,FALSE),"0")</f>
        <v>0</v>
      </c>
      <c r="BA73" s="53" t="str">
        <f>IFERROR(VLOOKUP($A73,#REF!,11,FALSE),"0")</f>
        <v>0</v>
      </c>
      <c r="BB73" s="53" t="str">
        <f>IFERROR(VLOOKUP($A73,#REF!,11,FALSE),"0")</f>
        <v>0</v>
      </c>
      <c r="BC73" s="53" t="str">
        <f>IFERROR(VLOOKUP($A73,#REF!,11,FALSE),"0")</f>
        <v>0</v>
      </c>
      <c r="BD73" s="53" t="str">
        <f>IFERROR(VLOOKUP($A73,#REF!,11,FALSE),"0")</f>
        <v>0</v>
      </c>
      <c r="BE73" s="53" t="str">
        <f>IFERROR(VLOOKUP($A73,#REF!,11,FALSE),"0")</f>
        <v>0</v>
      </c>
      <c r="BF73" s="53" t="str">
        <f>IFERROR(VLOOKUP($A73,#REF!,11,FALSE),"0")</f>
        <v>0</v>
      </c>
      <c r="BG73" s="56">
        <f t="shared" si="16"/>
        <v>0</v>
      </c>
      <c r="BI73" s="53" t="str">
        <f>$A$26</f>
        <v>tangtao</v>
      </c>
      <c r="BJ73" s="53" t="str">
        <f>IFERROR(VLOOKUP($A73,#REF!,12,FALSE),"0")</f>
        <v>0</v>
      </c>
      <c r="BK73" s="53" t="str">
        <f>IFERROR(VLOOKUP($A73,#REF!,12,FALSE),"0")</f>
        <v>0</v>
      </c>
      <c r="BL73" s="53" t="str">
        <f>IFERROR(VLOOKUP($A73,#REF!,12,FALSE),"0")</f>
        <v>0</v>
      </c>
      <c r="BM73" s="53" t="str">
        <f>IFERROR(VLOOKUP($A73,#REF!,12,FALSE),"0")</f>
        <v>0</v>
      </c>
      <c r="BN73" s="53" t="str">
        <f>IFERROR(VLOOKUP($A73,#REF!,12,FALSE),"0")</f>
        <v>0</v>
      </c>
      <c r="BO73" s="53" t="str">
        <f>IFERROR(VLOOKUP($A73,#REF!,12,FALSE),"0")</f>
        <v>0</v>
      </c>
      <c r="BP73" s="53" t="str">
        <f>IFERROR(VLOOKUP($A73,#REF!,12,FALSE),"0")</f>
        <v>0</v>
      </c>
      <c r="BQ73" s="53" t="str">
        <f>IFERROR(VLOOKUP($A73,#REF!,12,FALSE),"0")</f>
        <v>0</v>
      </c>
      <c r="BR73" s="53" t="str">
        <f>IFERROR(VLOOKUP($A73,#REF!,12,FALSE),"0")</f>
        <v>0</v>
      </c>
      <c r="BS73" s="53" t="str">
        <f>IFERROR(VLOOKUP($A73,#REF!,12,FALSE),"0")</f>
        <v>0</v>
      </c>
      <c r="BT73" s="53" t="str">
        <f>IFERROR(VLOOKUP($A73,#REF!,12,FALSE),"0")</f>
        <v>0</v>
      </c>
      <c r="BU73" s="53" t="str">
        <f>IFERROR(VLOOKUP($A73,#REF!,12,FALSE),"0")</f>
        <v>0</v>
      </c>
      <c r="BV73" s="56">
        <f t="shared" si="17"/>
        <v>0</v>
      </c>
      <c r="BX73" s="53" t="str">
        <f>$A$26</f>
        <v>tangtao</v>
      </c>
      <c r="BY73" s="53" t="str">
        <f>IFERROR(VLOOKUP($A73,#REF!,13,FALSE),"0")</f>
        <v>0</v>
      </c>
      <c r="BZ73" s="53" t="str">
        <f>IFERROR(VLOOKUP($A73,#REF!,13,FALSE),"0")</f>
        <v>0</v>
      </c>
      <c r="CA73" s="53" t="str">
        <f>IFERROR(VLOOKUP($A73,#REF!,13,FALSE),"0")</f>
        <v>0</v>
      </c>
      <c r="CB73" s="53" t="str">
        <f>IFERROR(VLOOKUP($A73,#REF!,13,FALSE),"0")</f>
        <v>0</v>
      </c>
      <c r="CC73" s="53" t="str">
        <f>IFERROR(VLOOKUP($A73,#REF!,13,FALSE),"0")</f>
        <v>0</v>
      </c>
      <c r="CD73" s="53" t="str">
        <f>IFERROR(VLOOKUP($A73,#REF!,13,FALSE),"0")</f>
        <v>0</v>
      </c>
      <c r="CE73" s="53" t="str">
        <f>IFERROR(VLOOKUP($A73,#REF!,13,FALSE),"0")</f>
        <v>0</v>
      </c>
      <c r="CF73" s="53" t="str">
        <f>IFERROR(VLOOKUP($A73,#REF!,13,FALSE),"0")</f>
        <v>0</v>
      </c>
      <c r="CG73" s="53" t="str">
        <f>IFERROR(VLOOKUP($A73,#REF!,13,FALSE),"0")</f>
        <v>0</v>
      </c>
      <c r="CH73" s="53" t="str">
        <f>IFERROR(VLOOKUP($A73,#REF!,13,FALSE),"0")</f>
        <v>0</v>
      </c>
      <c r="CI73" s="53" t="str">
        <f>IFERROR(VLOOKUP($A73,#REF!,13,FALSE),"0")</f>
        <v>0</v>
      </c>
      <c r="CJ73" s="53" t="str">
        <f>IFERROR(VLOOKUP($A73,#REF!,13,FALSE),"0")</f>
        <v>0</v>
      </c>
      <c r="CK73" s="56">
        <f t="shared" si="18"/>
        <v>0</v>
      </c>
      <c r="CM73" s="53" t="str">
        <f>$A$26</f>
        <v>tangtao</v>
      </c>
      <c r="CN73" s="53" t="str">
        <f>IFERROR(VLOOKUP($A73,#REF!,14,FALSE),"0")</f>
        <v>0</v>
      </c>
      <c r="CO73" s="53" t="str">
        <f>IFERROR(VLOOKUP($A73,#REF!,14,FALSE),"0")</f>
        <v>0</v>
      </c>
      <c r="CP73" s="53" t="str">
        <f>IFERROR(VLOOKUP($A73,#REF!,14,FALSE),"0")</f>
        <v>0</v>
      </c>
      <c r="CQ73" s="53" t="str">
        <f>IFERROR(VLOOKUP($A73,#REF!,14,FALSE),"0")</f>
        <v>0</v>
      </c>
      <c r="CR73" s="53" t="str">
        <f>IFERROR(VLOOKUP($A73,#REF!,14,FALSE),"0")</f>
        <v>0</v>
      </c>
      <c r="CS73" s="53" t="str">
        <f>IFERROR(VLOOKUP($A73,#REF!,14,FALSE),"0")</f>
        <v>0</v>
      </c>
      <c r="CT73" s="53" t="str">
        <f>IFERROR(VLOOKUP($A73,#REF!,14,FALSE),"0")</f>
        <v>0</v>
      </c>
      <c r="CU73" s="53" t="str">
        <f>IFERROR(VLOOKUP($A73,#REF!,14,FALSE),"0")</f>
        <v>0</v>
      </c>
      <c r="CV73" s="53" t="str">
        <f>IFERROR(VLOOKUP($A73,#REF!,14,FALSE),"0")</f>
        <v>0</v>
      </c>
      <c r="CW73" s="53" t="str">
        <f>IFERROR(VLOOKUP($A73,#REF!,14,FALSE),"0")</f>
        <v>0</v>
      </c>
      <c r="CX73" s="53" t="str">
        <f>IFERROR(VLOOKUP($A73,#REF!,14,FALSE),"0")</f>
        <v>0</v>
      </c>
      <c r="CY73" s="53" t="str">
        <f>IFERROR(VLOOKUP($A73,#REF!,14,FALSE),"0")</f>
        <v>0</v>
      </c>
      <c r="CZ73" s="56">
        <f t="shared" si="19"/>
        <v>0</v>
      </c>
    </row>
    <row r="74" spans="1:105" x14ac:dyDescent="0.25">
      <c r="A74" s="53">
        <f>$A$27</f>
        <v>0</v>
      </c>
      <c r="B74" s="53" t="str">
        <f>IFERROR(VLOOKUP($A74,#REF!,8,FALSE),"0")</f>
        <v>0</v>
      </c>
      <c r="C74" s="53" t="str">
        <f>IFERROR(VLOOKUP($A74,#REF!,8,FALSE),"0")</f>
        <v>0</v>
      </c>
      <c r="D74" s="53" t="str">
        <f>IFERROR(VLOOKUP($A74,#REF!,8,FALSE),"0")</f>
        <v>0</v>
      </c>
      <c r="E74" s="53" t="str">
        <f>IFERROR(VLOOKUP($A74,#REF!,8,FALSE),"0")</f>
        <v>0</v>
      </c>
      <c r="F74" s="53" t="str">
        <f>IFERROR(VLOOKUP($A74,#REF!,8,FALSE),"0")</f>
        <v>0</v>
      </c>
      <c r="G74" s="53" t="str">
        <f>IFERROR(VLOOKUP($A74,#REF!,8,FALSE),"0")</f>
        <v>0</v>
      </c>
      <c r="H74" s="53" t="str">
        <f>IFERROR(VLOOKUP($A74,#REF!,8,FALSE),"0")</f>
        <v>0</v>
      </c>
      <c r="I74" s="53" t="str">
        <f>IFERROR(VLOOKUP($A74,#REF!,8,FALSE),"0")</f>
        <v>0</v>
      </c>
      <c r="J74" s="53" t="str">
        <f>IFERROR(VLOOKUP($A74,#REF!,8,FALSE),"0")</f>
        <v>0</v>
      </c>
      <c r="K74" s="53" t="str">
        <f>IFERROR(VLOOKUP($A74,#REF!,8,FALSE),"0")</f>
        <v>0</v>
      </c>
      <c r="L74" s="53" t="str">
        <f>IFERROR(VLOOKUP($A74,#REF!,8,FALSE),"0")</f>
        <v>0</v>
      </c>
      <c r="M74" s="53" t="str">
        <f>IFERROR(VLOOKUP($A74,#REF!,8,FALSE),"0")</f>
        <v>0</v>
      </c>
      <c r="N74" s="56">
        <f t="shared" si="13"/>
        <v>0</v>
      </c>
      <c r="P74" s="53">
        <f>$A$27</f>
        <v>0</v>
      </c>
      <c r="Q74" s="53" t="str">
        <f>IFERROR(VLOOKUP($A74,#REF!,9,FALSE),"0")</f>
        <v>0</v>
      </c>
      <c r="R74" s="53" t="str">
        <f>IFERROR(VLOOKUP($A74,#REF!,9,FALSE),"0")</f>
        <v>0</v>
      </c>
      <c r="S74" s="53" t="str">
        <f>IFERROR(VLOOKUP($A74,#REF!,9,FALSE),"0")</f>
        <v>0</v>
      </c>
      <c r="T74" s="53" t="str">
        <f>IFERROR(VLOOKUP($A74,#REF!,9,FALSE),"0")</f>
        <v>0</v>
      </c>
      <c r="U74" s="53" t="str">
        <f>IFERROR(VLOOKUP($A74,#REF!,9,FALSE),"0")</f>
        <v>0</v>
      </c>
      <c r="V74" s="53" t="str">
        <f>IFERROR(VLOOKUP($A74,#REF!,9,FALSE),"0")</f>
        <v>0</v>
      </c>
      <c r="W74" s="53" t="str">
        <f>IFERROR(VLOOKUP($A74,#REF!,9,FALSE),"0")</f>
        <v>0</v>
      </c>
      <c r="X74" s="53" t="str">
        <f>IFERROR(VLOOKUP($A74,#REF!,9,FALSE),"0")</f>
        <v>0</v>
      </c>
      <c r="Y74" s="53" t="str">
        <f>IFERROR(VLOOKUP($A74,#REF!,9,FALSE),"0")</f>
        <v>0</v>
      </c>
      <c r="Z74" s="53" t="str">
        <f>IFERROR(VLOOKUP($A74,#REF!,9,FALSE),"0")</f>
        <v>0</v>
      </c>
      <c r="AA74" s="53" t="str">
        <f>IFERROR(VLOOKUP($A74,#REF!,9,FALSE),"0")</f>
        <v>0</v>
      </c>
      <c r="AB74" s="53" t="str">
        <f>IFERROR(VLOOKUP($A74,#REF!,9,FALSE),"0")</f>
        <v>0</v>
      </c>
      <c r="AC74" s="56">
        <f t="shared" si="14"/>
        <v>0</v>
      </c>
      <c r="AE74" s="53">
        <f>$A$27</f>
        <v>0</v>
      </c>
      <c r="AF74" s="53" t="str">
        <f>IFERROR(VLOOKUP($A74,#REF!,10,FALSE),"0")</f>
        <v>0</v>
      </c>
      <c r="AG74" s="53" t="str">
        <f>IFERROR(VLOOKUP($A74,#REF!,10,FALSE),"0")</f>
        <v>0</v>
      </c>
      <c r="AH74" s="53" t="str">
        <f>IFERROR(VLOOKUP($A74,#REF!,10,FALSE),"0")</f>
        <v>0</v>
      </c>
      <c r="AI74" s="53" t="str">
        <f>IFERROR(VLOOKUP($A74,#REF!,10,FALSE),"0")</f>
        <v>0</v>
      </c>
      <c r="AJ74" s="53" t="str">
        <f>IFERROR(VLOOKUP($A74,#REF!,10,FALSE),"0")</f>
        <v>0</v>
      </c>
      <c r="AK74" s="53" t="str">
        <f>IFERROR(VLOOKUP($A74,#REF!,10,FALSE),"0")</f>
        <v>0</v>
      </c>
      <c r="AL74" s="53" t="str">
        <f>IFERROR(VLOOKUP($A74,#REF!,10,FALSE),"0")</f>
        <v>0</v>
      </c>
      <c r="AM74" s="53" t="str">
        <f>IFERROR(VLOOKUP($A74,#REF!,10,FALSE),"0")</f>
        <v>0</v>
      </c>
      <c r="AN74" s="53" t="str">
        <f>IFERROR(VLOOKUP($A74,#REF!,10,FALSE),"0")</f>
        <v>0</v>
      </c>
      <c r="AO74" s="53" t="str">
        <f>IFERROR(VLOOKUP($A74,#REF!,10,FALSE),"0")</f>
        <v>0</v>
      </c>
      <c r="AP74" s="53" t="str">
        <f>IFERROR(VLOOKUP($A74,#REF!,10,FALSE),"0")</f>
        <v>0</v>
      </c>
      <c r="AQ74" s="53" t="str">
        <f>IFERROR(VLOOKUP($A74,#REF!,10,FALSE),"0")</f>
        <v>0</v>
      </c>
      <c r="AR74" s="56">
        <f t="shared" si="15"/>
        <v>0</v>
      </c>
      <c r="AT74" s="53">
        <f>$A$27</f>
        <v>0</v>
      </c>
      <c r="AU74" s="53" t="str">
        <f>IFERROR(VLOOKUP($A74,#REF!,11,FALSE),"0")</f>
        <v>0</v>
      </c>
      <c r="AV74" s="53" t="str">
        <f>IFERROR(VLOOKUP($A74,#REF!,11,FALSE),"0")</f>
        <v>0</v>
      </c>
      <c r="AW74" s="53" t="str">
        <f>IFERROR(VLOOKUP($A74,#REF!,11,FALSE),"0")</f>
        <v>0</v>
      </c>
      <c r="AX74" s="53" t="str">
        <f>IFERROR(VLOOKUP($A74,#REF!,11,FALSE),"0")</f>
        <v>0</v>
      </c>
      <c r="AY74" s="53" t="str">
        <f>IFERROR(VLOOKUP($A74,#REF!,11,FALSE),"0")</f>
        <v>0</v>
      </c>
      <c r="AZ74" s="53" t="str">
        <f>IFERROR(VLOOKUP($A74,#REF!,11,FALSE),"0")</f>
        <v>0</v>
      </c>
      <c r="BA74" s="53" t="str">
        <f>IFERROR(VLOOKUP($A74,#REF!,11,FALSE),"0")</f>
        <v>0</v>
      </c>
      <c r="BB74" s="53" t="str">
        <f>IFERROR(VLOOKUP($A74,#REF!,11,FALSE),"0")</f>
        <v>0</v>
      </c>
      <c r="BC74" s="53" t="str">
        <f>IFERROR(VLOOKUP($A74,#REF!,11,FALSE),"0")</f>
        <v>0</v>
      </c>
      <c r="BD74" s="53" t="str">
        <f>IFERROR(VLOOKUP($A74,#REF!,11,FALSE),"0")</f>
        <v>0</v>
      </c>
      <c r="BE74" s="53" t="str">
        <f>IFERROR(VLOOKUP($A74,#REF!,11,FALSE),"0")</f>
        <v>0</v>
      </c>
      <c r="BF74" s="53" t="str">
        <f>IFERROR(VLOOKUP($A74,#REF!,11,FALSE),"0")</f>
        <v>0</v>
      </c>
      <c r="BG74" s="56">
        <f t="shared" si="16"/>
        <v>0</v>
      </c>
      <c r="BI74" s="53">
        <f>$A$27</f>
        <v>0</v>
      </c>
      <c r="BJ74" s="53" t="str">
        <f>IFERROR(VLOOKUP($A74,#REF!,12,FALSE),"0")</f>
        <v>0</v>
      </c>
      <c r="BK74" s="53" t="str">
        <f>IFERROR(VLOOKUP($A74,#REF!,12,FALSE),"0")</f>
        <v>0</v>
      </c>
      <c r="BL74" s="53" t="str">
        <f>IFERROR(VLOOKUP($A74,#REF!,12,FALSE),"0")</f>
        <v>0</v>
      </c>
      <c r="BM74" s="53" t="str">
        <f>IFERROR(VLOOKUP($A74,#REF!,12,FALSE),"0")</f>
        <v>0</v>
      </c>
      <c r="BN74" s="53" t="str">
        <f>IFERROR(VLOOKUP($A74,#REF!,12,FALSE),"0")</f>
        <v>0</v>
      </c>
      <c r="BO74" s="53" t="str">
        <f>IFERROR(VLOOKUP($A74,#REF!,12,FALSE),"0")</f>
        <v>0</v>
      </c>
      <c r="BP74" s="53" t="str">
        <f>IFERROR(VLOOKUP($A74,#REF!,12,FALSE),"0")</f>
        <v>0</v>
      </c>
      <c r="BQ74" s="53" t="str">
        <f>IFERROR(VLOOKUP($A74,#REF!,12,FALSE),"0")</f>
        <v>0</v>
      </c>
      <c r="BR74" s="53" t="str">
        <f>IFERROR(VLOOKUP($A74,#REF!,12,FALSE),"0")</f>
        <v>0</v>
      </c>
      <c r="BS74" s="53" t="str">
        <f>IFERROR(VLOOKUP($A74,#REF!,12,FALSE),"0")</f>
        <v>0</v>
      </c>
      <c r="BT74" s="53" t="str">
        <f>IFERROR(VLOOKUP($A74,#REF!,12,FALSE),"0")</f>
        <v>0</v>
      </c>
      <c r="BU74" s="53" t="str">
        <f>IFERROR(VLOOKUP($A74,#REF!,12,FALSE),"0")</f>
        <v>0</v>
      </c>
      <c r="BV74" s="56">
        <f t="shared" si="17"/>
        <v>0</v>
      </c>
      <c r="BX74" s="53">
        <f>$A$27</f>
        <v>0</v>
      </c>
      <c r="BY74" s="53" t="str">
        <f>IFERROR(VLOOKUP($A74,#REF!,13,FALSE),"0")</f>
        <v>0</v>
      </c>
      <c r="BZ74" s="53" t="str">
        <f>IFERROR(VLOOKUP($A74,#REF!,13,FALSE),"0")</f>
        <v>0</v>
      </c>
      <c r="CA74" s="53" t="str">
        <f>IFERROR(VLOOKUP($A74,#REF!,13,FALSE),"0")</f>
        <v>0</v>
      </c>
      <c r="CB74" s="53" t="str">
        <f>IFERROR(VLOOKUP($A74,#REF!,13,FALSE),"0")</f>
        <v>0</v>
      </c>
      <c r="CC74" s="53" t="str">
        <f>IFERROR(VLOOKUP($A74,#REF!,13,FALSE),"0")</f>
        <v>0</v>
      </c>
      <c r="CD74" s="53" t="str">
        <f>IFERROR(VLOOKUP($A74,#REF!,13,FALSE),"0")</f>
        <v>0</v>
      </c>
      <c r="CE74" s="53" t="str">
        <f>IFERROR(VLOOKUP($A74,#REF!,13,FALSE),"0")</f>
        <v>0</v>
      </c>
      <c r="CF74" s="53" t="str">
        <f>IFERROR(VLOOKUP($A74,#REF!,13,FALSE),"0")</f>
        <v>0</v>
      </c>
      <c r="CG74" s="53" t="str">
        <f>IFERROR(VLOOKUP($A74,#REF!,13,FALSE),"0")</f>
        <v>0</v>
      </c>
      <c r="CH74" s="53" t="str">
        <f>IFERROR(VLOOKUP($A74,#REF!,13,FALSE),"0")</f>
        <v>0</v>
      </c>
      <c r="CI74" s="53" t="str">
        <f>IFERROR(VLOOKUP($A74,#REF!,13,FALSE),"0")</f>
        <v>0</v>
      </c>
      <c r="CJ74" s="53" t="str">
        <f>IFERROR(VLOOKUP($A74,#REF!,13,FALSE),"0")</f>
        <v>0</v>
      </c>
      <c r="CK74" s="56">
        <f t="shared" si="18"/>
        <v>0</v>
      </c>
      <c r="CM74" s="53">
        <f>$A$27</f>
        <v>0</v>
      </c>
      <c r="CN74" s="53" t="str">
        <f>IFERROR(VLOOKUP($A74,#REF!,14,FALSE),"0")</f>
        <v>0</v>
      </c>
      <c r="CO74" s="53" t="str">
        <f>IFERROR(VLOOKUP($A74,#REF!,14,FALSE),"0")</f>
        <v>0</v>
      </c>
      <c r="CP74" s="53" t="str">
        <f>IFERROR(VLOOKUP($A74,#REF!,14,FALSE),"0")</f>
        <v>0</v>
      </c>
      <c r="CQ74" s="53" t="str">
        <f>IFERROR(VLOOKUP($A74,#REF!,14,FALSE),"0")</f>
        <v>0</v>
      </c>
      <c r="CR74" s="53" t="str">
        <f>IFERROR(VLOOKUP($A74,#REF!,14,FALSE),"0")</f>
        <v>0</v>
      </c>
      <c r="CS74" s="53" t="str">
        <f>IFERROR(VLOOKUP($A74,#REF!,14,FALSE),"0")</f>
        <v>0</v>
      </c>
      <c r="CT74" s="53" t="str">
        <f>IFERROR(VLOOKUP($A74,#REF!,14,FALSE),"0")</f>
        <v>0</v>
      </c>
      <c r="CU74" s="53" t="str">
        <f>IFERROR(VLOOKUP($A74,#REF!,14,FALSE),"0")</f>
        <v>0</v>
      </c>
      <c r="CV74" s="53" t="str">
        <f>IFERROR(VLOOKUP($A74,#REF!,14,FALSE),"0")</f>
        <v>0</v>
      </c>
      <c r="CW74" s="53" t="str">
        <f>IFERROR(VLOOKUP($A74,#REF!,14,FALSE),"0")</f>
        <v>0</v>
      </c>
      <c r="CX74" s="53" t="str">
        <f>IFERROR(VLOOKUP($A74,#REF!,14,FALSE),"0")</f>
        <v>0</v>
      </c>
      <c r="CY74" s="53" t="str">
        <f>IFERROR(VLOOKUP($A74,#REF!,14,FALSE),"0")</f>
        <v>0</v>
      </c>
      <c r="CZ74" s="56">
        <f t="shared" si="19"/>
        <v>0</v>
      </c>
    </row>
    <row r="75" spans="1:105" x14ac:dyDescent="0.25">
      <c r="A75" s="53" t="e">
        <f>$A$28</f>
        <v>#REF!</v>
      </c>
      <c r="B75" s="53" t="str">
        <f>IFERROR(VLOOKUP($A75,#REF!,8,FALSE),"0")</f>
        <v>0</v>
      </c>
      <c r="C75" s="53" t="str">
        <f>IFERROR(VLOOKUP($A75,#REF!,8,FALSE),"0")</f>
        <v>0</v>
      </c>
      <c r="D75" s="53" t="str">
        <f>IFERROR(VLOOKUP($A75,#REF!,8,FALSE),"0")</f>
        <v>0</v>
      </c>
      <c r="E75" s="53" t="str">
        <f>IFERROR(VLOOKUP($A75,#REF!,8,FALSE),"0")</f>
        <v>0</v>
      </c>
      <c r="F75" s="53" t="str">
        <f>IFERROR(VLOOKUP($A75,#REF!,8,FALSE),"0")</f>
        <v>0</v>
      </c>
      <c r="G75" s="53" t="str">
        <f>IFERROR(VLOOKUP($A75,#REF!,8,FALSE),"0")</f>
        <v>0</v>
      </c>
      <c r="H75" s="53" t="str">
        <f>IFERROR(VLOOKUP($A75,#REF!,8,FALSE),"0")</f>
        <v>0</v>
      </c>
      <c r="I75" s="53" t="str">
        <f>IFERROR(VLOOKUP($A75,#REF!,8,FALSE),"0")</f>
        <v>0</v>
      </c>
      <c r="J75" s="53" t="str">
        <f>IFERROR(VLOOKUP($A75,#REF!,8,FALSE),"0")</f>
        <v>0</v>
      </c>
      <c r="K75" s="53" t="str">
        <f>IFERROR(VLOOKUP($A75,#REF!,8,FALSE),"0")</f>
        <v>0</v>
      </c>
      <c r="L75" s="53" t="str">
        <f>IFERROR(VLOOKUP($A75,#REF!,8,FALSE),"0")</f>
        <v>0</v>
      </c>
      <c r="M75" s="53" t="str">
        <f>IFERROR(VLOOKUP($A75,#REF!,8,FALSE),"0")</f>
        <v>0</v>
      </c>
      <c r="N75" s="56">
        <f t="shared" si="13"/>
        <v>0</v>
      </c>
      <c r="P75" s="53" t="e">
        <f>$A$28</f>
        <v>#REF!</v>
      </c>
      <c r="Q75" s="53" t="str">
        <f>IFERROR(VLOOKUP($A75,#REF!,9,FALSE),"0")</f>
        <v>0</v>
      </c>
      <c r="R75" s="53" t="str">
        <f>IFERROR(VLOOKUP($A75,#REF!,9,FALSE),"0")</f>
        <v>0</v>
      </c>
      <c r="S75" s="53" t="str">
        <f>IFERROR(VLOOKUP($A75,#REF!,9,FALSE),"0")</f>
        <v>0</v>
      </c>
      <c r="T75" s="53" t="str">
        <f>IFERROR(VLOOKUP($A75,#REF!,9,FALSE),"0")</f>
        <v>0</v>
      </c>
      <c r="U75" s="53" t="str">
        <f>IFERROR(VLOOKUP($A75,#REF!,9,FALSE),"0")</f>
        <v>0</v>
      </c>
      <c r="V75" s="53" t="str">
        <f>IFERROR(VLOOKUP($A75,#REF!,9,FALSE),"0")</f>
        <v>0</v>
      </c>
      <c r="W75" s="53" t="str">
        <f>IFERROR(VLOOKUP($A75,#REF!,9,FALSE),"0")</f>
        <v>0</v>
      </c>
      <c r="X75" s="53" t="str">
        <f>IFERROR(VLOOKUP($A75,#REF!,9,FALSE),"0")</f>
        <v>0</v>
      </c>
      <c r="Y75" s="53" t="str">
        <f>IFERROR(VLOOKUP($A75,#REF!,9,FALSE),"0")</f>
        <v>0</v>
      </c>
      <c r="Z75" s="53" t="str">
        <f>IFERROR(VLOOKUP($A75,#REF!,9,FALSE),"0")</f>
        <v>0</v>
      </c>
      <c r="AA75" s="53" t="str">
        <f>IFERROR(VLOOKUP($A75,#REF!,9,FALSE),"0")</f>
        <v>0</v>
      </c>
      <c r="AB75" s="53" t="str">
        <f>IFERROR(VLOOKUP($A75,#REF!,9,FALSE),"0")</f>
        <v>0</v>
      </c>
      <c r="AC75" s="56">
        <f t="shared" si="14"/>
        <v>0</v>
      </c>
      <c r="AE75" s="53" t="e">
        <f>$A$28</f>
        <v>#REF!</v>
      </c>
      <c r="AF75" s="53" t="str">
        <f>IFERROR(VLOOKUP($A75,#REF!,10,FALSE),"0")</f>
        <v>0</v>
      </c>
      <c r="AG75" s="53" t="str">
        <f>IFERROR(VLOOKUP($A75,#REF!,10,FALSE),"0")</f>
        <v>0</v>
      </c>
      <c r="AH75" s="53" t="str">
        <f>IFERROR(VLOOKUP($A75,#REF!,10,FALSE),"0")</f>
        <v>0</v>
      </c>
      <c r="AI75" s="53" t="str">
        <f>IFERROR(VLOOKUP($A75,#REF!,10,FALSE),"0")</f>
        <v>0</v>
      </c>
      <c r="AJ75" s="53" t="str">
        <f>IFERROR(VLOOKUP($A75,#REF!,10,FALSE),"0")</f>
        <v>0</v>
      </c>
      <c r="AK75" s="53" t="str">
        <f>IFERROR(VLOOKUP($A75,#REF!,10,FALSE),"0")</f>
        <v>0</v>
      </c>
      <c r="AL75" s="53" t="str">
        <f>IFERROR(VLOOKUP($A75,#REF!,10,FALSE),"0")</f>
        <v>0</v>
      </c>
      <c r="AM75" s="53" t="str">
        <f>IFERROR(VLOOKUP($A75,#REF!,10,FALSE),"0")</f>
        <v>0</v>
      </c>
      <c r="AN75" s="53" t="str">
        <f>IFERROR(VLOOKUP($A75,#REF!,10,FALSE),"0")</f>
        <v>0</v>
      </c>
      <c r="AO75" s="53" t="str">
        <f>IFERROR(VLOOKUP($A75,#REF!,10,FALSE),"0")</f>
        <v>0</v>
      </c>
      <c r="AP75" s="53" t="str">
        <f>IFERROR(VLOOKUP($A75,#REF!,10,FALSE),"0")</f>
        <v>0</v>
      </c>
      <c r="AQ75" s="53" t="str">
        <f>IFERROR(VLOOKUP($A75,#REF!,10,FALSE),"0")</f>
        <v>0</v>
      </c>
      <c r="AR75" s="56">
        <f t="shared" si="15"/>
        <v>0</v>
      </c>
      <c r="AT75" s="53" t="e">
        <f>$A$28</f>
        <v>#REF!</v>
      </c>
      <c r="AU75" s="53" t="str">
        <f>IFERROR(VLOOKUP($A75,#REF!,11,FALSE),"0")</f>
        <v>0</v>
      </c>
      <c r="AV75" s="53" t="str">
        <f>IFERROR(VLOOKUP($A75,#REF!,11,FALSE),"0")</f>
        <v>0</v>
      </c>
      <c r="AW75" s="53" t="str">
        <f>IFERROR(VLOOKUP($A75,#REF!,11,FALSE),"0")</f>
        <v>0</v>
      </c>
      <c r="AX75" s="53" t="str">
        <f>IFERROR(VLOOKUP($A75,#REF!,11,FALSE),"0")</f>
        <v>0</v>
      </c>
      <c r="AY75" s="53" t="str">
        <f>IFERROR(VLOOKUP($A75,#REF!,11,FALSE),"0")</f>
        <v>0</v>
      </c>
      <c r="AZ75" s="53" t="str">
        <f>IFERROR(VLOOKUP($A75,#REF!,11,FALSE),"0")</f>
        <v>0</v>
      </c>
      <c r="BA75" s="53" t="str">
        <f>IFERROR(VLOOKUP($A75,#REF!,11,FALSE),"0")</f>
        <v>0</v>
      </c>
      <c r="BB75" s="53" t="str">
        <f>IFERROR(VLOOKUP($A75,#REF!,11,FALSE),"0")</f>
        <v>0</v>
      </c>
      <c r="BC75" s="53" t="str">
        <f>IFERROR(VLOOKUP($A75,#REF!,11,FALSE),"0")</f>
        <v>0</v>
      </c>
      <c r="BD75" s="53" t="str">
        <f>IFERROR(VLOOKUP($A75,#REF!,11,FALSE),"0")</f>
        <v>0</v>
      </c>
      <c r="BE75" s="53" t="str">
        <f>IFERROR(VLOOKUP($A75,#REF!,11,FALSE),"0")</f>
        <v>0</v>
      </c>
      <c r="BF75" s="53" t="str">
        <f>IFERROR(VLOOKUP($A75,#REF!,11,FALSE),"0")</f>
        <v>0</v>
      </c>
      <c r="BG75" s="56">
        <f t="shared" si="16"/>
        <v>0</v>
      </c>
      <c r="BI75" s="53" t="e">
        <f>$A$28</f>
        <v>#REF!</v>
      </c>
      <c r="BJ75" s="53" t="str">
        <f>IFERROR(VLOOKUP($A75,#REF!,12,FALSE),"0")</f>
        <v>0</v>
      </c>
      <c r="BK75" s="53" t="str">
        <f>IFERROR(VLOOKUP($A75,#REF!,12,FALSE),"0")</f>
        <v>0</v>
      </c>
      <c r="BL75" s="53" t="str">
        <f>IFERROR(VLOOKUP($A75,#REF!,12,FALSE),"0")</f>
        <v>0</v>
      </c>
      <c r="BM75" s="53" t="str">
        <f>IFERROR(VLOOKUP($A75,#REF!,12,FALSE),"0")</f>
        <v>0</v>
      </c>
      <c r="BN75" s="53" t="str">
        <f>IFERROR(VLOOKUP($A75,#REF!,12,FALSE),"0")</f>
        <v>0</v>
      </c>
      <c r="BO75" s="53" t="str">
        <f>IFERROR(VLOOKUP($A75,#REF!,12,FALSE),"0")</f>
        <v>0</v>
      </c>
      <c r="BP75" s="53" t="str">
        <f>IFERROR(VLOOKUP($A75,#REF!,12,FALSE),"0")</f>
        <v>0</v>
      </c>
      <c r="BQ75" s="53" t="str">
        <f>IFERROR(VLOOKUP($A75,#REF!,12,FALSE),"0")</f>
        <v>0</v>
      </c>
      <c r="BR75" s="53" t="str">
        <f>IFERROR(VLOOKUP($A75,#REF!,12,FALSE),"0")</f>
        <v>0</v>
      </c>
      <c r="BS75" s="53" t="str">
        <f>IFERROR(VLOOKUP($A75,#REF!,12,FALSE),"0")</f>
        <v>0</v>
      </c>
      <c r="BT75" s="53" t="str">
        <f>IFERROR(VLOOKUP($A75,#REF!,12,FALSE),"0")</f>
        <v>0</v>
      </c>
      <c r="BU75" s="53" t="str">
        <f>IFERROR(VLOOKUP($A75,#REF!,12,FALSE),"0")</f>
        <v>0</v>
      </c>
      <c r="BV75" s="56">
        <f t="shared" si="17"/>
        <v>0</v>
      </c>
      <c r="BX75" s="53" t="e">
        <f>$A$28</f>
        <v>#REF!</v>
      </c>
      <c r="BY75" s="53" t="str">
        <f>IFERROR(VLOOKUP($A75,#REF!,13,FALSE),"0")</f>
        <v>0</v>
      </c>
      <c r="BZ75" s="53" t="str">
        <f>IFERROR(VLOOKUP($A75,#REF!,13,FALSE),"0")</f>
        <v>0</v>
      </c>
      <c r="CA75" s="53" t="str">
        <f>IFERROR(VLOOKUP($A75,#REF!,13,FALSE),"0")</f>
        <v>0</v>
      </c>
      <c r="CB75" s="53" t="str">
        <f>IFERROR(VLOOKUP($A75,#REF!,13,FALSE),"0")</f>
        <v>0</v>
      </c>
      <c r="CC75" s="53" t="str">
        <f>IFERROR(VLOOKUP($A75,#REF!,13,FALSE),"0")</f>
        <v>0</v>
      </c>
      <c r="CD75" s="53" t="str">
        <f>IFERROR(VLOOKUP($A75,#REF!,13,FALSE),"0")</f>
        <v>0</v>
      </c>
      <c r="CE75" s="53" t="str">
        <f>IFERROR(VLOOKUP($A75,#REF!,13,FALSE),"0")</f>
        <v>0</v>
      </c>
      <c r="CF75" s="53" t="str">
        <f>IFERROR(VLOOKUP($A75,#REF!,13,FALSE),"0")</f>
        <v>0</v>
      </c>
      <c r="CG75" s="53" t="str">
        <f>IFERROR(VLOOKUP($A75,#REF!,13,FALSE),"0")</f>
        <v>0</v>
      </c>
      <c r="CH75" s="53" t="str">
        <f>IFERROR(VLOOKUP($A75,#REF!,13,FALSE),"0")</f>
        <v>0</v>
      </c>
      <c r="CI75" s="53" t="str">
        <f>IFERROR(VLOOKUP($A75,#REF!,13,FALSE),"0")</f>
        <v>0</v>
      </c>
      <c r="CJ75" s="53" t="str">
        <f>IFERROR(VLOOKUP($A75,#REF!,13,FALSE),"0")</f>
        <v>0</v>
      </c>
      <c r="CK75" s="56">
        <f t="shared" si="18"/>
        <v>0</v>
      </c>
      <c r="CM75" s="53" t="e">
        <f>$A$28</f>
        <v>#REF!</v>
      </c>
      <c r="CN75" s="53" t="str">
        <f>IFERROR(VLOOKUP($A75,#REF!,14,FALSE),"0")</f>
        <v>0</v>
      </c>
      <c r="CO75" s="53" t="str">
        <f>IFERROR(VLOOKUP($A75,#REF!,14,FALSE),"0")</f>
        <v>0</v>
      </c>
      <c r="CP75" s="53" t="str">
        <f>IFERROR(VLOOKUP($A75,#REF!,14,FALSE),"0")</f>
        <v>0</v>
      </c>
      <c r="CQ75" s="53" t="str">
        <f>IFERROR(VLOOKUP($A75,#REF!,14,FALSE),"0")</f>
        <v>0</v>
      </c>
      <c r="CR75" s="53" t="str">
        <f>IFERROR(VLOOKUP($A75,#REF!,14,FALSE),"0")</f>
        <v>0</v>
      </c>
      <c r="CS75" s="53" t="str">
        <f>IFERROR(VLOOKUP($A75,#REF!,14,FALSE),"0")</f>
        <v>0</v>
      </c>
      <c r="CT75" s="53" t="str">
        <f>IFERROR(VLOOKUP($A75,#REF!,14,FALSE),"0")</f>
        <v>0</v>
      </c>
      <c r="CU75" s="53" t="str">
        <f>IFERROR(VLOOKUP($A75,#REF!,14,FALSE),"0")</f>
        <v>0</v>
      </c>
      <c r="CV75" s="53" t="str">
        <f>IFERROR(VLOOKUP($A75,#REF!,14,FALSE),"0")</f>
        <v>0</v>
      </c>
      <c r="CW75" s="53" t="str">
        <f>IFERROR(VLOOKUP($A75,#REF!,14,FALSE),"0")</f>
        <v>0</v>
      </c>
      <c r="CX75" s="53" t="str">
        <f>IFERROR(VLOOKUP($A75,#REF!,14,FALSE),"0")</f>
        <v>0</v>
      </c>
      <c r="CY75" s="53" t="str">
        <f>IFERROR(VLOOKUP($A75,#REF!,14,FALSE),"0")</f>
        <v>0</v>
      </c>
      <c r="CZ75" s="56">
        <f t="shared" si="19"/>
        <v>0</v>
      </c>
    </row>
    <row r="76" spans="1:105" x14ac:dyDescent="0.25">
      <c r="A76" s="53" t="e">
        <f>$A$29</f>
        <v>#REF!</v>
      </c>
      <c r="B76" s="53" t="str">
        <f>IFERROR(VLOOKUP($A76,#REF!,8,FALSE),"0")</f>
        <v>0</v>
      </c>
      <c r="C76" s="53" t="str">
        <f>IFERROR(VLOOKUP($A76,#REF!,8,FALSE),"0")</f>
        <v>0</v>
      </c>
      <c r="D76" s="53" t="str">
        <f>IFERROR(VLOOKUP($A76,#REF!,8,FALSE),"0")</f>
        <v>0</v>
      </c>
      <c r="E76" s="53" t="str">
        <f>IFERROR(VLOOKUP($A76,#REF!,8,FALSE),"0")</f>
        <v>0</v>
      </c>
      <c r="F76" s="53" t="str">
        <f>IFERROR(VLOOKUP($A76,#REF!,8,FALSE),"0")</f>
        <v>0</v>
      </c>
      <c r="G76" s="53" t="str">
        <f>IFERROR(VLOOKUP($A76,#REF!,8,FALSE),"0")</f>
        <v>0</v>
      </c>
      <c r="H76" s="53" t="str">
        <f>IFERROR(VLOOKUP($A76,#REF!,8,FALSE),"0")</f>
        <v>0</v>
      </c>
      <c r="I76" s="53" t="str">
        <f>IFERROR(VLOOKUP($A76,#REF!,8,FALSE),"0")</f>
        <v>0</v>
      </c>
      <c r="J76" s="53" t="str">
        <f>IFERROR(VLOOKUP($A76,#REF!,8,FALSE),"0")</f>
        <v>0</v>
      </c>
      <c r="K76" s="53" t="str">
        <f>IFERROR(VLOOKUP($A76,#REF!,8,FALSE),"0")</f>
        <v>0</v>
      </c>
      <c r="L76" s="53" t="str">
        <f>IFERROR(VLOOKUP($A76,#REF!,8,FALSE),"0")</f>
        <v>0</v>
      </c>
      <c r="M76" s="53" t="str">
        <f>IFERROR(VLOOKUP($A76,#REF!,8,FALSE),"0")</f>
        <v>0</v>
      </c>
      <c r="N76" s="56">
        <f t="shared" si="13"/>
        <v>0</v>
      </c>
      <c r="P76" s="53" t="e">
        <f>$A$29</f>
        <v>#REF!</v>
      </c>
      <c r="Q76" s="53" t="str">
        <f>IFERROR(VLOOKUP($A76,#REF!,9,FALSE),"0")</f>
        <v>0</v>
      </c>
      <c r="R76" s="53" t="str">
        <f>IFERROR(VLOOKUP($A76,#REF!,9,FALSE),"0")</f>
        <v>0</v>
      </c>
      <c r="S76" s="53" t="str">
        <f>IFERROR(VLOOKUP($A76,#REF!,9,FALSE),"0")</f>
        <v>0</v>
      </c>
      <c r="T76" s="53" t="str">
        <f>IFERROR(VLOOKUP($A76,#REF!,9,FALSE),"0")</f>
        <v>0</v>
      </c>
      <c r="U76" s="53" t="str">
        <f>IFERROR(VLOOKUP($A76,#REF!,9,FALSE),"0")</f>
        <v>0</v>
      </c>
      <c r="V76" s="53" t="str">
        <f>IFERROR(VLOOKUP($A76,#REF!,9,FALSE),"0")</f>
        <v>0</v>
      </c>
      <c r="W76" s="53" t="str">
        <f>IFERROR(VLOOKUP($A76,#REF!,9,FALSE),"0")</f>
        <v>0</v>
      </c>
      <c r="X76" s="53" t="str">
        <f>IFERROR(VLOOKUP($A76,#REF!,9,FALSE),"0")</f>
        <v>0</v>
      </c>
      <c r="Y76" s="53" t="str">
        <f>IFERROR(VLOOKUP($A76,#REF!,9,FALSE),"0")</f>
        <v>0</v>
      </c>
      <c r="Z76" s="53" t="str">
        <f>IFERROR(VLOOKUP($A76,#REF!,9,FALSE),"0")</f>
        <v>0</v>
      </c>
      <c r="AA76" s="53" t="str">
        <f>IFERROR(VLOOKUP($A76,#REF!,9,FALSE),"0")</f>
        <v>0</v>
      </c>
      <c r="AB76" s="53" t="str">
        <f>IFERROR(VLOOKUP($A76,#REF!,9,FALSE),"0")</f>
        <v>0</v>
      </c>
      <c r="AC76" s="56">
        <f t="shared" si="14"/>
        <v>0</v>
      </c>
      <c r="AE76" s="53" t="e">
        <f>$A$29</f>
        <v>#REF!</v>
      </c>
      <c r="AF76" s="53" t="str">
        <f>IFERROR(VLOOKUP($A76,#REF!,10,FALSE),"0")</f>
        <v>0</v>
      </c>
      <c r="AG76" s="53" t="str">
        <f>IFERROR(VLOOKUP($A76,#REF!,10,FALSE),"0")</f>
        <v>0</v>
      </c>
      <c r="AH76" s="53" t="str">
        <f>IFERROR(VLOOKUP($A76,#REF!,10,FALSE),"0")</f>
        <v>0</v>
      </c>
      <c r="AI76" s="53" t="str">
        <f>IFERROR(VLOOKUP($A76,#REF!,10,FALSE),"0")</f>
        <v>0</v>
      </c>
      <c r="AJ76" s="53" t="str">
        <f>IFERROR(VLOOKUP($A76,#REF!,10,FALSE),"0")</f>
        <v>0</v>
      </c>
      <c r="AK76" s="53" t="str">
        <f>IFERROR(VLOOKUP($A76,#REF!,10,FALSE),"0")</f>
        <v>0</v>
      </c>
      <c r="AL76" s="53" t="str">
        <f>IFERROR(VLOOKUP($A76,#REF!,10,FALSE),"0")</f>
        <v>0</v>
      </c>
      <c r="AM76" s="53" t="str">
        <f>IFERROR(VLOOKUP($A76,#REF!,10,FALSE),"0")</f>
        <v>0</v>
      </c>
      <c r="AN76" s="53" t="str">
        <f>IFERROR(VLOOKUP($A76,#REF!,10,FALSE),"0")</f>
        <v>0</v>
      </c>
      <c r="AO76" s="53" t="str">
        <f>IFERROR(VLOOKUP($A76,#REF!,10,FALSE),"0")</f>
        <v>0</v>
      </c>
      <c r="AP76" s="53" t="str">
        <f>IFERROR(VLOOKUP($A76,#REF!,10,FALSE),"0")</f>
        <v>0</v>
      </c>
      <c r="AQ76" s="53" t="str">
        <f>IFERROR(VLOOKUP($A76,#REF!,10,FALSE),"0")</f>
        <v>0</v>
      </c>
      <c r="AR76" s="56">
        <f t="shared" si="15"/>
        <v>0</v>
      </c>
      <c r="AT76" s="53" t="e">
        <f>$A$29</f>
        <v>#REF!</v>
      </c>
      <c r="AU76" s="53" t="str">
        <f>IFERROR(VLOOKUP($A76,#REF!,11,FALSE),"0")</f>
        <v>0</v>
      </c>
      <c r="AV76" s="53" t="str">
        <f>IFERROR(VLOOKUP($A76,#REF!,11,FALSE),"0")</f>
        <v>0</v>
      </c>
      <c r="AW76" s="53" t="str">
        <f>IFERROR(VLOOKUP($A76,#REF!,11,FALSE),"0")</f>
        <v>0</v>
      </c>
      <c r="AX76" s="53" t="str">
        <f>IFERROR(VLOOKUP($A76,#REF!,11,FALSE),"0")</f>
        <v>0</v>
      </c>
      <c r="AY76" s="53" t="str">
        <f>IFERROR(VLOOKUP($A76,#REF!,11,FALSE),"0")</f>
        <v>0</v>
      </c>
      <c r="AZ76" s="53" t="str">
        <f>IFERROR(VLOOKUP($A76,#REF!,11,FALSE),"0")</f>
        <v>0</v>
      </c>
      <c r="BA76" s="53" t="str">
        <f>IFERROR(VLOOKUP($A76,#REF!,11,FALSE),"0")</f>
        <v>0</v>
      </c>
      <c r="BB76" s="53" t="str">
        <f>IFERROR(VLOOKUP($A76,#REF!,11,FALSE),"0")</f>
        <v>0</v>
      </c>
      <c r="BC76" s="53" t="str">
        <f>IFERROR(VLOOKUP($A76,#REF!,11,FALSE),"0")</f>
        <v>0</v>
      </c>
      <c r="BD76" s="53" t="str">
        <f>IFERROR(VLOOKUP($A76,#REF!,11,FALSE),"0")</f>
        <v>0</v>
      </c>
      <c r="BE76" s="53" t="str">
        <f>IFERROR(VLOOKUP($A76,#REF!,11,FALSE),"0")</f>
        <v>0</v>
      </c>
      <c r="BF76" s="53" t="str">
        <f>IFERROR(VLOOKUP($A76,#REF!,11,FALSE),"0")</f>
        <v>0</v>
      </c>
      <c r="BG76" s="56">
        <f t="shared" si="16"/>
        <v>0</v>
      </c>
      <c r="BI76" s="53" t="e">
        <f>$A$29</f>
        <v>#REF!</v>
      </c>
      <c r="BJ76" s="53" t="str">
        <f>IFERROR(VLOOKUP($A76,#REF!,12,FALSE),"0")</f>
        <v>0</v>
      </c>
      <c r="BK76" s="53" t="str">
        <f>IFERROR(VLOOKUP($A76,#REF!,12,FALSE),"0")</f>
        <v>0</v>
      </c>
      <c r="BL76" s="53" t="str">
        <f>IFERROR(VLOOKUP($A76,#REF!,12,FALSE),"0")</f>
        <v>0</v>
      </c>
      <c r="BM76" s="53" t="str">
        <f>IFERROR(VLOOKUP($A76,#REF!,12,FALSE),"0")</f>
        <v>0</v>
      </c>
      <c r="BN76" s="53" t="str">
        <f>IFERROR(VLOOKUP($A76,#REF!,12,FALSE),"0")</f>
        <v>0</v>
      </c>
      <c r="BO76" s="53" t="str">
        <f>IFERROR(VLOOKUP($A76,#REF!,12,FALSE),"0")</f>
        <v>0</v>
      </c>
      <c r="BP76" s="53" t="str">
        <f>IFERROR(VLOOKUP($A76,#REF!,12,FALSE),"0")</f>
        <v>0</v>
      </c>
      <c r="BQ76" s="53" t="str">
        <f>IFERROR(VLOOKUP($A76,#REF!,12,FALSE),"0")</f>
        <v>0</v>
      </c>
      <c r="BR76" s="53" t="str">
        <f>IFERROR(VLOOKUP($A76,#REF!,12,FALSE),"0")</f>
        <v>0</v>
      </c>
      <c r="BS76" s="53" t="str">
        <f>IFERROR(VLOOKUP($A76,#REF!,12,FALSE),"0")</f>
        <v>0</v>
      </c>
      <c r="BT76" s="53" t="str">
        <f>IFERROR(VLOOKUP($A76,#REF!,12,FALSE),"0")</f>
        <v>0</v>
      </c>
      <c r="BU76" s="53" t="str">
        <f>IFERROR(VLOOKUP($A76,#REF!,12,FALSE),"0")</f>
        <v>0</v>
      </c>
      <c r="BV76" s="56">
        <f t="shared" si="17"/>
        <v>0</v>
      </c>
      <c r="BX76" s="53" t="e">
        <f>$A$29</f>
        <v>#REF!</v>
      </c>
      <c r="BY76" s="53" t="str">
        <f>IFERROR(VLOOKUP($A76,#REF!,13,FALSE),"0")</f>
        <v>0</v>
      </c>
      <c r="BZ76" s="53" t="str">
        <f>IFERROR(VLOOKUP($A76,#REF!,13,FALSE),"0")</f>
        <v>0</v>
      </c>
      <c r="CA76" s="53" t="str">
        <f>IFERROR(VLOOKUP($A76,#REF!,13,FALSE),"0")</f>
        <v>0</v>
      </c>
      <c r="CB76" s="53" t="str">
        <f>IFERROR(VLOOKUP($A76,#REF!,13,FALSE),"0")</f>
        <v>0</v>
      </c>
      <c r="CC76" s="53" t="str">
        <f>IFERROR(VLOOKUP($A76,#REF!,13,FALSE),"0")</f>
        <v>0</v>
      </c>
      <c r="CD76" s="53" t="str">
        <f>IFERROR(VLOOKUP($A76,#REF!,13,FALSE),"0")</f>
        <v>0</v>
      </c>
      <c r="CE76" s="53" t="str">
        <f>IFERROR(VLOOKUP($A76,#REF!,13,FALSE),"0")</f>
        <v>0</v>
      </c>
      <c r="CF76" s="53" t="str">
        <f>IFERROR(VLOOKUP($A76,#REF!,13,FALSE),"0")</f>
        <v>0</v>
      </c>
      <c r="CG76" s="53" t="str">
        <f>IFERROR(VLOOKUP($A76,#REF!,13,FALSE),"0")</f>
        <v>0</v>
      </c>
      <c r="CH76" s="53" t="str">
        <f>IFERROR(VLOOKUP($A76,#REF!,13,FALSE),"0")</f>
        <v>0</v>
      </c>
      <c r="CI76" s="53" t="str">
        <f>IFERROR(VLOOKUP($A76,#REF!,13,FALSE),"0")</f>
        <v>0</v>
      </c>
      <c r="CJ76" s="53" t="str">
        <f>IFERROR(VLOOKUP($A76,#REF!,13,FALSE),"0")</f>
        <v>0</v>
      </c>
      <c r="CK76" s="56">
        <f t="shared" si="18"/>
        <v>0</v>
      </c>
      <c r="CM76" s="53" t="e">
        <f>$A$29</f>
        <v>#REF!</v>
      </c>
      <c r="CN76" s="53" t="str">
        <f>IFERROR(VLOOKUP($A76,#REF!,14,FALSE),"0")</f>
        <v>0</v>
      </c>
      <c r="CO76" s="53" t="str">
        <f>IFERROR(VLOOKUP($A76,#REF!,14,FALSE),"0")</f>
        <v>0</v>
      </c>
      <c r="CP76" s="53" t="str">
        <f>IFERROR(VLOOKUP($A76,#REF!,14,FALSE),"0")</f>
        <v>0</v>
      </c>
      <c r="CQ76" s="53" t="str">
        <f>IFERROR(VLOOKUP($A76,#REF!,14,FALSE),"0")</f>
        <v>0</v>
      </c>
      <c r="CR76" s="53" t="str">
        <f>IFERROR(VLOOKUP($A76,#REF!,14,FALSE),"0")</f>
        <v>0</v>
      </c>
      <c r="CS76" s="53" t="str">
        <f>IFERROR(VLOOKUP($A76,#REF!,14,FALSE),"0")</f>
        <v>0</v>
      </c>
      <c r="CT76" s="53" t="str">
        <f>IFERROR(VLOOKUP($A76,#REF!,14,FALSE),"0")</f>
        <v>0</v>
      </c>
      <c r="CU76" s="53" t="str">
        <f>IFERROR(VLOOKUP($A76,#REF!,14,FALSE),"0")</f>
        <v>0</v>
      </c>
      <c r="CV76" s="53" t="str">
        <f>IFERROR(VLOOKUP($A76,#REF!,14,FALSE),"0")</f>
        <v>0</v>
      </c>
      <c r="CW76" s="53" t="str">
        <f>IFERROR(VLOOKUP($A76,#REF!,14,FALSE),"0")</f>
        <v>0</v>
      </c>
      <c r="CX76" s="53" t="str">
        <f>IFERROR(VLOOKUP($A76,#REF!,14,FALSE),"0")</f>
        <v>0</v>
      </c>
      <c r="CY76" s="53" t="str">
        <f>IFERROR(VLOOKUP($A76,#REF!,14,FALSE),"0")</f>
        <v>0</v>
      </c>
      <c r="CZ76" s="56">
        <f t="shared" si="19"/>
        <v>0</v>
      </c>
    </row>
    <row r="77" spans="1:105" x14ac:dyDescent="0.25">
      <c r="A77" s="53" t="e">
        <f>$A$30</f>
        <v>#REF!</v>
      </c>
      <c r="B77" s="53" t="str">
        <f>IFERROR(VLOOKUP($A77,#REF!,8,FALSE),"0")</f>
        <v>0</v>
      </c>
      <c r="C77" s="53" t="str">
        <f>IFERROR(VLOOKUP($A77,#REF!,8,FALSE),"0")</f>
        <v>0</v>
      </c>
      <c r="D77" s="53" t="str">
        <f>IFERROR(VLOOKUP($A77,#REF!,8,FALSE),"0")</f>
        <v>0</v>
      </c>
      <c r="E77" s="53" t="str">
        <f>IFERROR(VLOOKUP($A77,#REF!,8,FALSE),"0")</f>
        <v>0</v>
      </c>
      <c r="F77" s="53" t="str">
        <f>IFERROR(VLOOKUP($A77,#REF!,8,FALSE),"0")</f>
        <v>0</v>
      </c>
      <c r="G77" s="53" t="str">
        <f>IFERROR(VLOOKUP($A77,#REF!,8,FALSE),"0")</f>
        <v>0</v>
      </c>
      <c r="H77" s="53" t="str">
        <f>IFERROR(VLOOKUP($A77,#REF!,8,FALSE),"0")</f>
        <v>0</v>
      </c>
      <c r="I77" s="53" t="str">
        <f>IFERROR(VLOOKUP($A77,#REF!,8,FALSE),"0")</f>
        <v>0</v>
      </c>
      <c r="J77" s="53" t="str">
        <f>IFERROR(VLOOKUP($A77,#REF!,8,FALSE),"0")</f>
        <v>0</v>
      </c>
      <c r="K77" s="53" t="str">
        <f>IFERROR(VLOOKUP($A77,#REF!,8,FALSE),"0")</f>
        <v>0</v>
      </c>
      <c r="L77" s="53" t="str">
        <f>IFERROR(VLOOKUP($A77,#REF!,8,FALSE),"0")</f>
        <v>0</v>
      </c>
      <c r="M77" s="53" t="str">
        <f>IFERROR(VLOOKUP($A77,#REF!,8,FALSE),"0")</f>
        <v>0</v>
      </c>
      <c r="N77" s="56">
        <f t="shared" si="13"/>
        <v>0</v>
      </c>
      <c r="P77" s="53" t="e">
        <f>$A$30</f>
        <v>#REF!</v>
      </c>
      <c r="Q77" s="53" t="str">
        <f>IFERROR(VLOOKUP($A77,#REF!,9,FALSE),"0")</f>
        <v>0</v>
      </c>
      <c r="R77" s="53" t="str">
        <f>IFERROR(VLOOKUP($A77,#REF!,9,FALSE),"0")</f>
        <v>0</v>
      </c>
      <c r="S77" s="53" t="str">
        <f>IFERROR(VLOOKUP($A77,#REF!,9,FALSE),"0")</f>
        <v>0</v>
      </c>
      <c r="T77" s="53" t="str">
        <f>IFERROR(VLOOKUP($A77,#REF!,9,FALSE),"0")</f>
        <v>0</v>
      </c>
      <c r="U77" s="53" t="str">
        <f>IFERROR(VLOOKUP($A77,#REF!,9,FALSE),"0")</f>
        <v>0</v>
      </c>
      <c r="V77" s="53" t="str">
        <f>IFERROR(VLOOKUP($A77,#REF!,9,FALSE),"0")</f>
        <v>0</v>
      </c>
      <c r="W77" s="53" t="str">
        <f>IFERROR(VLOOKUP($A77,#REF!,9,FALSE),"0")</f>
        <v>0</v>
      </c>
      <c r="X77" s="53" t="str">
        <f>IFERROR(VLOOKUP($A77,#REF!,9,FALSE),"0")</f>
        <v>0</v>
      </c>
      <c r="Y77" s="53" t="str">
        <f>IFERROR(VLOOKUP($A77,#REF!,9,FALSE),"0")</f>
        <v>0</v>
      </c>
      <c r="Z77" s="53" t="str">
        <f>IFERROR(VLOOKUP($A77,#REF!,9,FALSE),"0")</f>
        <v>0</v>
      </c>
      <c r="AA77" s="53" t="str">
        <f>IFERROR(VLOOKUP($A77,#REF!,9,FALSE),"0")</f>
        <v>0</v>
      </c>
      <c r="AB77" s="53" t="str">
        <f>IFERROR(VLOOKUP($A77,#REF!,9,FALSE),"0")</f>
        <v>0</v>
      </c>
      <c r="AC77" s="56">
        <f t="shared" si="14"/>
        <v>0</v>
      </c>
      <c r="AE77" s="53" t="e">
        <f>$A$30</f>
        <v>#REF!</v>
      </c>
      <c r="AF77" s="53" t="str">
        <f>IFERROR(VLOOKUP($A77,#REF!,10,FALSE),"0")</f>
        <v>0</v>
      </c>
      <c r="AG77" s="53" t="str">
        <f>IFERROR(VLOOKUP($A77,#REF!,10,FALSE),"0")</f>
        <v>0</v>
      </c>
      <c r="AH77" s="53" t="str">
        <f>IFERROR(VLOOKUP($A77,#REF!,10,FALSE),"0")</f>
        <v>0</v>
      </c>
      <c r="AI77" s="53" t="str">
        <f>IFERROR(VLOOKUP($A77,#REF!,10,FALSE),"0")</f>
        <v>0</v>
      </c>
      <c r="AJ77" s="53" t="str">
        <f>IFERROR(VLOOKUP($A77,#REF!,10,FALSE),"0")</f>
        <v>0</v>
      </c>
      <c r="AK77" s="53" t="str">
        <f>IFERROR(VLOOKUP($A77,#REF!,10,FALSE),"0")</f>
        <v>0</v>
      </c>
      <c r="AL77" s="53" t="str">
        <f>IFERROR(VLOOKUP($A77,#REF!,10,FALSE),"0")</f>
        <v>0</v>
      </c>
      <c r="AM77" s="53" t="str">
        <f>IFERROR(VLOOKUP($A77,#REF!,10,FALSE),"0")</f>
        <v>0</v>
      </c>
      <c r="AN77" s="53" t="str">
        <f>IFERROR(VLOOKUP($A77,#REF!,10,FALSE),"0")</f>
        <v>0</v>
      </c>
      <c r="AO77" s="53" t="str">
        <f>IFERROR(VLOOKUP($A77,#REF!,10,FALSE),"0")</f>
        <v>0</v>
      </c>
      <c r="AP77" s="53" t="str">
        <f>IFERROR(VLOOKUP($A77,#REF!,10,FALSE),"0")</f>
        <v>0</v>
      </c>
      <c r="AQ77" s="53" t="str">
        <f>IFERROR(VLOOKUP($A77,#REF!,10,FALSE),"0")</f>
        <v>0</v>
      </c>
      <c r="AR77" s="56">
        <f t="shared" si="15"/>
        <v>0</v>
      </c>
      <c r="AT77" s="53" t="e">
        <f>$A$30</f>
        <v>#REF!</v>
      </c>
      <c r="AU77" s="53" t="str">
        <f>IFERROR(VLOOKUP($A77,#REF!,11,FALSE),"0")</f>
        <v>0</v>
      </c>
      <c r="AV77" s="53" t="str">
        <f>IFERROR(VLOOKUP($A77,#REF!,11,FALSE),"0")</f>
        <v>0</v>
      </c>
      <c r="AW77" s="53" t="str">
        <f>IFERROR(VLOOKUP($A77,#REF!,11,FALSE),"0")</f>
        <v>0</v>
      </c>
      <c r="AX77" s="53" t="str">
        <f>IFERROR(VLOOKUP($A77,#REF!,11,FALSE),"0")</f>
        <v>0</v>
      </c>
      <c r="AY77" s="53" t="str">
        <f>IFERROR(VLOOKUP($A77,#REF!,11,FALSE),"0")</f>
        <v>0</v>
      </c>
      <c r="AZ77" s="53" t="str">
        <f>IFERROR(VLOOKUP($A77,#REF!,11,FALSE),"0")</f>
        <v>0</v>
      </c>
      <c r="BA77" s="53" t="str">
        <f>IFERROR(VLOOKUP($A77,#REF!,11,FALSE),"0")</f>
        <v>0</v>
      </c>
      <c r="BB77" s="53" t="str">
        <f>IFERROR(VLOOKUP($A77,#REF!,11,FALSE),"0")</f>
        <v>0</v>
      </c>
      <c r="BC77" s="53" t="str">
        <f>IFERROR(VLOOKUP($A77,#REF!,11,FALSE),"0")</f>
        <v>0</v>
      </c>
      <c r="BD77" s="53" t="str">
        <f>IFERROR(VLOOKUP($A77,#REF!,11,FALSE),"0")</f>
        <v>0</v>
      </c>
      <c r="BE77" s="53" t="str">
        <f>IFERROR(VLOOKUP($A77,#REF!,11,FALSE),"0")</f>
        <v>0</v>
      </c>
      <c r="BF77" s="53" t="str">
        <f>IFERROR(VLOOKUP($A77,#REF!,11,FALSE),"0")</f>
        <v>0</v>
      </c>
      <c r="BG77" s="56">
        <f t="shared" si="16"/>
        <v>0</v>
      </c>
      <c r="BI77" s="53" t="e">
        <f>$A$30</f>
        <v>#REF!</v>
      </c>
      <c r="BJ77" s="53" t="str">
        <f>IFERROR(VLOOKUP($A77,#REF!,12,FALSE),"0")</f>
        <v>0</v>
      </c>
      <c r="BK77" s="53" t="str">
        <f>IFERROR(VLOOKUP($A77,#REF!,12,FALSE),"0")</f>
        <v>0</v>
      </c>
      <c r="BL77" s="53" t="str">
        <f>IFERROR(VLOOKUP($A77,#REF!,12,FALSE),"0")</f>
        <v>0</v>
      </c>
      <c r="BM77" s="53" t="str">
        <f>IFERROR(VLOOKUP($A77,#REF!,12,FALSE),"0")</f>
        <v>0</v>
      </c>
      <c r="BN77" s="53" t="str">
        <f>IFERROR(VLOOKUP($A77,#REF!,12,FALSE),"0")</f>
        <v>0</v>
      </c>
      <c r="BO77" s="53" t="str">
        <f>IFERROR(VLOOKUP($A77,#REF!,12,FALSE),"0")</f>
        <v>0</v>
      </c>
      <c r="BP77" s="53" t="str">
        <f>IFERROR(VLOOKUP($A77,#REF!,12,FALSE),"0")</f>
        <v>0</v>
      </c>
      <c r="BQ77" s="53" t="str">
        <f>IFERROR(VLOOKUP($A77,#REF!,12,FALSE),"0")</f>
        <v>0</v>
      </c>
      <c r="BR77" s="53" t="str">
        <f>IFERROR(VLOOKUP($A77,#REF!,12,FALSE),"0")</f>
        <v>0</v>
      </c>
      <c r="BS77" s="53" t="str">
        <f>IFERROR(VLOOKUP($A77,#REF!,12,FALSE),"0")</f>
        <v>0</v>
      </c>
      <c r="BT77" s="53" t="str">
        <f>IFERROR(VLOOKUP($A77,#REF!,12,FALSE),"0")</f>
        <v>0</v>
      </c>
      <c r="BU77" s="53" t="str">
        <f>IFERROR(VLOOKUP($A77,#REF!,12,FALSE),"0")</f>
        <v>0</v>
      </c>
      <c r="BV77" s="56">
        <f t="shared" si="17"/>
        <v>0</v>
      </c>
      <c r="BX77" s="53" t="e">
        <f>$A$30</f>
        <v>#REF!</v>
      </c>
      <c r="BY77" s="53" t="str">
        <f>IFERROR(VLOOKUP($A77,#REF!,13,FALSE),"0")</f>
        <v>0</v>
      </c>
      <c r="BZ77" s="53" t="str">
        <f>IFERROR(VLOOKUP($A77,#REF!,13,FALSE),"0")</f>
        <v>0</v>
      </c>
      <c r="CA77" s="53" t="str">
        <f>IFERROR(VLOOKUP($A77,#REF!,13,FALSE),"0")</f>
        <v>0</v>
      </c>
      <c r="CB77" s="53" t="str">
        <f>IFERROR(VLOOKUP($A77,#REF!,13,FALSE),"0")</f>
        <v>0</v>
      </c>
      <c r="CC77" s="53" t="str">
        <f>IFERROR(VLOOKUP($A77,#REF!,13,FALSE),"0")</f>
        <v>0</v>
      </c>
      <c r="CD77" s="53" t="str">
        <f>IFERROR(VLOOKUP($A77,#REF!,13,FALSE),"0")</f>
        <v>0</v>
      </c>
      <c r="CE77" s="53" t="str">
        <f>IFERROR(VLOOKUP($A77,#REF!,13,FALSE),"0")</f>
        <v>0</v>
      </c>
      <c r="CF77" s="53" t="str">
        <f>IFERROR(VLOOKUP($A77,#REF!,13,FALSE),"0")</f>
        <v>0</v>
      </c>
      <c r="CG77" s="53" t="str">
        <f>IFERROR(VLOOKUP($A77,#REF!,13,FALSE),"0")</f>
        <v>0</v>
      </c>
      <c r="CH77" s="53" t="str">
        <f>IFERROR(VLOOKUP($A77,#REF!,13,FALSE),"0")</f>
        <v>0</v>
      </c>
      <c r="CI77" s="53" t="str">
        <f>IFERROR(VLOOKUP($A77,#REF!,13,FALSE),"0")</f>
        <v>0</v>
      </c>
      <c r="CJ77" s="53" t="str">
        <f>IFERROR(VLOOKUP($A77,#REF!,13,FALSE),"0")</f>
        <v>0</v>
      </c>
      <c r="CK77" s="56">
        <f t="shared" si="18"/>
        <v>0</v>
      </c>
      <c r="CM77" s="53" t="e">
        <f>$A$30</f>
        <v>#REF!</v>
      </c>
      <c r="CN77" s="53" t="str">
        <f>IFERROR(VLOOKUP($A77,#REF!,14,FALSE),"0")</f>
        <v>0</v>
      </c>
      <c r="CO77" s="53" t="str">
        <f>IFERROR(VLOOKUP($A77,#REF!,14,FALSE),"0")</f>
        <v>0</v>
      </c>
      <c r="CP77" s="53" t="str">
        <f>IFERROR(VLOOKUP($A77,#REF!,14,FALSE),"0")</f>
        <v>0</v>
      </c>
      <c r="CQ77" s="53" t="str">
        <f>IFERROR(VLOOKUP($A77,#REF!,14,FALSE),"0")</f>
        <v>0</v>
      </c>
      <c r="CR77" s="53" t="str">
        <f>IFERROR(VLOOKUP($A77,#REF!,14,FALSE),"0")</f>
        <v>0</v>
      </c>
      <c r="CS77" s="53" t="str">
        <f>IFERROR(VLOOKUP($A77,#REF!,14,FALSE),"0")</f>
        <v>0</v>
      </c>
      <c r="CT77" s="53" t="str">
        <f>IFERROR(VLOOKUP($A77,#REF!,14,FALSE),"0")</f>
        <v>0</v>
      </c>
      <c r="CU77" s="53" t="str">
        <f>IFERROR(VLOOKUP($A77,#REF!,14,FALSE),"0")</f>
        <v>0</v>
      </c>
      <c r="CV77" s="53" t="str">
        <f>IFERROR(VLOOKUP($A77,#REF!,14,FALSE),"0")</f>
        <v>0</v>
      </c>
      <c r="CW77" s="53" t="str">
        <f>IFERROR(VLOOKUP($A77,#REF!,14,FALSE),"0")</f>
        <v>0</v>
      </c>
      <c r="CX77" s="53" t="str">
        <f>IFERROR(VLOOKUP($A77,#REF!,14,FALSE),"0")</f>
        <v>0</v>
      </c>
      <c r="CY77" s="53" t="str">
        <f>IFERROR(VLOOKUP($A77,#REF!,14,FALSE),"0")</f>
        <v>0</v>
      </c>
      <c r="CZ77" s="56">
        <f t="shared" si="19"/>
        <v>0</v>
      </c>
    </row>
    <row r="78" spans="1:105" x14ac:dyDescent="0.25">
      <c r="A78" s="53" t="str">
        <f>$A$31</f>
        <v>hirokosk</v>
      </c>
      <c r="B78" s="53" t="str">
        <f>IFERROR(VLOOKUP($A78,#REF!,8,FALSE),"0")</f>
        <v>0</v>
      </c>
      <c r="C78" s="53" t="str">
        <f>IFERROR(VLOOKUP($A78,#REF!,8,FALSE),"0")</f>
        <v>0</v>
      </c>
      <c r="D78" s="53" t="str">
        <f>IFERROR(VLOOKUP($A78,#REF!,8,FALSE),"0")</f>
        <v>0</v>
      </c>
      <c r="E78" s="53" t="str">
        <f>IFERROR(VLOOKUP($A78,#REF!,8,FALSE),"0")</f>
        <v>0</v>
      </c>
      <c r="F78" s="53" t="str">
        <f>IFERROR(VLOOKUP($A78,#REF!,8,FALSE),"0")</f>
        <v>0</v>
      </c>
      <c r="G78" s="53" t="str">
        <f>IFERROR(VLOOKUP($A78,#REF!,8,FALSE),"0")</f>
        <v>0</v>
      </c>
      <c r="H78" s="53" t="str">
        <f>IFERROR(VLOOKUP($A78,#REF!,8,FALSE),"0")</f>
        <v>0</v>
      </c>
      <c r="I78" s="53" t="str">
        <f>IFERROR(VLOOKUP($A78,#REF!,8,FALSE),"0")</f>
        <v>0</v>
      </c>
      <c r="J78" s="53" t="str">
        <f>IFERROR(VLOOKUP($A78,#REF!,8,FALSE),"0")</f>
        <v>0</v>
      </c>
      <c r="K78" s="53" t="str">
        <f>IFERROR(VLOOKUP($A78,#REF!,8,FALSE),"0")</f>
        <v>0</v>
      </c>
      <c r="L78" s="53" t="str">
        <f>IFERROR(VLOOKUP($A78,#REF!,8,FALSE),"0")</f>
        <v>0</v>
      </c>
      <c r="M78" s="53" t="str">
        <f>IFERROR(VLOOKUP($A78,#REF!,8,FALSE),"0")</f>
        <v>0</v>
      </c>
      <c r="N78" s="56">
        <f t="shared" si="13"/>
        <v>0</v>
      </c>
      <c r="P78" s="53" t="str">
        <f>$A$31</f>
        <v>hirokosk</v>
      </c>
      <c r="Q78" s="53" t="str">
        <f>IFERROR(VLOOKUP($A78,#REF!,9,FALSE),"0")</f>
        <v>0</v>
      </c>
      <c r="R78" s="53" t="str">
        <f>IFERROR(VLOOKUP($A78,#REF!,9,FALSE),"0")</f>
        <v>0</v>
      </c>
      <c r="S78" s="53" t="str">
        <f>IFERROR(VLOOKUP($A78,#REF!,9,FALSE),"0")</f>
        <v>0</v>
      </c>
      <c r="T78" s="53" t="str">
        <f>IFERROR(VLOOKUP($A78,#REF!,9,FALSE),"0")</f>
        <v>0</v>
      </c>
      <c r="U78" s="53" t="str">
        <f>IFERROR(VLOOKUP($A78,#REF!,9,FALSE),"0")</f>
        <v>0</v>
      </c>
      <c r="V78" s="53" t="str">
        <f>IFERROR(VLOOKUP($A78,#REF!,9,FALSE),"0")</f>
        <v>0</v>
      </c>
      <c r="W78" s="53" t="str">
        <f>IFERROR(VLOOKUP($A78,#REF!,9,FALSE),"0")</f>
        <v>0</v>
      </c>
      <c r="X78" s="53" t="str">
        <f>IFERROR(VLOOKUP($A78,#REF!,9,FALSE),"0")</f>
        <v>0</v>
      </c>
      <c r="Y78" s="53" t="str">
        <f>IFERROR(VLOOKUP($A78,#REF!,9,FALSE),"0")</f>
        <v>0</v>
      </c>
      <c r="Z78" s="53" t="str">
        <f>IFERROR(VLOOKUP($A78,#REF!,9,FALSE),"0")</f>
        <v>0</v>
      </c>
      <c r="AA78" s="53" t="str">
        <f>IFERROR(VLOOKUP($A78,#REF!,9,FALSE),"0")</f>
        <v>0</v>
      </c>
      <c r="AB78" s="53" t="str">
        <f>IFERROR(VLOOKUP($A78,#REF!,9,FALSE),"0")</f>
        <v>0</v>
      </c>
      <c r="AC78" s="56">
        <f t="shared" si="14"/>
        <v>0</v>
      </c>
      <c r="AE78" s="53" t="str">
        <f>$A$31</f>
        <v>hirokosk</v>
      </c>
      <c r="AF78" s="53" t="str">
        <f>IFERROR(VLOOKUP($A78,#REF!,10,FALSE),"0")</f>
        <v>0</v>
      </c>
      <c r="AG78" s="53" t="str">
        <f>IFERROR(VLOOKUP($A78,#REF!,10,FALSE),"0")</f>
        <v>0</v>
      </c>
      <c r="AH78" s="53" t="str">
        <f>IFERROR(VLOOKUP($A78,#REF!,10,FALSE),"0")</f>
        <v>0</v>
      </c>
      <c r="AI78" s="53" t="str">
        <f>IFERROR(VLOOKUP($A78,#REF!,10,FALSE),"0")</f>
        <v>0</v>
      </c>
      <c r="AJ78" s="53" t="str">
        <f>IFERROR(VLOOKUP($A78,#REF!,10,FALSE),"0")</f>
        <v>0</v>
      </c>
      <c r="AK78" s="53" t="str">
        <f>IFERROR(VLOOKUP($A78,#REF!,10,FALSE),"0")</f>
        <v>0</v>
      </c>
      <c r="AL78" s="53" t="str">
        <f>IFERROR(VLOOKUP($A78,#REF!,10,FALSE),"0")</f>
        <v>0</v>
      </c>
      <c r="AM78" s="53" t="str">
        <f>IFERROR(VLOOKUP($A78,#REF!,10,FALSE),"0")</f>
        <v>0</v>
      </c>
      <c r="AN78" s="53" t="str">
        <f>IFERROR(VLOOKUP($A78,#REF!,10,FALSE),"0")</f>
        <v>0</v>
      </c>
      <c r="AO78" s="53" t="str">
        <f>IFERROR(VLOOKUP($A78,#REF!,10,FALSE),"0")</f>
        <v>0</v>
      </c>
      <c r="AP78" s="53" t="str">
        <f>IFERROR(VLOOKUP($A78,#REF!,10,FALSE),"0")</f>
        <v>0</v>
      </c>
      <c r="AQ78" s="53" t="str">
        <f>IFERROR(VLOOKUP($A78,#REF!,10,FALSE),"0")</f>
        <v>0</v>
      </c>
      <c r="AR78" s="56">
        <f t="shared" si="15"/>
        <v>0</v>
      </c>
      <c r="AT78" s="53" t="str">
        <f>$A$31</f>
        <v>hirokosk</v>
      </c>
      <c r="AU78" s="53" t="str">
        <f>IFERROR(VLOOKUP($A78,#REF!,11,FALSE),"0")</f>
        <v>0</v>
      </c>
      <c r="AV78" s="53" t="str">
        <f>IFERROR(VLOOKUP($A78,#REF!,11,FALSE),"0")</f>
        <v>0</v>
      </c>
      <c r="AW78" s="53" t="str">
        <f>IFERROR(VLOOKUP($A78,#REF!,11,FALSE),"0")</f>
        <v>0</v>
      </c>
      <c r="AX78" s="53" t="str">
        <f>IFERROR(VLOOKUP($A78,#REF!,11,FALSE),"0")</f>
        <v>0</v>
      </c>
      <c r="AY78" s="53" t="str">
        <f>IFERROR(VLOOKUP($A78,#REF!,11,FALSE),"0")</f>
        <v>0</v>
      </c>
      <c r="AZ78" s="53" t="str">
        <f>IFERROR(VLOOKUP($A78,#REF!,11,FALSE),"0")</f>
        <v>0</v>
      </c>
      <c r="BA78" s="53" t="str">
        <f>IFERROR(VLOOKUP($A78,#REF!,11,FALSE),"0")</f>
        <v>0</v>
      </c>
      <c r="BB78" s="53" t="str">
        <f>IFERROR(VLOOKUP($A78,#REF!,11,FALSE),"0")</f>
        <v>0</v>
      </c>
      <c r="BC78" s="53" t="str">
        <f>IFERROR(VLOOKUP($A78,#REF!,11,FALSE),"0")</f>
        <v>0</v>
      </c>
      <c r="BD78" s="53" t="str">
        <f>IFERROR(VLOOKUP($A78,#REF!,11,FALSE),"0")</f>
        <v>0</v>
      </c>
      <c r="BE78" s="53" t="str">
        <f>IFERROR(VLOOKUP($A78,#REF!,11,FALSE),"0")</f>
        <v>0</v>
      </c>
      <c r="BF78" s="53" t="str">
        <f>IFERROR(VLOOKUP($A78,#REF!,11,FALSE),"0")</f>
        <v>0</v>
      </c>
      <c r="BG78" s="56">
        <f t="shared" si="16"/>
        <v>0</v>
      </c>
      <c r="BI78" s="53" t="str">
        <f>$A$31</f>
        <v>hirokosk</v>
      </c>
      <c r="BJ78" s="53" t="str">
        <f>IFERROR(VLOOKUP($A78,#REF!,12,FALSE),"0")</f>
        <v>0</v>
      </c>
      <c r="BK78" s="53" t="str">
        <f>IFERROR(VLOOKUP($A78,#REF!,12,FALSE),"0")</f>
        <v>0</v>
      </c>
      <c r="BL78" s="53" t="str">
        <f>IFERROR(VLOOKUP($A78,#REF!,12,FALSE),"0")</f>
        <v>0</v>
      </c>
      <c r="BM78" s="53" t="str">
        <f>IFERROR(VLOOKUP($A78,#REF!,12,FALSE),"0")</f>
        <v>0</v>
      </c>
      <c r="BN78" s="53" t="str">
        <f>IFERROR(VLOOKUP($A78,#REF!,12,FALSE),"0")</f>
        <v>0</v>
      </c>
      <c r="BO78" s="53" t="str">
        <f>IFERROR(VLOOKUP($A78,#REF!,12,FALSE),"0")</f>
        <v>0</v>
      </c>
      <c r="BP78" s="53" t="str">
        <f>IFERROR(VLOOKUP($A78,#REF!,12,FALSE),"0")</f>
        <v>0</v>
      </c>
      <c r="BQ78" s="53" t="str">
        <f>IFERROR(VLOOKUP($A78,#REF!,12,FALSE),"0")</f>
        <v>0</v>
      </c>
      <c r="BR78" s="53" t="str">
        <f>IFERROR(VLOOKUP($A78,#REF!,12,FALSE),"0")</f>
        <v>0</v>
      </c>
      <c r="BS78" s="53" t="str">
        <f>IFERROR(VLOOKUP($A78,#REF!,12,FALSE),"0")</f>
        <v>0</v>
      </c>
      <c r="BT78" s="53" t="str">
        <f>IFERROR(VLOOKUP($A78,#REF!,12,FALSE),"0")</f>
        <v>0</v>
      </c>
      <c r="BU78" s="53" t="str">
        <f>IFERROR(VLOOKUP($A78,#REF!,12,FALSE),"0")</f>
        <v>0</v>
      </c>
      <c r="BV78" s="56">
        <f t="shared" si="17"/>
        <v>0</v>
      </c>
      <c r="BX78" s="53" t="str">
        <f>$A$31</f>
        <v>hirokosk</v>
      </c>
      <c r="BY78" s="53" t="str">
        <f>IFERROR(VLOOKUP($A78,#REF!,13,FALSE),"0")</f>
        <v>0</v>
      </c>
      <c r="BZ78" s="53" t="str">
        <f>IFERROR(VLOOKUP($A78,#REF!,13,FALSE),"0")</f>
        <v>0</v>
      </c>
      <c r="CA78" s="53" t="str">
        <f>IFERROR(VLOOKUP($A78,#REF!,13,FALSE),"0")</f>
        <v>0</v>
      </c>
      <c r="CB78" s="53" t="str">
        <f>IFERROR(VLOOKUP($A78,#REF!,13,FALSE),"0")</f>
        <v>0</v>
      </c>
      <c r="CC78" s="53" t="str">
        <f>IFERROR(VLOOKUP($A78,#REF!,13,FALSE),"0")</f>
        <v>0</v>
      </c>
      <c r="CD78" s="53" t="str">
        <f>IFERROR(VLOOKUP($A78,#REF!,13,FALSE),"0")</f>
        <v>0</v>
      </c>
      <c r="CE78" s="53" t="str">
        <f>IFERROR(VLOOKUP($A78,#REF!,13,FALSE),"0")</f>
        <v>0</v>
      </c>
      <c r="CF78" s="53" t="str">
        <f>IFERROR(VLOOKUP($A78,#REF!,13,FALSE),"0")</f>
        <v>0</v>
      </c>
      <c r="CG78" s="53" t="str">
        <f>IFERROR(VLOOKUP($A78,#REF!,13,FALSE),"0")</f>
        <v>0</v>
      </c>
      <c r="CH78" s="53" t="str">
        <f>IFERROR(VLOOKUP($A78,#REF!,13,FALSE),"0")</f>
        <v>0</v>
      </c>
      <c r="CI78" s="53" t="str">
        <f>IFERROR(VLOOKUP($A78,#REF!,13,FALSE),"0")</f>
        <v>0</v>
      </c>
      <c r="CJ78" s="53" t="str">
        <f>IFERROR(VLOOKUP($A78,#REF!,13,FALSE),"0")</f>
        <v>0</v>
      </c>
      <c r="CK78" s="56">
        <f t="shared" si="18"/>
        <v>0</v>
      </c>
      <c r="CM78" s="53" t="str">
        <f>$A$31</f>
        <v>hirokosk</v>
      </c>
      <c r="CN78" s="53" t="str">
        <f>IFERROR(VLOOKUP($A78,#REF!,14,FALSE),"0")</f>
        <v>0</v>
      </c>
      <c r="CO78" s="53" t="str">
        <f>IFERROR(VLOOKUP($A78,#REF!,14,FALSE),"0")</f>
        <v>0</v>
      </c>
      <c r="CP78" s="53" t="str">
        <f>IFERROR(VLOOKUP($A78,#REF!,14,FALSE),"0")</f>
        <v>0</v>
      </c>
      <c r="CQ78" s="53" t="str">
        <f>IFERROR(VLOOKUP($A78,#REF!,14,FALSE),"0")</f>
        <v>0</v>
      </c>
      <c r="CR78" s="53" t="str">
        <f>IFERROR(VLOOKUP($A78,#REF!,14,FALSE),"0")</f>
        <v>0</v>
      </c>
      <c r="CS78" s="53" t="str">
        <f>IFERROR(VLOOKUP($A78,#REF!,14,FALSE),"0")</f>
        <v>0</v>
      </c>
      <c r="CT78" s="53" t="str">
        <f>IFERROR(VLOOKUP($A78,#REF!,14,FALSE),"0")</f>
        <v>0</v>
      </c>
      <c r="CU78" s="53" t="str">
        <f>IFERROR(VLOOKUP($A78,#REF!,14,FALSE),"0")</f>
        <v>0</v>
      </c>
      <c r="CV78" s="53" t="str">
        <f>IFERROR(VLOOKUP($A78,#REF!,14,FALSE),"0")</f>
        <v>0</v>
      </c>
      <c r="CW78" s="53" t="str">
        <f>IFERROR(VLOOKUP($A78,#REF!,14,FALSE),"0")</f>
        <v>0</v>
      </c>
      <c r="CX78" s="53" t="str">
        <f>IFERROR(VLOOKUP($A78,#REF!,14,FALSE),"0")</f>
        <v>0</v>
      </c>
      <c r="CY78" s="53" t="str">
        <f>IFERROR(VLOOKUP($A78,#REF!,14,FALSE),"0")</f>
        <v>0</v>
      </c>
      <c r="CZ78" s="56">
        <f t="shared" si="19"/>
        <v>0</v>
      </c>
    </row>
    <row r="79" spans="1:105" x14ac:dyDescent="0.25">
      <c r="A79" s="53" t="e">
        <f>$A$32</f>
        <v>#REF!</v>
      </c>
      <c r="B79" s="53" t="str">
        <f>IFERROR(VLOOKUP($A79,#REF!,8,FALSE),"0")</f>
        <v>0</v>
      </c>
      <c r="C79" s="53" t="str">
        <f>IFERROR(VLOOKUP($A79,#REF!,8,FALSE),"0")</f>
        <v>0</v>
      </c>
      <c r="D79" s="53" t="str">
        <f>IFERROR(VLOOKUP($A79,#REF!,8,FALSE),"0")</f>
        <v>0</v>
      </c>
      <c r="E79" s="53" t="str">
        <f>IFERROR(VLOOKUP($A79,#REF!,8,FALSE),"0")</f>
        <v>0</v>
      </c>
      <c r="F79" s="53" t="str">
        <f>IFERROR(VLOOKUP($A79,#REF!,8,FALSE),"0")</f>
        <v>0</v>
      </c>
      <c r="G79" s="53" t="str">
        <f>IFERROR(VLOOKUP($A79,#REF!,8,FALSE),"0")</f>
        <v>0</v>
      </c>
      <c r="H79" s="53" t="str">
        <f>IFERROR(VLOOKUP($A79,#REF!,8,FALSE),"0")</f>
        <v>0</v>
      </c>
      <c r="I79" s="53" t="str">
        <f>IFERROR(VLOOKUP($A79,#REF!,8,FALSE),"0")</f>
        <v>0</v>
      </c>
      <c r="J79" s="53" t="str">
        <f>IFERROR(VLOOKUP($A79,#REF!,8,FALSE),"0")</f>
        <v>0</v>
      </c>
      <c r="K79" s="53" t="str">
        <f>IFERROR(VLOOKUP($A79,#REF!,8,FALSE),"0")</f>
        <v>0</v>
      </c>
      <c r="L79" s="53" t="str">
        <f>IFERROR(VLOOKUP($A79,#REF!,8,FALSE),"0")</f>
        <v>0</v>
      </c>
      <c r="M79" s="53" t="str">
        <f>IFERROR(VLOOKUP($A79,#REF!,8,FALSE),"0")</f>
        <v>0</v>
      </c>
      <c r="N79" s="56">
        <f t="shared" si="13"/>
        <v>0</v>
      </c>
      <c r="P79" s="53" t="e">
        <f>$A$32</f>
        <v>#REF!</v>
      </c>
      <c r="Q79" s="53" t="str">
        <f>IFERROR(VLOOKUP($A79,#REF!,9,FALSE),"0")</f>
        <v>0</v>
      </c>
      <c r="R79" s="53" t="str">
        <f>IFERROR(VLOOKUP($A79,#REF!,9,FALSE),"0")</f>
        <v>0</v>
      </c>
      <c r="S79" s="53" t="str">
        <f>IFERROR(VLOOKUP($A79,#REF!,9,FALSE),"0")</f>
        <v>0</v>
      </c>
      <c r="T79" s="53" t="str">
        <f>IFERROR(VLOOKUP($A79,#REF!,9,FALSE),"0")</f>
        <v>0</v>
      </c>
      <c r="U79" s="53" t="str">
        <f>IFERROR(VLOOKUP($A79,#REF!,9,FALSE),"0")</f>
        <v>0</v>
      </c>
      <c r="V79" s="53" t="str">
        <f>IFERROR(VLOOKUP($A79,#REF!,9,FALSE),"0")</f>
        <v>0</v>
      </c>
      <c r="W79" s="53" t="str">
        <f>IFERROR(VLOOKUP($A79,#REF!,9,FALSE),"0")</f>
        <v>0</v>
      </c>
      <c r="X79" s="53" t="str">
        <f>IFERROR(VLOOKUP($A79,#REF!,9,FALSE),"0")</f>
        <v>0</v>
      </c>
      <c r="Y79" s="53" t="str">
        <f>IFERROR(VLOOKUP($A79,#REF!,9,FALSE),"0")</f>
        <v>0</v>
      </c>
      <c r="Z79" s="53" t="str">
        <f>IFERROR(VLOOKUP($A79,#REF!,9,FALSE),"0")</f>
        <v>0</v>
      </c>
      <c r="AA79" s="53" t="str">
        <f>IFERROR(VLOOKUP($A79,#REF!,9,FALSE),"0")</f>
        <v>0</v>
      </c>
      <c r="AB79" s="53" t="str">
        <f>IFERROR(VLOOKUP($A79,#REF!,9,FALSE),"0")</f>
        <v>0</v>
      </c>
      <c r="AC79" s="56">
        <f t="shared" si="14"/>
        <v>0</v>
      </c>
      <c r="AE79" s="53" t="e">
        <f>$A$32</f>
        <v>#REF!</v>
      </c>
      <c r="AF79" s="53" t="str">
        <f>IFERROR(VLOOKUP($A79,#REF!,10,FALSE),"0")</f>
        <v>0</v>
      </c>
      <c r="AG79" s="53" t="str">
        <f>IFERROR(VLOOKUP($A79,#REF!,10,FALSE),"0")</f>
        <v>0</v>
      </c>
      <c r="AH79" s="53" t="str">
        <f>IFERROR(VLOOKUP($A79,#REF!,10,FALSE),"0")</f>
        <v>0</v>
      </c>
      <c r="AI79" s="53" t="str">
        <f>IFERROR(VLOOKUP($A79,#REF!,10,FALSE),"0")</f>
        <v>0</v>
      </c>
      <c r="AJ79" s="53" t="str">
        <f>IFERROR(VLOOKUP($A79,#REF!,10,FALSE),"0")</f>
        <v>0</v>
      </c>
      <c r="AK79" s="53" t="str">
        <f>IFERROR(VLOOKUP($A79,#REF!,10,FALSE),"0")</f>
        <v>0</v>
      </c>
      <c r="AL79" s="53" t="str">
        <f>IFERROR(VLOOKUP($A79,#REF!,10,FALSE),"0")</f>
        <v>0</v>
      </c>
      <c r="AM79" s="53" t="str">
        <f>IFERROR(VLOOKUP($A79,#REF!,10,FALSE),"0")</f>
        <v>0</v>
      </c>
      <c r="AN79" s="53" t="str">
        <f>IFERROR(VLOOKUP($A79,#REF!,10,FALSE),"0")</f>
        <v>0</v>
      </c>
      <c r="AO79" s="53" t="str">
        <f>IFERROR(VLOOKUP($A79,#REF!,10,FALSE),"0")</f>
        <v>0</v>
      </c>
      <c r="AP79" s="53" t="str">
        <f>IFERROR(VLOOKUP($A79,#REF!,10,FALSE),"0")</f>
        <v>0</v>
      </c>
      <c r="AQ79" s="53" t="str">
        <f>IFERROR(VLOOKUP($A79,#REF!,10,FALSE),"0")</f>
        <v>0</v>
      </c>
      <c r="AR79" s="56">
        <f t="shared" si="15"/>
        <v>0</v>
      </c>
      <c r="AT79" s="53" t="e">
        <f>$A$32</f>
        <v>#REF!</v>
      </c>
      <c r="AU79" s="53" t="str">
        <f>IFERROR(VLOOKUP($A79,#REF!,11,FALSE),"0")</f>
        <v>0</v>
      </c>
      <c r="AV79" s="53" t="str">
        <f>IFERROR(VLOOKUP($A79,#REF!,11,FALSE),"0")</f>
        <v>0</v>
      </c>
      <c r="AW79" s="53" t="str">
        <f>IFERROR(VLOOKUP($A79,#REF!,11,FALSE),"0")</f>
        <v>0</v>
      </c>
      <c r="AX79" s="53" t="str">
        <f>IFERROR(VLOOKUP($A79,#REF!,11,FALSE),"0")</f>
        <v>0</v>
      </c>
      <c r="AY79" s="53" t="str">
        <f>IFERROR(VLOOKUP($A79,#REF!,11,FALSE),"0")</f>
        <v>0</v>
      </c>
      <c r="AZ79" s="53" t="str">
        <f>IFERROR(VLOOKUP($A79,#REF!,11,FALSE),"0")</f>
        <v>0</v>
      </c>
      <c r="BA79" s="53" t="str">
        <f>IFERROR(VLOOKUP($A79,#REF!,11,FALSE),"0")</f>
        <v>0</v>
      </c>
      <c r="BB79" s="53" t="str">
        <f>IFERROR(VLOOKUP($A79,#REF!,11,FALSE),"0")</f>
        <v>0</v>
      </c>
      <c r="BC79" s="53" t="str">
        <f>IFERROR(VLOOKUP($A79,#REF!,11,FALSE),"0")</f>
        <v>0</v>
      </c>
      <c r="BD79" s="53" t="str">
        <f>IFERROR(VLOOKUP($A79,#REF!,11,FALSE),"0")</f>
        <v>0</v>
      </c>
      <c r="BE79" s="53" t="str">
        <f>IFERROR(VLOOKUP($A79,#REF!,11,FALSE),"0")</f>
        <v>0</v>
      </c>
      <c r="BF79" s="53" t="str">
        <f>IFERROR(VLOOKUP($A79,#REF!,11,FALSE),"0")</f>
        <v>0</v>
      </c>
      <c r="BG79" s="56">
        <f t="shared" si="16"/>
        <v>0</v>
      </c>
      <c r="BI79" s="53" t="e">
        <f>$A$32</f>
        <v>#REF!</v>
      </c>
      <c r="BJ79" s="53" t="str">
        <f>IFERROR(VLOOKUP($A79,#REF!,12,FALSE),"0")</f>
        <v>0</v>
      </c>
      <c r="BK79" s="53" t="str">
        <f>IFERROR(VLOOKUP($A79,#REF!,12,FALSE),"0")</f>
        <v>0</v>
      </c>
      <c r="BL79" s="53" t="str">
        <f>IFERROR(VLOOKUP($A79,#REF!,12,FALSE),"0")</f>
        <v>0</v>
      </c>
      <c r="BM79" s="53" t="str">
        <f>IFERROR(VLOOKUP($A79,#REF!,12,FALSE),"0")</f>
        <v>0</v>
      </c>
      <c r="BN79" s="53" t="str">
        <f>IFERROR(VLOOKUP($A79,#REF!,12,FALSE),"0")</f>
        <v>0</v>
      </c>
      <c r="BO79" s="53" t="str">
        <f>IFERROR(VLOOKUP($A79,#REF!,12,FALSE),"0")</f>
        <v>0</v>
      </c>
      <c r="BP79" s="53" t="str">
        <f>IFERROR(VLOOKUP($A79,#REF!,12,FALSE),"0")</f>
        <v>0</v>
      </c>
      <c r="BQ79" s="53" t="str">
        <f>IFERROR(VLOOKUP($A79,#REF!,12,FALSE),"0")</f>
        <v>0</v>
      </c>
      <c r="BR79" s="53" t="str">
        <f>IFERROR(VLOOKUP($A79,#REF!,12,FALSE),"0")</f>
        <v>0</v>
      </c>
      <c r="BS79" s="53" t="str">
        <f>IFERROR(VLOOKUP($A79,#REF!,12,FALSE),"0")</f>
        <v>0</v>
      </c>
      <c r="BT79" s="53" t="str">
        <f>IFERROR(VLOOKUP($A79,#REF!,12,FALSE),"0")</f>
        <v>0</v>
      </c>
      <c r="BU79" s="53" t="str">
        <f>IFERROR(VLOOKUP($A79,#REF!,12,FALSE),"0")</f>
        <v>0</v>
      </c>
      <c r="BV79" s="56">
        <f t="shared" si="17"/>
        <v>0</v>
      </c>
      <c r="BX79" s="53" t="e">
        <f>$A$32</f>
        <v>#REF!</v>
      </c>
      <c r="BY79" s="53" t="str">
        <f>IFERROR(VLOOKUP($A79,#REF!,13,FALSE),"0")</f>
        <v>0</v>
      </c>
      <c r="BZ79" s="53" t="str">
        <f>IFERROR(VLOOKUP($A79,#REF!,13,FALSE),"0")</f>
        <v>0</v>
      </c>
      <c r="CA79" s="53" t="str">
        <f>IFERROR(VLOOKUP($A79,#REF!,13,FALSE),"0")</f>
        <v>0</v>
      </c>
      <c r="CB79" s="53" t="str">
        <f>IFERROR(VLOOKUP($A79,#REF!,13,FALSE),"0")</f>
        <v>0</v>
      </c>
      <c r="CC79" s="53" t="str">
        <f>IFERROR(VLOOKUP($A79,#REF!,13,FALSE),"0")</f>
        <v>0</v>
      </c>
      <c r="CD79" s="53" t="str">
        <f>IFERROR(VLOOKUP($A79,#REF!,13,FALSE),"0")</f>
        <v>0</v>
      </c>
      <c r="CE79" s="53" t="str">
        <f>IFERROR(VLOOKUP($A79,#REF!,13,FALSE),"0")</f>
        <v>0</v>
      </c>
      <c r="CF79" s="53" t="str">
        <f>IFERROR(VLOOKUP($A79,#REF!,13,FALSE),"0")</f>
        <v>0</v>
      </c>
      <c r="CG79" s="53" t="str">
        <f>IFERROR(VLOOKUP($A79,#REF!,13,FALSE),"0")</f>
        <v>0</v>
      </c>
      <c r="CH79" s="53" t="str">
        <f>IFERROR(VLOOKUP($A79,#REF!,13,FALSE),"0")</f>
        <v>0</v>
      </c>
      <c r="CI79" s="53" t="str">
        <f>IFERROR(VLOOKUP($A79,#REF!,13,FALSE),"0")</f>
        <v>0</v>
      </c>
      <c r="CJ79" s="53" t="str">
        <f>IFERROR(VLOOKUP($A79,#REF!,13,FALSE),"0")</f>
        <v>0</v>
      </c>
      <c r="CK79" s="56">
        <f t="shared" si="18"/>
        <v>0</v>
      </c>
      <c r="CM79" s="53" t="e">
        <f>$A$32</f>
        <v>#REF!</v>
      </c>
      <c r="CN79" s="53" t="str">
        <f>IFERROR(VLOOKUP($A79,#REF!,14,FALSE),"0")</f>
        <v>0</v>
      </c>
      <c r="CO79" s="53" t="str">
        <f>IFERROR(VLOOKUP($A79,#REF!,14,FALSE),"0")</f>
        <v>0</v>
      </c>
      <c r="CP79" s="53" t="str">
        <f>IFERROR(VLOOKUP($A79,#REF!,14,FALSE),"0")</f>
        <v>0</v>
      </c>
      <c r="CQ79" s="53" t="str">
        <f>IFERROR(VLOOKUP($A79,#REF!,14,FALSE),"0")</f>
        <v>0</v>
      </c>
      <c r="CR79" s="53" t="str">
        <f>IFERROR(VLOOKUP($A79,#REF!,14,FALSE),"0")</f>
        <v>0</v>
      </c>
      <c r="CS79" s="53" t="str">
        <f>IFERROR(VLOOKUP($A79,#REF!,14,FALSE),"0")</f>
        <v>0</v>
      </c>
      <c r="CT79" s="53" t="str">
        <f>IFERROR(VLOOKUP($A79,#REF!,14,FALSE),"0")</f>
        <v>0</v>
      </c>
      <c r="CU79" s="53" t="str">
        <f>IFERROR(VLOOKUP($A79,#REF!,14,FALSE),"0")</f>
        <v>0</v>
      </c>
      <c r="CV79" s="53" t="str">
        <f>IFERROR(VLOOKUP($A79,#REF!,14,FALSE),"0")</f>
        <v>0</v>
      </c>
      <c r="CW79" s="53" t="str">
        <f>IFERROR(VLOOKUP($A79,#REF!,14,FALSE),"0")</f>
        <v>0</v>
      </c>
      <c r="CX79" s="53" t="str">
        <f>IFERROR(VLOOKUP($A79,#REF!,14,FALSE),"0")</f>
        <v>0</v>
      </c>
      <c r="CY79" s="53" t="str">
        <f>IFERROR(VLOOKUP($A79,#REF!,14,FALSE),"0")</f>
        <v>0</v>
      </c>
      <c r="CZ79" s="56">
        <f t="shared" si="19"/>
        <v>0</v>
      </c>
    </row>
    <row r="80" spans="1:105" x14ac:dyDescent="0.25">
      <c r="A80" s="53" t="str">
        <f>$A$33</f>
        <v>yuriakaw</v>
      </c>
      <c r="B80" s="53" t="str">
        <f>IFERROR(VLOOKUP($A80,#REF!,8,FALSE),"0")</f>
        <v>0</v>
      </c>
      <c r="C80" s="53" t="str">
        <f>IFERROR(VLOOKUP($A80,#REF!,8,FALSE),"0")</f>
        <v>0</v>
      </c>
      <c r="D80" s="53" t="str">
        <f>IFERROR(VLOOKUP($A80,#REF!,8,FALSE),"0")</f>
        <v>0</v>
      </c>
      <c r="E80" s="53" t="str">
        <f>IFERROR(VLOOKUP($A80,#REF!,8,FALSE),"0")</f>
        <v>0</v>
      </c>
      <c r="F80" s="53" t="str">
        <f>IFERROR(VLOOKUP($A80,#REF!,8,FALSE),"0")</f>
        <v>0</v>
      </c>
      <c r="G80" s="53" t="str">
        <f>IFERROR(VLOOKUP($A80,#REF!,8,FALSE),"0")</f>
        <v>0</v>
      </c>
      <c r="H80" s="53" t="str">
        <f>IFERROR(VLOOKUP($A80,#REF!,8,FALSE),"0")</f>
        <v>0</v>
      </c>
      <c r="I80" s="53" t="str">
        <f>IFERROR(VLOOKUP($A80,#REF!,8,FALSE),"0")</f>
        <v>0</v>
      </c>
      <c r="J80" s="53" t="str">
        <f>IFERROR(VLOOKUP($A80,#REF!,8,FALSE),"0")</f>
        <v>0</v>
      </c>
      <c r="K80" s="53" t="str">
        <f>IFERROR(VLOOKUP($A80,#REF!,8,FALSE),"0")</f>
        <v>0</v>
      </c>
      <c r="L80" s="53" t="str">
        <f>IFERROR(VLOOKUP($A80,#REF!,8,FALSE),"0")</f>
        <v>0</v>
      </c>
      <c r="M80" s="53" t="str">
        <f>IFERROR(VLOOKUP($A80,#REF!,8,FALSE),"0")</f>
        <v>0</v>
      </c>
      <c r="N80" s="56">
        <f t="shared" si="13"/>
        <v>0</v>
      </c>
      <c r="P80" s="53" t="str">
        <f>$A$33</f>
        <v>yuriakaw</v>
      </c>
      <c r="Q80" s="53" t="str">
        <f>IFERROR(VLOOKUP($A80,#REF!,9,FALSE),"0")</f>
        <v>0</v>
      </c>
      <c r="R80" s="53" t="str">
        <f>IFERROR(VLOOKUP($A80,#REF!,9,FALSE),"0")</f>
        <v>0</v>
      </c>
      <c r="S80" s="53" t="str">
        <f>IFERROR(VLOOKUP($A80,#REF!,9,FALSE),"0")</f>
        <v>0</v>
      </c>
      <c r="T80" s="53" t="str">
        <f>IFERROR(VLOOKUP($A80,#REF!,9,FALSE),"0")</f>
        <v>0</v>
      </c>
      <c r="U80" s="53" t="str">
        <f>IFERROR(VLOOKUP($A80,#REF!,9,FALSE),"0")</f>
        <v>0</v>
      </c>
      <c r="V80" s="53" t="str">
        <f>IFERROR(VLOOKUP($A80,#REF!,9,FALSE),"0")</f>
        <v>0</v>
      </c>
      <c r="W80" s="53" t="str">
        <f>IFERROR(VLOOKUP($A80,#REF!,9,FALSE),"0")</f>
        <v>0</v>
      </c>
      <c r="X80" s="53" t="str">
        <f>IFERROR(VLOOKUP($A80,#REF!,9,FALSE),"0")</f>
        <v>0</v>
      </c>
      <c r="Y80" s="53" t="str">
        <f>IFERROR(VLOOKUP($A80,#REF!,9,FALSE),"0")</f>
        <v>0</v>
      </c>
      <c r="Z80" s="53" t="str">
        <f>IFERROR(VLOOKUP($A80,#REF!,9,FALSE),"0")</f>
        <v>0</v>
      </c>
      <c r="AA80" s="53" t="str">
        <f>IFERROR(VLOOKUP($A80,#REF!,9,FALSE),"0")</f>
        <v>0</v>
      </c>
      <c r="AB80" s="53" t="str">
        <f>IFERROR(VLOOKUP($A80,#REF!,9,FALSE),"0")</f>
        <v>0</v>
      </c>
      <c r="AC80" s="56">
        <f t="shared" si="14"/>
        <v>0</v>
      </c>
      <c r="AE80" s="53" t="str">
        <f>$A$33</f>
        <v>yuriakaw</v>
      </c>
      <c r="AF80" s="53" t="str">
        <f>IFERROR(VLOOKUP($A80,#REF!,10,FALSE),"0")</f>
        <v>0</v>
      </c>
      <c r="AG80" s="53" t="str">
        <f>IFERROR(VLOOKUP($A80,#REF!,10,FALSE),"0")</f>
        <v>0</v>
      </c>
      <c r="AH80" s="53" t="str">
        <f>IFERROR(VLOOKUP($A80,#REF!,10,FALSE),"0")</f>
        <v>0</v>
      </c>
      <c r="AI80" s="53" t="str">
        <f>IFERROR(VLOOKUP($A80,#REF!,10,FALSE),"0")</f>
        <v>0</v>
      </c>
      <c r="AJ80" s="53" t="str">
        <f>IFERROR(VLOOKUP($A80,#REF!,10,FALSE),"0")</f>
        <v>0</v>
      </c>
      <c r="AK80" s="53" t="str">
        <f>IFERROR(VLOOKUP($A80,#REF!,10,FALSE),"0")</f>
        <v>0</v>
      </c>
      <c r="AL80" s="53" t="str">
        <f>IFERROR(VLOOKUP($A80,#REF!,10,FALSE),"0")</f>
        <v>0</v>
      </c>
      <c r="AM80" s="53" t="str">
        <f>IFERROR(VLOOKUP($A80,#REF!,10,FALSE),"0")</f>
        <v>0</v>
      </c>
      <c r="AN80" s="53" t="str">
        <f>IFERROR(VLOOKUP($A80,#REF!,10,FALSE),"0")</f>
        <v>0</v>
      </c>
      <c r="AO80" s="53" t="str">
        <f>IFERROR(VLOOKUP($A80,#REF!,10,FALSE),"0")</f>
        <v>0</v>
      </c>
      <c r="AP80" s="53" t="str">
        <f>IFERROR(VLOOKUP($A80,#REF!,10,FALSE),"0")</f>
        <v>0</v>
      </c>
      <c r="AQ80" s="53" t="str">
        <f>IFERROR(VLOOKUP($A80,#REF!,10,FALSE),"0")</f>
        <v>0</v>
      </c>
      <c r="AR80" s="56">
        <f t="shared" si="15"/>
        <v>0</v>
      </c>
      <c r="AT80" s="53" t="str">
        <f>$A$33</f>
        <v>yuriakaw</v>
      </c>
      <c r="AU80" s="53" t="str">
        <f>IFERROR(VLOOKUP($A80,#REF!,11,FALSE),"0")</f>
        <v>0</v>
      </c>
      <c r="AV80" s="53" t="str">
        <f>IFERROR(VLOOKUP($A80,#REF!,11,FALSE),"0")</f>
        <v>0</v>
      </c>
      <c r="AW80" s="53" t="str">
        <f>IFERROR(VLOOKUP($A80,#REF!,11,FALSE),"0")</f>
        <v>0</v>
      </c>
      <c r="AX80" s="53" t="str">
        <f>IFERROR(VLOOKUP($A80,#REF!,11,FALSE),"0")</f>
        <v>0</v>
      </c>
      <c r="AY80" s="53" t="str">
        <f>IFERROR(VLOOKUP($A80,#REF!,11,FALSE),"0")</f>
        <v>0</v>
      </c>
      <c r="AZ80" s="53" t="str">
        <f>IFERROR(VLOOKUP($A80,#REF!,11,FALSE),"0")</f>
        <v>0</v>
      </c>
      <c r="BA80" s="53" t="str">
        <f>IFERROR(VLOOKUP($A80,#REF!,11,FALSE),"0")</f>
        <v>0</v>
      </c>
      <c r="BB80" s="53" t="str">
        <f>IFERROR(VLOOKUP($A80,#REF!,11,FALSE),"0")</f>
        <v>0</v>
      </c>
      <c r="BC80" s="53" t="str">
        <f>IFERROR(VLOOKUP($A80,#REF!,11,FALSE),"0")</f>
        <v>0</v>
      </c>
      <c r="BD80" s="53" t="str">
        <f>IFERROR(VLOOKUP($A80,#REF!,11,FALSE),"0")</f>
        <v>0</v>
      </c>
      <c r="BE80" s="53" t="str">
        <f>IFERROR(VLOOKUP($A80,#REF!,11,FALSE),"0")</f>
        <v>0</v>
      </c>
      <c r="BF80" s="53" t="str">
        <f>IFERROR(VLOOKUP($A80,#REF!,11,FALSE),"0")</f>
        <v>0</v>
      </c>
      <c r="BG80" s="56">
        <f t="shared" si="16"/>
        <v>0</v>
      </c>
      <c r="BI80" s="53" t="str">
        <f>$A$33</f>
        <v>yuriakaw</v>
      </c>
      <c r="BJ80" s="53" t="str">
        <f>IFERROR(VLOOKUP($A80,#REF!,12,FALSE),"0")</f>
        <v>0</v>
      </c>
      <c r="BK80" s="53" t="str">
        <f>IFERROR(VLOOKUP($A80,#REF!,12,FALSE),"0")</f>
        <v>0</v>
      </c>
      <c r="BL80" s="53" t="str">
        <f>IFERROR(VLOOKUP($A80,#REF!,12,FALSE),"0")</f>
        <v>0</v>
      </c>
      <c r="BM80" s="53" t="str">
        <f>IFERROR(VLOOKUP($A80,#REF!,12,FALSE),"0")</f>
        <v>0</v>
      </c>
      <c r="BN80" s="53" t="str">
        <f>IFERROR(VLOOKUP($A80,#REF!,12,FALSE),"0")</f>
        <v>0</v>
      </c>
      <c r="BO80" s="53" t="str">
        <f>IFERROR(VLOOKUP($A80,#REF!,12,FALSE),"0")</f>
        <v>0</v>
      </c>
      <c r="BP80" s="53" t="str">
        <f>IFERROR(VLOOKUP($A80,#REF!,12,FALSE),"0")</f>
        <v>0</v>
      </c>
      <c r="BQ80" s="53" t="str">
        <f>IFERROR(VLOOKUP($A80,#REF!,12,FALSE),"0")</f>
        <v>0</v>
      </c>
      <c r="BR80" s="53" t="str">
        <f>IFERROR(VLOOKUP($A80,#REF!,12,FALSE),"0")</f>
        <v>0</v>
      </c>
      <c r="BS80" s="53" t="str">
        <f>IFERROR(VLOOKUP($A80,#REF!,12,FALSE),"0")</f>
        <v>0</v>
      </c>
      <c r="BT80" s="53" t="str">
        <f>IFERROR(VLOOKUP($A80,#REF!,12,FALSE),"0")</f>
        <v>0</v>
      </c>
      <c r="BU80" s="53" t="str">
        <f>IFERROR(VLOOKUP($A80,#REF!,12,FALSE),"0")</f>
        <v>0</v>
      </c>
      <c r="BV80" s="56">
        <f t="shared" si="17"/>
        <v>0</v>
      </c>
      <c r="BX80" s="53" t="str">
        <f>$A$33</f>
        <v>yuriakaw</v>
      </c>
      <c r="BY80" s="53" t="str">
        <f>IFERROR(VLOOKUP($A80,#REF!,13,FALSE),"0")</f>
        <v>0</v>
      </c>
      <c r="BZ80" s="53" t="str">
        <f>IFERROR(VLOOKUP($A80,#REF!,13,FALSE),"0")</f>
        <v>0</v>
      </c>
      <c r="CA80" s="53" t="str">
        <f>IFERROR(VLOOKUP($A80,#REF!,13,FALSE),"0")</f>
        <v>0</v>
      </c>
      <c r="CB80" s="53" t="str">
        <f>IFERROR(VLOOKUP($A80,#REF!,13,FALSE),"0")</f>
        <v>0</v>
      </c>
      <c r="CC80" s="53" t="str">
        <f>IFERROR(VLOOKUP($A80,#REF!,13,FALSE),"0")</f>
        <v>0</v>
      </c>
      <c r="CD80" s="53" t="str">
        <f>IFERROR(VLOOKUP($A80,#REF!,13,FALSE),"0")</f>
        <v>0</v>
      </c>
      <c r="CE80" s="53" t="str">
        <f>IFERROR(VLOOKUP($A80,#REF!,13,FALSE),"0")</f>
        <v>0</v>
      </c>
      <c r="CF80" s="53" t="str">
        <f>IFERROR(VLOOKUP($A80,#REF!,13,FALSE),"0")</f>
        <v>0</v>
      </c>
      <c r="CG80" s="53" t="str">
        <f>IFERROR(VLOOKUP($A80,#REF!,13,FALSE),"0")</f>
        <v>0</v>
      </c>
      <c r="CH80" s="53" t="str">
        <f>IFERROR(VLOOKUP($A80,#REF!,13,FALSE),"0")</f>
        <v>0</v>
      </c>
      <c r="CI80" s="53" t="str">
        <f>IFERROR(VLOOKUP($A80,#REF!,13,FALSE),"0")</f>
        <v>0</v>
      </c>
      <c r="CJ80" s="53" t="str">
        <f>IFERROR(VLOOKUP($A80,#REF!,13,FALSE),"0")</f>
        <v>0</v>
      </c>
      <c r="CK80" s="56">
        <f t="shared" si="18"/>
        <v>0</v>
      </c>
      <c r="CM80" s="53" t="str">
        <f>$A$33</f>
        <v>yuriakaw</v>
      </c>
      <c r="CN80" s="53" t="str">
        <f>IFERROR(VLOOKUP($A80,#REF!,14,FALSE),"0")</f>
        <v>0</v>
      </c>
      <c r="CO80" s="53" t="str">
        <f>IFERROR(VLOOKUP($A80,#REF!,14,FALSE),"0")</f>
        <v>0</v>
      </c>
      <c r="CP80" s="53" t="str">
        <f>IFERROR(VLOOKUP($A80,#REF!,14,FALSE),"0")</f>
        <v>0</v>
      </c>
      <c r="CQ80" s="53" t="str">
        <f>IFERROR(VLOOKUP($A80,#REF!,14,FALSE),"0")</f>
        <v>0</v>
      </c>
      <c r="CR80" s="53" t="str">
        <f>IFERROR(VLOOKUP($A80,#REF!,14,FALSE),"0")</f>
        <v>0</v>
      </c>
      <c r="CS80" s="53" t="str">
        <f>IFERROR(VLOOKUP($A80,#REF!,14,FALSE),"0")</f>
        <v>0</v>
      </c>
      <c r="CT80" s="53" t="str">
        <f>IFERROR(VLOOKUP($A80,#REF!,14,FALSE),"0")</f>
        <v>0</v>
      </c>
      <c r="CU80" s="53" t="str">
        <f>IFERROR(VLOOKUP($A80,#REF!,14,FALSE),"0")</f>
        <v>0</v>
      </c>
      <c r="CV80" s="53" t="str">
        <f>IFERROR(VLOOKUP($A80,#REF!,14,FALSE),"0")</f>
        <v>0</v>
      </c>
      <c r="CW80" s="53" t="str">
        <f>IFERROR(VLOOKUP($A80,#REF!,14,FALSE),"0")</f>
        <v>0</v>
      </c>
      <c r="CX80" s="53" t="str">
        <f>IFERROR(VLOOKUP($A80,#REF!,14,FALSE),"0")</f>
        <v>0</v>
      </c>
      <c r="CY80" s="53" t="str">
        <f>IFERROR(VLOOKUP($A80,#REF!,14,FALSE),"0")</f>
        <v>0</v>
      </c>
      <c r="CZ80" s="56">
        <f t="shared" si="19"/>
        <v>0</v>
      </c>
    </row>
    <row r="81" spans="1:104" x14ac:dyDescent="0.25">
      <c r="A81" s="53" t="str">
        <f>$A$34</f>
        <v>tomiakik</v>
      </c>
      <c r="B81" s="53" t="str">
        <f>IFERROR(VLOOKUP($A81,#REF!,8,FALSE),"0")</f>
        <v>0</v>
      </c>
      <c r="C81" s="53" t="str">
        <f>IFERROR(VLOOKUP($A81,#REF!,8,FALSE),"0")</f>
        <v>0</v>
      </c>
      <c r="D81" s="53" t="str">
        <f>IFERROR(VLOOKUP($A81,#REF!,8,FALSE),"0")</f>
        <v>0</v>
      </c>
      <c r="E81" s="53" t="str">
        <f>IFERROR(VLOOKUP($A81,#REF!,8,FALSE),"0")</f>
        <v>0</v>
      </c>
      <c r="F81" s="53" t="str">
        <f>IFERROR(VLOOKUP($A81,#REF!,8,FALSE),"0")</f>
        <v>0</v>
      </c>
      <c r="G81" s="53" t="str">
        <f>IFERROR(VLOOKUP($A81,#REF!,8,FALSE),"0")</f>
        <v>0</v>
      </c>
      <c r="H81" s="53" t="str">
        <f>IFERROR(VLOOKUP($A81,#REF!,8,FALSE),"0")</f>
        <v>0</v>
      </c>
      <c r="I81" s="53" t="str">
        <f>IFERROR(VLOOKUP($A81,#REF!,8,FALSE),"0")</f>
        <v>0</v>
      </c>
      <c r="J81" s="53" t="str">
        <f>IFERROR(VLOOKUP($A81,#REF!,8,FALSE),"0")</f>
        <v>0</v>
      </c>
      <c r="K81" s="53" t="str">
        <f>IFERROR(VLOOKUP($A81,#REF!,8,FALSE),"0")</f>
        <v>0</v>
      </c>
      <c r="L81" s="53" t="str">
        <f>IFERROR(VLOOKUP($A81,#REF!,8,FALSE),"0")</f>
        <v>0</v>
      </c>
      <c r="M81" s="53" t="str">
        <f>IFERROR(VLOOKUP($A81,#REF!,8,FALSE),"0")</f>
        <v>0</v>
      </c>
      <c r="N81" s="56">
        <f t="shared" si="13"/>
        <v>0</v>
      </c>
      <c r="P81" s="53" t="str">
        <f>$A$34</f>
        <v>tomiakik</v>
      </c>
      <c r="Q81" s="53" t="str">
        <f>IFERROR(VLOOKUP($A81,#REF!,9,FALSE),"0")</f>
        <v>0</v>
      </c>
      <c r="R81" s="53" t="str">
        <f>IFERROR(VLOOKUP($A81,#REF!,9,FALSE),"0")</f>
        <v>0</v>
      </c>
      <c r="S81" s="53" t="str">
        <f>IFERROR(VLOOKUP($A81,#REF!,9,FALSE),"0")</f>
        <v>0</v>
      </c>
      <c r="T81" s="53" t="str">
        <f>IFERROR(VLOOKUP($A81,#REF!,9,FALSE),"0")</f>
        <v>0</v>
      </c>
      <c r="U81" s="53" t="str">
        <f>IFERROR(VLOOKUP($A81,#REF!,9,FALSE),"0")</f>
        <v>0</v>
      </c>
      <c r="V81" s="53" t="str">
        <f>IFERROR(VLOOKUP($A81,#REF!,9,FALSE),"0")</f>
        <v>0</v>
      </c>
      <c r="W81" s="53" t="str">
        <f>IFERROR(VLOOKUP($A81,#REF!,9,FALSE),"0")</f>
        <v>0</v>
      </c>
      <c r="X81" s="53" t="str">
        <f>IFERROR(VLOOKUP($A81,#REF!,9,FALSE),"0")</f>
        <v>0</v>
      </c>
      <c r="Y81" s="53" t="str">
        <f>IFERROR(VLOOKUP($A81,#REF!,9,FALSE),"0")</f>
        <v>0</v>
      </c>
      <c r="Z81" s="53" t="str">
        <f>IFERROR(VLOOKUP($A81,#REF!,9,FALSE),"0")</f>
        <v>0</v>
      </c>
      <c r="AA81" s="53" t="str">
        <f>IFERROR(VLOOKUP($A81,#REF!,9,FALSE),"0")</f>
        <v>0</v>
      </c>
      <c r="AB81" s="53" t="str">
        <f>IFERROR(VLOOKUP($A81,#REF!,9,FALSE),"0")</f>
        <v>0</v>
      </c>
      <c r="AC81" s="56">
        <f t="shared" si="14"/>
        <v>0</v>
      </c>
      <c r="AE81" s="53" t="str">
        <f>$A$34</f>
        <v>tomiakik</v>
      </c>
      <c r="AF81" s="53" t="str">
        <f>IFERROR(VLOOKUP($A81,#REF!,10,FALSE),"0")</f>
        <v>0</v>
      </c>
      <c r="AG81" s="53" t="str">
        <f>IFERROR(VLOOKUP($A81,#REF!,10,FALSE),"0")</f>
        <v>0</v>
      </c>
      <c r="AH81" s="53" t="str">
        <f>IFERROR(VLOOKUP($A81,#REF!,10,FALSE),"0")</f>
        <v>0</v>
      </c>
      <c r="AI81" s="53" t="str">
        <f>IFERROR(VLOOKUP($A81,#REF!,10,FALSE),"0")</f>
        <v>0</v>
      </c>
      <c r="AJ81" s="53" t="str">
        <f>IFERROR(VLOOKUP($A81,#REF!,10,FALSE),"0")</f>
        <v>0</v>
      </c>
      <c r="AK81" s="53" t="str">
        <f>IFERROR(VLOOKUP($A81,#REF!,10,FALSE),"0")</f>
        <v>0</v>
      </c>
      <c r="AL81" s="53" t="str">
        <f>IFERROR(VLOOKUP($A81,#REF!,10,FALSE),"0")</f>
        <v>0</v>
      </c>
      <c r="AM81" s="53" t="str">
        <f>IFERROR(VLOOKUP($A81,#REF!,10,FALSE),"0")</f>
        <v>0</v>
      </c>
      <c r="AN81" s="53" t="str">
        <f>IFERROR(VLOOKUP($A81,#REF!,10,FALSE),"0")</f>
        <v>0</v>
      </c>
      <c r="AO81" s="53" t="str">
        <f>IFERROR(VLOOKUP($A81,#REF!,10,FALSE),"0")</f>
        <v>0</v>
      </c>
      <c r="AP81" s="53" t="str">
        <f>IFERROR(VLOOKUP($A81,#REF!,10,FALSE),"0")</f>
        <v>0</v>
      </c>
      <c r="AQ81" s="53" t="str">
        <f>IFERROR(VLOOKUP($A81,#REF!,10,FALSE),"0")</f>
        <v>0</v>
      </c>
      <c r="AR81" s="56">
        <f t="shared" si="15"/>
        <v>0</v>
      </c>
      <c r="AT81" s="53" t="str">
        <f>$A$34</f>
        <v>tomiakik</v>
      </c>
      <c r="AU81" s="53" t="str">
        <f>IFERROR(VLOOKUP($A81,#REF!,11,FALSE),"0")</f>
        <v>0</v>
      </c>
      <c r="AV81" s="53" t="str">
        <f>IFERROR(VLOOKUP($A81,#REF!,11,FALSE),"0")</f>
        <v>0</v>
      </c>
      <c r="AW81" s="53" t="str">
        <f>IFERROR(VLOOKUP($A81,#REF!,11,FALSE),"0")</f>
        <v>0</v>
      </c>
      <c r="AX81" s="53" t="str">
        <f>IFERROR(VLOOKUP($A81,#REF!,11,FALSE),"0")</f>
        <v>0</v>
      </c>
      <c r="AY81" s="53" t="str">
        <f>IFERROR(VLOOKUP($A81,#REF!,11,FALSE),"0")</f>
        <v>0</v>
      </c>
      <c r="AZ81" s="53" t="str">
        <f>IFERROR(VLOOKUP($A81,#REF!,11,FALSE),"0")</f>
        <v>0</v>
      </c>
      <c r="BA81" s="53" t="str">
        <f>IFERROR(VLOOKUP($A81,#REF!,11,FALSE),"0")</f>
        <v>0</v>
      </c>
      <c r="BB81" s="53" t="str">
        <f>IFERROR(VLOOKUP($A81,#REF!,11,FALSE),"0")</f>
        <v>0</v>
      </c>
      <c r="BC81" s="53" t="str">
        <f>IFERROR(VLOOKUP($A81,#REF!,11,FALSE),"0")</f>
        <v>0</v>
      </c>
      <c r="BD81" s="53" t="str">
        <f>IFERROR(VLOOKUP($A81,#REF!,11,FALSE),"0")</f>
        <v>0</v>
      </c>
      <c r="BE81" s="53" t="str">
        <f>IFERROR(VLOOKUP($A81,#REF!,11,FALSE),"0")</f>
        <v>0</v>
      </c>
      <c r="BF81" s="53" t="str">
        <f>IFERROR(VLOOKUP($A81,#REF!,11,FALSE),"0")</f>
        <v>0</v>
      </c>
      <c r="BG81" s="56">
        <f t="shared" si="16"/>
        <v>0</v>
      </c>
      <c r="BI81" s="53" t="str">
        <f>$A$34</f>
        <v>tomiakik</v>
      </c>
      <c r="BJ81" s="53" t="str">
        <f>IFERROR(VLOOKUP($A81,#REF!,12,FALSE),"0")</f>
        <v>0</v>
      </c>
      <c r="BK81" s="53" t="str">
        <f>IFERROR(VLOOKUP($A81,#REF!,12,FALSE),"0")</f>
        <v>0</v>
      </c>
      <c r="BL81" s="53" t="str">
        <f>IFERROR(VLOOKUP($A81,#REF!,12,FALSE),"0")</f>
        <v>0</v>
      </c>
      <c r="BM81" s="53" t="str">
        <f>IFERROR(VLOOKUP($A81,#REF!,12,FALSE),"0")</f>
        <v>0</v>
      </c>
      <c r="BN81" s="53" t="str">
        <f>IFERROR(VLOOKUP($A81,#REF!,12,FALSE),"0")</f>
        <v>0</v>
      </c>
      <c r="BO81" s="53" t="str">
        <f>IFERROR(VLOOKUP($A81,#REF!,12,FALSE),"0")</f>
        <v>0</v>
      </c>
      <c r="BP81" s="53" t="str">
        <f>IFERROR(VLOOKUP($A81,#REF!,12,FALSE),"0")</f>
        <v>0</v>
      </c>
      <c r="BQ81" s="53" t="str">
        <f>IFERROR(VLOOKUP($A81,#REF!,12,FALSE),"0")</f>
        <v>0</v>
      </c>
      <c r="BR81" s="53" t="str">
        <f>IFERROR(VLOOKUP($A81,#REF!,12,FALSE),"0")</f>
        <v>0</v>
      </c>
      <c r="BS81" s="53" t="str">
        <f>IFERROR(VLOOKUP($A81,#REF!,12,FALSE),"0")</f>
        <v>0</v>
      </c>
      <c r="BT81" s="53" t="str">
        <f>IFERROR(VLOOKUP($A81,#REF!,12,FALSE),"0")</f>
        <v>0</v>
      </c>
      <c r="BU81" s="53" t="str">
        <f>IFERROR(VLOOKUP($A81,#REF!,12,FALSE),"0")</f>
        <v>0</v>
      </c>
      <c r="BV81" s="56">
        <f t="shared" si="17"/>
        <v>0</v>
      </c>
      <c r="BX81" s="53" t="str">
        <f>$A$34</f>
        <v>tomiakik</v>
      </c>
      <c r="BY81" s="53" t="str">
        <f>IFERROR(VLOOKUP($A81,#REF!,13,FALSE),"0")</f>
        <v>0</v>
      </c>
      <c r="BZ81" s="53" t="str">
        <f>IFERROR(VLOOKUP($A81,#REF!,13,FALSE),"0")</f>
        <v>0</v>
      </c>
      <c r="CA81" s="53" t="str">
        <f>IFERROR(VLOOKUP($A81,#REF!,13,FALSE),"0")</f>
        <v>0</v>
      </c>
      <c r="CB81" s="53" t="str">
        <f>IFERROR(VLOOKUP($A81,#REF!,13,FALSE),"0")</f>
        <v>0</v>
      </c>
      <c r="CC81" s="53" t="str">
        <f>IFERROR(VLOOKUP($A81,#REF!,13,FALSE),"0")</f>
        <v>0</v>
      </c>
      <c r="CD81" s="53" t="str">
        <f>IFERROR(VLOOKUP($A81,#REF!,13,FALSE),"0")</f>
        <v>0</v>
      </c>
      <c r="CE81" s="53" t="str">
        <f>IFERROR(VLOOKUP($A81,#REF!,13,FALSE),"0")</f>
        <v>0</v>
      </c>
      <c r="CF81" s="53" t="str">
        <f>IFERROR(VLOOKUP($A81,#REF!,13,FALSE),"0")</f>
        <v>0</v>
      </c>
      <c r="CG81" s="53" t="str">
        <f>IFERROR(VLOOKUP($A81,#REF!,13,FALSE),"0")</f>
        <v>0</v>
      </c>
      <c r="CH81" s="53" t="str">
        <f>IFERROR(VLOOKUP($A81,#REF!,13,FALSE),"0")</f>
        <v>0</v>
      </c>
      <c r="CI81" s="53" t="str">
        <f>IFERROR(VLOOKUP($A81,#REF!,13,FALSE),"0")</f>
        <v>0</v>
      </c>
      <c r="CJ81" s="53" t="str">
        <f>IFERROR(VLOOKUP($A81,#REF!,13,FALSE),"0")</f>
        <v>0</v>
      </c>
      <c r="CK81" s="56">
        <f t="shared" si="18"/>
        <v>0</v>
      </c>
      <c r="CM81" s="53" t="str">
        <f>$A$34</f>
        <v>tomiakik</v>
      </c>
      <c r="CN81" s="53" t="str">
        <f>IFERROR(VLOOKUP($A81,#REF!,14,FALSE),"0")</f>
        <v>0</v>
      </c>
      <c r="CO81" s="53" t="str">
        <f>IFERROR(VLOOKUP($A81,#REF!,14,FALSE),"0")</f>
        <v>0</v>
      </c>
      <c r="CP81" s="53" t="str">
        <f>IFERROR(VLOOKUP($A81,#REF!,14,FALSE),"0")</f>
        <v>0</v>
      </c>
      <c r="CQ81" s="53" t="str">
        <f>IFERROR(VLOOKUP($A81,#REF!,14,FALSE),"0")</f>
        <v>0</v>
      </c>
      <c r="CR81" s="53" t="str">
        <f>IFERROR(VLOOKUP($A81,#REF!,14,FALSE),"0")</f>
        <v>0</v>
      </c>
      <c r="CS81" s="53" t="str">
        <f>IFERROR(VLOOKUP($A81,#REF!,14,FALSE),"0")</f>
        <v>0</v>
      </c>
      <c r="CT81" s="53" t="str">
        <f>IFERROR(VLOOKUP($A81,#REF!,14,FALSE),"0")</f>
        <v>0</v>
      </c>
      <c r="CU81" s="53" t="str">
        <f>IFERROR(VLOOKUP($A81,#REF!,14,FALSE),"0")</f>
        <v>0</v>
      </c>
      <c r="CV81" s="53" t="str">
        <f>IFERROR(VLOOKUP($A81,#REF!,14,FALSE),"0")</f>
        <v>0</v>
      </c>
      <c r="CW81" s="53" t="str">
        <f>IFERROR(VLOOKUP($A81,#REF!,14,FALSE),"0")</f>
        <v>0</v>
      </c>
      <c r="CX81" s="53" t="str">
        <f>IFERROR(VLOOKUP($A81,#REF!,14,FALSE),"0")</f>
        <v>0</v>
      </c>
      <c r="CY81" s="53" t="str">
        <f>IFERROR(VLOOKUP($A81,#REF!,14,FALSE),"0")</f>
        <v>0</v>
      </c>
      <c r="CZ81" s="56">
        <f t="shared" si="19"/>
        <v>0</v>
      </c>
    </row>
    <row r="82" spans="1:104" x14ac:dyDescent="0.25">
      <c r="A82" s="53" t="str">
        <f>$A$35</f>
        <v>sakumick</v>
      </c>
      <c r="B82" s="53" t="str">
        <f>IFERROR(VLOOKUP($A82,#REF!,8,FALSE),"0")</f>
        <v>0</v>
      </c>
      <c r="C82" s="53" t="str">
        <f>IFERROR(VLOOKUP($A82,#REF!,8,FALSE),"0")</f>
        <v>0</v>
      </c>
      <c r="D82" s="53" t="str">
        <f>IFERROR(VLOOKUP($A82,#REF!,8,FALSE),"0")</f>
        <v>0</v>
      </c>
      <c r="E82" s="53" t="str">
        <f>IFERROR(VLOOKUP($A82,#REF!,8,FALSE),"0")</f>
        <v>0</v>
      </c>
      <c r="F82" s="53" t="str">
        <f>IFERROR(VLOOKUP($A82,#REF!,8,FALSE),"0")</f>
        <v>0</v>
      </c>
      <c r="G82" s="53" t="str">
        <f>IFERROR(VLOOKUP($A82,#REF!,8,FALSE),"0")</f>
        <v>0</v>
      </c>
      <c r="H82" s="53" t="str">
        <f>IFERROR(VLOOKUP($A82,#REF!,8,FALSE),"0")</f>
        <v>0</v>
      </c>
      <c r="I82" s="53" t="str">
        <f>IFERROR(VLOOKUP($A82,#REF!,8,FALSE),"0")</f>
        <v>0</v>
      </c>
      <c r="J82" s="53" t="str">
        <f>IFERROR(VLOOKUP($A82,#REF!,8,FALSE),"0")</f>
        <v>0</v>
      </c>
      <c r="K82" s="53" t="str">
        <f>IFERROR(VLOOKUP($A82,#REF!,8,FALSE),"0")</f>
        <v>0</v>
      </c>
      <c r="L82" s="53" t="str">
        <f>IFERROR(VLOOKUP($A82,#REF!,8,FALSE),"0")</f>
        <v>0</v>
      </c>
      <c r="M82" s="53" t="str">
        <f>IFERROR(VLOOKUP($A82,#REF!,8,FALSE),"0")</f>
        <v>0</v>
      </c>
      <c r="N82" s="56">
        <f t="shared" si="13"/>
        <v>0</v>
      </c>
      <c r="P82" s="53" t="str">
        <f>$A$35</f>
        <v>sakumick</v>
      </c>
      <c r="Q82" s="53" t="str">
        <f>IFERROR(VLOOKUP($A82,#REF!,9,FALSE),"0")</f>
        <v>0</v>
      </c>
      <c r="R82" s="53" t="str">
        <f>IFERROR(VLOOKUP($A82,#REF!,9,FALSE),"0")</f>
        <v>0</v>
      </c>
      <c r="S82" s="53" t="str">
        <f>IFERROR(VLOOKUP($A82,#REF!,9,FALSE),"0")</f>
        <v>0</v>
      </c>
      <c r="T82" s="53" t="str">
        <f>IFERROR(VLOOKUP($A82,#REF!,9,FALSE),"0")</f>
        <v>0</v>
      </c>
      <c r="U82" s="53" t="str">
        <f>IFERROR(VLOOKUP($A82,#REF!,9,FALSE),"0")</f>
        <v>0</v>
      </c>
      <c r="V82" s="53" t="str">
        <f>IFERROR(VLOOKUP($A82,#REF!,9,FALSE),"0")</f>
        <v>0</v>
      </c>
      <c r="W82" s="53" t="str">
        <f>IFERROR(VLOOKUP($A82,#REF!,9,FALSE),"0")</f>
        <v>0</v>
      </c>
      <c r="X82" s="53" t="str">
        <f>IFERROR(VLOOKUP($A82,#REF!,9,FALSE),"0")</f>
        <v>0</v>
      </c>
      <c r="Y82" s="53" t="str">
        <f>IFERROR(VLOOKUP($A82,#REF!,9,FALSE),"0")</f>
        <v>0</v>
      </c>
      <c r="Z82" s="53" t="str">
        <f>IFERROR(VLOOKUP($A82,#REF!,9,FALSE),"0")</f>
        <v>0</v>
      </c>
      <c r="AA82" s="53" t="str">
        <f>IFERROR(VLOOKUP($A82,#REF!,9,FALSE),"0")</f>
        <v>0</v>
      </c>
      <c r="AB82" s="53" t="str">
        <f>IFERROR(VLOOKUP($A82,#REF!,9,FALSE),"0")</f>
        <v>0</v>
      </c>
      <c r="AC82" s="56">
        <f t="shared" si="14"/>
        <v>0</v>
      </c>
      <c r="AE82" s="53" t="str">
        <f>$A$35</f>
        <v>sakumick</v>
      </c>
      <c r="AF82" s="53" t="str">
        <f>IFERROR(VLOOKUP($A82,#REF!,10,FALSE),"0")</f>
        <v>0</v>
      </c>
      <c r="AG82" s="53" t="str">
        <f>IFERROR(VLOOKUP($A82,#REF!,10,FALSE),"0")</f>
        <v>0</v>
      </c>
      <c r="AH82" s="53" t="str">
        <f>IFERROR(VLOOKUP($A82,#REF!,10,FALSE),"0")</f>
        <v>0</v>
      </c>
      <c r="AI82" s="53" t="str">
        <f>IFERROR(VLOOKUP($A82,#REF!,10,FALSE),"0")</f>
        <v>0</v>
      </c>
      <c r="AJ82" s="53" t="str">
        <f>IFERROR(VLOOKUP($A82,#REF!,10,FALSE),"0")</f>
        <v>0</v>
      </c>
      <c r="AK82" s="53" t="str">
        <f>IFERROR(VLOOKUP($A82,#REF!,10,FALSE),"0")</f>
        <v>0</v>
      </c>
      <c r="AL82" s="53" t="str">
        <f>IFERROR(VLOOKUP($A82,#REF!,10,FALSE),"0")</f>
        <v>0</v>
      </c>
      <c r="AM82" s="53" t="str">
        <f>IFERROR(VLOOKUP($A82,#REF!,10,FALSE),"0")</f>
        <v>0</v>
      </c>
      <c r="AN82" s="53" t="str">
        <f>IFERROR(VLOOKUP($A82,#REF!,10,FALSE),"0")</f>
        <v>0</v>
      </c>
      <c r="AO82" s="53" t="str">
        <f>IFERROR(VLOOKUP($A82,#REF!,10,FALSE),"0")</f>
        <v>0</v>
      </c>
      <c r="AP82" s="53" t="str">
        <f>IFERROR(VLOOKUP($A82,#REF!,10,FALSE),"0")</f>
        <v>0</v>
      </c>
      <c r="AQ82" s="53" t="str">
        <f>IFERROR(VLOOKUP($A82,#REF!,10,FALSE),"0")</f>
        <v>0</v>
      </c>
      <c r="AR82" s="56">
        <f t="shared" si="15"/>
        <v>0</v>
      </c>
      <c r="AT82" s="53" t="str">
        <f>$A$35</f>
        <v>sakumick</v>
      </c>
      <c r="AU82" s="53" t="str">
        <f>IFERROR(VLOOKUP($A82,#REF!,11,FALSE),"0")</f>
        <v>0</v>
      </c>
      <c r="AV82" s="53" t="str">
        <f>IFERROR(VLOOKUP($A82,#REF!,11,FALSE),"0")</f>
        <v>0</v>
      </c>
      <c r="AW82" s="53" t="str">
        <f>IFERROR(VLOOKUP($A82,#REF!,11,FALSE),"0")</f>
        <v>0</v>
      </c>
      <c r="AX82" s="53" t="str">
        <f>IFERROR(VLOOKUP($A82,#REF!,11,FALSE),"0")</f>
        <v>0</v>
      </c>
      <c r="AY82" s="53" t="str">
        <f>IFERROR(VLOOKUP($A82,#REF!,11,FALSE),"0")</f>
        <v>0</v>
      </c>
      <c r="AZ82" s="53" t="str">
        <f>IFERROR(VLOOKUP($A82,#REF!,11,FALSE),"0")</f>
        <v>0</v>
      </c>
      <c r="BA82" s="53" t="str">
        <f>IFERROR(VLOOKUP($A82,#REF!,11,FALSE),"0")</f>
        <v>0</v>
      </c>
      <c r="BB82" s="53" t="str">
        <f>IFERROR(VLOOKUP($A82,#REF!,11,FALSE),"0")</f>
        <v>0</v>
      </c>
      <c r="BC82" s="53" t="str">
        <f>IFERROR(VLOOKUP($A82,#REF!,11,FALSE),"0")</f>
        <v>0</v>
      </c>
      <c r="BD82" s="53" t="str">
        <f>IFERROR(VLOOKUP($A82,#REF!,11,FALSE),"0")</f>
        <v>0</v>
      </c>
      <c r="BE82" s="53" t="str">
        <f>IFERROR(VLOOKUP($A82,#REF!,11,FALSE),"0")</f>
        <v>0</v>
      </c>
      <c r="BF82" s="53" t="str">
        <f>IFERROR(VLOOKUP($A82,#REF!,11,FALSE),"0")</f>
        <v>0</v>
      </c>
      <c r="BG82" s="56">
        <f t="shared" si="16"/>
        <v>0</v>
      </c>
      <c r="BI82" s="53" t="str">
        <f>$A$35</f>
        <v>sakumick</v>
      </c>
      <c r="BJ82" s="53" t="str">
        <f>IFERROR(VLOOKUP($A82,#REF!,12,FALSE),"0")</f>
        <v>0</v>
      </c>
      <c r="BK82" s="53" t="str">
        <f>IFERROR(VLOOKUP($A82,#REF!,12,FALSE),"0")</f>
        <v>0</v>
      </c>
      <c r="BL82" s="53" t="str">
        <f>IFERROR(VLOOKUP($A82,#REF!,12,FALSE),"0")</f>
        <v>0</v>
      </c>
      <c r="BM82" s="53" t="str">
        <f>IFERROR(VLOOKUP($A82,#REF!,12,FALSE),"0")</f>
        <v>0</v>
      </c>
      <c r="BN82" s="53" t="str">
        <f>IFERROR(VLOOKUP($A82,#REF!,12,FALSE),"0")</f>
        <v>0</v>
      </c>
      <c r="BO82" s="53" t="str">
        <f>IFERROR(VLOOKUP($A82,#REF!,12,FALSE),"0")</f>
        <v>0</v>
      </c>
      <c r="BP82" s="53" t="str">
        <f>IFERROR(VLOOKUP($A82,#REF!,12,FALSE),"0")</f>
        <v>0</v>
      </c>
      <c r="BQ82" s="53" t="str">
        <f>IFERROR(VLOOKUP($A82,#REF!,12,FALSE),"0")</f>
        <v>0</v>
      </c>
      <c r="BR82" s="53" t="str">
        <f>IFERROR(VLOOKUP($A82,#REF!,12,FALSE),"0")</f>
        <v>0</v>
      </c>
      <c r="BS82" s="53" t="str">
        <f>IFERROR(VLOOKUP($A82,#REF!,12,FALSE),"0")</f>
        <v>0</v>
      </c>
      <c r="BT82" s="53" t="str">
        <f>IFERROR(VLOOKUP($A82,#REF!,12,FALSE),"0")</f>
        <v>0</v>
      </c>
      <c r="BU82" s="53" t="str">
        <f>IFERROR(VLOOKUP($A82,#REF!,12,FALSE),"0")</f>
        <v>0</v>
      </c>
      <c r="BV82" s="56">
        <f t="shared" si="17"/>
        <v>0</v>
      </c>
      <c r="BX82" s="53" t="str">
        <f>$A$35</f>
        <v>sakumick</v>
      </c>
      <c r="BY82" s="53" t="str">
        <f>IFERROR(VLOOKUP($A82,#REF!,13,FALSE),"0")</f>
        <v>0</v>
      </c>
      <c r="BZ82" s="53" t="str">
        <f>IFERROR(VLOOKUP($A82,#REF!,13,FALSE),"0")</f>
        <v>0</v>
      </c>
      <c r="CA82" s="53" t="str">
        <f>IFERROR(VLOOKUP($A82,#REF!,13,FALSE),"0")</f>
        <v>0</v>
      </c>
      <c r="CB82" s="53" t="str">
        <f>IFERROR(VLOOKUP($A82,#REF!,13,FALSE),"0")</f>
        <v>0</v>
      </c>
      <c r="CC82" s="53" t="str">
        <f>IFERROR(VLOOKUP($A82,#REF!,13,FALSE),"0")</f>
        <v>0</v>
      </c>
      <c r="CD82" s="53" t="str">
        <f>IFERROR(VLOOKUP($A82,#REF!,13,FALSE),"0")</f>
        <v>0</v>
      </c>
      <c r="CE82" s="53" t="str">
        <f>IFERROR(VLOOKUP($A82,#REF!,13,FALSE),"0")</f>
        <v>0</v>
      </c>
      <c r="CF82" s="53" t="str">
        <f>IFERROR(VLOOKUP($A82,#REF!,13,FALSE),"0")</f>
        <v>0</v>
      </c>
      <c r="CG82" s="53" t="str">
        <f>IFERROR(VLOOKUP($A82,#REF!,13,FALSE),"0")</f>
        <v>0</v>
      </c>
      <c r="CH82" s="53" t="str">
        <f>IFERROR(VLOOKUP($A82,#REF!,13,FALSE),"0")</f>
        <v>0</v>
      </c>
      <c r="CI82" s="53" t="str">
        <f>IFERROR(VLOOKUP($A82,#REF!,13,FALSE),"0")</f>
        <v>0</v>
      </c>
      <c r="CJ82" s="53" t="str">
        <f>IFERROR(VLOOKUP($A82,#REF!,13,FALSE),"0")</f>
        <v>0</v>
      </c>
      <c r="CK82" s="56">
        <f t="shared" si="18"/>
        <v>0</v>
      </c>
      <c r="CM82" s="53" t="str">
        <f>$A$35</f>
        <v>sakumick</v>
      </c>
      <c r="CN82" s="53" t="str">
        <f>IFERROR(VLOOKUP($A82,#REF!,14,FALSE),"0")</f>
        <v>0</v>
      </c>
      <c r="CO82" s="53" t="str">
        <f>IFERROR(VLOOKUP($A82,#REF!,14,FALSE),"0")</f>
        <v>0</v>
      </c>
      <c r="CP82" s="53" t="str">
        <f>IFERROR(VLOOKUP($A82,#REF!,14,FALSE),"0")</f>
        <v>0</v>
      </c>
      <c r="CQ82" s="53" t="str">
        <f>IFERROR(VLOOKUP($A82,#REF!,14,FALSE),"0")</f>
        <v>0</v>
      </c>
      <c r="CR82" s="53" t="str">
        <f>IFERROR(VLOOKUP($A82,#REF!,14,FALSE),"0")</f>
        <v>0</v>
      </c>
      <c r="CS82" s="53" t="str">
        <f>IFERROR(VLOOKUP($A82,#REF!,14,FALSE),"0")</f>
        <v>0</v>
      </c>
      <c r="CT82" s="53" t="str">
        <f>IFERROR(VLOOKUP($A82,#REF!,14,FALSE),"0")</f>
        <v>0</v>
      </c>
      <c r="CU82" s="53" t="str">
        <f>IFERROR(VLOOKUP($A82,#REF!,14,FALSE),"0")</f>
        <v>0</v>
      </c>
      <c r="CV82" s="53" t="str">
        <f>IFERROR(VLOOKUP($A82,#REF!,14,FALSE),"0")</f>
        <v>0</v>
      </c>
      <c r="CW82" s="53" t="str">
        <f>IFERROR(VLOOKUP($A82,#REF!,14,FALSE),"0")</f>
        <v>0</v>
      </c>
      <c r="CX82" s="53" t="str">
        <f>IFERROR(VLOOKUP($A82,#REF!,14,FALSE),"0")</f>
        <v>0</v>
      </c>
      <c r="CY82" s="53" t="str">
        <f>IFERROR(VLOOKUP($A82,#REF!,14,FALSE),"0")</f>
        <v>0</v>
      </c>
      <c r="CZ82" s="56">
        <f t="shared" si="19"/>
        <v>0</v>
      </c>
    </row>
    <row r="83" spans="1:104" x14ac:dyDescent="0.25">
      <c r="A83" s="53" t="str">
        <f>$A$36</f>
        <v>kasuyuto</v>
      </c>
      <c r="B83" s="53" t="str">
        <f>IFERROR(VLOOKUP($A83,#REF!,8,FALSE),"0")</f>
        <v>0</v>
      </c>
      <c r="C83" s="53" t="str">
        <f>IFERROR(VLOOKUP($A83,#REF!,8,FALSE),"0")</f>
        <v>0</v>
      </c>
      <c r="D83" s="53" t="str">
        <f>IFERROR(VLOOKUP($A83,#REF!,8,FALSE),"0")</f>
        <v>0</v>
      </c>
      <c r="E83" s="53" t="str">
        <f>IFERROR(VLOOKUP($A83,#REF!,8,FALSE),"0")</f>
        <v>0</v>
      </c>
      <c r="F83" s="53" t="str">
        <f>IFERROR(VLOOKUP($A83,#REF!,8,FALSE),"0")</f>
        <v>0</v>
      </c>
      <c r="G83" s="53" t="str">
        <f>IFERROR(VLOOKUP($A83,#REF!,8,FALSE),"0")</f>
        <v>0</v>
      </c>
      <c r="H83" s="53" t="str">
        <f>IFERROR(VLOOKUP($A83,#REF!,8,FALSE),"0")</f>
        <v>0</v>
      </c>
      <c r="I83" s="53" t="str">
        <f>IFERROR(VLOOKUP($A83,#REF!,8,FALSE),"0")</f>
        <v>0</v>
      </c>
      <c r="J83" s="53" t="str">
        <f>IFERROR(VLOOKUP($A83,#REF!,8,FALSE),"0")</f>
        <v>0</v>
      </c>
      <c r="K83" s="53" t="str">
        <f>IFERROR(VLOOKUP($A83,#REF!,8,FALSE),"0")</f>
        <v>0</v>
      </c>
      <c r="L83" s="53" t="str">
        <f>IFERROR(VLOOKUP($A83,#REF!,8,FALSE),"0")</f>
        <v>0</v>
      </c>
      <c r="M83" s="53" t="str">
        <f>IFERROR(VLOOKUP($A83,#REF!,8,FALSE),"0")</f>
        <v>0</v>
      </c>
      <c r="N83" s="56">
        <f t="shared" si="13"/>
        <v>0</v>
      </c>
      <c r="P83" s="53" t="str">
        <f>$A$36</f>
        <v>kasuyuto</v>
      </c>
      <c r="Q83" s="53" t="str">
        <f>IFERROR(VLOOKUP($A83,#REF!,9,FALSE),"0")</f>
        <v>0</v>
      </c>
      <c r="R83" s="53" t="str">
        <f>IFERROR(VLOOKUP($A83,#REF!,9,FALSE),"0")</f>
        <v>0</v>
      </c>
      <c r="S83" s="53" t="str">
        <f>IFERROR(VLOOKUP($A83,#REF!,9,FALSE),"0")</f>
        <v>0</v>
      </c>
      <c r="T83" s="53" t="str">
        <f>IFERROR(VLOOKUP($A83,#REF!,9,FALSE),"0")</f>
        <v>0</v>
      </c>
      <c r="U83" s="53" t="str">
        <f>IFERROR(VLOOKUP($A83,#REF!,9,FALSE),"0")</f>
        <v>0</v>
      </c>
      <c r="V83" s="53" t="str">
        <f>IFERROR(VLOOKUP($A83,#REF!,9,FALSE),"0")</f>
        <v>0</v>
      </c>
      <c r="W83" s="53" t="str">
        <f>IFERROR(VLOOKUP($A83,#REF!,9,FALSE),"0")</f>
        <v>0</v>
      </c>
      <c r="X83" s="53" t="str">
        <f>IFERROR(VLOOKUP($A83,#REF!,9,FALSE),"0")</f>
        <v>0</v>
      </c>
      <c r="Y83" s="53" t="str">
        <f>IFERROR(VLOOKUP($A83,#REF!,9,FALSE),"0")</f>
        <v>0</v>
      </c>
      <c r="Z83" s="53" t="str">
        <f>IFERROR(VLOOKUP($A83,#REF!,9,FALSE),"0")</f>
        <v>0</v>
      </c>
      <c r="AA83" s="53" t="str">
        <f>IFERROR(VLOOKUP($A83,#REF!,9,FALSE),"0")</f>
        <v>0</v>
      </c>
      <c r="AB83" s="53" t="str">
        <f>IFERROR(VLOOKUP($A83,#REF!,9,FALSE),"0")</f>
        <v>0</v>
      </c>
      <c r="AC83" s="56">
        <f t="shared" si="14"/>
        <v>0</v>
      </c>
      <c r="AE83" s="53" t="str">
        <f>$A$36</f>
        <v>kasuyuto</v>
      </c>
      <c r="AF83" s="53" t="str">
        <f>IFERROR(VLOOKUP($A83,#REF!,10,FALSE),"0")</f>
        <v>0</v>
      </c>
      <c r="AG83" s="53" t="str">
        <f>IFERROR(VLOOKUP($A83,#REF!,10,FALSE),"0")</f>
        <v>0</v>
      </c>
      <c r="AH83" s="53" t="str">
        <f>IFERROR(VLOOKUP($A83,#REF!,10,FALSE),"0")</f>
        <v>0</v>
      </c>
      <c r="AI83" s="53" t="str">
        <f>IFERROR(VLOOKUP($A83,#REF!,10,FALSE),"0")</f>
        <v>0</v>
      </c>
      <c r="AJ83" s="53" t="str">
        <f>IFERROR(VLOOKUP($A83,#REF!,10,FALSE),"0")</f>
        <v>0</v>
      </c>
      <c r="AK83" s="53" t="str">
        <f>IFERROR(VLOOKUP($A83,#REF!,10,FALSE),"0")</f>
        <v>0</v>
      </c>
      <c r="AL83" s="53" t="str">
        <f>IFERROR(VLOOKUP($A83,#REF!,10,FALSE),"0")</f>
        <v>0</v>
      </c>
      <c r="AM83" s="53" t="str">
        <f>IFERROR(VLOOKUP($A83,#REF!,10,FALSE),"0")</f>
        <v>0</v>
      </c>
      <c r="AN83" s="53" t="str">
        <f>IFERROR(VLOOKUP($A83,#REF!,10,FALSE),"0")</f>
        <v>0</v>
      </c>
      <c r="AO83" s="53" t="str">
        <f>IFERROR(VLOOKUP($A83,#REF!,10,FALSE),"0")</f>
        <v>0</v>
      </c>
      <c r="AP83" s="53" t="str">
        <f>IFERROR(VLOOKUP($A83,#REF!,10,FALSE),"0")</f>
        <v>0</v>
      </c>
      <c r="AQ83" s="53" t="str">
        <f>IFERROR(VLOOKUP($A83,#REF!,10,FALSE),"0")</f>
        <v>0</v>
      </c>
      <c r="AR83" s="56">
        <f t="shared" si="15"/>
        <v>0</v>
      </c>
      <c r="AT83" s="53" t="str">
        <f>$A$36</f>
        <v>kasuyuto</v>
      </c>
      <c r="AU83" s="53" t="str">
        <f>IFERROR(VLOOKUP($A83,#REF!,11,FALSE),"0")</f>
        <v>0</v>
      </c>
      <c r="AV83" s="53" t="str">
        <f>IFERROR(VLOOKUP($A83,#REF!,11,FALSE),"0")</f>
        <v>0</v>
      </c>
      <c r="AW83" s="53" t="str">
        <f>IFERROR(VLOOKUP($A83,#REF!,11,FALSE),"0")</f>
        <v>0</v>
      </c>
      <c r="AX83" s="53" t="str">
        <f>IFERROR(VLOOKUP($A83,#REF!,11,FALSE),"0")</f>
        <v>0</v>
      </c>
      <c r="AY83" s="53" t="str">
        <f>IFERROR(VLOOKUP($A83,#REF!,11,FALSE),"0")</f>
        <v>0</v>
      </c>
      <c r="AZ83" s="53" t="str">
        <f>IFERROR(VLOOKUP($A83,#REF!,11,FALSE),"0")</f>
        <v>0</v>
      </c>
      <c r="BA83" s="53" t="str">
        <f>IFERROR(VLOOKUP($A83,#REF!,11,FALSE),"0")</f>
        <v>0</v>
      </c>
      <c r="BB83" s="53" t="str">
        <f>IFERROR(VLOOKUP($A83,#REF!,11,FALSE),"0")</f>
        <v>0</v>
      </c>
      <c r="BC83" s="53" t="str">
        <f>IFERROR(VLOOKUP($A83,#REF!,11,FALSE),"0")</f>
        <v>0</v>
      </c>
      <c r="BD83" s="53" t="str">
        <f>IFERROR(VLOOKUP($A83,#REF!,11,FALSE),"0")</f>
        <v>0</v>
      </c>
      <c r="BE83" s="53" t="str">
        <f>IFERROR(VLOOKUP($A83,#REF!,11,FALSE),"0")</f>
        <v>0</v>
      </c>
      <c r="BF83" s="53" t="str">
        <f>IFERROR(VLOOKUP($A83,#REF!,11,FALSE),"0")</f>
        <v>0</v>
      </c>
      <c r="BG83" s="56">
        <f t="shared" si="16"/>
        <v>0</v>
      </c>
      <c r="BI83" s="53" t="str">
        <f>$A$36</f>
        <v>kasuyuto</v>
      </c>
      <c r="BJ83" s="53" t="str">
        <f>IFERROR(VLOOKUP($A83,#REF!,12,FALSE),"0")</f>
        <v>0</v>
      </c>
      <c r="BK83" s="53" t="str">
        <f>IFERROR(VLOOKUP($A83,#REF!,12,FALSE),"0")</f>
        <v>0</v>
      </c>
      <c r="BL83" s="53" t="str">
        <f>IFERROR(VLOOKUP($A83,#REF!,12,FALSE),"0")</f>
        <v>0</v>
      </c>
      <c r="BM83" s="53" t="str">
        <f>IFERROR(VLOOKUP($A83,#REF!,12,FALSE),"0")</f>
        <v>0</v>
      </c>
      <c r="BN83" s="53" t="str">
        <f>IFERROR(VLOOKUP($A83,#REF!,12,FALSE),"0")</f>
        <v>0</v>
      </c>
      <c r="BO83" s="53" t="str">
        <f>IFERROR(VLOOKUP($A83,#REF!,12,FALSE),"0")</f>
        <v>0</v>
      </c>
      <c r="BP83" s="53" t="str">
        <f>IFERROR(VLOOKUP($A83,#REF!,12,FALSE),"0")</f>
        <v>0</v>
      </c>
      <c r="BQ83" s="53" t="str">
        <f>IFERROR(VLOOKUP($A83,#REF!,12,FALSE),"0")</f>
        <v>0</v>
      </c>
      <c r="BR83" s="53" t="str">
        <f>IFERROR(VLOOKUP($A83,#REF!,12,FALSE),"0")</f>
        <v>0</v>
      </c>
      <c r="BS83" s="53" t="str">
        <f>IFERROR(VLOOKUP($A83,#REF!,12,FALSE),"0")</f>
        <v>0</v>
      </c>
      <c r="BT83" s="53" t="str">
        <f>IFERROR(VLOOKUP($A83,#REF!,12,FALSE),"0")</f>
        <v>0</v>
      </c>
      <c r="BU83" s="53" t="str">
        <f>IFERROR(VLOOKUP($A83,#REF!,12,FALSE),"0")</f>
        <v>0</v>
      </c>
      <c r="BV83" s="56">
        <f t="shared" si="17"/>
        <v>0</v>
      </c>
      <c r="BX83" s="53" t="str">
        <f>$A$36</f>
        <v>kasuyuto</v>
      </c>
      <c r="BY83" s="53" t="str">
        <f>IFERROR(VLOOKUP($A83,#REF!,13,FALSE),"0")</f>
        <v>0</v>
      </c>
      <c r="BZ83" s="53" t="str">
        <f>IFERROR(VLOOKUP($A83,#REF!,13,FALSE),"0")</f>
        <v>0</v>
      </c>
      <c r="CA83" s="53" t="str">
        <f>IFERROR(VLOOKUP($A83,#REF!,13,FALSE),"0")</f>
        <v>0</v>
      </c>
      <c r="CB83" s="53" t="str">
        <f>IFERROR(VLOOKUP($A83,#REF!,13,FALSE),"0")</f>
        <v>0</v>
      </c>
      <c r="CC83" s="53" t="str">
        <f>IFERROR(VLOOKUP($A83,#REF!,13,FALSE),"0")</f>
        <v>0</v>
      </c>
      <c r="CD83" s="53" t="str">
        <f>IFERROR(VLOOKUP($A83,#REF!,13,FALSE),"0")</f>
        <v>0</v>
      </c>
      <c r="CE83" s="53" t="str">
        <f>IFERROR(VLOOKUP($A83,#REF!,13,FALSE),"0")</f>
        <v>0</v>
      </c>
      <c r="CF83" s="53" t="str">
        <f>IFERROR(VLOOKUP($A83,#REF!,13,FALSE),"0")</f>
        <v>0</v>
      </c>
      <c r="CG83" s="53" t="str">
        <f>IFERROR(VLOOKUP($A83,#REF!,13,FALSE),"0")</f>
        <v>0</v>
      </c>
      <c r="CH83" s="53" t="str">
        <f>IFERROR(VLOOKUP($A83,#REF!,13,FALSE),"0")</f>
        <v>0</v>
      </c>
      <c r="CI83" s="53" t="str">
        <f>IFERROR(VLOOKUP($A83,#REF!,13,FALSE),"0")</f>
        <v>0</v>
      </c>
      <c r="CJ83" s="53" t="str">
        <f>IFERROR(VLOOKUP($A83,#REF!,13,FALSE),"0")</f>
        <v>0</v>
      </c>
      <c r="CK83" s="56">
        <f t="shared" si="18"/>
        <v>0</v>
      </c>
      <c r="CM83" s="53" t="str">
        <f>$A$36</f>
        <v>kasuyuto</v>
      </c>
      <c r="CN83" s="53" t="str">
        <f>IFERROR(VLOOKUP($A83,#REF!,14,FALSE),"0")</f>
        <v>0</v>
      </c>
      <c r="CO83" s="53" t="str">
        <f>IFERROR(VLOOKUP($A83,#REF!,14,FALSE),"0")</f>
        <v>0</v>
      </c>
      <c r="CP83" s="53" t="str">
        <f>IFERROR(VLOOKUP($A83,#REF!,14,FALSE),"0")</f>
        <v>0</v>
      </c>
      <c r="CQ83" s="53" t="str">
        <f>IFERROR(VLOOKUP($A83,#REF!,14,FALSE),"0")</f>
        <v>0</v>
      </c>
      <c r="CR83" s="53" t="str">
        <f>IFERROR(VLOOKUP($A83,#REF!,14,FALSE),"0")</f>
        <v>0</v>
      </c>
      <c r="CS83" s="53" t="str">
        <f>IFERROR(VLOOKUP($A83,#REF!,14,FALSE),"0")</f>
        <v>0</v>
      </c>
      <c r="CT83" s="53" t="str">
        <f>IFERROR(VLOOKUP($A83,#REF!,14,FALSE),"0")</f>
        <v>0</v>
      </c>
      <c r="CU83" s="53" t="str">
        <f>IFERROR(VLOOKUP($A83,#REF!,14,FALSE),"0")</f>
        <v>0</v>
      </c>
      <c r="CV83" s="53" t="str">
        <f>IFERROR(VLOOKUP($A83,#REF!,14,FALSE),"0")</f>
        <v>0</v>
      </c>
      <c r="CW83" s="53" t="str">
        <f>IFERROR(VLOOKUP($A83,#REF!,14,FALSE),"0")</f>
        <v>0</v>
      </c>
      <c r="CX83" s="53" t="str">
        <f>IFERROR(VLOOKUP($A83,#REF!,14,FALSE),"0")</f>
        <v>0</v>
      </c>
      <c r="CY83" s="53" t="str">
        <f>IFERROR(VLOOKUP($A83,#REF!,14,FALSE),"0")</f>
        <v>0</v>
      </c>
      <c r="CZ83" s="56">
        <f t="shared" si="19"/>
        <v>0</v>
      </c>
    </row>
    <row r="84" spans="1:104" x14ac:dyDescent="0.25">
      <c r="A84" s="53" t="str">
        <f>$A$37</f>
        <v>nyasutho</v>
      </c>
      <c r="B84" s="53" t="str">
        <f>IFERROR(VLOOKUP($A84,#REF!,8,FALSE),"0")</f>
        <v>0</v>
      </c>
      <c r="C84" s="53" t="str">
        <f>IFERROR(VLOOKUP($A84,#REF!,8,FALSE),"0")</f>
        <v>0</v>
      </c>
      <c r="D84" s="53" t="str">
        <f>IFERROR(VLOOKUP($A84,#REF!,8,FALSE),"0")</f>
        <v>0</v>
      </c>
      <c r="E84" s="53" t="str">
        <f>IFERROR(VLOOKUP($A84,#REF!,8,FALSE),"0")</f>
        <v>0</v>
      </c>
      <c r="F84" s="53" t="str">
        <f>IFERROR(VLOOKUP($A84,#REF!,8,FALSE),"0")</f>
        <v>0</v>
      </c>
      <c r="G84" s="53" t="str">
        <f>IFERROR(VLOOKUP($A84,#REF!,8,FALSE),"0")</f>
        <v>0</v>
      </c>
      <c r="H84" s="53" t="str">
        <f>IFERROR(VLOOKUP($A84,#REF!,8,FALSE),"0")</f>
        <v>0</v>
      </c>
      <c r="I84" s="53" t="str">
        <f>IFERROR(VLOOKUP($A84,#REF!,8,FALSE),"0")</f>
        <v>0</v>
      </c>
      <c r="J84" s="53" t="str">
        <f>IFERROR(VLOOKUP($A84,#REF!,8,FALSE),"0")</f>
        <v>0</v>
      </c>
      <c r="K84" s="53" t="str">
        <f>IFERROR(VLOOKUP($A84,#REF!,8,FALSE),"0")</f>
        <v>0</v>
      </c>
      <c r="L84" s="53" t="str">
        <f>IFERROR(VLOOKUP($A84,#REF!,8,FALSE),"0")</f>
        <v>0</v>
      </c>
      <c r="M84" s="53" t="str">
        <f>IFERROR(VLOOKUP($A84,#REF!,8,FALSE),"0")</f>
        <v>0</v>
      </c>
      <c r="N84" s="56">
        <f t="shared" si="13"/>
        <v>0</v>
      </c>
      <c r="P84" s="53" t="str">
        <f>$A$37</f>
        <v>nyasutho</v>
      </c>
      <c r="Q84" s="53" t="str">
        <f>IFERROR(VLOOKUP($A84,#REF!,9,FALSE),"0")</f>
        <v>0</v>
      </c>
      <c r="R84" s="53" t="str">
        <f>IFERROR(VLOOKUP($A84,#REF!,9,FALSE),"0")</f>
        <v>0</v>
      </c>
      <c r="S84" s="53" t="str">
        <f>IFERROR(VLOOKUP($A84,#REF!,9,FALSE),"0")</f>
        <v>0</v>
      </c>
      <c r="T84" s="53" t="str">
        <f>IFERROR(VLOOKUP($A84,#REF!,9,FALSE),"0")</f>
        <v>0</v>
      </c>
      <c r="U84" s="53" t="str">
        <f>IFERROR(VLOOKUP($A84,#REF!,9,FALSE),"0")</f>
        <v>0</v>
      </c>
      <c r="V84" s="53" t="str">
        <f>IFERROR(VLOOKUP($A84,#REF!,9,FALSE),"0")</f>
        <v>0</v>
      </c>
      <c r="W84" s="53" t="str">
        <f>IFERROR(VLOOKUP($A84,#REF!,9,FALSE),"0")</f>
        <v>0</v>
      </c>
      <c r="X84" s="53" t="str">
        <f>IFERROR(VLOOKUP($A84,#REF!,9,FALSE),"0")</f>
        <v>0</v>
      </c>
      <c r="Y84" s="53" t="str">
        <f>IFERROR(VLOOKUP($A84,#REF!,9,FALSE),"0")</f>
        <v>0</v>
      </c>
      <c r="Z84" s="53" t="str">
        <f>IFERROR(VLOOKUP($A84,#REF!,9,FALSE),"0")</f>
        <v>0</v>
      </c>
      <c r="AA84" s="53" t="str">
        <f>IFERROR(VLOOKUP($A84,#REF!,9,FALSE),"0")</f>
        <v>0</v>
      </c>
      <c r="AB84" s="53" t="str">
        <f>IFERROR(VLOOKUP($A84,#REF!,9,FALSE),"0")</f>
        <v>0</v>
      </c>
      <c r="AC84" s="56">
        <f t="shared" si="14"/>
        <v>0</v>
      </c>
      <c r="AE84" s="53" t="str">
        <f>$A$37</f>
        <v>nyasutho</v>
      </c>
      <c r="AF84" s="53" t="str">
        <f>IFERROR(VLOOKUP($A84,#REF!,10,FALSE),"0")</f>
        <v>0</v>
      </c>
      <c r="AG84" s="53" t="str">
        <f>IFERROR(VLOOKUP($A84,#REF!,10,FALSE),"0")</f>
        <v>0</v>
      </c>
      <c r="AH84" s="53" t="str">
        <f>IFERROR(VLOOKUP($A84,#REF!,10,FALSE),"0")</f>
        <v>0</v>
      </c>
      <c r="AI84" s="53" t="str">
        <f>IFERROR(VLOOKUP($A84,#REF!,10,FALSE),"0")</f>
        <v>0</v>
      </c>
      <c r="AJ84" s="53" t="str">
        <f>IFERROR(VLOOKUP($A84,#REF!,10,FALSE),"0")</f>
        <v>0</v>
      </c>
      <c r="AK84" s="53" t="str">
        <f>IFERROR(VLOOKUP($A84,#REF!,10,FALSE),"0")</f>
        <v>0</v>
      </c>
      <c r="AL84" s="53" t="str">
        <f>IFERROR(VLOOKUP($A84,#REF!,10,FALSE),"0")</f>
        <v>0</v>
      </c>
      <c r="AM84" s="53" t="str">
        <f>IFERROR(VLOOKUP($A84,#REF!,10,FALSE),"0")</f>
        <v>0</v>
      </c>
      <c r="AN84" s="53" t="str">
        <f>IFERROR(VLOOKUP($A84,#REF!,10,FALSE),"0")</f>
        <v>0</v>
      </c>
      <c r="AO84" s="53" t="str">
        <f>IFERROR(VLOOKUP($A84,#REF!,10,FALSE),"0")</f>
        <v>0</v>
      </c>
      <c r="AP84" s="53" t="str">
        <f>IFERROR(VLOOKUP($A84,#REF!,10,FALSE),"0")</f>
        <v>0</v>
      </c>
      <c r="AQ84" s="53" t="str">
        <f>IFERROR(VLOOKUP($A84,#REF!,10,FALSE),"0")</f>
        <v>0</v>
      </c>
      <c r="AR84" s="56">
        <f t="shared" si="15"/>
        <v>0</v>
      </c>
      <c r="AT84" s="53" t="str">
        <f>$A$37</f>
        <v>nyasutho</v>
      </c>
      <c r="AU84" s="53" t="str">
        <f>IFERROR(VLOOKUP($A84,#REF!,11,FALSE),"0")</f>
        <v>0</v>
      </c>
      <c r="AV84" s="53" t="str">
        <f>IFERROR(VLOOKUP($A84,#REF!,11,FALSE),"0")</f>
        <v>0</v>
      </c>
      <c r="AW84" s="53" t="str">
        <f>IFERROR(VLOOKUP($A84,#REF!,11,FALSE),"0")</f>
        <v>0</v>
      </c>
      <c r="AX84" s="53" t="str">
        <f>IFERROR(VLOOKUP($A84,#REF!,11,FALSE),"0")</f>
        <v>0</v>
      </c>
      <c r="AY84" s="53" t="str">
        <f>IFERROR(VLOOKUP($A84,#REF!,11,FALSE),"0")</f>
        <v>0</v>
      </c>
      <c r="AZ84" s="53" t="str">
        <f>IFERROR(VLOOKUP($A84,#REF!,11,FALSE),"0")</f>
        <v>0</v>
      </c>
      <c r="BA84" s="53" t="str">
        <f>IFERROR(VLOOKUP($A84,#REF!,11,FALSE),"0")</f>
        <v>0</v>
      </c>
      <c r="BB84" s="53" t="str">
        <f>IFERROR(VLOOKUP($A84,#REF!,11,FALSE),"0")</f>
        <v>0</v>
      </c>
      <c r="BC84" s="53" t="str">
        <f>IFERROR(VLOOKUP($A84,#REF!,11,FALSE),"0")</f>
        <v>0</v>
      </c>
      <c r="BD84" s="53" t="str">
        <f>IFERROR(VLOOKUP($A84,#REF!,11,FALSE),"0")</f>
        <v>0</v>
      </c>
      <c r="BE84" s="53" t="str">
        <f>IFERROR(VLOOKUP($A84,#REF!,11,FALSE),"0")</f>
        <v>0</v>
      </c>
      <c r="BF84" s="53" t="str">
        <f>IFERROR(VLOOKUP($A84,#REF!,11,FALSE),"0")</f>
        <v>0</v>
      </c>
      <c r="BG84" s="56">
        <f t="shared" si="16"/>
        <v>0</v>
      </c>
      <c r="BI84" s="53" t="str">
        <f>$A$37</f>
        <v>nyasutho</v>
      </c>
      <c r="BJ84" s="53" t="str">
        <f>IFERROR(VLOOKUP($A84,#REF!,12,FALSE),"0")</f>
        <v>0</v>
      </c>
      <c r="BK84" s="53" t="str">
        <f>IFERROR(VLOOKUP($A84,#REF!,12,FALSE),"0")</f>
        <v>0</v>
      </c>
      <c r="BL84" s="53" t="str">
        <f>IFERROR(VLOOKUP($A84,#REF!,12,FALSE),"0")</f>
        <v>0</v>
      </c>
      <c r="BM84" s="53" t="str">
        <f>IFERROR(VLOOKUP($A84,#REF!,12,FALSE),"0")</f>
        <v>0</v>
      </c>
      <c r="BN84" s="53" t="str">
        <f>IFERROR(VLOOKUP($A84,#REF!,12,FALSE),"0")</f>
        <v>0</v>
      </c>
      <c r="BO84" s="53" t="str">
        <f>IFERROR(VLOOKUP($A84,#REF!,12,FALSE),"0")</f>
        <v>0</v>
      </c>
      <c r="BP84" s="53" t="str">
        <f>IFERROR(VLOOKUP($A84,#REF!,12,FALSE),"0")</f>
        <v>0</v>
      </c>
      <c r="BQ84" s="53" t="str">
        <f>IFERROR(VLOOKUP($A84,#REF!,12,FALSE),"0")</f>
        <v>0</v>
      </c>
      <c r="BR84" s="53" t="str">
        <f>IFERROR(VLOOKUP($A84,#REF!,12,FALSE),"0")</f>
        <v>0</v>
      </c>
      <c r="BS84" s="53" t="str">
        <f>IFERROR(VLOOKUP($A84,#REF!,12,FALSE),"0")</f>
        <v>0</v>
      </c>
      <c r="BT84" s="53" t="str">
        <f>IFERROR(VLOOKUP($A84,#REF!,12,FALSE),"0")</f>
        <v>0</v>
      </c>
      <c r="BU84" s="53" t="str">
        <f>IFERROR(VLOOKUP($A84,#REF!,12,FALSE),"0")</f>
        <v>0</v>
      </c>
      <c r="BV84" s="56">
        <f t="shared" si="17"/>
        <v>0</v>
      </c>
      <c r="BX84" s="53" t="str">
        <f>$A$37</f>
        <v>nyasutho</v>
      </c>
      <c r="BY84" s="53" t="str">
        <f>IFERROR(VLOOKUP($A84,#REF!,13,FALSE),"0")</f>
        <v>0</v>
      </c>
      <c r="BZ84" s="53" t="str">
        <f>IFERROR(VLOOKUP($A84,#REF!,13,FALSE),"0")</f>
        <v>0</v>
      </c>
      <c r="CA84" s="53" t="str">
        <f>IFERROR(VLOOKUP($A84,#REF!,13,FALSE),"0")</f>
        <v>0</v>
      </c>
      <c r="CB84" s="53" t="str">
        <f>IFERROR(VLOOKUP($A84,#REF!,13,FALSE),"0")</f>
        <v>0</v>
      </c>
      <c r="CC84" s="53" t="str">
        <f>IFERROR(VLOOKUP($A84,#REF!,13,FALSE),"0")</f>
        <v>0</v>
      </c>
      <c r="CD84" s="53" t="str">
        <f>IFERROR(VLOOKUP($A84,#REF!,13,FALSE),"0")</f>
        <v>0</v>
      </c>
      <c r="CE84" s="53" t="str">
        <f>IFERROR(VLOOKUP($A84,#REF!,13,FALSE),"0")</f>
        <v>0</v>
      </c>
      <c r="CF84" s="53" t="str">
        <f>IFERROR(VLOOKUP($A84,#REF!,13,FALSE),"0")</f>
        <v>0</v>
      </c>
      <c r="CG84" s="53" t="str">
        <f>IFERROR(VLOOKUP($A84,#REF!,13,FALSE),"0")</f>
        <v>0</v>
      </c>
      <c r="CH84" s="53" t="str">
        <f>IFERROR(VLOOKUP($A84,#REF!,13,FALSE),"0")</f>
        <v>0</v>
      </c>
      <c r="CI84" s="53" t="str">
        <f>IFERROR(VLOOKUP($A84,#REF!,13,FALSE),"0")</f>
        <v>0</v>
      </c>
      <c r="CJ84" s="53" t="str">
        <f>IFERROR(VLOOKUP($A84,#REF!,13,FALSE),"0")</f>
        <v>0</v>
      </c>
      <c r="CK84" s="56">
        <f t="shared" si="18"/>
        <v>0</v>
      </c>
      <c r="CM84" s="53" t="str">
        <f>$A$37</f>
        <v>nyasutho</v>
      </c>
      <c r="CN84" s="53" t="str">
        <f>IFERROR(VLOOKUP($A84,#REF!,14,FALSE),"0")</f>
        <v>0</v>
      </c>
      <c r="CO84" s="53" t="str">
        <f>IFERROR(VLOOKUP($A84,#REF!,14,FALSE),"0")</f>
        <v>0</v>
      </c>
      <c r="CP84" s="53" t="str">
        <f>IFERROR(VLOOKUP($A84,#REF!,14,FALSE),"0")</f>
        <v>0</v>
      </c>
      <c r="CQ84" s="53" t="str">
        <f>IFERROR(VLOOKUP($A84,#REF!,14,FALSE),"0")</f>
        <v>0</v>
      </c>
      <c r="CR84" s="53" t="str">
        <f>IFERROR(VLOOKUP($A84,#REF!,14,FALSE),"0")</f>
        <v>0</v>
      </c>
      <c r="CS84" s="53" t="str">
        <f>IFERROR(VLOOKUP($A84,#REF!,14,FALSE),"0")</f>
        <v>0</v>
      </c>
      <c r="CT84" s="53" t="str">
        <f>IFERROR(VLOOKUP($A84,#REF!,14,FALSE),"0")</f>
        <v>0</v>
      </c>
      <c r="CU84" s="53" t="str">
        <f>IFERROR(VLOOKUP($A84,#REF!,14,FALSE),"0")</f>
        <v>0</v>
      </c>
      <c r="CV84" s="53" t="str">
        <f>IFERROR(VLOOKUP($A84,#REF!,14,FALSE),"0")</f>
        <v>0</v>
      </c>
      <c r="CW84" s="53" t="str">
        <f>IFERROR(VLOOKUP($A84,#REF!,14,FALSE),"0")</f>
        <v>0</v>
      </c>
      <c r="CX84" s="53" t="str">
        <f>IFERROR(VLOOKUP($A84,#REF!,14,FALSE),"0")</f>
        <v>0</v>
      </c>
      <c r="CY84" s="53" t="str">
        <f>IFERROR(VLOOKUP($A84,#REF!,14,FALSE),"0")</f>
        <v>0</v>
      </c>
      <c r="CZ84" s="56">
        <f t="shared" si="19"/>
        <v>0</v>
      </c>
    </row>
    <row r="85" spans="1:104" x14ac:dyDescent="0.25">
      <c r="A85" s="53" t="e">
        <f>$A$38</f>
        <v>#REF!</v>
      </c>
      <c r="B85" s="53" t="str">
        <f>IFERROR(VLOOKUP($A85,#REF!,8,FALSE),"0")</f>
        <v>0</v>
      </c>
      <c r="C85" s="53" t="str">
        <f>IFERROR(VLOOKUP($A85,#REF!,8,FALSE),"0")</f>
        <v>0</v>
      </c>
      <c r="D85" s="53" t="str">
        <f>IFERROR(VLOOKUP($A85,#REF!,8,FALSE),"0")</f>
        <v>0</v>
      </c>
      <c r="E85" s="53" t="str">
        <f>IFERROR(VLOOKUP($A85,#REF!,8,FALSE),"0")</f>
        <v>0</v>
      </c>
      <c r="F85" s="53" t="str">
        <f>IFERROR(VLOOKUP($A85,#REF!,8,FALSE),"0")</f>
        <v>0</v>
      </c>
      <c r="G85" s="53" t="str">
        <f>IFERROR(VLOOKUP($A85,#REF!,8,FALSE),"0")</f>
        <v>0</v>
      </c>
      <c r="H85" s="53" t="str">
        <f>IFERROR(VLOOKUP($A85,#REF!,8,FALSE),"0")</f>
        <v>0</v>
      </c>
      <c r="I85" s="53" t="str">
        <f>IFERROR(VLOOKUP($A85,#REF!,8,FALSE),"0")</f>
        <v>0</v>
      </c>
      <c r="J85" s="53" t="str">
        <f>IFERROR(VLOOKUP($A85,#REF!,8,FALSE),"0")</f>
        <v>0</v>
      </c>
      <c r="K85" s="53" t="str">
        <f>IFERROR(VLOOKUP($A85,#REF!,8,FALSE),"0")</f>
        <v>0</v>
      </c>
      <c r="L85" s="53" t="str">
        <f>IFERROR(VLOOKUP($A85,#REF!,8,FALSE),"0")</f>
        <v>0</v>
      </c>
      <c r="M85" s="53" t="str">
        <f>IFERROR(VLOOKUP($A85,#REF!,8,FALSE),"0")</f>
        <v>0</v>
      </c>
      <c r="N85" s="56">
        <f t="shared" si="13"/>
        <v>0</v>
      </c>
      <c r="P85" s="53" t="e">
        <f>$A$38</f>
        <v>#REF!</v>
      </c>
      <c r="Q85" s="53" t="str">
        <f>IFERROR(VLOOKUP($A85,#REF!,9,FALSE),"0")</f>
        <v>0</v>
      </c>
      <c r="R85" s="53" t="str">
        <f>IFERROR(VLOOKUP($A85,#REF!,9,FALSE),"0")</f>
        <v>0</v>
      </c>
      <c r="S85" s="53" t="str">
        <f>IFERROR(VLOOKUP($A85,#REF!,9,FALSE),"0")</f>
        <v>0</v>
      </c>
      <c r="T85" s="53" t="str">
        <f>IFERROR(VLOOKUP($A85,#REF!,9,FALSE),"0")</f>
        <v>0</v>
      </c>
      <c r="U85" s="53" t="str">
        <f>IFERROR(VLOOKUP($A85,#REF!,9,FALSE),"0")</f>
        <v>0</v>
      </c>
      <c r="V85" s="53" t="str">
        <f>IFERROR(VLOOKUP($A85,#REF!,9,FALSE),"0")</f>
        <v>0</v>
      </c>
      <c r="W85" s="53" t="str">
        <f>IFERROR(VLOOKUP($A85,#REF!,9,FALSE),"0")</f>
        <v>0</v>
      </c>
      <c r="X85" s="53" t="str">
        <f>IFERROR(VLOOKUP($A85,#REF!,9,FALSE),"0")</f>
        <v>0</v>
      </c>
      <c r="Y85" s="53" t="str">
        <f>IFERROR(VLOOKUP($A85,#REF!,9,FALSE),"0")</f>
        <v>0</v>
      </c>
      <c r="Z85" s="53" t="str">
        <f>IFERROR(VLOOKUP($A85,#REF!,9,FALSE),"0")</f>
        <v>0</v>
      </c>
      <c r="AA85" s="53" t="str">
        <f>IFERROR(VLOOKUP($A85,#REF!,9,FALSE),"0")</f>
        <v>0</v>
      </c>
      <c r="AB85" s="53" t="str">
        <f>IFERROR(VLOOKUP($A85,#REF!,9,FALSE),"0")</f>
        <v>0</v>
      </c>
      <c r="AC85" s="56">
        <f t="shared" si="14"/>
        <v>0</v>
      </c>
      <c r="AE85" s="53" t="e">
        <f>$A$38</f>
        <v>#REF!</v>
      </c>
      <c r="AF85" s="53" t="str">
        <f>IFERROR(VLOOKUP($A85,#REF!,10,FALSE),"0")</f>
        <v>0</v>
      </c>
      <c r="AG85" s="53" t="str">
        <f>IFERROR(VLOOKUP($A85,#REF!,10,FALSE),"0")</f>
        <v>0</v>
      </c>
      <c r="AH85" s="53" t="str">
        <f>IFERROR(VLOOKUP($A85,#REF!,10,FALSE),"0")</f>
        <v>0</v>
      </c>
      <c r="AI85" s="53" t="str">
        <f>IFERROR(VLOOKUP($A85,#REF!,10,FALSE),"0")</f>
        <v>0</v>
      </c>
      <c r="AJ85" s="53" t="str">
        <f>IFERROR(VLOOKUP($A85,#REF!,10,FALSE),"0")</f>
        <v>0</v>
      </c>
      <c r="AK85" s="53" t="str">
        <f>IFERROR(VLOOKUP($A85,#REF!,10,FALSE),"0")</f>
        <v>0</v>
      </c>
      <c r="AL85" s="53" t="str">
        <f>IFERROR(VLOOKUP($A85,#REF!,10,FALSE),"0")</f>
        <v>0</v>
      </c>
      <c r="AM85" s="53" t="str">
        <f>IFERROR(VLOOKUP($A85,#REF!,10,FALSE),"0")</f>
        <v>0</v>
      </c>
      <c r="AN85" s="53" t="str">
        <f>IFERROR(VLOOKUP($A85,#REF!,10,FALSE),"0")</f>
        <v>0</v>
      </c>
      <c r="AO85" s="53" t="str">
        <f>IFERROR(VLOOKUP($A85,#REF!,10,FALSE),"0")</f>
        <v>0</v>
      </c>
      <c r="AP85" s="53" t="str">
        <f>IFERROR(VLOOKUP($A85,#REF!,10,FALSE),"0")</f>
        <v>0</v>
      </c>
      <c r="AQ85" s="53" t="str">
        <f>IFERROR(VLOOKUP($A85,#REF!,10,FALSE),"0")</f>
        <v>0</v>
      </c>
      <c r="AR85" s="56">
        <f t="shared" si="15"/>
        <v>0</v>
      </c>
      <c r="AT85" s="53" t="e">
        <f>$A$38</f>
        <v>#REF!</v>
      </c>
      <c r="AU85" s="53" t="str">
        <f>IFERROR(VLOOKUP($A85,#REF!,11,FALSE),"0")</f>
        <v>0</v>
      </c>
      <c r="AV85" s="53" t="str">
        <f>IFERROR(VLOOKUP($A85,#REF!,11,FALSE),"0")</f>
        <v>0</v>
      </c>
      <c r="AW85" s="53" t="str">
        <f>IFERROR(VLOOKUP($A85,#REF!,11,FALSE),"0")</f>
        <v>0</v>
      </c>
      <c r="AX85" s="53" t="str">
        <f>IFERROR(VLOOKUP($A85,#REF!,11,FALSE),"0")</f>
        <v>0</v>
      </c>
      <c r="AY85" s="53" t="str">
        <f>IFERROR(VLOOKUP($A85,#REF!,11,FALSE),"0")</f>
        <v>0</v>
      </c>
      <c r="AZ85" s="53" t="str">
        <f>IFERROR(VLOOKUP($A85,#REF!,11,FALSE),"0")</f>
        <v>0</v>
      </c>
      <c r="BA85" s="53" t="str">
        <f>IFERROR(VLOOKUP($A85,#REF!,11,FALSE),"0")</f>
        <v>0</v>
      </c>
      <c r="BB85" s="53" t="str">
        <f>IFERROR(VLOOKUP($A85,#REF!,11,FALSE),"0")</f>
        <v>0</v>
      </c>
      <c r="BC85" s="53" t="str">
        <f>IFERROR(VLOOKUP($A85,#REF!,11,FALSE),"0")</f>
        <v>0</v>
      </c>
      <c r="BD85" s="53" t="str">
        <f>IFERROR(VLOOKUP($A85,#REF!,11,FALSE),"0")</f>
        <v>0</v>
      </c>
      <c r="BE85" s="53" t="str">
        <f>IFERROR(VLOOKUP($A85,#REF!,11,FALSE),"0")</f>
        <v>0</v>
      </c>
      <c r="BF85" s="53" t="str">
        <f>IFERROR(VLOOKUP($A85,#REF!,11,FALSE),"0")</f>
        <v>0</v>
      </c>
      <c r="BG85" s="56">
        <f t="shared" si="16"/>
        <v>0</v>
      </c>
      <c r="BI85" s="53" t="e">
        <f>$A$38</f>
        <v>#REF!</v>
      </c>
      <c r="BJ85" s="53" t="str">
        <f>IFERROR(VLOOKUP($A85,#REF!,12,FALSE),"0")</f>
        <v>0</v>
      </c>
      <c r="BK85" s="53" t="str">
        <f>IFERROR(VLOOKUP($A85,#REF!,12,FALSE),"0")</f>
        <v>0</v>
      </c>
      <c r="BL85" s="53" t="str">
        <f>IFERROR(VLOOKUP($A85,#REF!,12,FALSE),"0")</f>
        <v>0</v>
      </c>
      <c r="BM85" s="53" t="str">
        <f>IFERROR(VLOOKUP($A85,#REF!,12,FALSE),"0")</f>
        <v>0</v>
      </c>
      <c r="BN85" s="53" t="str">
        <f>IFERROR(VLOOKUP($A85,#REF!,12,FALSE),"0")</f>
        <v>0</v>
      </c>
      <c r="BO85" s="53" t="str">
        <f>IFERROR(VLOOKUP($A85,#REF!,12,FALSE),"0")</f>
        <v>0</v>
      </c>
      <c r="BP85" s="53" t="str">
        <f>IFERROR(VLOOKUP($A85,#REF!,12,FALSE),"0")</f>
        <v>0</v>
      </c>
      <c r="BQ85" s="53" t="str">
        <f>IFERROR(VLOOKUP($A85,#REF!,12,FALSE),"0")</f>
        <v>0</v>
      </c>
      <c r="BR85" s="53" t="str">
        <f>IFERROR(VLOOKUP($A85,#REF!,12,FALSE),"0")</f>
        <v>0</v>
      </c>
      <c r="BS85" s="53" t="str">
        <f>IFERROR(VLOOKUP($A85,#REF!,12,FALSE),"0")</f>
        <v>0</v>
      </c>
      <c r="BT85" s="53" t="str">
        <f>IFERROR(VLOOKUP($A85,#REF!,12,FALSE),"0")</f>
        <v>0</v>
      </c>
      <c r="BU85" s="53" t="str">
        <f>IFERROR(VLOOKUP($A85,#REF!,12,FALSE),"0")</f>
        <v>0</v>
      </c>
      <c r="BV85" s="56">
        <f t="shared" si="17"/>
        <v>0</v>
      </c>
      <c r="BX85" s="53" t="e">
        <f>$A$38</f>
        <v>#REF!</v>
      </c>
      <c r="BY85" s="53" t="str">
        <f>IFERROR(VLOOKUP($A85,#REF!,13,FALSE),"0")</f>
        <v>0</v>
      </c>
      <c r="BZ85" s="53" t="str">
        <f>IFERROR(VLOOKUP($A85,#REF!,13,FALSE),"0")</f>
        <v>0</v>
      </c>
      <c r="CA85" s="53" t="str">
        <f>IFERROR(VLOOKUP($A85,#REF!,13,FALSE),"0")</f>
        <v>0</v>
      </c>
      <c r="CB85" s="53" t="str">
        <f>IFERROR(VLOOKUP($A85,#REF!,13,FALSE),"0")</f>
        <v>0</v>
      </c>
      <c r="CC85" s="53" t="str">
        <f>IFERROR(VLOOKUP($A85,#REF!,13,FALSE),"0")</f>
        <v>0</v>
      </c>
      <c r="CD85" s="53" t="str">
        <f>IFERROR(VLOOKUP($A85,#REF!,13,FALSE),"0")</f>
        <v>0</v>
      </c>
      <c r="CE85" s="53" t="str">
        <f>IFERROR(VLOOKUP($A85,#REF!,13,FALSE),"0")</f>
        <v>0</v>
      </c>
      <c r="CF85" s="53" t="str">
        <f>IFERROR(VLOOKUP($A85,#REF!,13,FALSE),"0")</f>
        <v>0</v>
      </c>
      <c r="CG85" s="53" t="str">
        <f>IFERROR(VLOOKUP($A85,#REF!,13,FALSE),"0")</f>
        <v>0</v>
      </c>
      <c r="CH85" s="53" t="str">
        <f>IFERROR(VLOOKUP($A85,#REF!,13,FALSE),"0")</f>
        <v>0</v>
      </c>
      <c r="CI85" s="53" t="str">
        <f>IFERROR(VLOOKUP($A85,#REF!,13,FALSE),"0")</f>
        <v>0</v>
      </c>
      <c r="CJ85" s="53" t="str">
        <f>IFERROR(VLOOKUP($A85,#REF!,13,FALSE),"0")</f>
        <v>0</v>
      </c>
      <c r="CK85" s="56">
        <f t="shared" si="18"/>
        <v>0</v>
      </c>
      <c r="CM85" s="53" t="e">
        <f>$A$38</f>
        <v>#REF!</v>
      </c>
      <c r="CN85" s="53" t="str">
        <f>IFERROR(VLOOKUP($A85,#REF!,14,FALSE),"0")</f>
        <v>0</v>
      </c>
      <c r="CO85" s="53" t="str">
        <f>IFERROR(VLOOKUP($A85,#REF!,14,FALSE),"0")</f>
        <v>0</v>
      </c>
      <c r="CP85" s="53" t="str">
        <f>IFERROR(VLOOKUP($A85,#REF!,14,FALSE),"0")</f>
        <v>0</v>
      </c>
      <c r="CQ85" s="53" t="str">
        <f>IFERROR(VLOOKUP($A85,#REF!,14,FALSE),"0")</f>
        <v>0</v>
      </c>
      <c r="CR85" s="53" t="str">
        <f>IFERROR(VLOOKUP($A85,#REF!,14,FALSE),"0")</f>
        <v>0</v>
      </c>
      <c r="CS85" s="53" t="str">
        <f>IFERROR(VLOOKUP($A85,#REF!,14,FALSE),"0")</f>
        <v>0</v>
      </c>
      <c r="CT85" s="53" t="str">
        <f>IFERROR(VLOOKUP($A85,#REF!,14,FALSE),"0")</f>
        <v>0</v>
      </c>
      <c r="CU85" s="53" t="str">
        <f>IFERROR(VLOOKUP($A85,#REF!,14,FALSE),"0")</f>
        <v>0</v>
      </c>
      <c r="CV85" s="53" t="str">
        <f>IFERROR(VLOOKUP($A85,#REF!,14,FALSE),"0")</f>
        <v>0</v>
      </c>
      <c r="CW85" s="53" t="str">
        <f>IFERROR(VLOOKUP($A85,#REF!,14,FALSE),"0")</f>
        <v>0</v>
      </c>
      <c r="CX85" s="53" t="str">
        <f>IFERROR(VLOOKUP($A85,#REF!,14,FALSE),"0")</f>
        <v>0</v>
      </c>
      <c r="CY85" s="53" t="str">
        <f>IFERROR(VLOOKUP($A85,#REF!,14,FALSE),"0")</f>
        <v>0</v>
      </c>
      <c r="CZ85" s="56">
        <f t="shared" si="19"/>
        <v>0</v>
      </c>
    </row>
    <row r="86" spans="1:104" x14ac:dyDescent="0.25">
      <c r="A86" s="53" t="str">
        <f>$A$39</f>
        <v>minemume</v>
      </c>
      <c r="B86" s="53" t="str">
        <f>IFERROR(VLOOKUP($A86,#REF!,8,FALSE),"0")</f>
        <v>0</v>
      </c>
      <c r="C86" s="53" t="str">
        <f>IFERROR(VLOOKUP($A86,#REF!,8,FALSE),"0")</f>
        <v>0</v>
      </c>
      <c r="D86" s="53" t="str">
        <f>IFERROR(VLOOKUP($A86,#REF!,8,FALSE),"0")</f>
        <v>0</v>
      </c>
      <c r="E86" s="53" t="str">
        <f>IFERROR(VLOOKUP($A86,#REF!,8,FALSE),"0")</f>
        <v>0</v>
      </c>
      <c r="F86" s="53" t="str">
        <f>IFERROR(VLOOKUP($A86,#REF!,8,FALSE),"0")</f>
        <v>0</v>
      </c>
      <c r="G86" s="53" t="str">
        <f>IFERROR(VLOOKUP($A86,#REF!,8,FALSE),"0")</f>
        <v>0</v>
      </c>
      <c r="H86" s="53" t="str">
        <f>IFERROR(VLOOKUP($A86,#REF!,8,FALSE),"0")</f>
        <v>0</v>
      </c>
      <c r="I86" s="53" t="str">
        <f>IFERROR(VLOOKUP($A86,#REF!,8,FALSE),"0")</f>
        <v>0</v>
      </c>
      <c r="J86" s="53" t="str">
        <f>IFERROR(VLOOKUP($A86,#REF!,8,FALSE),"0")</f>
        <v>0</v>
      </c>
      <c r="K86" s="53" t="str">
        <f>IFERROR(VLOOKUP($A86,#REF!,8,FALSE),"0")</f>
        <v>0</v>
      </c>
      <c r="L86" s="53" t="str">
        <f>IFERROR(VLOOKUP($A86,#REF!,8,FALSE),"0")</f>
        <v>0</v>
      </c>
      <c r="M86" s="53" t="str">
        <f>IFERROR(VLOOKUP($A86,#REF!,8,FALSE),"0")</f>
        <v>0</v>
      </c>
      <c r="N86" s="56">
        <f t="shared" si="13"/>
        <v>0</v>
      </c>
      <c r="P86" s="53" t="str">
        <f>$A$39</f>
        <v>minemume</v>
      </c>
      <c r="Q86" s="53" t="str">
        <f>IFERROR(VLOOKUP($A86,#REF!,9,FALSE),"0")</f>
        <v>0</v>
      </c>
      <c r="R86" s="53" t="str">
        <f>IFERROR(VLOOKUP($A86,#REF!,9,FALSE),"0")</f>
        <v>0</v>
      </c>
      <c r="S86" s="53" t="str">
        <f>IFERROR(VLOOKUP($A86,#REF!,9,FALSE),"0")</f>
        <v>0</v>
      </c>
      <c r="T86" s="53" t="str">
        <f>IFERROR(VLOOKUP($A86,#REF!,9,FALSE),"0")</f>
        <v>0</v>
      </c>
      <c r="U86" s="53" t="str">
        <f>IFERROR(VLOOKUP($A86,#REF!,9,FALSE),"0")</f>
        <v>0</v>
      </c>
      <c r="V86" s="53" t="str">
        <f>IFERROR(VLOOKUP($A86,#REF!,9,FALSE),"0")</f>
        <v>0</v>
      </c>
      <c r="W86" s="53" t="str">
        <f>IFERROR(VLOOKUP($A86,#REF!,9,FALSE),"0")</f>
        <v>0</v>
      </c>
      <c r="X86" s="53" t="str">
        <f>IFERROR(VLOOKUP($A86,#REF!,9,FALSE),"0")</f>
        <v>0</v>
      </c>
      <c r="Y86" s="53" t="str">
        <f>IFERROR(VLOOKUP($A86,#REF!,9,FALSE),"0")</f>
        <v>0</v>
      </c>
      <c r="Z86" s="53" t="str">
        <f>IFERROR(VLOOKUP($A86,#REF!,9,FALSE),"0")</f>
        <v>0</v>
      </c>
      <c r="AA86" s="53" t="str">
        <f>IFERROR(VLOOKUP($A86,#REF!,9,FALSE),"0")</f>
        <v>0</v>
      </c>
      <c r="AB86" s="53" t="str">
        <f>IFERROR(VLOOKUP($A86,#REF!,9,FALSE),"0")</f>
        <v>0</v>
      </c>
      <c r="AC86" s="56">
        <f t="shared" si="14"/>
        <v>0</v>
      </c>
      <c r="AE86" s="53" t="str">
        <f>$A$39</f>
        <v>minemume</v>
      </c>
      <c r="AF86" s="53" t="str">
        <f>IFERROR(VLOOKUP($A86,#REF!,10,FALSE),"0")</f>
        <v>0</v>
      </c>
      <c r="AG86" s="53" t="str">
        <f>IFERROR(VLOOKUP($A86,#REF!,10,FALSE),"0")</f>
        <v>0</v>
      </c>
      <c r="AH86" s="53" t="str">
        <f>IFERROR(VLOOKUP($A86,#REF!,10,FALSE),"0")</f>
        <v>0</v>
      </c>
      <c r="AI86" s="53" t="str">
        <f>IFERROR(VLOOKUP($A86,#REF!,10,FALSE),"0")</f>
        <v>0</v>
      </c>
      <c r="AJ86" s="53" t="str">
        <f>IFERROR(VLOOKUP($A86,#REF!,10,FALSE),"0")</f>
        <v>0</v>
      </c>
      <c r="AK86" s="53" t="str">
        <f>IFERROR(VLOOKUP($A86,#REF!,10,FALSE),"0")</f>
        <v>0</v>
      </c>
      <c r="AL86" s="53" t="str">
        <f>IFERROR(VLOOKUP($A86,#REF!,10,FALSE),"0")</f>
        <v>0</v>
      </c>
      <c r="AM86" s="53" t="str">
        <f>IFERROR(VLOOKUP($A86,#REF!,10,FALSE),"0")</f>
        <v>0</v>
      </c>
      <c r="AN86" s="53" t="str">
        <f>IFERROR(VLOOKUP($A86,#REF!,10,FALSE),"0")</f>
        <v>0</v>
      </c>
      <c r="AO86" s="53" t="str">
        <f>IFERROR(VLOOKUP($A86,#REF!,10,FALSE),"0")</f>
        <v>0</v>
      </c>
      <c r="AP86" s="53" t="str">
        <f>IFERROR(VLOOKUP($A86,#REF!,10,FALSE),"0")</f>
        <v>0</v>
      </c>
      <c r="AQ86" s="53" t="str">
        <f>IFERROR(VLOOKUP($A86,#REF!,10,FALSE),"0")</f>
        <v>0</v>
      </c>
      <c r="AR86" s="56">
        <f t="shared" si="15"/>
        <v>0</v>
      </c>
      <c r="AT86" s="53" t="str">
        <f>$A$39</f>
        <v>minemume</v>
      </c>
      <c r="AU86" s="53" t="str">
        <f>IFERROR(VLOOKUP($A86,#REF!,11,FALSE),"0")</f>
        <v>0</v>
      </c>
      <c r="AV86" s="53" t="str">
        <f>IFERROR(VLOOKUP($A86,#REF!,11,FALSE),"0")</f>
        <v>0</v>
      </c>
      <c r="AW86" s="53" t="str">
        <f>IFERROR(VLOOKUP($A86,#REF!,11,FALSE),"0")</f>
        <v>0</v>
      </c>
      <c r="AX86" s="53" t="str">
        <f>IFERROR(VLOOKUP($A86,#REF!,11,FALSE),"0")</f>
        <v>0</v>
      </c>
      <c r="AY86" s="53" t="str">
        <f>IFERROR(VLOOKUP($A86,#REF!,11,FALSE),"0")</f>
        <v>0</v>
      </c>
      <c r="AZ86" s="53" t="str">
        <f>IFERROR(VLOOKUP($A86,#REF!,11,FALSE),"0")</f>
        <v>0</v>
      </c>
      <c r="BA86" s="53" t="str">
        <f>IFERROR(VLOOKUP($A86,#REF!,11,FALSE),"0")</f>
        <v>0</v>
      </c>
      <c r="BB86" s="53" t="str">
        <f>IFERROR(VLOOKUP($A86,#REF!,11,FALSE),"0")</f>
        <v>0</v>
      </c>
      <c r="BC86" s="53" t="str">
        <f>IFERROR(VLOOKUP($A86,#REF!,11,FALSE),"0")</f>
        <v>0</v>
      </c>
      <c r="BD86" s="53" t="str">
        <f>IFERROR(VLOOKUP($A86,#REF!,11,FALSE),"0")</f>
        <v>0</v>
      </c>
      <c r="BE86" s="53" t="str">
        <f>IFERROR(VLOOKUP($A86,#REF!,11,FALSE),"0")</f>
        <v>0</v>
      </c>
      <c r="BF86" s="53" t="str">
        <f>IFERROR(VLOOKUP($A86,#REF!,11,FALSE),"0")</f>
        <v>0</v>
      </c>
      <c r="BG86" s="56">
        <f t="shared" si="16"/>
        <v>0</v>
      </c>
      <c r="BI86" s="53" t="str">
        <f>$A$39</f>
        <v>minemume</v>
      </c>
      <c r="BJ86" s="53" t="str">
        <f>IFERROR(VLOOKUP($A86,#REF!,12,FALSE),"0")</f>
        <v>0</v>
      </c>
      <c r="BK86" s="53" t="str">
        <f>IFERROR(VLOOKUP($A86,#REF!,12,FALSE),"0")</f>
        <v>0</v>
      </c>
      <c r="BL86" s="53" t="str">
        <f>IFERROR(VLOOKUP($A86,#REF!,12,FALSE),"0")</f>
        <v>0</v>
      </c>
      <c r="BM86" s="53" t="str">
        <f>IFERROR(VLOOKUP($A86,#REF!,12,FALSE),"0")</f>
        <v>0</v>
      </c>
      <c r="BN86" s="53" t="str">
        <f>IFERROR(VLOOKUP($A86,#REF!,12,FALSE),"0")</f>
        <v>0</v>
      </c>
      <c r="BO86" s="53" t="str">
        <f>IFERROR(VLOOKUP($A86,#REF!,12,FALSE),"0")</f>
        <v>0</v>
      </c>
      <c r="BP86" s="53" t="str">
        <f>IFERROR(VLOOKUP($A86,#REF!,12,FALSE),"0")</f>
        <v>0</v>
      </c>
      <c r="BQ86" s="53" t="str">
        <f>IFERROR(VLOOKUP($A86,#REF!,12,FALSE),"0")</f>
        <v>0</v>
      </c>
      <c r="BR86" s="53" t="str">
        <f>IFERROR(VLOOKUP($A86,#REF!,12,FALSE),"0")</f>
        <v>0</v>
      </c>
      <c r="BS86" s="53" t="str">
        <f>IFERROR(VLOOKUP($A86,#REF!,12,FALSE),"0")</f>
        <v>0</v>
      </c>
      <c r="BT86" s="53" t="str">
        <f>IFERROR(VLOOKUP($A86,#REF!,12,FALSE),"0")</f>
        <v>0</v>
      </c>
      <c r="BU86" s="53" t="str">
        <f>IFERROR(VLOOKUP($A86,#REF!,12,FALSE),"0")</f>
        <v>0</v>
      </c>
      <c r="BV86" s="56">
        <f t="shared" si="17"/>
        <v>0</v>
      </c>
      <c r="BX86" s="53" t="str">
        <f>$A$39</f>
        <v>minemume</v>
      </c>
      <c r="BY86" s="53" t="str">
        <f>IFERROR(VLOOKUP($A86,#REF!,13,FALSE),"0")</f>
        <v>0</v>
      </c>
      <c r="BZ86" s="53" t="str">
        <f>IFERROR(VLOOKUP($A86,#REF!,13,FALSE),"0")</f>
        <v>0</v>
      </c>
      <c r="CA86" s="53" t="str">
        <f>IFERROR(VLOOKUP($A86,#REF!,13,FALSE),"0")</f>
        <v>0</v>
      </c>
      <c r="CB86" s="53" t="str">
        <f>IFERROR(VLOOKUP($A86,#REF!,13,FALSE),"0")</f>
        <v>0</v>
      </c>
      <c r="CC86" s="53" t="str">
        <f>IFERROR(VLOOKUP($A86,#REF!,13,FALSE),"0")</f>
        <v>0</v>
      </c>
      <c r="CD86" s="53" t="str">
        <f>IFERROR(VLOOKUP($A86,#REF!,13,FALSE),"0")</f>
        <v>0</v>
      </c>
      <c r="CE86" s="53" t="str">
        <f>IFERROR(VLOOKUP($A86,#REF!,13,FALSE),"0")</f>
        <v>0</v>
      </c>
      <c r="CF86" s="53" t="str">
        <f>IFERROR(VLOOKUP($A86,#REF!,13,FALSE),"0")</f>
        <v>0</v>
      </c>
      <c r="CG86" s="53" t="str">
        <f>IFERROR(VLOOKUP($A86,#REF!,13,FALSE),"0")</f>
        <v>0</v>
      </c>
      <c r="CH86" s="53" t="str">
        <f>IFERROR(VLOOKUP($A86,#REF!,13,FALSE),"0")</f>
        <v>0</v>
      </c>
      <c r="CI86" s="53" t="str">
        <f>IFERROR(VLOOKUP($A86,#REF!,13,FALSE),"0")</f>
        <v>0</v>
      </c>
      <c r="CJ86" s="53" t="str">
        <f>IFERROR(VLOOKUP($A86,#REF!,13,FALSE),"0")</f>
        <v>0</v>
      </c>
      <c r="CK86" s="56">
        <f t="shared" si="18"/>
        <v>0</v>
      </c>
      <c r="CM86" s="53" t="str">
        <f>$A$39</f>
        <v>minemume</v>
      </c>
      <c r="CN86" s="53" t="str">
        <f>IFERROR(VLOOKUP($A86,#REF!,14,FALSE),"0")</f>
        <v>0</v>
      </c>
      <c r="CO86" s="53" t="str">
        <f>IFERROR(VLOOKUP($A86,#REF!,14,FALSE),"0")</f>
        <v>0</v>
      </c>
      <c r="CP86" s="53" t="str">
        <f>IFERROR(VLOOKUP($A86,#REF!,14,FALSE),"0")</f>
        <v>0</v>
      </c>
      <c r="CQ86" s="53" t="str">
        <f>IFERROR(VLOOKUP($A86,#REF!,14,FALSE),"0")</f>
        <v>0</v>
      </c>
      <c r="CR86" s="53" t="str">
        <f>IFERROR(VLOOKUP($A86,#REF!,14,FALSE),"0")</f>
        <v>0</v>
      </c>
      <c r="CS86" s="53" t="str">
        <f>IFERROR(VLOOKUP($A86,#REF!,14,FALSE),"0")</f>
        <v>0</v>
      </c>
      <c r="CT86" s="53" t="str">
        <f>IFERROR(VLOOKUP($A86,#REF!,14,FALSE),"0")</f>
        <v>0</v>
      </c>
      <c r="CU86" s="53" t="str">
        <f>IFERROR(VLOOKUP($A86,#REF!,14,FALSE),"0")</f>
        <v>0</v>
      </c>
      <c r="CV86" s="53" t="str">
        <f>IFERROR(VLOOKUP($A86,#REF!,14,FALSE),"0")</f>
        <v>0</v>
      </c>
      <c r="CW86" s="53" t="str">
        <f>IFERROR(VLOOKUP($A86,#REF!,14,FALSE),"0")</f>
        <v>0</v>
      </c>
      <c r="CX86" s="53" t="str">
        <f>IFERROR(VLOOKUP($A86,#REF!,14,FALSE),"0")</f>
        <v>0</v>
      </c>
      <c r="CY86" s="53" t="str">
        <f>IFERROR(VLOOKUP($A86,#REF!,14,FALSE),"0")</f>
        <v>0</v>
      </c>
      <c r="CZ86" s="56">
        <f t="shared" si="19"/>
        <v>0</v>
      </c>
    </row>
    <row r="87" spans="1:104" x14ac:dyDescent="0.25">
      <c r="A87" s="53" t="e">
        <f>$A$40</f>
        <v>#REF!</v>
      </c>
      <c r="B87" s="53" t="str">
        <f>IFERROR(VLOOKUP($A87,#REF!,8,FALSE),"0")</f>
        <v>0</v>
      </c>
      <c r="C87" s="53" t="str">
        <f>IFERROR(VLOOKUP($A87,#REF!,8,FALSE),"0")</f>
        <v>0</v>
      </c>
      <c r="D87" s="53" t="str">
        <f>IFERROR(VLOOKUP($A87,#REF!,8,FALSE),"0")</f>
        <v>0</v>
      </c>
      <c r="E87" s="53" t="str">
        <f>IFERROR(VLOOKUP($A87,#REF!,8,FALSE),"0")</f>
        <v>0</v>
      </c>
      <c r="F87" s="53" t="str">
        <f>IFERROR(VLOOKUP($A87,#REF!,8,FALSE),"0")</f>
        <v>0</v>
      </c>
      <c r="G87" s="53" t="str">
        <f>IFERROR(VLOOKUP($A87,#REF!,8,FALSE),"0")</f>
        <v>0</v>
      </c>
      <c r="H87" s="53" t="str">
        <f>IFERROR(VLOOKUP($A87,#REF!,8,FALSE),"0")</f>
        <v>0</v>
      </c>
      <c r="I87" s="53" t="str">
        <f>IFERROR(VLOOKUP($A87,#REF!,8,FALSE),"0")</f>
        <v>0</v>
      </c>
      <c r="J87" s="53" t="str">
        <f>IFERROR(VLOOKUP($A87,#REF!,8,FALSE),"0")</f>
        <v>0</v>
      </c>
      <c r="K87" s="53" t="str">
        <f>IFERROR(VLOOKUP($A87,#REF!,8,FALSE),"0")</f>
        <v>0</v>
      </c>
      <c r="L87" s="53" t="str">
        <f>IFERROR(VLOOKUP($A87,#REF!,8,FALSE),"0")</f>
        <v>0</v>
      </c>
      <c r="M87" s="53" t="str">
        <f>IFERROR(VLOOKUP($A87,#REF!,8,FALSE),"0")</f>
        <v>0</v>
      </c>
      <c r="N87" s="56">
        <f t="shared" si="13"/>
        <v>0</v>
      </c>
      <c r="P87" s="53" t="e">
        <f>$A$40</f>
        <v>#REF!</v>
      </c>
      <c r="Q87" s="53" t="str">
        <f>IFERROR(VLOOKUP($A87,#REF!,9,FALSE),"0")</f>
        <v>0</v>
      </c>
      <c r="R87" s="53" t="str">
        <f>IFERROR(VLOOKUP($A87,#REF!,9,FALSE),"0")</f>
        <v>0</v>
      </c>
      <c r="S87" s="53" t="str">
        <f>IFERROR(VLOOKUP($A87,#REF!,9,FALSE),"0")</f>
        <v>0</v>
      </c>
      <c r="T87" s="53" t="str">
        <f>IFERROR(VLOOKUP($A87,#REF!,9,FALSE),"0")</f>
        <v>0</v>
      </c>
      <c r="U87" s="53" t="str">
        <f>IFERROR(VLOOKUP($A87,#REF!,9,FALSE),"0")</f>
        <v>0</v>
      </c>
      <c r="V87" s="53" t="str">
        <f>IFERROR(VLOOKUP($A87,#REF!,9,FALSE),"0")</f>
        <v>0</v>
      </c>
      <c r="W87" s="53" t="str">
        <f>IFERROR(VLOOKUP($A87,#REF!,9,FALSE),"0")</f>
        <v>0</v>
      </c>
      <c r="X87" s="53" t="str">
        <f>IFERROR(VLOOKUP($A87,#REF!,9,FALSE),"0")</f>
        <v>0</v>
      </c>
      <c r="Y87" s="53" t="str">
        <f>IFERROR(VLOOKUP($A87,#REF!,9,FALSE),"0")</f>
        <v>0</v>
      </c>
      <c r="Z87" s="53" t="str">
        <f>IFERROR(VLOOKUP($A87,#REF!,9,FALSE),"0")</f>
        <v>0</v>
      </c>
      <c r="AA87" s="53" t="str">
        <f>IFERROR(VLOOKUP($A87,#REF!,9,FALSE),"0")</f>
        <v>0</v>
      </c>
      <c r="AB87" s="53" t="str">
        <f>IFERROR(VLOOKUP($A87,#REF!,9,FALSE),"0")</f>
        <v>0</v>
      </c>
      <c r="AC87" s="56">
        <f t="shared" si="14"/>
        <v>0</v>
      </c>
      <c r="AE87" s="53" t="e">
        <f>$A$40</f>
        <v>#REF!</v>
      </c>
      <c r="AF87" s="53" t="str">
        <f>IFERROR(VLOOKUP($A87,#REF!,10,FALSE),"0")</f>
        <v>0</v>
      </c>
      <c r="AG87" s="53" t="str">
        <f>IFERROR(VLOOKUP($A87,#REF!,10,FALSE),"0")</f>
        <v>0</v>
      </c>
      <c r="AH87" s="53" t="str">
        <f>IFERROR(VLOOKUP($A87,#REF!,10,FALSE),"0")</f>
        <v>0</v>
      </c>
      <c r="AI87" s="53" t="str">
        <f>IFERROR(VLOOKUP($A87,#REF!,10,FALSE),"0")</f>
        <v>0</v>
      </c>
      <c r="AJ87" s="53" t="str">
        <f>IFERROR(VLOOKUP($A87,#REF!,10,FALSE),"0")</f>
        <v>0</v>
      </c>
      <c r="AK87" s="53" t="str">
        <f>IFERROR(VLOOKUP($A87,#REF!,10,FALSE),"0")</f>
        <v>0</v>
      </c>
      <c r="AL87" s="53" t="str">
        <f>IFERROR(VLOOKUP($A87,#REF!,10,FALSE),"0")</f>
        <v>0</v>
      </c>
      <c r="AM87" s="53" t="str">
        <f>IFERROR(VLOOKUP($A87,#REF!,10,FALSE),"0")</f>
        <v>0</v>
      </c>
      <c r="AN87" s="53" t="str">
        <f>IFERROR(VLOOKUP($A87,#REF!,10,FALSE),"0")</f>
        <v>0</v>
      </c>
      <c r="AO87" s="53" t="str">
        <f>IFERROR(VLOOKUP($A87,#REF!,10,FALSE),"0")</f>
        <v>0</v>
      </c>
      <c r="AP87" s="53" t="str">
        <f>IFERROR(VLOOKUP($A87,#REF!,10,FALSE),"0")</f>
        <v>0</v>
      </c>
      <c r="AQ87" s="53" t="str">
        <f>IFERROR(VLOOKUP($A87,#REF!,10,FALSE),"0")</f>
        <v>0</v>
      </c>
      <c r="AR87" s="56">
        <f t="shared" si="15"/>
        <v>0</v>
      </c>
      <c r="AT87" s="53" t="e">
        <f>$A$40</f>
        <v>#REF!</v>
      </c>
      <c r="AU87" s="53" t="str">
        <f>IFERROR(VLOOKUP($A87,#REF!,11,FALSE),"0")</f>
        <v>0</v>
      </c>
      <c r="AV87" s="53" t="str">
        <f>IFERROR(VLOOKUP($A87,#REF!,11,FALSE),"0")</f>
        <v>0</v>
      </c>
      <c r="AW87" s="53" t="str">
        <f>IFERROR(VLOOKUP($A87,#REF!,11,FALSE),"0")</f>
        <v>0</v>
      </c>
      <c r="AX87" s="53" t="str">
        <f>IFERROR(VLOOKUP($A87,#REF!,11,FALSE),"0")</f>
        <v>0</v>
      </c>
      <c r="AY87" s="53" t="str">
        <f>IFERROR(VLOOKUP($A87,#REF!,11,FALSE),"0")</f>
        <v>0</v>
      </c>
      <c r="AZ87" s="53" t="str">
        <f>IFERROR(VLOOKUP($A87,#REF!,11,FALSE),"0")</f>
        <v>0</v>
      </c>
      <c r="BA87" s="53" t="str">
        <f>IFERROR(VLOOKUP($A87,#REF!,11,FALSE),"0")</f>
        <v>0</v>
      </c>
      <c r="BB87" s="53" t="str">
        <f>IFERROR(VLOOKUP($A87,#REF!,11,FALSE),"0")</f>
        <v>0</v>
      </c>
      <c r="BC87" s="53" t="str">
        <f>IFERROR(VLOOKUP($A87,#REF!,11,FALSE),"0")</f>
        <v>0</v>
      </c>
      <c r="BD87" s="53" t="str">
        <f>IFERROR(VLOOKUP($A87,#REF!,11,FALSE),"0")</f>
        <v>0</v>
      </c>
      <c r="BE87" s="53" t="str">
        <f>IFERROR(VLOOKUP($A87,#REF!,11,FALSE),"0")</f>
        <v>0</v>
      </c>
      <c r="BF87" s="53" t="str">
        <f>IFERROR(VLOOKUP($A87,#REF!,11,FALSE),"0")</f>
        <v>0</v>
      </c>
      <c r="BG87" s="56">
        <f t="shared" si="16"/>
        <v>0</v>
      </c>
      <c r="BI87" s="53" t="e">
        <f>$A$40</f>
        <v>#REF!</v>
      </c>
      <c r="BJ87" s="53" t="str">
        <f>IFERROR(VLOOKUP($A87,#REF!,12,FALSE),"0")</f>
        <v>0</v>
      </c>
      <c r="BK87" s="53" t="str">
        <f>IFERROR(VLOOKUP($A87,#REF!,12,FALSE),"0")</f>
        <v>0</v>
      </c>
      <c r="BL87" s="53" t="str">
        <f>IFERROR(VLOOKUP($A87,#REF!,12,FALSE),"0")</f>
        <v>0</v>
      </c>
      <c r="BM87" s="53" t="str">
        <f>IFERROR(VLOOKUP($A87,#REF!,12,FALSE),"0")</f>
        <v>0</v>
      </c>
      <c r="BN87" s="53" t="str">
        <f>IFERROR(VLOOKUP($A87,#REF!,12,FALSE),"0")</f>
        <v>0</v>
      </c>
      <c r="BO87" s="53" t="str">
        <f>IFERROR(VLOOKUP($A87,#REF!,12,FALSE),"0")</f>
        <v>0</v>
      </c>
      <c r="BP87" s="53" t="str">
        <f>IFERROR(VLOOKUP($A87,#REF!,12,FALSE),"0")</f>
        <v>0</v>
      </c>
      <c r="BQ87" s="53" t="str">
        <f>IFERROR(VLOOKUP($A87,#REF!,12,FALSE),"0")</f>
        <v>0</v>
      </c>
      <c r="BR87" s="53" t="str">
        <f>IFERROR(VLOOKUP($A87,#REF!,12,FALSE),"0")</f>
        <v>0</v>
      </c>
      <c r="BS87" s="53" t="str">
        <f>IFERROR(VLOOKUP($A87,#REF!,12,FALSE),"0")</f>
        <v>0</v>
      </c>
      <c r="BT87" s="53" t="str">
        <f>IFERROR(VLOOKUP($A87,#REF!,12,FALSE),"0")</f>
        <v>0</v>
      </c>
      <c r="BU87" s="53" t="str">
        <f>IFERROR(VLOOKUP($A87,#REF!,12,FALSE),"0")</f>
        <v>0</v>
      </c>
      <c r="BV87" s="56">
        <f t="shared" si="17"/>
        <v>0</v>
      </c>
      <c r="BX87" s="53" t="e">
        <f>$A$40</f>
        <v>#REF!</v>
      </c>
      <c r="BY87" s="53" t="str">
        <f>IFERROR(VLOOKUP($A87,#REF!,13,FALSE),"0")</f>
        <v>0</v>
      </c>
      <c r="BZ87" s="53" t="str">
        <f>IFERROR(VLOOKUP($A87,#REF!,13,FALSE),"0")</f>
        <v>0</v>
      </c>
      <c r="CA87" s="53" t="str">
        <f>IFERROR(VLOOKUP($A87,#REF!,13,FALSE),"0")</f>
        <v>0</v>
      </c>
      <c r="CB87" s="53" t="str">
        <f>IFERROR(VLOOKUP($A87,#REF!,13,FALSE),"0")</f>
        <v>0</v>
      </c>
      <c r="CC87" s="53" t="str">
        <f>IFERROR(VLOOKUP($A87,#REF!,13,FALSE),"0")</f>
        <v>0</v>
      </c>
      <c r="CD87" s="53" t="str">
        <f>IFERROR(VLOOKUP($A87,#REF!,13,FALSE),"0")</f>
        <v>0</v>
      </c>
      <c r="CE87" s="53" t="str">
        <f>IFERROR(VLOOKUP($A87,#REF!,13,FALSE),"0")</f>
        <v>0</v>
      </c>
      <c r="CF87" s="53" t="str">
        <f>IFERROR(VLOOKUP($A87,#REF!,13,FALSE),"0")</f>
        <v>0</v>
      </c>
      <c r="CG87" s="53" t="str">
        <f>IFERROR(VLOOKUP($A87,#REF!,13,FALSE),"0")</f>
        <v>0</v>
      </c>
      <c r="CH87" s="53" t="str">
        <f>IFERROR(VLOOKUP($A87,#REF!,13,FALSE),"0")</f>
        <v>0</v>
      </c>
      <c r="CI87" s="53" t="str">
        <f>IFERROR(VLOOKUP($A87,#REF!,13,FALSE),"0")</f>
        <v>0</v>
      </c>
      <c r="CJ87" s="53" t="str">
        <f>IFERROR(VLOOKUP($A87,#REF!,13,FALSE),"0")</f>
        <v>0</v>
      </c>
      <c r="CK87" s="56">
        <f t="shared" si="18"/>
        <v>0</v>
      </c>
      <c r="CM87" s="53" t="e">
        <f>$A$40</f>
        <v>#REF!</v>
      </c>
      <c r="CN87" s="53" t="str">
        <f>IFERROR(VLOOKUP($A87,#REF!,14,FALSE),"0")</f>
        <v>0</v>
      </c>
      <c r="CO87" s="53" t="str">
        <f>IFERROR(VLOOKUP($A87,#REF!,14,FALSE),"0")</f>
        <v>0</v>
      </c>
      <c r="CP87" s="53" t="str">
        <f>IFERROR(VLOOKUP($A87,#REF!,14,FALSE),"0")</f>
        <v>0</v>
      </c>
      <c r="CQ87" s="53" t="str">
        <f>IFERROR(VLOOKUP($A87,#REF!,14,FALSE),"0")</f>
        <v>0</v>
      </c>
      <c r="CR87" s="53" t="str">
        <f>IFERROR(VLOOKUP($A87,#REF!,14,FALSE),"0")</f>
        <v>0</v>
      </c>
      <c r="CS87" s="53" t="str">
        <f>IFERROR(VLOOKUP($A87,#REF!,14,FALSE),"0")</f>
        <v>0</v>
      </c>
      <c r="CT87" s="53" t="str">
        <f>IFERROR(VLOOKUP($A87,#REF!,14,FALSE),"0")</f>
        <v>0</v>
      </c>
      <c r="CU87" s="53" t="str">
        <f>IFERROR(VLOOKUP($A87,#REF!,14,FALSE),"0")</f>
        <v>0</v>
      </c>
      <c r="CV87" s="53" t="str">
        <f>IFERROR(VLOOKUP($A87,#REF!,14,FALSE),"0")</f>
        <v>0</v>
      </c>
      <c r="CW87" s="53" t="str">
        <f>IFERROR(VLOOKUP($A87,#REF!,14,FALSE),"0")</f>
        <v>0</v>
      </c>
      <c r="CX87" s="53" t="str">
        <f>IFERROR(VLOOKUP($A87,#REF!,14,FALSE),"0")</f>
        <v>0</v>
      </c>
      <c r="CY87" s="53" t="str">
        <f>IFERROR(VLOOKUP($A87,#REF!,14,FALSE),"0")</f>
        <v>0</v>
      </c>
      <c r="CZ87" s="56">
        <f t="shared" si="19"/>
        <v>0</v>
      </c>
    </row>
    <row r="88" spans="1:104" x14ac:dyDescent="0.25">
      <c r="A88" s="53" t="str">
        <f>$A$41</f>
        <v>ainyoshi</v>
      </c>
      <c r="B88" s="53" t="str">
        <f>IFERROR(VLOOKUP($A88,#REF!,8,FALSE),"0")</f>
        <v>0</v>
      </c>
      <c r="C88" s="53" t="str">
        <f>IFERROR(VLOOKUP($A88,#REF!,8,FALSE),"0")</f>
        <v>0</v>
      </c>
      <c r="D88" s="53" t="str">
        <f>IFERROR(VLOOKUP($A88,#REF!,8,FALSE),"0")</f>
        <v>0</v>
      </c>
      <c r="E88" s="53" t="str">
        <f>IFERROR(VLOOKUP($A88,#REF!,8,FALSE),"0")</f>
        <v>0</v>
      </c>
      <c r="F88" s="53" t="str">
        <f>IFERROR(VLOOKUP($A88,#REF!,8,FALSE),"0")</f>
        <v>0</v>
      </c>
      <c r="G88" s="53" t="str">
        <f>IFERROR(VLOOKUP($A88,#REF!,8,FALSE),"0")</f>
        <v>0</v>
      </c>
      <c r="H88" s="53" t="str">
        <f>IFERROR(VLOOKUP($A88,#REF!,8,FALSE),"0")</f>
        <v>0</v>
      </c>
      <c r="I88" s="53" t="str">
        <f>IFERROR(VLOOKUP($A88,#REF!,8,FALSE),"0")</f>
        <v>0</v>
      </c>
      <c r="J88" s="53" t="str">
        <f>IFERROR(VLOOKUP($A88,#REF!,8,FALSE),"0")</f>
        <v>0</v>
      </c>
      <c r="K88" s="53" t="str">
        <f>IFERROR(VLOOKUP($A88,#REF!,8,FALSE),"0")</f>
        <v>0</v>
      </c>
      <c r="L88" s="53" t="str">
        <f>IFERROR(VLOOKUP($A88,#REF!,8,FALSE),"0")</f>
        <v>0</v>
      </c>
      <c r="M88" s="53" t="str">
        <f>IFERROR(VLOOKUP($A88,#REF!,8,FALSE),"0")</f>
        <v>0</v>
      </c>
      <c r="N88" s="56">
        <f t="shared" si="13"/>
        <v>0</v>
      </c>
      <c r="P88" s="53" t="str">
        <f>$A$41</f>
        <v>ainyoshi</v>
      </c>
      <c r="Q88" s="53" t="str">
        <f>IFERROR(VLOOKUP($A88,#REF!,9,FALSE),"0")</f>
        <v>0</v>
      </c>
      <c r="R88" s="53" t="str">
        <f>IFERROR(VLOOKUP($A88,#REF!,9,FALSE),"0")</f>
        <v>0</v>
      </c>
      <c r="S88" s="53" t="str">
        <f>IFERROR(VLOOKUP($A88,#REF!,9,FALSE),"0")</f>
        <v>0</v>
      </c>
      <c r="T88" s="53" t="str">
        <f>IFERROR(VLOOKUP($A88,#REF!,9,FALSE),"0")</f>
        <v>0</v>
      </c>
      <c r="U88" s="53" t="str">
        <f>IFERROR(VLOOKUP($A88,#REF!,9,FALSE),"0")</f>
        <v>0</v>
      </c>
      <c r="V88" s="53" t="str">
        <f>IFERROR(VLOOKUP($A88,#REF!,9,FALSE),"0")</f>
        <v>0</v>
      </c>
      <c r="W88" s="53" t="str">
        <f>IFERROR(VLOOKUP($A88,#REF!,9,FALSE),"0")</f>
        <v>0</v>
      </c>
      <c r="X88" s="53" t="str">
        <f>IFERROR(VLOOKUP($A88,#REF!,9,FALSE),"0")</f>
        <v>0</v>
      </c>
      <c r="Y88" s="53" t="str">
        <f>IFERROR(VLOOKUP($A88,#REF!,9,FALSE),"0")</f>
        <v>0</v>
      </c>
      <c r="Z88" s="53" t="str">
        <f>IFERROR(VLOOKUP($A88,#REF!,9,FALSE),"0")</f>
        <v>0</v>
      </c>
      <c r="AA88" s="53" t="str">
        <f>IFERROR(VLOOKUP($A88,#REF!,9,FALSE),"0")</f>
        <v>0</v>
      </c>
      <c r="AB88" s="53" t="str">
        <f>IFERROR(VLOOKUP($A88,#REF!,9,FALSE),"0")</f>
        <v>0</v>
      </c>
      <c r="AC88" s="56">
        <f t="shared" si="14"/>
        <v>0</v>
      </c>
      <c r="AE88" s="53" t="str">
        <f>$A$41</f>
        <v>ainyoshi</v>
      </c>
      <c r="AF88" s="53" t="str">
        <f>IFERROR(VLOOKUP($A88,#REF!,10,FALSE),"0")</f>
        <v>0</v>
      </c>
      <c r="AG88" s="53" t="str">
        <f>IFERROR(VLOOKUP($A88,#REF!,10,FALSE),"0")</f>
        <v>0</v>
      </c>
      <c r="AH88" s="53" t="str">
        <f>IFERROR(VLOOKUP($A88,#REF!,10,FALSE),"0")</f>
        <v>0</v>
      </c>
      <c r="AI88" s="53" t="str">
        <f>IFERROR(VLOOKUP($A88,#REF!,10,FALSE),"0")</f>
        <v>0</v>
      </c>
      <c r="AJ88" s="53" t="str">
        <f>IFERROR(VLOOKUP($A88,#REF!,10,FALSE),"0")</f>
        <v>0</v>
      </c>
      <c r="AK88" s="53" t="str">
        <f>IFERROR(VLOOKUP($A88,#REF!,10,FALSE),"0")</f>
        <v>0</v>
      </c>
      <c r="AL88" s="53" t="str">
        <f>IFERROR(VLOOKUP($A88,#REF!,10,FALSE),"0")</f>
        <v>0</v>
      </c>
      <c r="AM88" s="53" t="str">
        <f>IFERROR(VLOOKUP($A88,#REF!,10,FALSE),"0")</f>
        <v>0</v>
      </c>
      <c r="AN88" s="53" t="str">
        <f>IFERROR(VLOOKUP($A88,#REF!,10,FALSE),"0")</f>
        <v>0</v>
      </c>
      <c r="AO88" s="53" t="str">
        <f>IFERROR(VLOOKUP($A88,#REF!,10,FALSE),"0")</f>
        <v>0</v>
      </c>
      <c r="AP88" s="53" t="str">
        <f>IFERROR(VLOOKUP($A88,#REF!,10,FALSE),"0")</f>
        <v>0</v>
      </c>
      <c r="AQ88" s="53" t="str">
        <f>IFERROR(VLOOKUP($A88,#REF!,10,FALSE),"0")</f>
        <v>0</v>
      </c>
      <c r="AR88" s="56">
        <f t="shared" si="15"/>
        <v>0</v>
      </c>
      <c r="AT88" s="53" t="str">
        <f>$A$41</f>
        <v>ainyoshi</v>
      </c>
      <c r="AU88" s="53" t="str">
        <f>IFERROR(VLOOKUP($A88,#REF!,11,FALSE),"0")</f>
        <v>0</v>
      </c>
      <c r="AV88" s="53" t="str">
        <f>IFERROR(VLOOKUP($A88,#REF!,11,FALSE),"0")</f>
        <v>0</v>
      </c>
      <c r="AW88" s="53" t="str">
        <f>IFERROR(VLOOKUP($A88,#REF!,11,FALSE),"0")</f>
        <v>0</v>
      </c>
      <c r="AX88" s="53" t="str">
        <f>IFERROR(VLOOKUP($A88,#REF!,11,FALSE),"0")</f>
        <v>0</v>
      </c>
      <c r="AY88" s="53" t="str">
        <f>IFERROR(VLOOKUP($A88,#REF!,11,FALSE),"0")</f>
        <v>0</v>
      </c>
      <c r="AZ88" s="53" t="str">
        <f>IFERROR(VLOOKUP($A88,#REF!,11,FALSE),"0")</f>
        <v>0</v>
      </c>
      <c r="BA88" s="53" t="str">
        <f>IFERROR(VLOOKUP($A88,#REF!,11,FALSE),"0")</f>
        <v>0</v>
      </c>
      <c r="BB88" s="53" t="str">
        <f>IFERROR(VLOOKUP($A88,#REF!,11,FALSE),"0")</f>
        <v>0</v>
      </c>
      <c r="BC88" s="53" t="str">
        <f>IFERROR(VLOOKUP($A88,#REF!,11,FALSE),"0")</f>
        <v>0</v>
      </c>
      <c r="BD88" s="53" t="str">
        <f>IFERROR(VLOOKUP($A88,#REF!,11,FALSE),"0")</f>
        <v>0</v>
      </c>
      <c r="BE88" s="53" t="str">
        <f>IFERROR(VLOOKUP($A88,#REF!,11,FALSE),"0")</f>
        <v>0</v>
      </c>
      <c r="BF88" s="53" t="str">
        <f>IFERROR(VLOOKUP($A88,#REF!,11,FALSE),"0")</f>
        <v>0</v>
      </c>
      <c r="BG88" s="56">
        <f t="shared" si="16"/>
        <v>0</v>
      </c>
      <c r="BI88" s="53" t="str">
        <f>$A$41</f>
        <v>ainyoshi</v>
      </c>
      <c r="BJ88" s="53" t="str">
        <f>IFERROR(VLOOKUP($A88,#REF!,12,FALSE),"0")</f>
        <v>0</v>
      </c>
      <c r="BK88" s="53" t="str">
        <f>IFERROR(VLOOKUP($A88,#REF!,12,FALSE),"0")</f>
        <v>0</v>
      </c>
      <c r="BL88" s="53" t="str">
        <f>IFERROR(VLOOKUP($A88,#REF!,12,FALSE),"0")</f>
        <v>0</v>
      </c>
      <c r="BM88" s="53" t="str">
        <f>IFERROR(VLOOKUP($A88,#REF!,12,FALSE),"0")</f>
        <v>0</v>
      </c>
      <c r="BN88" s="53" t="str">
        <f>IFERROR(VLOOKUP($A88,#REF!,12,FALSE),"0")</f>
        <v>0</v>
      </c>
      <c r="BO88" s="53" t="str">
        <f>IFERROR(VLOOKUP($A88,#REF!,12,FALSE),"0")</f>
        <v>0</v>
      </c>
      <c r="BP88" s="53" t="str">
        <f>IFERROR(VLOOKUP($A88,#REF!,12,FALSE),"0")</f>
        <v>0</v>
      </c>
      <c r="BQ88" s="53" t="str">
        <f>IFERROR(VLOOKUP($A88,#REF!,12,FALSE),"0")</f>
        <v>0</v>
      </c>
      <c r="BR88" s="53" t="str">
        <f>IFERROR(VLOOKUP($A88,#REF!,12,FALSE),"0")</f>
        <v>0</v>
      </c>
      <c r="BS88" s="53" t="str">
        <f>IFERROR(VLOOKUP($A88,#REF!,12,FALSE),"0")</f>
        <v>0</v>
      </c>
      <c r="BT88" s="53" t="str">
        <f>IFERROR(VLOOKUP($A88,#REF!,12,FALSE),"0")</f>
        <v>0</v>
      </c>
      <c r="BU88" s="53" t="str">
        <f>IFERROR(VLOOKUP($A88,#REF!,12,FALSE),"0")</f>
        <v>0</v>
      </c>
      <c r="BV88" s="56">
        <f t="shared" si="17"/>
        <v>0</v>
      </c>
      <c r="BX88" s="53" t="str">
        <f>$A$41</f>
        <v>ainyoshi</v>
      </c>
      <c r="BY88" s="53" t="str">
        <f>IFERROR(VLOOKUP($A88,#REF!,13,FALSE),"0")</f>
        <v>0</v>
      </c>
      <c r="BZ88" s="53" t="str">
        <f>IFERROR(VLOOKUP($A88,#REF!,13,FALSE),"0")</f>
        <v>0</v>
      </c>
      <c r="CA88" s="53" t="str">
        <f>IFERROR(VLOOKUP($A88,#REF!,13,FALSE),"0")</f>
        <v>0</v>
      </c>
      <c r="CB88" s="53" t="str">
        <f>IFERROR(VLOOKUP($A88,#REF!,13,FALSE),"0")</f>
        <v>0</v>
      </c>
      <c r="CC88" s="53" t="str">
        <f>IFERROR(VLOOKUP($A88,#REF!,13,FALSE),"0")</f>
        <v>0</v>
      </c>
      <c r="CD88" s="53" t="str">
        <f>IFERROR(VLOOKUP($A88,#REF!,13,FALSE),"0")</f>
        <v>0</v>
      </c>
      <c r="CE88" s="53" t="str">
        <f>IFERROR(VLOOKUP($A88,#REF!,13,FALSE),"0")</f>
        <v>0</v>
      </c>
      <c r="CF88" s="53" t="str">
        <f>IFERROR(VLOOKUP($A88,#REF!,13,FALSE),"0")</f>
        <v>0</v>
      </c>
      <c r="CG88" s="53" t="str">
        <f>IFERROR(VLOOKUP($A88,#REF!,13,FALSE),"0")</f>
        <v>0</v>
      </c>
      <c r="CH88" s="53" t="str">
        <f>IFERROR(VLOOKUP($A88,#REF!,13,FALSE),"0")</f>
        <v>0</v>
      </c>
      <c r="CI88" s="53" t="str">
        <f>IFERROR(VLOOKUP($A88,#REF!,13,FALSE),"0")</f>
        <v>0</v>
      </c>
      <c r="CJ88" s="53" t="str">
        <f>IFERROR(VLOOKUP($A88,#REF!,13,FALSE),"0")</f>
        <v>0</v>
      </c>
      <c r="CK88" s="56">
        <f t="shared" si="18"/>
        <v>0</v>
      </c>
      <c r="CM88" s="53" t="str">
        <f>$A$41</f>
        <v>ainyoshi</v>
      </c>
      <c r="CN88" s="53" t="str">
        <f>IFERROR(VLOOKUP($A88,#REF!,14,FALSE),"0")</f>
        <v>0</v>
      </c>
      <c r="CO88" s="53" t="str">
        <f>IFERROR(VLOOKUP($A88,#REF!,14,FALSE),"0")</f>
        <v>0</v>
      </c>
      <c r="CP88" s="53" t="str">
        <f>IFERROR(VLOOKUP($A88,#REF!,14,FALSE),"0")</f>
        <v>0</v>
      </c>
      <c r="CQ88" s="53" t="str">
        <f>IFERROR(VLOOKUP($A88,#REF!,14,FALSE),"0")</f>
        <v>0</v>
      </c>
      <c r="CR88" s="53" t="str">
        <f>IFERROR(VLOOKUP($A88,#REF!,14,FALSE),"0")</f>
        <v>0</v>
      </c>
      <c r="CS88" s="53" t="str">
        <f>IFERROR(VLOOKUP($A88,#REF!,14,FALSE),"0")</f>
        <v>0</v>
      </c>
      <c r="CT88" s="53" t="str">
        <f>IFERROR(VLOOKUP($A88,#REF!,14,FALSE),"0")</f>
        <v>0</v>
      </c>
      <c r="CU88" s="53" t="str">
        <f>IFERROR(VLOOKUP($A88,#REF!,14,FALSE),"0")</f>
        <v>0</v>
      </c>
      <c r="CV88" s="53" t="str">
        <f>IFERROR(VLOOKUP($A88,#REF!,14,FALSE),"0")</f>
        <v>0</v>
      </c>
      <c r="CW88" s="53" t="str">
        <f>IFERROR(VLOOKUP($A88,#REF!,14,FALSE),"0")</f>
        <v>0</v>
      </c>
      <c r="CX88" s="53" t="str">
        <f>IFERROR(VLOOKUP($A88,#REF!,14,FALSE),"0")</f>
        <v>0</v>
      </c>
      <c r="CY88" s="53" t="str">
        <f>IFERROR(VLOOKUP($A88,#REF!,14,FALSE),"0")</f>
        <v>0</v>
      </c>
      <c r="CZ88" s="56">
        <f t="shared" si="19"/>
        <v>0</v>
      </c>
    </row>
    <row r="89" spans="1:104" x14ac:dyDescent="0.25">
      <c r="A89" s="53" t="e">
        <f>$A$42</f>
        <v>#REF!</v>
      </c>
      <c r="B89" s="53" t="str">
        <f>IFERROR(VLOOKUP($A89,#REF!,8,FALSE),"0")</f>
        <v>0</v>
      </c>
      <c r="C89" s="53" t="str">
        <f>IFERROR(VLOOKUP($A89,#REF!,8,FALSE),"0")</f>
        <v>0</v>
      </c>
      <c r="D89" s="53" t="str">
        <f>IFERROR(VLOOKUP($A89,#REF!,8,FALSE),"0")</f>
        <v>0</v>
      </c>
      <c r="E89" s="53" t="str">
        <f>IFERROR(VLOOKUP($A89,#REF!,8,FALSE),"0")</f>
        <v>0</v>
      </c>
      <c r="F89" s="53" t="str">
        <f>IFERROR(VLOOKUP($A89,#REF!,8,FALSE),"0")</f>
        <v>0</v>
      </c>
      <c r="G89" s="53" t="str">
        <f>IFERROR(VLOOKUP($A89,#REF!,8,FALSE),"0")</f>
        <v>0</v>
      </c>
      <c r="H89" s="53" t="str">
        <f>IFERROR(VLOOKUP($A89,#REF!,8,FALSE),"0")</f>
        <v>0</v>
      </c>
      <c r="I89" s="53" t="str">
        <f>IFERROR(VLOOKUP($A89,#REF!,8,FALSE),"0")</f>
        <v>0</v>
      </c>
      <c r="J89" s="53" t="str">
        <f>IFERROR(VLOOKUP($A89,#REF!,8,FALSE),"0")</f>
        <v>0</v>
      </c>
      <c r="K89" s="53" t="str">
        <f>IFERROR(VLOOKUP($A89,#REF!,8,FALSE),"0")</f>
        <v>0</v>
      </c>
      <c r="L89" s="53" t="str">
        <f>IFERROR(VLOOKUP($A89,#REF!,8,FALSE),"0")</f>
        <v>0</v>
      </c>
      <c r="M89" s="53" t="str">
        <f>IFERROR(VLOOKUP($A89,#REF!,8,FALSE),"0")</f>
        <v>0</v>
      </c>
      <c r="N89" s="56">
        <f t="shared" si="13"/>
        <v>0</v>
      </c>
      <c r="P89" s="53" t="e">
        <f>$A$42</f>
        <v>#REF!</v>
      </c>
      <c r="Q89" s="53" t="str">
        <f>IFERROR(VLOOKUP($A89,#REF!,9,FALSE),"0")</f>
        <v>0</v>
      </c>
      <c r="R89" s="53" t="str">
        <f>IFERROR(VLOOKUP($A89,#REF!,9,FALSE),"0")</f>
        <v>0</v>
      </c>
      <c r="S89" s="53" t="str">
        <f>IFERROR(VLOOKUP($A89,#REF!,9,FALSE),"0")</f>
        <v>0</v>
      </c>
      <c r="T89" s="53" t="str">
        <f>IFERROR(VLOOKUP($A89,#REF!,9,FALSE),"0")</f>
        <v>0</v>
      </c>
      <c r="U89" s="53" t="str">
        <f>IFERROR(VLOOKUP($A89,#REF!,9,FALSE),"0")</f>
        <v>0</v>
      </c>
      <c r="V89" s="53" t="str">
        <f>IFERROR(VLOOKUP($A89,#REF!,9,FALSE),"0")</f>
        <v>0</v>
      </c>
      <c r="W89" s="53" t="str">
        <f>IFERROR(VLOOKUP($A89,#REF!,9,FALSE),"0")</f>
        <v>0</v>
      </c>
      <c r="X89" s="53" t="str">
        <f>IFERROR(VLOOKUP($A89,#REF!,9,FALSE),"0")</f>
        <v>0</v>
      </c>
      <c r="Y89" s="53" t="str">
        <f>IFERROR(VLOOKUP($A89,#REF!,9,FALSE),"0")</f>
        <v>0</v>
      </c>
      <c r="Z89" s="53" t="str">
        <f>IFERROR(VLOOKUP($A89,#REF!,9,FALSE),"0")</f>
        <v>0</v>
      </c>
      <c r="AA89" s="53" t="str">
        <f>IFERROR(VLOOKUP($A89,#REF!,9,FALSE),"0")</f>
        <v>0</v>
      </c>
      <c r="AB89" s="53" t="str">
        <f>IFERROR(VLOOKUP($A89,#REF!,9,FALSE),"0")</f>
        <v>0</v>
      </c>
      <c r="AC89" s="56">
        <f t="shared" si="14"/>
        <v>0</v>
      </c>
      <c r="AE89" s="53" t="e">
        <f>$A$42</f>
        <v>#REF!</v>
      </c>
      <c r="AF89" s="53" t="str">
        <f>IFERROR(VLOOKUP($A89,#REF!,10,FALSE),"0")</f>
        <v>0</v>
      </c>
      <c r="AG89" s="53" t="str">
        <f>IFERROR(VLOOKUP($A89,#REF!,10,FALSE),"0")</f>
        <v>0</v>
      </c>
      <c r="AH89" s="53" t="str">
        <f>IFERROR(VLOOKUP($A89,#REF!,10,FALSE),"0")</f>
        <v>0</v>
      </c>
      <c r="AI89" s="53" t="str">
        <f>IFERROR(VLOOKUP($A89,#REF!,10,FALSE),"0")</f>
        <v>0</v>
      </c>
      <c r="AJ89" s="53" t="str">
        <f>IFERROR(VLOOKUP($A89,#REF!,10,FALSE),"0")</f>
        <v>0</v>
      </c>
      <c r="AK89" s="53" t="str">
        <f>IFERROR(VLOOKUP($A89,#REF!,10,FALSE),"0")</f>
        <v>0</v>
      </c>
      <c r="AL89" s="53" t="str">
        <f>IFERROR(VLOOKUP($A89,#REF!,10,FALSE),"0")</f>
        <v>0</v>
      </c>
      <c r="AM89" s="53" t="str">
        <f>IFERROR(VLOOKUP($A89,#REF!,10,FALSE),"0")</f>
        <v>0</v>
      </c>
      <c r="AN89" s="53" t="str">
        <f>IFERROR(VLOOKUP($A89,#REF!,10,FALSE),"0")</f>
        <v>0</v>
      </c>
      <c r="AO89" s="53" t="str">
        <f>IFERROR(VLOOKUP($A89,#REF!,10,FALSE),"0")</f>
        <v>0</v>
      </c>
      <c r="AP89" s="53" t="str">
        <f>IFERROR(VLOOKUP($A89,#REF!,10,FALSE),"0")</f>
        <v>0</v>
      </c>
      <c r="AQ89" s="53" t="str">
        <f>IFERROR(VLOOKUP($A89,#REF!,10,FALSE),"0")</f>
        <v>0</v>
      </c>
      <c r="AR89" s="56">
        <f t="shared" si="15"/>
        <v>0</v>
      </c>
      <c r="AT89" s="53" t="e">
        <f>$A$42</f>
        <v>#REF!</v>
      </c>
      <c r="AU89" s="53" t="str">
        <f>IFERROR(VLOOKUP($A89,#REF!,11,FALSE),"0")</f>
        <v>0</v>
      </c>
      <c r="AV89" s="53" t="str">
        <f>IFERROR(VLOOKUP($A89,#REF!,11,FALSE),"0")</f>
        <v>0</v>
      </c>
      <c r="AW89" s="53" t="str">
        <f>IFERROR(VLOOKUP($A89,#REF!,11,FALSE),"0")</f>
        <v>0</v>
      </c>
      <c r="AX89" s="53" t="str">
        <f>IFERROR(VLOOKUP($A89,#REF!,11,FALSE),"0")</f>
        <v>0</v>
      </c>
      <c r="AY89" s="53" t="str">
        <f>IFERROR(VLOOKUP($A89,#REF!,11,FALSE),"0")</f>
        <v>0</v>
      </c>
      <c r="AZ89" s="53" t="str">
        <f>IFERROR(VLOOKUP($A89,#REF!,11,FALSE),"0")</f>
        <v>0</v>
      </c>
      <c r="BA89" s="53" t="str">
        <f>IFERROR(VLOOKUP($A89,#REF!,11,FALSE),"0")</f>
        <v>0</v>
      </c>
      <c r="BB89" s="53" t="str">
        <f>IFERROR(VLOOKUP($A89,#REF!,11,FALSE),"0")</f>
        <v>0</v>
      </c>
      <c r="BC89" s="53" t="str">
        <f>IFERROR(VLOOKUP($A89,#REF!,11,FALSE),"0")</f>
        <v>0</v>
      </c>
      <c r="BD89" s="53" t="str">
        <f>IFERROR(VLOOKUP($A89,#REF!,11,FALSE),"0")</f>
        <v>0</v>
      </c>
      <c r="BE89" s="53" t="str">
        <f>IFERROR(VLOOKUP($A89,#REF!,11,FALSE),"0")</f>
        <v>0</v>
      </c>
      <c r="BF89" s="53" t="str">
        <f>IFERROR(VLOOKUP($A89,#REF!,11,FALSE),"0")</f>
        <v>0</v>
      </c>
      <c r="BG89" s="56">
        <f t="shared" si="16"/>
        <v>0</v>
      </c>
      <c r="BI89" s="53" t="e">
        <f>$A$42</f>
        <v>#REF!</v>
      </c>
      <c r="BJ89" s="53" t="str">
        <f>IFERROR(VLOOKUP($A89,#REF!,12,FALSE),"0")</f>
        <v>0</v>
      </c>
      <c r="BK89" s="53" t="str">
        <f>IFERROR(VLOOKUP($A89,#REF!,12,FALSE),"0")</f>
        <v>0</v>
      </c>
      <c r="BL89" s="53" t="str">
        <f>IFERROR(VLOOKUP($A89,#REF!,12,FALSE),"0")</f>
        <v>0</v>
      </c>
      <c r="BM89" s="53" t="str">
        <f>IFERROR(VLOOKUP($A89,#REF!,12,FALSE),"0")</f>
        <v>0</v>
      </c>
      <c r="BN89" s="53" t="str">
        <f>IFERROR(VLOOKUP($A89,#REF!,12,FALSE),"0")</f>
        <v>0</v>
      </c>
      <c r="BO89" s="53" t="str">
        <f>IFERROR(VLOOKUP($A89,#REF!,12,FALSE),"0")</f>
        <v>0</v>
      </c>
      <c r="BP89" s="53" t="str">
        <f>IFERROR(VLOOKUP($A89,#REF!,12,FALSE),"0")</f>
        <v>0</v>
      </c>
      <c r="BQ89" s="53" t="str">
        <f>IFERROR(VLOOKUP($A89,#REF!,12,FALSE),"0")</f>
        <v>0</v>
      </c>
      <c r="BR89" s="53" t="str">
        <f>IFERROR(VLOOKUP($A89,#REF!,12,FALSE),"0")</f>
        <v>0</v>
      </c>
      <c r="BS89" s="53" t="str">
        <f>IFERROR(VLOOKUP($A89,#REF!,12,FALSE),"0")</f>
        <v>0</v>
      </c>
      <c r="BT89" s="53" t="str">
        <f>IFERROR(VLOOKUP($A89,#REF!,12,FALSE),"0")</f>
        <v>0</v>
      </c>
      <c r="BU89" s="53" t="str">
        <f>IFERROR(VLOOKUP($A89,#REF!,12,FALSE),"0")</f>
        <v>0</v>
      </c>
      <c r="BV89" s="56">
        <f t="shared" si="17"/>
        <v>0</v>
      </c>
      <c r="BX89" s="53" t="e">
        <f>$A$42</f>
        <v>#REF!</v>
      </c>
      <c r="BY89" s="53" t="str">
        <f>IFERROR(VLOOKUP($A89,#REF!,13,FALSE),"0")</f>
        <v>0</v>
      </c>
      <c r="BZ89" s="53" t="str">
        <f>IFERROR(VLOOKUP($A89,#REF!,13,FALSE),"0")</f>
        <v>0</v>
      </c>
      <c r="CA89" s="53" t="str">
        <f>IFERROR(VLOOKUP($A89,#REF!,13,FALSE),"0")</f>
        <v>0</v>
      </c>
      <c r="CB89" s="53" t="str">
        <f>IFERROR(VLOOKUP($A89,#REF!,13,FALSE),"0")</f>
        <v>0</v>
      </c>
      <c r="CC89" s="53" t="str">
        <f>IFERROR(VLOOKUP($A89,#REF!,13,FALSE),"0")</f>
        <v>0</v>
      </c>
      <c r="CD89" s="53" t="str">
        <f>IFERROR(VLOOKUP($A89,#REF!,13,FALSE),"0")</f>
        <v>0</v>
      </c>
      <c r="CE89" s="53" t="str">
        <f>IFERROR(VLOOKUP($A89,#REF!,13,FALSE),"0")</f>
        <v>0</v>
      </c>
      <c r="CF89" s="53" t="str">
        <f>IFERROR(VLOOKUP($A89,#REF!,13,FALSE),"0")</f>
        <v>0</v>
      </c>
      <c r="CG89" s="53" t="str">
        <f>IFERROR(VLOOKUP($A89,#REF!,13,FALSE),"0")</f>
        <v>0</v>
      </c>
      <c r="CH89" s="53" t="str">
        <f>IFERROR(VLOOKUP($A89,#REF!,13,FALSE),"0")</f>
        <v>0</v>
      </c>
      <c r="CI89" s="53" t="str">
        <f>IFERROR(VLOOKUP($A89,#REF!,13,FALSE),"0")</f>
        <v>0</v>
      </c>
      <c r="CJ89" s="53" t="str">
        <f>IFERROR(VLOOKUP($A89,#REF!,13,FALSE),"0")</f>
        <v>0</v>
      </c>
      <c r="CK89" s="56">
        <f t="shared" si="18"/>
        <v>0</v>
      </c>
      <c r="CM89" s="53" t="e">
        <f>$A$42</f>
        <v>#REF!</v>
      </c>
      <c r="CN89" s="53" t="str">
        <f>IFERROR(VLOOKUP($A89,#REF!,14,FALSE),"0")</f>
        <v>0</v>
      </c>
      <c r="CO89" s="53" t="str">
        <f>IFERROR(VLOOKUP($A89,#REF!,14,FALSE),"0")</f>
        <v>0</v>
      </c>
      <c r="CP89" s="53" t="str">
        <f>IFERROR(VLOOKUP($A89,#REF!,14,FALSE),"0")</f>
        <v>0</v>
      </c>
      <c r="CQ89" s="53" t="str">
        <f>IFERROR(VLOOKUP($A89,#REF!,14,FALSE),"0")</f>
        <v>0</v>
      </c>
      <c r="CR89" s="53" t="str">
        <f>IFERROR(VLOOKUP($A89,#REF!,14,FALSE),"0")</f>
        <v>0</v>
      </c>
      <c r="CS89" s="53" t="str">
        <f>IFERROR(VLOOKUP($A89,#REF!,14,FALSE),"0")</f>
        <v>0</v>
      </c>
      <c r="CT89" s="53" t="str">
        <f>IFERROR(VLOOKUP($A89,#REF!,14,FALSE),"0")</f>
        <v>0</v>
      </c>
      <c r="CU89" s="53" t="str">
        <f>IFERROR(VLOOKUP($A89,#REF!,14,FALSE),"0")</f>
        <v>0</v>
      </c>
      <c r="CV89" s="53" t="str">
        <f>IFERROR(VLOOKUP($A89,#REF!,14,FALSE),"0")</f>
        <v>0</v>
      </c>
      <c r="CW89" s="53" t="str">
        <f>IFERROR(VLOOKUP($A89,#REF!,14,FALSE),"0")</f>
        <v>0</v>
      </c>
      <c r="CX89" s="53" t="str">
        <f>IFERROR(VLOOKUP($A89,#REF!,14,FALSE),"0")</f>
        <v>0</v>
      </c>
      <c r="CY89" s="53" t="str">
        <f>IFERROR(VLOOKUP($A89,#REF!,14,FALSE),"0")</f>
        <v>0</v>
      </c>
      <c r="CZ89" s="56">
        <f t="shared" si="19"/>
        <v>0</v>
      </c>
    </row>
    <row r="90" spans="1:104" x14ac:dyDescent="0.25">
      <c r="A90" s="53" t="str">
        <f>$A$43</f>
        <v>mumasasn</v>
      </c>
      <c r="B90" s="53" t="str">
        <f>IFERROR(VLOOKUP($A90,#REF!,8,FALSE),"0")</f>
        <v>0</v>
      </c>
      <c r="C90" s="53" t="str">
        <f>IFERROR(VLOOKUP($A90,#REF!,8,FALSE),"0")</f>
        <v>0</v>
      </c>
      <c r="D90" s="53" t="str">
        <f>IFERROR(VLOOKUP($A90,#REF!,8,FALSE),"0")</f>
        <v>0</v>
      </c>
      <c r="E90" s="53" t="str">
        <f>IFERROR(VLOOKUP($A90,#REF!,8,FALSE),"0")</f>
        <v>0</v>
      </c>
      <c r="F90" s="53" t="str">
        <f>IFERROR(VLOOKUP($A90,#REF!,8,FALSE),"0")</f>
        <v>0</v>
      </c>
      <c r="G90" s="53" t="str">
        <f>IFERROR(VLOOKUP($A90,#REF!,8,FALSE),"0")</f>
        <v>0</v>
      </c>
      <c r="H90" s="53" t="str">
        <f>IFERROR(VLOOKUP($A90,#REF!,8,FALSE),"0")</f>
        <v>0</v>
      </c>
      <c r="I90" s="53" t="str">
        <f>IFERROR(VLOOKUP($A90,#REF!,8,FALSE),"0")</f>
        <v>0</v>
      </c>
      <c r="J90" s="53" t="str">
        <f>IFERROR(VLOOKUP($A90,#REF!,8,FALSE),"0")</f>
        <v>0</v>
      </c>
      <c r="K90" s="53" t="str">
        <f>IFERROR(VLOOKUP($A90,#REF!,8,FALSE),"0")</f>
        <v>0</v>
      </c>
      <c r="L90" s="53" t="str">
        <f>IFERROR(VLOOKUP($A90,#REF!,8,FALSE),"0")</f>
        <v>0</v>
      </c>
      <c r="M90" s="53" t="str">
        <f>IFERROR(VLOOKUP($A90,#REF!,8,FALSE),"0")</f>
        <v>0</v>
      </c>
      <c r="N90" s="56">
        <f t="shared" ref="N90:N93" si="33">SUM(B90:M90)</f>
        <v>0</v>
      </c>
      <c r="P90" s="53" t="str">
        <f>$A$43</f>
        <v>mumasasn</v>
      </c>
      <c r="Q90" s="53" t="str">
        <f>IFERROR(VLOOKUP($A90,#REF!,9,FALSE),"0")</f>
        <v>0</v>
      </c>
      <c r="R90" s="53" t="str">
        <f>IFERROR(VLOOKUP($A90,#REF!,9,FALSE),"0")</f>
        <v>0</v>
      </c>
      <c r="S90" s="53" t="str">
        <f>IFERROR(VLOOKUP($A90,#REF!,9,FALSE),"0")</f>
        <v>0</v>
      </c>
      <c r="T90" s="53" t="str">
        <f>IFERROR(VLOOKUP($A90,#REF!,9,FALSE),"0")</f>
        <v>0</v>
      </c>
      <c r="U90" s="53" t="str">
        <f>IFERROR(VLOOKUP($A90,#REF!,9,FALSE),"0")</f>
        <v>0</v>
      </c>
      <c r="V90" s="53" t="str">
        <f>IFERROR(VLOOKUP($A90,#REF!,9,FALSE),"0")</f>
        <v>0</v>
      </c>
      <c r="W90" s="53" t="str">
        <f>IFERROR(VLOOKUP($A90,#REF!,9,FALSE),"0")</f>
        <v>0</v>
      </c>
      <c r="X90" s="53" t="str">
        <f>IFERROR(VLOOKUP($A90,#REF!,9,FALSE),"0")</f>
        <v>0</v>
      </c>
      <c r="Y90" s="53" t="str">
        <f>IFERROR(VLOOKUP($A90,#REF!,9,FALSE),"0")</f>
        <v>0</v>
      </c>
      <c r="Z90" s="53" t="str">
        <f>IFERROR(VLOOKUP($A90,#REF!,9,FALSE),"0")</f>
        <v>0</v>
      </c>
      <c r="AA90" s="53" t="str">
        <f>IFERROR(VLOOKUP($A90,#REF!,9,FALSE),"0")</f>
        <v>0</v>
      </c>
      <c r="AB90" s="53" t="str">
        <f>IFERROR(VLOOKUP($A90,#REF!,9,FALSE),"0")</f>
        <v>0</v>
      </c>
      <c r="AC90" s="56">
        <f t="shared" ref="AC90:AC93" si="34">SUM(Q90:AB90)</f>
        <v>0</v>
      </c>
      <c r="AE90" s="53" t="str">
        <f>$A$43</f>
        <v>mumasasn</v>
      </c>
      <c r="AF90" s="53" t="str">
        <f>IFERROR(VLOOKUP($A90,#REF!,10,FALSE),"0")</f>
        <v>0</v>
      </c>
      <c r="AG90" s="53" t="str">
        <f>IFERROR(VLOOKUP($A90,#REF!,10,FALSE),"0")</f>
        <v>0</v>
      </c>
      <c r="AH90" s="53" t="str">
        <f>IFERROR(VLOOKUP($A90,#REF!,10,FALSE),"0")</f>
        <v>0</v>
      </c>
      <c r="AI90" s="53" t="str">
        <f>IFERROR(VLOOKUP($A90,#REF!,10,FALSE),"0")</f>
        <v>0</v>
      </c>
      <c r="AJ90" s="53" t="str">
        <f>IFERROR(VLOOKUP($A90,#REF!,10,FALSE),"0")</f>
        <v>0</v>
      </c>
      <c r="AK90" s="53" t="str">
        <f>IFERROR(VLOOKUP($A90,#REF!,10,FALSE),"0")</f>
        <v>0</v>
      </c>
      <c r="AL90" s="53" t="str">
        <f>IFERROR(VLOOKUP($A90,#REF!,10,FALSE),"0")</f>
        <v>0</v>
      </c>
      <c r="AM90" s="53" t="str">
        <f>IFERROR(VLOOKUP($A90,#REF!,10,FALSE),"0")</f>
        <v>0</v>
      </c>
      <c r="AN90" s="53" t="str">
        <f>IFERROR(VLOOKUP($A90,#REF!,10,FALSE),"0")</f>
        <v>0</v>
      </c>
      <c r="AO90" s="53" t="str">
        <f>IFERROR(VLOOKUP($A90,#REF!,10,FALSE),"0")</f>
        <v>0</v>
      </c>
      <c r="AP90" s="53" t="str">
        <f>IFERROR(VLOOKUP($A90,#REF!,10,FALSE),"0")</f>
        <v>0</v>
      </c>
      <c r="AQ90" s="53" t="str">
        <f>IFERROR(VLOOKUP($A90,#REF!,10,FALSE),"0")</f>
        <v>0</v>
      </c>
      <c r="AR90" s="56">
        <f t="shared" ref="AR90:AR93" si="35">SUM(AF90:AQ90)</f>
        <v>0</v>
      </c>
      <c r="AT90" s="53" t="str">
        <f>$A$43</f>
        <v>mumasasn</v>
      </c>
      <c r="AU90" s="53" t="str">
        <f>IFERROR(VLOOKUP($A90,#REF!,11,FALSE),"0")</f>
        <v>0</v>
      </c>
      <c r="AV90" s="53" t="str">
        <f>IFERROR(VLOOKUP($A90,#REF!,11,FALSE),"0")</f>
        <v>0</v>
      </c>
      <c r="AW90" s="53" t="str">
        <f>IFERROR(VLOOKUP($A90,#REF!,11,FALSE),"0")</f>
        <v>0</v>
      </c>
      <c r="AX90" s="53" t="str">
        <f>IFERROR(VLOOKUP($A90,#REF!,11,FALSE),"0")</f>
        <v>0</v>
      </c>
      <c r="AY90" s="53" t="str">
        <f>IFERROR(VLOOKUP($A90,#REF!,11,FALSE),"0")</f>
        <v>0</v>
      </c>
      <c r="AZ90" s="53" t="str">
        <f>IFERROR(VLOOKUP($A90,#REF!,11,FALSE),"0")</f>
        <v>0</v>
      </c>
      <c r="BA90" s="53" t="str">
        <f>IFERROR(VLOOKUP($A90,#REF!,11,FALSE),"0")</f>
        <v>0</v>
      </c>
      <c r="BB90" s="53" t="str">
        <f>IFERROR(VLOOKUP($A90,#REF!,11,FALSE),"0")</f>
        <v>0</v>
      </c>
      <c r="BC90" s="53" t="str">
        <f>IFERROR(VLOOKUP($A90,#REF!,11,FALSE),"0")</f>
        <v>0</v>
      </c>
      <c r="BD90" s="53" t="str">
        <f>IFERROR(VLOOKUP($A90,#REF!,11,FALSE),"0")</f>
        <v>0</v>
      </c>
      <c r="BE90" s="53" t="str">
        <f>IFERROR(VLOOKUP($A90,#REF!,11,FALSE),"0")</f>
        <v>0</v>
      </c>
      <c r="BF90" s="53" t="str">
        <f>IFERROR(VLOOKUP($A90,#REF!,11,FALSE),"0")</f>
        <v>0</v>
      </c>
      <c r="BG90" s="56">
        <f t="shared" ref="BG90:BG93" si="36">SUM(AU90:BF90)</f>
        <v>0</v>
      </c>
      <c r="BI90" s="53" t="str">
        <f>$A$43</f>
        <v>mumasasn</v>
      </c>
      <c r="BJ90" s="53" t="str">
        <f>IFERROR(VLOOKUP($A90,#REF!,12,FALSE),"0")</f>
        <v>0</v>
      </c>
      <c r="BK90" s="53" t="str">
        <f>IFERROR(VLOOKUP($A90,#REF!,12,FALSE),"0")</f>
        <v>0</v>
      </c>
      <c r="BL90" s="53" t="str">
        <f>IFERROR(VLOOKUP($A90,#REF!,12,FALSE),"0")</f>
        <v>0</v>
      </c>
      <c r="BM90" s="53" t="str">
        <f>IFERROR(VLOOKUP($A90,#REF!,12,FALSE),"0")</f>
        <v>0</v>
      </c>
      <c r="BN90" s="53" t="str">
        <f>IFERROR(VLOOKUP($A90,#REF!,12,FALSE),"0")</f>
        <v>0</v>
      </c>
      <c r="BO90" s="53" t="str">
        <f>IFERROR(VLOOKUP($A90,#REF!,12,FALSE),"0")</f>
        <v>0</v>
      </c>
      <c r="BP90" s="53" t="str">
        <f>IFERROR(VLOOKUP($A90,#REF!,12,FALSE),"0")</f>
        <v>0</v>
      </c>
      <c r="BQ90" s="53" t="str">
        <f>IFERROR(VLOOKUP($A90,#REF!,12,FALSE),"0")</f>
        <v>0</v>
      </c>
      <c r="BR90" s="53" t="str">
        <f>IFERROR(VLOOKUP($A90,#REF!,12,FALSE),"0")</f>
        <v>0</v>
      </c>
      <c r="BS90" s="53" t="str">
        <f>IFERROR(VLOOKUP($A90,#REF!,12,FALSE),"0")</f>
        <v>0</v>
      </c>
      <c r="BT90" s="53" t="str">
        <f>IFERROR(VLOOKUP($A90,#REF!,12,FALSE),"0")</f>
        <v>0</v>
      </c>
      <c r="BU90" s="53" t="str">
        <f>IFERROR(VLOOKUP($A90,#REF!,12,FALSE),"0")</f>
        <v>0</v>
      </c>
      <c r="BV90" s="56">
        <f t="shared" ref="BV90:BV93" si="37">SUM(BJ90:BU90)</f>
        <v>0</v>
      </c>
      <c r="BX90" s="53" t="str">
        <f>$A$43</f>
        <v>mumasasn</v>
      </c>
      <c r="BY90" s="53" t="str">
        <f>IFERROR(VLOOKUP($A90,#REF!,13,FALSE),"0")</f>
        <v>0</v>
      </c>
      <c r="BZ90" s="53" t="str">
        <f>IFERROR(VLOOKUP($A90,#REF!,13,FALSE),"0")</f>
        <v>0</v>
      </c>
      <c r="CA90" s="53" t="str">
        <f>IFERROR(VLOOKUP($A90,#REF!,13,FALSE),"0")</f>
        <v>0</v>
      </c>
      <c r="CB90" s="53" t="str">
        <f>IFERROR(VLOOKUP($A90,#REF!,13,FALSE),"0")</f>
        <v>0</v>
      </c>
      <c r="CC90" s="53" t="str">
        <f>IFERROR(VLOOKUP($A90,#REF!,13,FALSE),"0")</f>
        <v>0</v>
      </c>
      <c r="CD90" s="53" t="str">
        <f>IFERROR(VLOOKUP($A90,#REF!,13,FALSE),"0")</f>
        <v>0</v>
      </c>
      <c r="CE90" s="53" t="str">
        <f>IFERROR(VLOOKUP($A90,#REF!,13,FALSE),"0")</f>
        <v>0</v>
      </c>
      <c r="CF90" s="53" t="str">
        <f>IFERROR(VLOOKUP($A90,#REF!,13,FALSE),"0")</f>
        <v>0</v>
      </c>
      <c r="CG90" s="53" t="str">
        <f>IFERROR(VLOOKUP($A90,#REF!,13,FALSE),"0")</f>
        <v>0</v>
      </c>
      <c r="CH90" s="53" t="str">
        <f>IFERROR(VLOOKUP($A90,#REF!,13,FALSE),"0")</f>
        <v>0</v>
      </c>
      <c r="CI90" s="53" t="str">
        <f>IFERROR(VLOOKUP($A90,#REF!,13,FALSE),"0")</f>
        <v>0</v>
      </c>
      <c r="CJ90" s="53" t="str">
        <f>IFERROR(VLOOKUP($A90,#REF!,13,FALSE),"0")</f>
        <v>0</v>
      </c>
      <c r="CK90" s="56">
        <f t="shared" ref="CK90:CK93" si="38">SUM(BY90:CJ90)</f>
        <v>0</v>
      </c>
      <c r="CM90" s="53" t="str">
        <f>$A$43</f>
        <v>mumasasn</v>
      </c>
      <c r="CN90" s="53" t="str">
        <f>IFERROR(VLOOKUP($A90,#REF!,14,FALSE),"0")</f>
        <v>0</v>
      </c>
      <c r="CO90" s="53" t="str">
        <f>IFERROR(VLOOKUP($A90,#REF!,14,FALSE),"0")</f>
        <v>0</v>
      </c>
      <c r="CP90" s="53" t="str">
        <f>IFERROR(VLOOKUP($A90,#REF!,14,FALSE),"0")</f>
        <v>0</v>
      </c>
      <c r="CQ90" s="53" t="str">
        <f>IFERROR(VLOOKUP($A90,#REF!,14,FALSE),"0")</f>
        <v>0</v>
      </c>
      <c r="CR90" s="53" t="str">
        <f>IFERROR(VLOOKUP($A90,#REF!,14,FALSE),"0")</f>
        <v>0</v>
      </c>
      <c r="CS90" s="53" t="str">
        <f>IFERROR(VLOOKUP($A90,#REF!,14,FALSE),"0")</f>
        <v>0</v>
      </c>
      <c r="CT90" s="53" t="str">
        <f>IFERROR(VLOOKUP($A90,#REF!,14,FALSE),"0")</f>
        <v>0</v>
      </c>
      <c r="CU90" s="53" t="str">
        <f>IFERROR(VLOOKUP($A90,#REF!,14,FALSE),"0")</f>
        <v>0</v>
      </c>
      <c r="CV90" s="53" t="str">
        <f>IFERROR(VLOOKUP($A90,#REF!,14,FALSE),"0")</f>
        <v>0</v>
      </c>
      <c r="CW90" s="53" t="str">
        <f>IFERROR(VLOOKUP($A90,#REF!,14,FALSE),"0")</f>
        <v>0</v>
      </c>
      <c r="CX90" s="53" t="str">
        <f>IFERROR(VLOOKUP($A90,#REF!,14,FALSE),"0")</f>
        <v>0</v>
      </c>
      <c r="CY90" s="53" t="str">
        <f>IFERROR(VLOOKUP($A90,#REF!,14,FALSE),"0")</f>
        <v>0</v>
      </c>
      <c r="CZ90" s="56">
        <f t="shared" ref="CZ90:CZ93" si="39">SUM(CN90:CY90)</f>
        <v>0</v>
      </c>
    </row>
    <row r="91" spans="1:104" x14ac:dyDescent="0.25">
      <c r="A91" s="53" t="e">
        <f>$A$44</f>
        <v>#REF!</v>
      </c>
      <c r="B91" s="53" t="str">
        <f>IFERROR(VLOOKUP($A91,#REF!,8,FALSE),"0")</f>
        <v>0</v>
      </c>
      <c r="C91" s="53" t="str">
        <f>IFERROR(VLOOKUP($A91,#REF!,8,FALSE),"0")</f>
        <v>0</v>
      </c>
      <c r="D91" s="53" t="str">
        <f>IFERROR(VLOOKUP($A91,#REF!,8,FALSE),"0")</f>
        <v>0</v>
      </c>
      <c r="E91" s="53" t="str">
        <f>IFERROR(VLOOKUP($A91,#REF!,8,FALSE),"0")</f>
        <v>0</v>
      </c>
      <c r="F91" s="53" t="str">
        <f>IFERROR(VLOOKUP($A91,#REF!,8,FALSE),"0")</f>
        <v>0</v>
      </c>
      <c r="G91" s="53" t="str">
        <f>IFERROR(VLOOKUP($A91,#REF!,8,FALSE),"0")</f>
        <v>0</v>
      </c>
      <c r="H91" s="53" t="str">
        <f>IFERROR(VLOOKUP($A91,#REF!,8,FALSE),"0")</f>
        <v>0</v>
      </c>
      <c r="I91" s="53" t="str">
        <f>IFERROR(VLOOKUP($A91,#REF!,8,FALSE),"0")</f>
        <v>0</v>
      </c>
      <c r="J91" s="53" t="str">
        <f>IFERROR(VLOOKUP($A91,#REF!,8,FALSE),"0")</f>
        <v>0</v>
      </c>
      <c r="K91" s="53" t="str">
        <f>IFERROR(VLOOKUP($A91,#REF!,8,FALSE),"0")</f>
        <v>0</v>
      </c>
      <c r="L91" s="53" t="str">
        <f>IFERROR(VLOOKUP($A91,#REF!,8,FALSE),"0")</f>
        <v>0</v>
      </c>
      <c r="M91" s="53" t="str">
        <f>IFERROR(VLOOKUP($A91,#REF!,8,FALSE),"0")</f>
        <v>0</v>
      </c>
      <c r="N91" s="56">
        <f t="shared" si="33"/>
        <v>0</v>
      </c>
      <c r="P91" s="53" t="e">
        <f>$A$44</f>
        <v>#REF!</v>
      </c>
      <c r="Q91" s="53" t="str">
        <f>IFERROR(VLOOKUP($A91,#REF!,9,FALSE),"0")</f>
        <v>0</v>
      </c>
      <c r="R91" s="53" t="str">
        <f>IFERROR(VLOOKUP($A91,#REF!,9,FALSE),"0")</f>
        <v>0</v>
      </c>
      <c r="S91" s="53" t="str">
        <f>IFERROR(VLOOKUP($A91,#REF!,9,FALSE),"0")</f>
        <v>0</v>
      </c>
      <c r="T91" s="53" t="str">
        <f>IFERROR(VLOOKUP($A91,#REF!,9,FALSE),"0")</f>
        <v>0</v>
      </c>
      <c r="U91" s="53" t="str">
        <f>IFERROR(VLOOKUP($A91,#REF!,9,FALSE),"0")</f>
        <v>0</v>
      </c>
      <c r="V91" s="53" t="str">
        <f>IFERROR(VLOOKUP($A91,#REF!,9,FALSE),"0")</f>
        <v>0</v>
      </c>
      <c r="W91" s="53" t="str">
        <f>IFERROR(VLOOKUP($A91,#REF!,9,FALSE),"0")</f>
        <v>0</v>
      </c>
      <c r="X91" s="53" t="str">
        <f>IFERROR(VLOOKUP($A91,#REF!,9,FALSE),"0")</f>
        <v>0</v>
      </c>
      <c r="Y91" s="53" t="str">
        <f>IFERROR(VLOOKUP($A91,#REF!,9,FALSE),"0")</f>
        <v>0</v>
      </c>
      <c r="Z91" s="53" t="str">
        <f>IFERROR(VLOOKUP($A91,#REF!,9,FALSE),"0")</f>
        <v>0</v>
      </c>
      <c r="AA91" s="53" t="str">
        <f>IFERROR(VLOOKUP($A91,#REF!,9,FALSE),"0")</f>
        <v>0</v>
      </c>
      <c r="AB91" s="53" t="str">
        <f>IFERROR(VLOOKUP($A91,#REF!,9,FALSE),"0")</f>
        <v>0</v>
      </c>
      <c r="AC91" s="56">
        <f t="shared" si="34"/>
        <v>0</v>
      </c>
      <c r="AE91" s="53" t="e">
        <f>$A$44</f>
        <v>#REF!</v>
      </c>
      <c r="AF91" s="53" t="str">
        <f>IFERROR(VLOOKUP($A91,#REF!,10,FALSE),"0")</f>
        <v>0</v>
      </c>
      <c r="AG91" s="53" t="str">
        <f>IFERROR(VLOOKUP($A91,#REF!,10,FALSE),"0")</f>
        <v>0</v>
      </c>
      <c r="AH91" s="53" t="str">
        <f>IFERROR(VLOOKUP($A91,#REF!,10,FALSE),"0")</f>
        <v>0</v>
      </c>
      <c r="AI91" s="53" t="str">
        <f>IFERROR(VLOOKUP($A91,#REF!,10,FALSE),"0")</f>
        <v>0</v>
      </c>
      <c r="AJ91" s="53" t="str">
        <f>IFERROR(VLOOKUP($A91,#REF!,10,FALSE),"0")</f>
        <v>0</v>
      </c>
      <c r="AK91" s="53" t="str">
        <f>IFERROR(VLOOKUP($A91,#REF!,10,FALSE),"0")</f>
        <v>0</v>
      </c>
      <c r="AL91" s="53" t="str">
        <f>IFERROR(VLOOKUP($A91,#REF!,10,FALSE),"0")</f>
        <v>0</v>
      </c>
      <c r="AM91" s="53" t="str">
        <f>IFERROR(VLOOKUP($A91,#REF!,10,FALSE),"0")</f>
        <v>0</v>
      </c>
      <c r="AN91" s="53" t="str">
        <f>IFERROR(VLOOKUP($A91,#REF!,10,FALSE),"0")</f>
        <v>0</v>
      </c>
      <c r="AO91" s="53" t="str">
        <f>IFERROR(VLOOKUP($A91,#REF!,10,FALSE),"0")</f>
        <v>0</v>
      </c>
      <c r="AP91" s="53" t="str">
        <f>IFERROR(VLOOKUP($A91,#REF!,10,FALSE),"0")</f>
        <v>0</v>
      </c>
      <c r="AQ91" s="53" t="str">
        <f>IFERROR(VLOOKUP($A91,#REF!,10,FALSE),"0")</f>
        <v>0</v>
      </c>
      <c r="AR91" s="56">
        <f t="shared" si="35"/>
        <v>0</v>
      </c>
      <c r="AT91" s="53" t="e">
        <f>$A$44</f>
        <v>#REF!</v>
      </c>
      <c r="AU91" s="53" t="str">
        <f>IFERROR(VLOOKUP($A91,#REF!,11,FALSE),"0")</f>
        <v>0</v>
      </c>
      <c r="AV91" s="53" t="str">
        <f>IFERROR(VLOOKUP($A91,#REF!,11,FALSE),"0")</f>
        <v>0</v>
      </c>
      <c r="AW91" s="53" t="str">
        <f>IFERROR(VLOOKUP($A91,#REF!,11,FALSE),"0")</f>
        <v>0</v>
      </c>
      <c r="AX91" s="53" t="str">
        <f>IFERROR(VLOOKUP($A91,#REF!,11,FALSE),"0")</f>
        <v>0</v>
      </c>
      <c r="AY91" s="53" t="str">
        <f>IFERROR(VLOOKUP($A91,#REF!,11,FALSE),"0")</f>
        <v>0</v>
      </c>
      <c r="AZ91" s="53" t="str">
        <f>IFERROR(VLOOKUP($A91,#REF!,11,FALSE),"0")</f>
        <v>0</v>
      </c>
      <c r="BA91" s="53" t="str">
        <f>IFERROR(VLOOKUP($A91,#REF!,11,FALSE),"0")</f>
        <v>0</v>
      </c>
      <c r="BB91" s="53" t="str">
        <f>IFERROR(VLOOKUP($A91,#REF!,11,FALSE),"0")</f>
        <v>0</v>
      </c>
      <c r="BC91" s="53" t="str">
        <f>IFERROR(VLOOKUP($A91,#REF!,11,FALSE),"0")</f>
        <v>0</v>
      </c>
      <c r="BD91" s="53" t="str">
        <f>IFERROR(VLOOKUP($A91,#REF!,11,FALSE),"0")</f>
        <v>0</v>
      </c>
      <c r="BE91" s="53" t="str">
        <f>IFERROR(VLOOKUP($A91,#REF!,11,FALSE),"0")</f>
        <v>0</v>
      </c>
      <c r="BF91" s="53" t="str">
        <f>IFERROR(VLOOKUP($A91,#REF!,11,FALSE),"0")</f>
        <v>0</v>
      </c>
      <c r="BG91" s="56">
        <f t="shared" si="36"/>
        <v>0</v>
      </c>
      <c r="BI91" s="53" t="e">
        <f>$A$44</f>
        <v>#REF!</v>
      </c>
      <c r="BJ91" s="53" t="str">
        <f>IFERROR(VLOOKUP($A91,#REF!,12,FALSE),"0")</f>
        <v>0</v>
      </c>
      <c r="BK91" s="53" t="str">
        <f>IFERROR(VLOOKUP($A91,#REF!,12,FALSE),"0")</f>
        <v>0</v>
      </c>
      <c r="BL91" s="53" t="str">
        <f>IFERROR(VLOOKUP($A91,#REF!,12,FALSE),"0")</f>
        <v>0</v>
      </c>
      <c r="BM91" s="53" t="str">
        <f>IFERROR(VLOOKUP($A91,#REF!,12,FALSE),"0")</f>
        <v>0</v>
      </c>
      <c r="BN91" s="53" t="str">
        <f>IFERROR(VLOOKUP($A91,#REF!,12,FALSE),"0")</f>
        <v>0</v>
      </c>
      <c r="BO91" s="53" t="str">
        <f>IFERROR(VLOOKUP($A91,#REF!,12,FALSE),"0")</f>
        <v>0</v>
      </c>
      <c r="BP91" s="53" t="str">
        <f>IFERROR(VLOOKUP($A91,#REF!,12,FALSE),"0")</f>
        <v>0</v>
      </c>
      <c r="BQ91" s="53" t="str">
        <f>IFERROR(VLOOKUP($A91,#REF!,12,FALSE),"0")</f>
        <v>0</v>
      </c>
      <c r="BR91" s="53" t="str">
        <f>IFERROR(VLOOKUP($A91,#REF!,12,FALSE),"0")</f>
        <v>0</v>
      </c>
      <c r="BS91" s="53" t="str">
        <f>IFERROR(VLOOKUP($A91,#REF!,12,FALSE),"0")</f>
        <v>0</v>
      </c>
      <c r="BT91" s="53" t="str">
        <f>IFERROR(VLOOKUP($A91,#REF!,12,FALSE),"0")</f>
        <v>0</v>
      </c>
      <c r="BU91" s="53" t="str">
        <f>IFERROR(VLOOKUP($A91,#REF!,12,FALSE),"0")</f>
        <v>0</v>
      </c>
      <c r="BV91" s="56">
        <f t="shared" si="37"/>
        <v>0</v>
      </c>
      <c r="BX91" s="53" t="e">
        <f>$A$44</f>
        <v>#REF!</v>
      </c>
      <c r="BY91" s="53" t="str">
        <f>IFERROR(VLOOKUP($A91,#REF!,13,FALSE),"0")</f>
        <v>0</v>
      </c>
      <c r="BZ91" s="53" t="str">
        <f>IFERROR(VLOOKUP($A91,#REF!,13,FALSE),"0")</f>
        <v>0</v>
      </c>
      <c r="CA91" s="53" t="str">
        <f>IFERROR(VLOOKUP($A91,#REF!,13,FALSE),"0")</f>
        <v>0</v>
      </c>
      <c r="CB91" s="53" t="str">
        <f>IFERROR(VLOOKUP($A91,#REF!,13,FALSE),"0")</f>
        <v>0</v>
      </c>
      <c r="CC91" s="53" t="str">
        <f>IFERROR(VLOOKUP($A91,#REF!,13,FALSE),"0")</f>
        <v>0</v>
      </c>
      <c r="CD91" s="53" t="str">
        <f>IFERROR(VLOOKUP($A91,#REF!,13,FALSE),"0")</f>
        <v>0</v>
      </c>
      <c r="CE91" s="53" t="str">
        <f>IFERROR(VLOOKUP($A91,#REF!,13,FALSE),"0")</f>
        <v>0</v>
      </c>
      <c r="CF91" s="53" t="str">
        <f>IFERROR(VLOOKUP($A91,#REF!,13,FALSE),"0")</f>
        <v>0</v>
      </c>
      <c r="CG91" s="53" t="str">
        <f>IFERROR(VLOOKUP($A91,#REF!,13,FALSE),"0")</f>
        <v>0</v>
      </c>
      <c r="CH91" s="53" t="str">
        <f>IFERROR(VLOOKUP($A91,#REF!,13,FALSE),"0")</f>
        <v>0</v>
      </c>
      <c r="CI91" s="53" t="str">
        <f>IFERROR(VLOOKUP($A91,#REF!,13,FALSE),"0")</f>
        <v>0</v>
      </c>
      <c r="CJ91" s="53" t="str">
        <f>IFERROR(VLOOKUP($A91,#REF!,13,FALSE),"0")</f>
        <v>0</v>
      </c>
      <c r="CK91" s="56">
        <f t="shared" si="38"/>
        <v>0</v>
      </c>
      <c r="CM91" s="53" t="e">
        <f>$A$44</f>
        <v>#REF!</v>
      </c>
      <c r="CN91" s="53" t="str">
        <f>IFERROR(VLOOKUP($A91,#REF!,14,FALSE),"0")</f>
        <v>0</v>
      </c>
      <c r="CO91" s="53" t="str">
        <f>IFERROR(VLOOKUP($A91,#REF!,14,FALSE),"0")</f>
        <v>0</v>
      </c>
      <c r="CP91" s="53" t="str">
        <f>IFERROR(VLOOKUP($A91,#REF!,14,FALSE),"0")</f>
        <v>0</v>
      </c>
      <c r="CQ91" s="53" t="str">
        <f>IFERROR(VLOOKUP($A91,#REF!,14,FALSE),"0")</f>
        <v>0</v>
      </c>
      <c r="CR91" s="53" t="str">
        <f>IFERROR(VLOOKUP($A91,#REF!,14,FALSE),"0")</f>
        <v>0</v>
      </c>
      <c r="CS91" s="53" t="str">
        <f>IFERROR(VLOOKUP($A91,#REF!,14,FALSE),"0")</f>
        <v>0</v>
      </c>
      <c r="CT91" s="53" t="str">
        <f>IFERROR(VLOOKUP($A91,#REF!,14,FALSE),"0")</f>
        <v>0</v>
      </c>
      <c r="CU91" s="53" t="str">
        <f>IFERROR(VLOOKUP($A91,#REF!,14,FALSE),"0")</f>
        <v>0</v>
      </c>
      <c r="CV91" s="53" t="str">
        <f>IFERROR(VLOOKUP($A91,#REF!,14,FALSE),"0")</f>
        <v>0</v>
      </c>
      <c r="CW91" s="53" t="str">
        <f>IFERROR(VLOOKUP($A91,#REF!,14,FALSE),"0")</f>
        <v>0</v>
      </c>
      <c r="CX91" s="53" t="str">
        <f>IFERROR(VLOOKUP($A91,#REF!,14,FALSE),"0")</f>
        <v>0</v>
      </c>
      <c r="CY91" s="53" t="str">
        <f>IFERROR(VLOOKUP($A91,#REF!,14,FALSE),"0")</f>
        <v>0</v>
      </c>
      <c r="CZ91" s="56">
        <f t="shared" si="39"/>
        <v>0</v>
      </c>
    </row>
    <row r="92" spans="1:104" x14ac:dyDescent="0.25">
      <c r="A92" s="53" t="str">
        <f>$A$45</f>
        <v>kentoksu</v>
      </c>
      <c r="B92" s="53" t="str">
        <f>IFERROR(VLOOKUP($A92,#REF!,8,FALSE),"0")</f>
        <v>0</v>
      </c>
      <c r="C92" s="53" t="str">
        <f>IFERROR(VLOOKUP($A92,#REF!,8,FALSE),"0")</f>
        <v>0</v>
      </c>
      <c r="D92" s="53" t="str">
        <f>IFERROR(VLOOKUP($A92,#REF!,8,FALSE),"0")</f>
        <v>0</v>
      </c>
      <c r="E92" s="53" t="str">
        <f>IFERROR(VLOOKUP($A92,#REF!,8,FALSE),"0")</f>
        <v>0</v>
      </c>
      <c r="F92" s="53" t="str">
        <f>IFERROR(VLOOKUP($A92,#REF!,8,FALSE),"0")</f>
        <v>0</v>
      </c>
      <c r="G92" s="53" t="str">
        <f>IFERROR(VLOOKUP($A92,#REF!,8,FALSE),"0")</f>
        <v>0</v>
      </c>
      <c r="H92" s="53" t="str">
        <f>IFERROR(VLOOKUP($A92,#REF!,8,FALSE),"0")</f>
        <v>0</v>
      </c>
      <c r="I92" s="53" t="str">
        <f>IFERROR(VLOOKUP($A92,#REF!,8,FALSE),"0")</f>
        <v>0</v>
      </c>
      <c r="J92" s="53" t="str">
        <f>IFERROR(VLOOKUP($A92,#REF!,8,FALSE),"0")</f>
        <v>0</v>
      </c>
      <c r="K92" s="53" t="str">
        <f>IFERROR(VLOOKUP($A92,#REF!,8,FALSE),"0")</f>
        <v>0</v>
      </c>
      <c r="L92" s="53" t="str">
        <f>IFERROR(VLOOKUP($A92,#REF!,8,FALSE),"0")</f>
        <v>0</v>
      </c>
      <c r="M92" s="53" t="str">
        <f>IFERROR(VLOOKUP($A92,#REF!,8,FALSE),"0")</f>
        <v>0</v>
      </c>
      <c r="N92" s="56">
        <f t="shared" si="33"/>
        <v>0</v>
      </c>
      <c r="P92" s="53" t="str">
        <f>$A$45</f>
        <v>kentoksu</v>
      </c>
      <c r="Q92" s="53" t="str">
        <f>IFERROR(VLOOKUP($A92,#REF!,9,FALSE),"0")</f>
        <v>0</v>
      </c>
      <c r="R92" s="53" t="str">
        <f>IFERROR(VLOOKUP($A92,#REF!,9,FALSE),"0")</f>
        <v>0</v>
      </c>
      <c r="S92" s="53" t="str">
        <f>IFERROR(VLOOKUP($A92,#REF!,9,FALSE),"0")</f>
        <v>0</v>
      </c>
      <c r="T92" s="53" t="str">
        <f>IFERROR(VLOOKUP($A92,#REF!,9,FALSE),"0")</f>
        <v>0</v>
      </c>
      <c r="U92" s="53" t="str">
        <f>IFERROR(VLOOKUP($A92,#REF!,9,FALSE),"0")</f>
        <v>0</v>
      </c>
      <c r="V92" s="53" t="str">
        <f>IFERROR(VLOOKUP($A92,#REF!,9,FALSE),"0")</f>
        <v>0</v>
      </c>
      <c r="W92" s="53" t="str">
        <f>IFERROR(VLOOKUP($A92,#REF!,9,FALSE),"0")</f>
        <v>0</v>
      </c>
      <c r="X92" s="53" t="str">
        <f>IFERROR(VLOOKUP($A92,#REF!,9,FALSE),"0")</f>
        <v>0</v>
      </c>
      <c r="Y92" s="53" t="str">
        <f>IFERROR(VLOOKUP($A92,#REF!,9,FALSE),"0")</f>
        <v>0</v>
      </c>
      <c r="Z92" s="53" t="str">
        <f>IFERROR(VLOOKUP($A92,#REF!,9,FALSE),"0")</f>
        <v>0</v>
      </c>
      <c r="AA92" s="53" t="str">
        <f>IFERROR(VLOOKUP($A92,#REF!,9,FALSE),"0")</f>
        <v>0</v>
      </c>
      <c r="AB92" s="53" t="str">
        <f>IFERROR(VLOOKUP($A92,#REF!,9,FALSE),"0")</f>
        <v>0</v>
      </c>
      <c r="AC92" s="56">
        <f t="shared" si="34"/>
        <v>0</v>
      </c>
      <c r="AE92" s="53" t="str">
        <f>$A$45</f>
        <v>kentoksu</v>
      </c>
      <c r="AF92" s="53" t="str">
        <f>IFERROR(VLOOKUP($A92,#REF!,10,FALSE),"0")</f>
        <v>0</v>
      </c>
      <c r="AG92" s="53" t="str">
        <f>IFERROR(VLOOKUP($A92,#REF!,10,FALSE),"0")</f>
        <v>0</v>
      </c>
      <c r="AH92" s="53" t="str">
        <f>IFERROR(VLOOKUP($A92,#REF!,10,FALSE),"0")</f>
        <v>0</v>
      </c>
      <c r="AI92" s="53" t="str">
        <f>IFERROR(VLOOKUP($A92,#REF!,10,FALSE),"0")</f>
        <v>0</v>
      </c>
      <c r="AJ92" s="53" t="str">
        <f>IFERROR(VLOOKUP($A92,#REF!,10,FALSE),"0")</f>
        <v>0</v>
      </c>
      <c r="AK92" s="53" t="str">
        <f>IFERROR(VLOOKUP($A92,#REF!,10,FALSE),"0")</f>
        <v>0</v>
      </c>
      <c r="AL92" s="53" t="str">
        <f>IFERROR(VLOOKUP($A92,#REF!,10,FALSE),"0")</f>
        <v>0</v>
      </c>
      <c r="AM92" s="53" t="str">
        <f>IFERROR(VLOOKUP($A92,#REF!,10,FALSE),"0")</f>
        <v>0</v>
      </c>
      <c r="AN92" s="53" t="str">
        <f>IFERROR(VLOOKUP($A92,#REF!,10,FALSE),"0")</f>
        <v>0</v>
      </c>
      <c r="AO92" s="53" t="str">
        <f>IFERROR(VLOOKUP($A92,#REF!,10,FALSE),"0")</f>
        <v>0</v>
      </c>
      <c r="AP92" s="53" t="str">
        <f>IFERROR(VLOOKUP($A92,#REF!,10,FALSE),"0")</f>
        <v>0</v>
      </c>
      <c r="AQ92" s="53" t="str">
        <f>IFERROR(VLOOKUP($A92,#REF!,10,FALSE),"0")</f>
        <v>0</v>
      </c>
      <c r="AR92" s="56">
        <f t="shared" si="35"/>
        <v>0</v>
      </c>
      <c r="AT92" s="53" t="str">
        <f>$A$45</f>
        <v>kentoksu</v>
      </c>
      <c r="AU92" s="53" t="str">
        <f>IFERROR(VLOOKUP($A92,#REF!,11,FALSE),"0")</f>
        <v>0</v>
      </c>
      <c r="AV92" s="53" t="str">
        <f>IFERROR(VLOOKUP($A92,#REF!,11,FALSE),"0")</f>
        <v>0</v>
      </c>
      <c r="AW92" s="53" t="str">
        <f>IFERROR(VLOOKUP($A92,#REF!,11,FALSE),"0")</f>
        <v>0</v>
      </c>
      <c r="AX92" s="53" t="str">
        <f>IFERROR(VLOOKUP($A92,#REF!,11,FALSE),"0")</f>
        <v>0</v>
      </c>
      <c r="AY92" s="53" t="str">
        <f>IFERROR(VLOOKUP($A92,#REF!,11,FALSE),"0")</f>
        <v>0</v>
      </c>
      <c r="AZ92" s="53" t="str">
        <f>IFERROR(VLOOKUP($A92,#REF!,11,FALSE),"0")</f>
        <v>0</v>
      </c>
      <c r="BA92" s="53" t="str">
        <f>IFERROR(VLOOKUP($A92,#REF!,11,FALSE),"0")</f>
        <v>0</v>
      </c>
      <c r="BB92" s="53" t="str">
        <f>IFERROR(VLOOKUP($A92,#REF!,11,FALSE),"0")</f>
        <v>0</v>
      </c>
      <c r="BC92" s="53" t="str">
        <f>IFERROR(VLOOKUP($A92,#REF!,11,FALSE),"0")</f>
        <v>0</v>
      </c>
      <c r="BD92" s="53" t="str">
        <f>IFERROR(VLOOKUP($A92,#REF!,11,FALSE),"0")</f>
        <v>0</v>
      </c>
      <c r="BE92" s="53" t="str">
        <f>IFERROR(VLOOKUP($A92,#REF!,11,FALSE),"0")</f>
        <v>0</v>
      </c>
      <c r="BF92" s="53" t="str">
        <f>IFERROR(VLOOKUP($A92,#REF!,11,FALSE),"0")</f>
        <v>0</v>
      </c>
      <c r="BG92" s="56">
        <f t="shared" si="36"/>
        <v>0</v>
      </c>
      <c r="BI92" s="53" t="str">
        <f>$A$45</f>
        <v>kentoksu</v>
      </c>
      <c r="BJ92" s="53" t="str">
        <f>IFERROR(VLOOKUP($A92,#REF!,12,FALSE),"0")</f>
        <v>0</v>
      </c>
      <c r="BK92" s="53" t="str">
        <f>IFERROR(VLOOKUP($A92,#REF!,12,FALSE),"0")</f>
        <v>0</v>
      </c>
      <c r="BL92" s="53" t="str">
        <f>IFERROR(VLOOKUP($A92,#REF!,12,FALSE),"0")</f>
        <v>0</v>
      </c>
      <c r="BM92" s="53" t="str">
        <f>IFERROR(VLOOKUP($A92,#REF!,12,FALSE),"0")</f>
        <v>0</v>
      </c>
      <c r="BN92" s="53" t="str">
        <f>IFERROR(VLOOKUP($A92,#REF!,12,FALSE),"0")</f>
        <v>0</v>
      </c>
      <c r="BO92" s="53" t="str">
        <f>IFERROR(VLOOKUP($A92,#REF!,12,FALSE),"0")</f>
        <v>0</v>
      </c>
      <c r="BP92" s="53" t="str">
        <f>IFERROR(VLOOKUP($A92,#REF!,12,FALSE),"0")</f>
        <v>0</v>
      </c>
      <c r="BQ92" s="53" t="str">
        <f>IFERROR(VLOOKUP($A92,#REF!,12,FALSE),"0")</f>
        <v>0</v>
      </c>
      <c r="BR92" s="53" t="str">
        <f>IFERROR(VLOOKUP($A92,#REF!,12,FALSE),"0")</f>
        <v>0</v>
      </c>
      <c r="BS92" s="53" t="str">
        <f>IFERROR(VLOOKUP($A92,#REF!,12,FALSE),"0")</f>
        <v>0</v>
      </c>
      <c r="BT92" s="53" t="str">
        <f>IFERROR(VLOOKUP($A92,#REF!,12,FALSE),"0")</f>
        <v>0</v>
      </c>
      <c r="BU92" s="53" t="str">
        <f>IFERROR(VLOOKUP($A92,#REF!,12,FALSE),"0")</f>
        <v>0</v>
      </c>
      <c r="BV92" s="56">
        <f t="shared" si="37"/>
        <v>0</v>
      </c>
      <c r="BX92" s="53" t="str">
        <f>$A$45</f>
        <v>kentoksu</v>
      </c>
      <c r="BY92" s="53" t="str">
        <f>IFERROR(VLOOKUP($A92,#REF!,13,FALSE),"0")</f>
        <v>0</v>
      </c>
      <c r="BZ92" s="53" t="str">
        <f>IFERROR(VLOOKUP($A92,#REF!,13,FALSE),"0")</f>
        <v>0</v>
      </c>
      <c r="CA92" s="53" t="str">
        <f>IFERROR(VLOOKUP($A92,#REF!,13,FALSE),"0")</f>
        <v>0</v>
      </c>
      <c r="CB92" s="53" t="str">
        <f>IFERROR(VLOOKUP($A92,#REF!,13,FALSE),"0")</f>
        <v>0</v>
      </c>
      <c r="CC92" s="53" t="str">
        <f>IFERROR(VLOOKUP($A92,#REF!,13,FALSE),"0")</f>
        <v>0</v>
      </c>
      <c r="CD92" s="53" t="str">
        <f>IFERROR(VLOOKUP($A92,#REF!,13,FALSE),"0")</f>
        <v>0</v>
      </c>
      <c r="CE92" s="53" t="str">
        <f>IFERROR(VLOOKUP($A92,#REF!,13,FALSE),"0")</f>
        <v>0</v>
      </c>
      <c r="CF92" s="53" t="str">
        <f>IFERROR(VLOOKUP($A92,#REF!,13,FALSE),"0")</f>
        <v>0</v>
      </c>
      <c r="CG92" s="53" t="str">
        <f>IFERROR(VLOOKUP($A92,#REF!,13,FALSE),"0")</f>
        <v>0</v>
      </c>
      <c r="CH92" s="53" t="str">
        <f>IFERROR(VLOOKUP($A92,#REF!,13,FALSE),"0")</f>
        <v>0</v>
      </c>
      <c r="CI92" s="53" t="str">
        <f>IFERROR(VLOOKUP($A92,#REF!,13,FALSE),"0")</f>
        <v>0</v>
      </c>
      <c r="CJ92" s="53" t="str">
        <f>IFERROR(VLOOKUP($A92,#REF!,13,FALSE),"0")</f>
        <v>0</v>
      </c>
      <c r="CK92" s="56">
        <f t="shared" si="38"/>
        <v>0</v>
      </c>
      <c r="CM92" s="53" t="str">
        <f>$A$45</f>
        <v>kentoksu</v>
      </c>
      <c r="CN92" s="53" t="str">
        <f>IFERROR(VLOOKUP($A92,#REF!,14,FALSE),"0")</f>
        <v>0</v>
      </c>
      <c r="CO92" s="53" t="str">
        <f>IFERROR(VLOOKUP($A92,#REF!,14,FALSE),"0")</f>
        <v>0</v>
      </c>
      <c r="CP92" s="53" t="str">
        <f>IFERROR(VLOOKUP($A92,#REF!,14,FALSE),"0")</f>
        <v>0</v>
      </c>
      <c r="CQ92" s="53" t="str">
        <f>IFERROR(VLOOKUP($A92,#REF!,14,FALSE),"0")</f>
        <v>0</v>
      </c>
      <c r="CR92" s="53" t="str">
        <f>IFERROR(VLOOKUP($A92,#REF!,14,FALSE),"0")</f>
        <v>0</v>
      </c>
      <c r="CS92" s="53" t="str">
        <f>IFERROR(VLOOKUP($A92,#REF!,14,FALSE),"0")</f>
        <v>0</v>
      </c>
      <c r="CT92" s="53" t="str">
        <f>IFERROR(VLOOKUP($A92,#REF!,14,FALSE),"0")</f>
        <v>0</v>
      </c>
      <c r="CU92" s="53" t="str">
        <f>IFERROR(VLOOKUP($A92,#REF!,14,FALSE),"0")</f>
        <v>0</v>
      </c>
      <c r="CV92" s="53" t="str">
        <f>IFERROR(VLOOKUP($A92,#REF!,14,FALSE),"0")</f>
        <v>0</v>
      </c>
      <c r="CW92" s="53" t="str">
        <f>IFERROR(VLOOKUP($A92,#REF!,14,FALSE),"0")</f>
        <v>0</v>
      </c>
      <c r="CX92" s="53" t="str">
        <f>IFERROR(VLOOKUP($A92,#REF!,14,FALSE),"0")</f>
        <v>0</v>
      </c>
      <c r="CY92" s="53" t="str">
        <f>IFERROR(VLOOKUP($A92,#REF!,14,FALSE),"0")</f>
        <v>0</v>
      </c>
      <c r="CZ92" s="56">
        <f t="shared" si="39"/>
        <v>0</v>
      </c>
    </row>
    <row r="93" spans="1:104" x14ac:dyDescent="0.25">
      <c r="A93" s="53" t="e">
        <f>$A$46</f>
        <v>#REF!</v>
      </c>
      <c r="B93" s="53" t="str">
        <f>IFERROR(VLOOKUP($A93,#REF!,8,FALSE),"0")</f>
        <v>0</v>
      </c>
      <c r="C93" s="53" t="str">
        <f>IFERROR(VLOOKUP($A93,#REF!,8,FALSE),"0")</f>
        <v>0</v>
      </c>
      <c r="D93" s="53" t="str">
        <f>IFERROR(VLOOKUP($A93,#REF!,8,FALSE),"0")</f>
        <v>0</v>
      </c>
      <c r="E93" s="53" t="str">
        <f>IFERROR(VLOOKUP($A93,#REF!,8,FALSE),"0")</f>
        <v>0</v>
      </c>
      <c r="F93" s="53" t="str">
        <f>IFERROR(VLOOKUP($A93,#REF!,8,FALSE),"0")</f>
        <v>0</v>
      </c>
      <c r="G93" s="53" t="str">
        <f>IFERROR(VLOOKUP($A93,#REF!,8,FALSE),"0")</f>
        <v>0</v>
      </c>
      <c r="H93" s="53" t="str">
        <f>IFERROR(VLOOKUP($A93,#REF!,8,FALSE),"0")</f>
        <v>0</v>
      </c>
      <c r="I93" s="53" t="str">
        <f>IFERROR(VLOOKUP($A93,#REF!,8,FALSE),"0")</f>
        <v>0</v>
      </c>
      <c r="J93" s="53" t="str">
        <f>IFERROR(VLOOKUP($A93,#REF!,8,FALSE),"0")</f>
        <v>0</v>
      </c>
      <c r="K93" s="53" t="str">
        <f>IFERROR(VLOOKUP($A93,#REF!,8,FALSE),"0")</f>
        <v>0</v>
      </c>
      <c r="L93" s="53" t="str">
        <f>IFERROR(VLOOKUP($A93,#REF!,8,FALSE),"0")</f>
        <v>0</v>
      </c>
      <c r="M93" s="53" t="str">
        <f>IFERROR(VLOOKUP($A93,#REF!,8,FALSE),"0")</f>
        <v>0</v>
      </c>
      <c r="N93" s="56">
        <f t="shared" si="33"/>
        <v>0</v>
      </c>
      <c r="P93" s="53" t="e">
        <f>$A$46</f>
        <v>#REF!</v>
      </c>
      <c r="Q93" s="53" t="str">
        <f>IFERROR(VLOOKUP($A93,#REF!,9,FALSE),"0")</f>
        <v>0</v>
      </c>
      <c r="R93" s="53" t="str">
        <f>IFERROR(VLOOKUP($A93,#REF!,9,FALSE),"0")</f>
        <v>0</v>
      </c>
      <c r="S93" s="53" t="str">
        <f>IFERROR(VLOOKUP($A93,#REF!,9,FALSE),"0")</f>
        <v>0</v>
      </c>
      <c r="T93" s="53" t="str">
        <f>IFERROR(VLOOKUP($A93,#REF!,9,FALSE),"0")</f>
        <v>0</v>
      </c>
      <c r="U93" s="53" t="str">
        <f>IFERROR(VLOOKUP($A93,#REF!,9,FALSE),"0")</f>
        <v>0</v>
      </c>
      <c r="V93" s="53" t="str">
        <f>IFERROR(VLOOKUP($A93,#REF!,9,FALSE),"0")</f>
        <v>0</v>
      </c>
      <c r="W93" s="53" t="str">
        <f>IFERROR(VLOOKUP($A93,#REF!,9,FALSE),"0")</f>
        <v>0</v>
      </c>
      <c r="X93" s="53" t="str">
        <f>IFERROR(VLOOKUP($A93,#REF!,9,FALSE),"0")</f>
        <v>0</v>
      </c>
      <c r="Y93" s="53" t="str">
        <f>IFERROR(VLOOKUP($A93,#REF!,9,FALSE),"0")</f>
        <v>0</v>
      </c>
      <c r="Z93" s="53" t="str">
        <f>IFERROR(VLOOKUP($A93,#REF!,9,FALSE),"0")</f>
        <v>0</v>
      </c>
      <c r="AA93" s="53" t="str">
        <f>IFERROR(VLOOKUP($A93,#REF!,9,FALSE),"0")</f>
        <v>0</v>
      </c>
      <c r="AB93" s="53" t="str">
        <f>IFERROR(VLOOKUP($A93,#REF!,9,FALSE),"0")</f>
        <v>0</v>
      </c>
      <c r="AC93" s="56">
        <f t="shared" si="34"/>
        <v>0</v>
      </c>
      <c r="AE93" s="53" t="e">
        <f>$A$46</f>
        <v>#REF!</v>
      </c>
      <c r="AF93" s="53" t="str">
        <f>IFERROR(VLOOKUP($A93,#REF!,10,FALSE),"0")</f>
        <v>0</v>
      </c>
      <c r="AG93" s="53" t="str">
        <f>IFERROR(VLOOKUP($A93,#REF!,10,FALSE),"0")</f>
        <v>0</v>
      </c>
      <c r="AH93" s="53" t="str">
        <f>IFERROR(VLOOKUP($A93,#REF!,10,FALSE),"0")</f>
        <v>0</v>
      </c>
      <c r="AI93" s="53" t="str">
        <f>IFERROR(VLOOKUP($A93,#REF!,10,FALSE),"0")</f>
        <v>0</v>
      </c>
      <c r="AJ93" s="53" t="str">
        <f>IFERROR(VLOOKUP($A93,#REF!,10,FALSE),"0")</f>
        <v>0</v>
      </c>
      <c r="AK93" s="53" t="str">
        <f>IFERROR(VLOOKUP($A93,#REF!,10,FALSE),"0")</f>
        <v>0</v>
      </c>
      <c r="AL93" s="53" t="str">
        <f>IFERROR(VLOOKUP($A93,#REF!,10,FALSE),"0")</f>
        <v>0</v>
      </c>
      <c r="AM93" s="53" t="str">
        <f>IFERROR(VLOOKUP($A93,#REF!,10,FALSE),"0")</f>
        <v>0</v>
      </c>
      <c r="AN93" s="53" t="str">
        <f>IFERROR(VLOOKUP($A93,#REF!,10,FALSE),"0")</f>
        <v>0</v>
      </c>
      <c r="AO93" s="53" t="str">
        <f>IFERROR(VLOOKUP($A93,#REF!,10,FALSE),"0")</f>
        <v>0</v>
      </c>
      <c r="AP93" s="53" t="str">
        <f>IFERROR(VLOOKUP($A93,#REF!,10,FALSE),"0")</f>
        <v>0</v>
      </c>
      <c r="AQ93" s="53" t="str">
        <f>IFERROR(VLOOKUP($A93,#REF!,10,FALSE),"0")</f>
        <v>0</v>
      </c>
      <c r="AR93" s="56">
        <f t="shared" si="35"/>
        <v>0</v>
      </c>
      <c r="AT93" s="53" t="e">
        <f>$A$46</f>
        <v>#REF!</v>
      </c>
      <c r="AU93" s="53" t="str">
        <f>IFERROR(VLOOKUP($A93,#REF!,11,FALSE),"0")</f>
        <v>0</v>
      </c>
      <c r="AV93" s="53" t="str">
        <f>IFERROR(VLOOKUP($A93,#REF!,11,FALSE),"0")</f>
        <v>0</v>
      </c>
      <c r="AW93" s="53" t="str">
        <f>IFERROR(VLOOKUP($A93,#REF!,11,FALSE),"0")</f>
        <v>0</v>
      </c>
      <c r="AX93" s="53" t="str">
        <f>IFERROR(VLOOKUP($A93,#REF!,11,FALSE),"0")</f>
        <v>0</v>
      </c>
      <c r="AY93" s="53" t="str">
        <f>IFERROR(VLOOKUP($A93,#REF!,11,FALSE),"0")</f>
        <v>0</v>
      </c>
      <c r="AZ93" s="53" t="str">
        <f>IFERROR(VLOOKUP($A93,#REF!,11,FALSE),"0")</f>
        <v>0</v>
      </c>
      <c r="BA93" s="53" t="str">
        <f>IFERROR(VLOOKUP($A93,#REF!,11,FALSE),"0")</f>
        <v>0</v>
      </c>
      <c r="BB93" s="53" t="str">
        <f>IFERROR(VLOOKUP($A93,#REF!,11,FALSE),"0")</f>
        <v>0</v>
      </c>
      <c r="BC93" s="53" t="str">
        <f>IFERROR(VLOOKUP($A93,#REF!,11,FALSE),"0")</f>
        <v>0</v>
      </c>
      <c r="BD93" s="53" t="str">
        <f>IFERROR(VLOOKUP($A93,#REF!,11,FALSE),"0")</f>
        <v>0</v>
      </c>
      <c r="BE93" s="53" t="str">
        <f>IFERROR(VLOOKUP($A93,#REF!,11,FALSE),"0")</f>
        <v>0</v>
      </c>
      <c r="BF93" s="53" t="str">
        <f>IFERROR(VLOOKUP($A93,#REF!,11,FALSE),"0")</f>
        <v>0</v>
      </c>
      <c r="BG93" s="56">
        <f t="shared" si="36"/>
        <v>0</v>
      </c>
      <c r="BI93" s="53" t="e">
        <f>$A$46</f>
        <v>#REF!</v>
      </c>
      <c r="BJ93" s="53" t="str">
        <f>IFERROR(VLOOKUP($A93,#REF!,12,FALSE),"0")</f>
        <v>0</v>
      </c>
      <c r="BK93" s="53" t="str">
        <f>IFERROR(VLOOKUP($A93,#REF!,12,FALSE),"0")</f>
        <v>0</v>
      </c>
      <c r="BL93" s="53" t="str">
        <f>IFERROR(VLOOKUP($A93,#REF!,12,FALSE),"0")</f>
        <v>0</v>
      </c>
      <c r="BM93" s="53" t="str">
        <f>IFERROR(VLOOKUP($A93,#REF!,12,FALSE),"0")</f>
        <v>0</v>
      </c>
      <c r="BN93" s="53" t="str">
        <f>IFERROR(VLOOKUP($A93,#REF!,12,FALSE),"0")</f>
        <v>0</v>
      </c>
      <c r="BO93" s="53" t="str">
        <f>IFERROR(VLOOKUP($A93,#REF!,12,FALSE),"0")</f>
        <v>0</v>
      </c>
      <c r="BP93" s="53" t="str">
        <f>IFERROR(VLOOKUP($A93,#REF!,12,FALSE),"0")</f>
        <v>0</v>
      </c>
      <c r="BQ93" s="53" t="str">
        <f>IFERROR(VLOOKUP($A93,#REF!,12,FALSE),"0")</f>
        <v>0</v>
      </c>
      <c r="BR93" s="53" t="str">
        <f>IFERROR(VLOOKUP($A93,#REF!,12,FALSE),"0")</f>
        <v>0</v>
      </c>
      <c r="BS93" s="53" t="str">
        <f>IFERROR(VLOOKUP($A93,#REF!,12,FALSE),"0")</f>
        <v>0</v>
      </c>
      <c r="BT93" s="53" t="str">
        <f>IFERROR(VLOOKUP($A93,#REF!,12,FALSE),"0")</f>
        <v>0</v>
      </c>
      <c r="BU93" s="53" t="str">
        <f>IFERROR(VLOOKUP($A93,#REF!,12,FALSE),"0")</f>
        <v>0</v>
      </c>
      <c r="BV93" s="56">
        <f t="shared" si="37"/>
        <v>0</v>
      </c>
      <c r="BX93" s="53" t="e">
        <f>$A$46</f>
        <v>#REF!</v>
      </c>
      <c r="BY93" s="53" t="str">
        <f>IFERROR(VLOOKUP($A93,#REF!,13,FALSE),"0")</f>
        <v>0</v>
      </c>
      <c r="BZ93" s="53" t="str">
        <f>IFERROR(VLOOKUP($A93,#REF!,13,FALSE),"0")</f>
        <v>0</v>
      </c>
      <c r="CA93" s="53" t="str">
        <f>IFERROR(VLOOKUP($A93,#REF!,13,FALSE),"0")</f>
        <v>0</v>
      </c>
      <c r="CB93" s="53" t="str">
        <f>IFERROR(VLOOKUP($A93,#REF!,13,FALSE),"0")</f>
        <v>0</v>
      </c>
      <c r="CC93" s="53" t="str">
        <f>IFERROR(VLOOKUP($A93,#REF!,13,FALSE),"0")</f>
        <v>0</v>
      </c>
      <c r="CD93" s="53" t="str">
        <f>IFERROR(VLOOKUP($A93,#REF!,13,FALSE),"0")</f>
        <v>0</v>
      </c>
      <c r="CE93" s="53" t="str">
        <f>IFERROR(VLOOKUP($A93,#REF!,13,FALSE),"0")</f>
        <v>0</v>
      </c>
      <c r="CF93" s="53" t="str">
        <f>IFERROR(VLOOKUP($A93,#REF!,13,FALSE),"0")</f>
        <v>0</v>
      </c>
      <c r="CG93" s="53" t="str">
        <f>IFERROR(VLOOKUP($A93,#REF!,13,FALSE),"0")</f>
        <v>0</v>
      </c>
      <c r="CH93" s="53" t="str">
        <f>IFERROR(VLOOKUP($A93,#REF!,13,FALSE),"0")</f>
        <v>0</v>
      </c>
      <c r="CI93" s="53" t="str">
        <f>IFERROR(VLOOKUP($A93,#REF!,13,FALSE),"0")</f>
        <v>0</v>
      </c>
      <c r="CJ93" s="53" t="str">
        <f>IFERROR(VLOOKUP($A93,#REF!,13,FALSE),"0")</f>
        <v>0</v>
      </c>
      <c r="CK93" s="56">
        <f t="shared" si="38"/>
        <v>0</v>
      </c>
      <c r="CM93" s="53" t="e">
        <f>$A$46</f>
        <v>#REF!</v>
      </c>
      <c r="CN93" s="53" t="str">
        <f>IFERROR(VLOOKUP($A93,#REF!,14,FALSE),"0")</f>
        <v>0</v>
      </c>
      <c r="CO93" s="53" t="str">
        <f>IFERROR(VLOOKUP($A93,#REF!,14,FALSE),"0")</f>
        <v>0</v>
      </c>
      <c r="CP93" s="53" t="str">
        <f>IFERROR(VLOOKUP($A93,#REF!,14,FALSE),"0")</f>
        <v>0</v>
      </c>
      <c r="CQ93" s="53" t="str">
        <f>IFERROR(VLOOKUP($A93,#REF!,14,FALSE),"0")</f>
        <v>0</v>
      </c>
      <c r="CR93" s="53" t="str">
        <f>IFERROR(VLOOKUP($A93,#REF!,14,FALSE),"0")</f>
        <v>0</v>
      </c>
      <c r="CS93" s="53" t="str">
        <f>IFERROR(VLOOKUP($A93,#REF!,14,FALSE),"0")</f>
        <v>0</v>
      </c>
      <c r="CT93" s="53" t="str">
        <f>IFERROR(VLOOKUP($A93,#REF!,14,FALSE),"0")</f>
        <v>0</v>
      </c>
      <c r="CU93" s="53" t="str">
        <f>IFERROR(VLOOKUP($A93,#REF!,14,FALSE),"0")</f>
        <v>0</v>
      </c>
      <c r="CV93" s="53" t="str">
        <f>IFERROR(VLOOKUP($A93,#REF!,14,FALSE),"0")</f>
        <v>0</v>
      </c>
      <c r="CW93" s="53" t="str">
        <f>IFERROR(VLOOKUP($A93,#REF!,14,FALSE),"0")</f>
        <v>0</v>
      </c>
      <c r="CX93" s="53" t="str">
        <f>IFERROR(VLOOKUP($A93,#REF!,14,FALSE),"0")</f>
        <v>0</v>
      </c>
      <c r="CY93" s="53" t="str">
        <f>IFERROR(VLOOKUP($A93,#REF!,14,FALSE),"0")</f>
        <v>0</v>
      </c>
      <c r="CZ93" s="56">
        <f t="shared" si="39"/>
        <v>0</v>
      </c>
    </row>
    <row r="94" spans="1:104" s="72" customFormat="1" ht="18" thickBot="1" x14ac:dyDescent="0.3">
      <c r="N94" s="73"/>
      <c r="AC94" s="73"/>
      <c r="AR94" s="73"/>
      <c r="BG94" s="73"/>
      <c r="BV94" s="73"/>
      <c r="CK94" s="73"/>
      <c r="CZ94" s="73"/>
    </row>
    <row r="95" spans="1:104" x14ac:dyDescent="0.25">
      <c r="B95" s="53" t="s">
        <v>100</v>
      </c>
      <c r="C95" s="53" t="s">
        <v>101</v>
      </c>
      <c r="D95" s="53" t="s">
        <v>102</v>
      </c>
      <c r="E95" s="53" t="s">
        <v>103</v>
      </c>
      <c r="F95" s="53" t="s">
        <v>104</v>
      </c>
      <c r="G95" s="53" t="s">
        <v>105</v>
      </c>
      <c r="H95" s="53" t="s">
        <v>106</v>
      </c>
      <c r="I95" s="53" t="s">
        <v>107</v>
      </c>
      <c r="J95" s="53" t="s">
        <v>108</v>
      </c>
      <c r="K95" s="53" t="s">
        <v>109</v>
      </c>
      <c r="L95" s="53" t="s">
        <v>110</v>
      </c>
      <c r="M95" s="53" t="s">
        <v>111</v>
      </c>
      <c r="N95" s="56" t="s">
        <v>6</v>
      </c>
      <c r="Q95" s="53" t="s">
        <v>100</v>
      </c>
      <c r="R95" s="53" t="s">
        <v>101</v>
      </c>
      <c r="S95" s="53" t="s">
        <v>102</v>
      </c>
      <c r="T95" s="53" t="s">
        <v>103</v>
      </c>
      <c r="U95" s="53" t="s">
        <v>104</v>
      </c>
      <c r="V95" s="53" t="s">
        <v>105</v>
      </c>
      <c r="W95" s="53" t="s">
        <v>106</v>
      </c>
      <c r="X95" s="53" t="s">
        <v>107</v>
      </c>
      <c r="Y95" s="53" t="s">
        <v>108</v>
      </c>
      <c r="Z95" s="53" t="s">
        <v>109</v>
      </c>
      <c r="AA95" s="53" t="s">
        <v>110</v>
      </c>
      <c r="AB95" s="53" t="s">
        <v>111</v>
      </c>
      <c r="AC95" s="56" t="s">
        <v>6</v>
      </c>
      <c r="AF95" s="53" t="s">
        <v>100</v>
      </c>
      <c r="AG95" s="53" t="s">
        <v>101</v>
      </c>
      <c r="AH95" s="53" t="s">
        <v>102</v>
      </c>
      <c r="AI95" s="53" t="s">
        <v>103</v>
      </c>
      <c r="AJ95" s="53" t="s">
        <v>104</v>
      </c>
      <c r="AK95" s="53" t="s">
        <v>105</v>
      </c>
      <c r="AL95" s="53" t="s">
        <v>106</v>
      </c>
      <c r="AM95" s="53" t="s">
        <v>107</v>
      </c>
      <c r="AN95" s="53" t="s">
        <v>108</v>
      </c>
      <c r="AO95" s="53" t="s">
        <v>109</v>
      </c>
      <c r="AP95" s="53" t="s">
        <v>110</v>
      </c>
      <c r="AQ95" s="53" t="s">
        <v>111</v>
      </c>
      <c r="AR95" s="56" t="s">
        <v>6</v>
      </c>
      <c r="AU95" s="53" t="s">
        <v>100</v>
      </c>
      <c r="AV95" s="53" t="s">
        <v>101</v>
      </c>
      <c r="AW95" s="53" t="s">
        <v>102</v>
      </c>
      <c r="AX95" s="53" t="s">
        <v>103</v>
      </c>
      <c r="AY95" s="53" t="s">
        <v>104</v>
      </c>
      <c r="AZ95" s="53" t="s">
        <v>105</v>
      </c>
      <c r="BA95" s="53" t="s">
        <v>106</v>
      </c>
      <c r="BB95" s="53" t="s">
        <v>107</v>
      </c>
      <c r="BC95" s="53" t="s">
        <v>108</v>
      </c>
      <c r="BD95" s="53" t="s">
        <v>109</v>
      </c>
      <c r="BE95" s="53" t="s">
        <v>110</v>
      </c>
      <c r="BF95" s="53" t="s">
        <v>111</v>
      </c>
      <c r="BG95" s="56" t="s">
        <v>6</v>
      </c>
      <c r="BJ95" s="53" t="s">
        <v>100</v>
      </c>
      <c r="BK95" s="53" t="s">
        <v>101</v>
      </c>
      <c r="BL95" s="53" t="s">
        <v>102</v>
      </c>
      <c r="BM95" s="53" t="s">
        <v>103</v>
      </c>
      <c r="BN95" s="53" t="s">
        <v>104</v>
      </c>
      <c r="BO95" s="53" t="s">
        <v>105</v>
      </c>
      <c r="BP95" s="53" t="s">
        <v>106</v>
      </c>
      <c r="BQ95" s="53" t="s">
        <v>107</v>
      </c>
      <c r="BR95" s="53" t="s">
        <v>108</v>
      </c>
      <c r="BS95" s="53" t="s">
        <v>109</v>
      </c>
      <c r="BT95" s="53" t="s">
        <v>110</v>
      </c>
      <c r="BU95" s="53" t="s">
        <v>111</v>
      </c>
      <c r="BV95" s="56" t="s">
        <v>6</v>
      </c>
      <c r="CK95" s="56"/>
      <c r="CZ95" s="56"/>
    </row>
    <row r="96" spans="1:104" x14ac:dyDescent="0.25">
      <c r="A96" s="54" t="s">
        <v>18</v>
      </c>
      <c r="N96" s="56"/>
      <c r="P96" s="54" t="s">
        <v>19</v>
      </c>
      <c r="AC96" s="56"/>
      <c r="AE96" s="54" t="s">
        <v>20</v>
      </c>
      <c r="AR96" s="56"/>
      <c r="AT96" s="54" t="s">
        <v>21</v>
      </c>
      <c r="BG96" s="56"/>
      <c r="BI96" s="54" t="s">
        <v>22</v>
      </c>
      <c r="BV96" s="56"/>
      <c r="CK96" s="56"/>
      <c r="CZ96" s="56"/>
    </row>
    <row r="97" spans="1:104" x14ac:dyDescent="0.25">
      <c r="A97" s="53" t="e">
        <f>$A$3</f>
        <v>#REF!</v>
      </c>
      <c r="B97" s="53" t="str">
        <f>IFERROR(VLOOKUP($A97,#REF!,15,FALSE),"0")</f>
        <v>0</v>
      </c>
      <c r="C97" s="53" t="str">
        <f>IFERROR(VLOOKUP($A97,#REF!,15,FALSE),"0")</f>
        <v>0</v>
      </c>
      <c r="D97" s="53" t="str">
        <f>IFERROR(VLOOKUP($A97,#REF!,15,FALSE),"0")</f>
        <v>0</v>
      </c>
      <c r="E97" s="53" t="str">
        <f>IFERROR(VLOOKUP($A97,#REF!,15,FALSE),"0")</f>
        <v>0</v>
      </c>
      <c r="F97" s="53" t="str">
        <f>IFERROR(VLOOKUP($A97,#REF!,15,FALSE),"0")</f>
        <v>0</v>
      </c>
      <c r="G97" s="53" t="str">
        <f>IFERROR(VLOOKUP($A97,#REF!,15,FALSE),"0")</f>
        <v>0</v>
      </c>
      <c r="H97" s="53" t="str">
        <f>IFERROR(VLOOKUP($A97,#REF!,15,FALSE),"0")</f>
        <v>0</v>
      </c>
      <c r="I97" s="53" t="str">
        <f>IFERROR(VLOOKUP($A97,#REF!,15,FALSE),"0")</f>
        <v>0</v>
      </c>
      <c r="J97" s="53" t="str">
        <f>IFERROR(VLOOKUP($A97,#REF!,15,FALSE),"0")</f>
        <v>0</v>
      </c>
      <c r="K97" s="53" t="str">
        <f>IFERROR(VLOOKUP($A97,#REF!,15,FALSE),"0")</f>
        <v>0</v>
      </c>
      <c r="L97" s="53" t="str">
        <f>IFERROR(VLOOKUP($A97,#REF!,15,FALSE),"0")</f>
        <v>0</v>
      </c>
      <c r="M97" s="53" t="str">
        <f>IFERROR(VLOOKUP($A97,#REF!,15,FALSE),"0")</f>
        <v>0</v>
      </c>
      <c r="N97" s="56">
        <f t="shared" ref="N97:N136" si="40">SUM(B97:M97)</f>
        <v>0</v>
      </c>
      <c r="O97" s="53">
        <f>SUM(I97:M97)</f>
        <v>0</v>
      </c>
      <c r="P97" s="53" t="e">
        <f>$A$3</f>
        <v>#REF!</v>
      </c>
      <c r="Q97" s="53" t="str">
        <f>IFERROR(VLOOKUP($A97,#REF!,16,FALSE),"0")</f>
        <v>0</v>
      </c>
      <c r="R97" s="53" t="str">
        <f>IFERROR(VLOOKUP($A97,#REF!,16,FALSE),"0")</f>
        <v>0</v>
      </c>
      <c r="S97" s="53" t="str">
        <f>IFERROR(VLOOKUP($A97,#REF!,16,FALSE),"0")</f>
        <v>0</v>
      </c>
      <c r="T97" s="53" t="str">
        <f>IFERROR(VLOOKUP($A97,#REF!,16,FALSE),"0")</f>
        <v>0</v>
      </c>
      <c r="U97" s="53" t="str">
        <f>IFERROR(VLOOKUP($A97,#REF!,16,FALSE),"0")</f>
        <v>0</v>
      </c>
      <c r="V97" s="53" t="str">
        <f>IFERROR(VLOOKUP($A97,#REF!,16,FALSE),"0")</f>
        <v>0</v>
      </c>
      <c r="W97" s="53" t="str">
        <f>IFERROR(VLOOKUP($A97,#REF!,16,FALSE),"0")</f>
        <v>0</v>
      </c>
      <c r="X97" s="53" t="str">
        <f>IFERROR(VLOOKUP($A97,#REF!,16,FALSE),"0")</f>
        <v>0</v>
      </c>
      <c r="Y97" s="53" t="str">
        <f>IFERROR(VLOOKUP($A97,#REF!,16,FALSE),"0")</f>
        <v>0</v>
      </c>
      <c r="Z97" s="53" t="str">
        <f>IFERROR(VLOOKUP($A97,#REF!,16,FALSE),"0")</f>
        <v>0</v>
      </c>
      <c r="AA97" s="53" t="str">
        <f>IFERROR(VLOOKUP($A97,#REF!,16,FALSE),"0")</f>
        <v>0</v>
      </c>
      <c r="AB97" s="53" t="str">
        <f>IFERROR(VLOOKUP($A97,#REF!,16,FALSE),"0")</f>
        <v>0</v>
      </c>
      <c r="AC97" s="56">
        <f t="shared" ref="AC97:AC136" si="41">SUM(Q97:AB97)</f>
        <v>0</v>
      </c>
      <c r="AD97" s="53">
        <f>SUM(X97:AB97)</f>
        <v>0</v>
      </c>
      <c r="AE97" s="53" t="e">
        <f>$A$3</f>
        <v>#REF!</v>
      </c>
      <c r="AF97" s="53" t="str">
        <f>IFERROR(VLOOKUP($A97,#REF!,17,FALSE),"0")</f>
        <v>0</v>
      </c>
      <c r="AG97" s="53" t="str">
        <f>IFERROR(VLOOKUP($A97,#REF!,17,FALSE),"0")</f>
        <v>0</v>
      </c>
      <c r="AH97" s="53" t="str">
        <f>IFERROR(VLOOKUP($A97,#REF!,17,FALSE),"0")</f>
        <v>0</v>
      </c>
      <c r="AI97" s="53" t="str">
        <f>IFERROR(VLOOKUP($A97,#REF!,17,FALSE),"0")</f>
        <v>0</v>
      </c>
      <c r="AJ97" s="53" t="str">
        <f>IFERROR(VLOOKUP($A97,#REF!,17,FALSE),"0")</f>
        <v>0</v>
      </c>
      <c r="AK97" s="53" t="str">
        <f>IFERROR(VLOOKUP($A97,#REF!,17,FALSE),"0")</f>
        <v>0</v>
      </c>
      <c r="AL97" s="53" t="str">
        <f>IFERROR(VLOOKUP($A97,#REF!,17,FALSE),"0")</f>
        <v>0</v>
      </c>
      <c r="AM97" s="53" t="str">
        <f>IFERROR(VLOOKUP($A97,#REF!,17,FALSE),"0")</f>
        <v>0</v>
      </c>
      <c r="AN97" s="53" t="str">
        <f>IFERROR(VLOOKUP($A97,#REF!,17,FALSE),"0")</f>
        <v>0</v>
      </c>
      <c r="AO97" s="53" t="str">
        <f>IFERROR(VLOOKUP($A97,#REF!,17,FALSE),"0")</f>
        <v>0</v>
      </c>
      <c r="AP97" s="53" t="str">
        <f>IFERROR(VLOOKUP($A97,#REF!,17,FALSE),"0")</f>
        <v>0</v>
      </c>
      <c r="AQ97" s="53" t="str">
        <f>IFERROR(VLOOKUP($A97,#REF!,17,FALSE),"0")</f>
        <v>0</v>
      </c>
      <c r="AR97" s="56">
        <f t="shared" ref="AR97:AR136" si="42">SUM(AF97:AQ97)</f>
        <v>0</v>
      </c>
      <c r="AS97" s="53">
        <f>SUM(AM97:AQ97)</f>
        <v>0</v>
      </c>
      <c r="AT97" s="53" t="e">
        <f>$A$3</f>
        <v>#REF!</v>
      </c>
      <c r="AU97" s="53" t="str">
        <f>IFERROR(VLOOKUP($A97,#REF!,18,FALSE),"0")</f>
        <v>0</v>
      </c>
      <c r="AV97" s="53" t="str">
        <f>IFERROR(VLOOKUP($A97,#REF!,18,FALSE),"0")</f>
        <v>0</v>
      </c>
      <c r="AW97" s="53" t="str">
        <f>IFERROR(VLOOKUP($A97,#REF!,18,FALSE),"0")</f>
        <v>0</v>
      </c>
      <c r="AX97" s="53" t="str">
        <f>IFERROR(VLOOKUP($A97,#REF!,18,FALSE),"0")</f>
        <v>0</v>
      </c>
      <c r="AY97" s="53" t="str">
        <f>IFERROR(VLOOKUP($A97,#REF!,18,FALSE),"0")</f>
        <v>0</v>
      </c>
      <c r="AZ97" s="53" t="str">
        <f>IFERROR(VLOOKUP($A97,#REF!,18,FALSE),"0")</f>
        <v>0</v>
      </c>
      <c r="BA97" s="53" t="str">
        <f>IFERROR(VLOOKUP($A97,#REF!,18,FALSE),"0")</f>
        <v>0</v>
      </c>
      <c r="BB97" s="53" t="str">
        <f>IFERROR(VLOOKUP($A97,#REF!,18,FALSE),"0")</f>
        <v>0</v>
      </c>
      <c r="BC97" s="53" t="str">
        <f>IFERROR(VLOOKUP($A97,#REF!,18,FALSE),"0")</f>
        <v>0</v>
      </c>
      <c r="BD97" s="53" t="str">
        <f>IFERROR(VLOOKUP($A97,#REF!,18,FALSE),"0")</f>
        <v>0</v>
      </c>
      <c r="BE97" s="53" t="str">
        <f>IFERROR(VLOOKUP($A97,#REF!,18,FALSE),"0")</f>
        <v>0</v>
      </c>
      <c r="BF97" s="53" t="str">
        <f>IFERROR(VLOOKUP($A97,#REF!,18,FALSE),"0")</f>
        <v>0</v>
      </c>
      <c r="BG97" s="56">
        <f t="shared" ref="BG97:BG136" si="43">SUM(AU97:BF97)</f>
        <v>0</v>
      </c>
      <c r="BI97" s="53" t="e">
        <f>$A$3</f>
        <v>#REF!</v>
      </c>
      <c r="BJ97" s="53" t="str">
        <f>IFERROR(VLOOKUP($A97,#REF!,19,FALSE),"0")</f>
        <v>0</v>
      </c>
      <c r="BK97" s="53" t="str">
        <f>IFERROR(VLOOKUP($A97,#REF!,19,FALSE),"0")</f>
        <v>0</v>
      </c>
      <c r="BL97" s="53" t="str">
        <f>IFERROR(VLOOKUP($A97,#REF!,19,FALSE),"0")</f>
        <v>0</v>
      </c>
      <c r="BM97" s="53" t="str">
        <f>IFERROR(VLOOKUP($A97,#REF!,19,FALSE),"0")</f>
        <v>0</v>
      </c>
      <c r="BN97" s="53" t="str">
        <f>IFERROR(VLOOKUP($A97,#REF!,19,FALSE),"0")</f>
        <v>0</v>
      </c>
      <c r="BO97" s="53" t="str">
        <f>IFERROR(VLOOKUP($A97,#REF!,19,FALSE),"0")</f>
        <v>0</v>
      </c>
      <c r="BP97" s="53" t="str">
        <f>IFERROR(VLOOKUP($A97,#REF!,19,FALSE),"0")</f>
        <v>0</v>
      </c>
      <c r="BQ97" s="53" t="str">
        <f>IFERROR(VLOOKUP($A97,#REF!,19,FALSE),"0")</f>
        <v>0</v>
      </c>
      <c r="BR97" s="53" t="str">
        <f>IFERROR(VLOOKUP($A97,#REF!,19,FALSE),"0")</f>
        <v>0</v>
      </c>
      <c r="BS97" s="53" t="str">
        <f>IFERROR(VLOOKUP($A97,#REF!,19,FALSE),"0")</f>
        <v>0</v>
      </c>
      <c r="BT97" s="53" t="str">
        <f>IFERROR(VLOOKUP($A97,#REF!,19,FALSE),"0")</f>
        <v>0</v>
      </c>
      <c r="BU97" s="53" t="str">
        <f>IFERROR(VLOOKUP($A97,#REF!,19,FALSE),"0")</f>
        <v>0</v>
      </c>
      <c r="BV97" s="56">
        <f t="shared" ref="BV97:BV136" si="44">SUM(BJ97:BU97)</f>
        <v>0</v>
      </c>
      <c r="CK97" s="56"/>
      <c r="CZ97" s="56"/>
    </row>
    <row r="98" spans="1:104" x14ac:dyDescent="0.25">
      <c r="A98" s="53" t="e">
        <f>$A$4</f>
        <v>#REF!</v>
      </c>
      <c r="B98" s="53" t="str">
        <f>IFERROR(VLOOKUP($A98,#REF!,15,FALSE),"0")</f>
        <v>0</v>
      </c>
      <c r="C98" s="53" t="str">
        <f>IFERROR(VLOOKUP($A98,#REF!,15,FALSE),"0")</f>
        <v>0</v>
      </c>
      <c r="D98" s="53" t="str">
        <f>IFERROR(VLOOKUP($A98,#REF!,15,FALSE),"0")</f>
        <v>0</v>
      </c>
      <c r="E98" s="53" t="str">
        <f>IFERROR(VLOOKUP($A98,#REF!,15,FALSE),"0")</f>
        <v>0</v>
      </c>
      <c r="F98" s="53" t="str">
        <f>IFERROR(VLOOKUP($A98,#REF!,15,FALSE),"0")</f>
        <v>0</v>
      </c>
      <c r="G98" s="53" t="str">
        <f>IFERROR(VLOOKUP($A98,#REF!,15,FALSE),"0")</f>
        <v>0</v>
      </c>
      <c r="H98" s="53" t="str">
        <f>IFERROR(VLOOKUP($A98,#REF!,15,FALSE),"0")</f>
        <v>0</v>
      </c>
      <c r="I98" s="53" t="str">
        <f>IFERROR(VLOOKUP($A98,#REF!,15,FALSE),"0")</f>
        <v>0</v>
      </c>
      <c r="J98" s="53" t="str">
        <f>IFERROR(VLOOKUP($A98,#REF!,15,FALSE),"0")</f>
        <v>0</v>
      </c>
      <c r="K98" s="53" t="str">
        <f>IFERROR(VLOOKUP($A98,#REF!,15,FALSE),"0")</f>
        <v>0</v>
      </c>
      <c r="L98" s="53" t="str">
        <f>IFERROR(VLOOKUP($A98,#REF!,15,FALSE),"0")</f>
        <v>0</v>
      </c>
      <c r="M98" s="53" t="str">
        <f>IFERROR(VLOOKUP($A98,#REF!,15,FALSE),"0")</f>
        <v>0</v>
      </c>
      <c r="N98" s="56">
        <f t="shared" si="40"/>
        <v>0</v>
      </c>
      <c r="O98" s="53">
        <f t="shared" ref="O98:O118" si="45">SUM(I98:M98)</f>
        <v>0</v>
      </c>
      <c r="P98" s="53" t="e">
        <f>$A$4</f>
        <v>#REF!</v>
      </c>
      <c r="Q98" s="53" t="str">
        <f>IFERROR(VLOOKUP($A98,#REF!,16,FALSE),"0")</f>
        <v>0</v>
      </c>
      <c r="R98" s="53" t="str">
        <f>IFERROR(VLOOKUP($A98,#REF!,16,FALSE),"0")</f>
        <v>0</v>
      </c>
      <c r="S98" s="53" t="str">
        <f>IFERROR(VLOOKUP($A98,#REF!,16,FALSE),"0")</f>
        <v>0</v>
      </c>
      <c r="T98" s="53" t="str">
        <f>IFERROR(VLOOKUP($A98,#REF!,16,FALSE),"0")</f>
        <v>0</v>
      </c>
      <c r="U98" s="53" t="str">
        <f>IFERROR(VLOOKUP($A98,#REF!,16,FALSE),"0")</f>
        <v>0</v>
      </c>
      <c r="V98" s="53" t="str">
        <f>IFERROR(VLOOKUP($A98,#REF!,16,FALSE),"0")</f>
        <v>0</v>
      </c>
      <c r="W98" s="53" t="str">
        <f>IFERROR(VLOOKUP($A98,#REF!,16,FALSE),"0")</f>
        <v>0</v>
      </c>
      <c r="X98" s="53" t="str">
        <f>IFERROR(VLOOKUP($A98,#REF!,16,FALSE),"0")</f>
        <v>0</v>
      </c>
      <c r="Y98" s="53" t="str">
        <f>IFERROR(VLOOKUP($A98,#REF!,16,FALSE),"0")</f>
        <v>0</v>
      </c>
      <c r="Z98" s="53" t="str">
        <f>IFERROR(VLOOKUP($A98,#REF!,16,FALSE),"0")</f>
        <v>0</v>
      </c>
      <c r="AA98" s="53" t="str">
        <f>IFERROR(VLOOKUP($A98,#REF!,16,FALSE),"0")</f>
        <v>0</v>
      </c>
      <c r="AB98" s="53" t="str">
        <f>IFERROR(VLOOKUP($A98,#REF!,16,FALSE),"0")</f>
        <v>0</v>
      </c>
      <c r="AC98" s="56">
        <f t="shared" si="41"/>
        <v>0</v>
      </c>
      <c r="AD98" s="53">
        <f t="shared" ref="AD98:AD118" si="46">SUM(X98:AB98)</f>
        <v>0</v>
      </c>
      <c r="AE98" s="53" t="e">
        <f>$A$4</f>
        <v>#REF!</v>
      </c>
      <c r="AF98" s="53" t="str">
        <f>IFERROR(VLOOKUP($A98,#REF!,17,FALSE),"0")</f>
        <v>0</v>
      </c>
      <c r="AG98" s="53" t="str">
        <f>IFERROR(VLOOKUP($A98,#REF!,17,FALSE),"0")</f>
        <v>0</v>
      </c>
      <c r="AH98" s="53" t="str">
        <f>IFERROR(VLOOKUP($A98,#REF!,17,FALSE),"0")</f>
        <v>0</v>
      </c>
      <c r="AI98" s="53" t="str">
        <f>IFERROR(VLOOKUP($A98,#REF!,17,FALSE),"0")</f>
        <v>0</v>
      </c>
      <c r="AJ98" s="53" t="str">
        <f>IFERROR(VLOOKUP($A98,#REF!,17,FALSE),"0")</f>
        <v>0</v>
      </c>
      <c r="AK98" s="53" t="str">
        <f>IFERROR(VLOOKUP($A98,#REF!,17,FALSE),"0")</f>
        <v>0</v>
      </c>
      <c r="AL98" s="53" t="str">
        <f>IFERROR(VLOOKUP($A98,#REF!,17,FALSE),"0")</f>
        <v>0</v>
      </c>
      <c r="AM98" s="53" t="str">
        <f>IFERROR(VLOOKUP($A98,#REF!,17,FALSE),"0")</f>
        <v>0</v>
      </c>
      <c r="AN98" s="53" t="str">
        <f>IFERROR(VLOOKUP($A98,#REF!,17,FALSE),"0")</f>
        <v>0</v>
      </c>
      <c r="AO98" s="53" t="str">
        <f>IFERROR(VLOOKUP($A98,#REF!,17,FALSE),"0")</f>
        <v>0</v>
      </c>
      <c r="AP98" s="53" t="str">
        <f>IFERROR(VLOOKUP($A98,#REF!,17,FALSE),"0")</f>
        <v>0</v>
      </c>
      <c r="AQ98" s="53" t="str">
        <f>IFERROR(VLOOKUP($A98,#REF!,17,FALSE),"0")</f>
        <v>0</v>
      </c>
      <c r="AR98" s="56">
        <f t="shared" si="42"/>
        <v>0</v>
      </c>
      <c r="AS98" s="53">
        <f t="shared" ref="AS98:AS118" si="47">SUM(AM98:AQ98)</f>
        <v>0</v>
      </c>
      <c r="AT98" s="53" t="e">
        <f>$A$4</f>
        <v>#REF!</v>
      </c>
      <c r="AU98" s="53" t="str">
        <f>IFERROR(VLOOKUP($A98,#REF!,18,FALSE),"0")</f>
        <v>0</v>
      </c>
      <c r="AV98" s="53" t="str">
        <f>IFERROR(VLOOKUP($A98,#REF!,18,FALSE),"0")</f>
        <v>0</v>
      </c>
      <c r="AW98" s="53" t="str">
        <f>IFERROR(VLOOKUP($A98,#REF!,18,FALSE),"0")</f>
        <v>0</v>
      </c>
      <c r="AX98" s="53" t="str">
        <f>IFERROR(VLOOKUP($A98,#REF!,18,FALSE),"0")</f>
        <v>0</v>
      </c>
      <c r="AY98" s="53" t="str">
        <f>IFERROR(VLOOKUP($A98,#REF!,18,FALSE),"0")</f>
        <v>0</v>
      </c>
      <c r="AZ98" s="53" t="str">
        <f>IFERROR(VLOOKUP($A98,#REF!,18,FALSE),"0")</f>
        <v>0</v>
      </c>
      <c r="BA98" s="53" t="str">
        <f>IFERROR(VLOOKUP($A98,#REF!,18,FALSE),"0")</f>
        <v>0</v>
      </c>
      <c r="BB98" s="53" t="str">
        <f>IFERROR(VLOOKUP($A98,#REF!,18,FALSE),"0")</f>
        <v>0</v>
      </c>
      <c r="BC98" s="53" t="str">
        <f>IFERROR(VLOOKUP($A98,#REF!,18,FALSE),"0")</f>
        <v>0</v>
      </c>
      <c r="BD98" s="53" t="str">
        <f>IFERROR(VLOOKUP($A98,#REF!,18,FALSE),"0")</f>
        <v>0</v>
      </c>
      <c r="BE98" s="53" t="str">
        <f>IFERROR(VLOOKUP($A98,#REF!,18,FALSE),"0")</f>
        <v>0</v>
      </c>
      <c r="BF98" s="53" t="str">
        <f>IFERROR(VLOOKUP($A98,#REF!,18,FALSE),"0")</f>
        <v>0</v>
      </c>
      <c r="BG98" s="56">
        <f t="shared" si="43"/>
        <v>0</v>
      </c>
      <c r="BI98" s="53" t="e">
        <f>$A$4</f>
        <v>#REF!</v>
      </c>
      <c r="BJ98" s="53" t="str">
        <f>IFERROR(VLOOKUP($A98,#REF!,19,FALSE),"0")</f>
        <v>0</v>
      </c>
      <c r="BK98" s="53" t="str">
        <f>IFERROR(VLOOKUP($A98,#REF!,19,FALSE),"0")</f>
        <v>0</v>
      </c>
      <c r="BL98" s="53" t="str">
        <f>IFERROR(VLOOKUP($A98,#REF!,19,FALSE),"0")</f>
        <v>0</v>
      </c>
      <c r="BM98" s="53" t="str">
        <f>IFERROR(VLOOKUP($A98,#REF!,19,FALSE),"0")</f>
        <v>0</v>
      </c>
      <c r="BN98" s="53" t="str">
        <f>IFERROR(VLOOKUP($A98,#REF!,19,FALSE),"0")</f>
        <v>0</v>
      </c>
      <c r="BO98" s="53" t="str">
        <f>IFERROR(VLOOKUP($A98,#REF!,19,FALSE),"0")</f>
        <v>0</v>
      </c>
      <c r="BP98" s="53" t="str">
        <f>IFERROR(VLOOKUP($A98,#REF!,19,FALSE),"0")</f>
        <v>0</v>
      </c>
      <c r="BQ98" s="53" t="str">
        <f>IFERROR(VLOOKUP($A98,#REF!,19,FALSE),"0")</f>
        <v>0</v>
      </c>
      <c r="BR98" s="53" t="str">
        <f>IFERROR(VLOOKUP($A98,#REF!,19,FALSE),"0")</f>
        <v>0</v>
      </c>
      <c r="BS98" s="53" t="str">
        <f>IFERROR(VLOOKUP($A98,#REF!,19,FALSE),"0")</f>
        <v>0</v>
      </c>
      <c r="BT98" s="53" t="str">
        <f>IFERROR(VLOOKUP($A98,#REF!,19,FALSE),"0")</f>
        <v>0</v>
      </c>
      <c r="BU98" s="53" t="str">
        <f>IFERROR(VLOOKUP($A98,#REF!,19,FALSE),"0")</f>
        <v>0</v>
      </c>
      <c r="BV98" s="56">
        <f t="shared" si="44"/>
        <v>0</v>
      </c>
      <c r="CK98" s="56"/>
      <c r="CZ98" s="56"/>
    </row>
    <row r="99" spans="1:104" x14ac:dyDescent="0.25">
      <c r="A99" s="53" t="e">
        <f>$A$5</f>
        <v>#REF!</v>
      </c>
      <c r="B99" s="53" t="str">
        <f>IFERROR(VLOOKUP($A99,#REF!,15,FALSE),"0")</f>
        <v>0</v>
      </c>
      <c r="C99" s="53" t="str">
        <f>IFERROR(VLOOKUP($A99,#REF!,15,FALSE),"0")</f>
        <v>0</v>
      </c>
      <c r="D99" s="53" t="str">
        <f>IFERROR(VLOOKUP($A99,#REF!,15,FALSE),"0")</f>
        <v>0</v>
      </c>
      <c r="E99" s="53" t="str">
        <f>IFERROR(VLOOKUP($A99,#REF!,15,FALSE),"0")</f>
        <v>0</v>
      </c>
      <c r="F99" s="53" t="str">
        <f>IFERROR(VLOOKUP($A99,#REF!,15,FALSE),"0")</f>
        <v>0</v>
      </c>
      <c r="G99" s="53" t="str">
        <f>IFERROR(VLOOKUP($A99,#REF!,15,FALSE),"0")</f>
        <v>0</v>
      </c>
      <c r="H99" s="53" t="str">
        <f>IFERROR(VLOOKUP($A99,#REF!,15,FALSE),"0")</f>
        <v>0</v>
      </c>
      <c r="I99" s="53" t="str">
        <f>IFERROR(VLOOKUP($A99,#REF!,15,FALSE),"0")</f>
        <v>0</v>
      </c>
      <c r="J99" s="53" t="str">
        <f>IFERROR(VLOOKUP($A99,#REF!,15,FALSE),"0")</f>
        <v>0</v>
      </c>
      <c r="K99" s="53" t="str">
        <f>IFERROR(VLOOKUP($A99,#REF!,15,FALSE),"0")</f>
        <v>0</v>
      </c>
      <c r="L99" s="53" t="str">
        <f>IFERROR(VLOOKUP($A99,#REF!,15,FALSE),"0")</f>
        <v>0</v>
      </c>
      <c r="M99" s="53" t="str">
        <f>IFERROR(VLOOKUP($A99,#REF!,15,FALSE),"0")</f>
        <v>0</v>
      </c>
      <c r="N99" s="56">
        <f t="shared" si="40"/>
        <v>0</v>
      </c>
      <c r="O99" s="53">
        <f t="shared" si="45"/>
        <v>0</v>
      </c>
      <c r="P99" s="53" t="e">
        <f>$A$5</f>
        <v>#REF!</v>
      </c>
      <c r="Q99" s="53" t="str">
        <f>IFERROR(VLOOKUP($A99,#REF!,16,FALSE),"0")</f>
        <v>0</v>
      </c>
      <c r="R99" s="53" t="str">
        <f>IFERROR(VLOOKUP($A99,#REF!,16,FALSE),"0")</f>
        <v>0</v>
      </c>
      <c r="S99" s="53" t="str">
        <f>IFERROR(VLOOKUP($A99,#REF!,16,FALSE),"0")</f>
        <v>0</v>
      </c>
      <c r="T99" s="53" t="str">
        <f>IFERROR(VLOOKUP($A99,#REF!,16,FALSE),"0")</f>
        <v>0</v>
      </c>
      <c r="U99" s="53" t="str">
        <f>IFERROR(VLOOKUP($A99,#REF!,16,FALSE),"0")</f>
        <v>0</v>
      </c>
      <c r="V99" s="53" t="str">
        <f>IFERROR(VLOOKUP($A99,#REF!,16,FALSE),"0")</f>
        <v>0</v>
      </c>
      <c r="W99" s="53" t="str">
        <f>IFERROR(VLOOKUP($A99,#REF!,16,FALSE),"0")</f>
        <v>0</v>
      </c>
      <c r="X99" s="53" t="str">
        <f>IFERROR(VLOOKUP($A99,#REF!,16,FALSE),"0")</f>
        <v>0</v>
      </c>
      <c r="Y99" s="53" t="str">
        <f>IFERROR(VLOOKUP($A99,#REF!,16,FALSE),"0")</f>
        <v>0</v>
      </c>
      <c r="Z99" s="53" t="str">
        <f>IFERROR(VLOOKUP($A99,#REF!,16,FALSE),"0")</f>
        <v>0</v>
      </c>
      <c r="AA99" s="53" t="str">
        <f>IFERROR(VLOOKUP($A99,#REF!,16,FALSE),"0")</f>
        <v>0</v>
      </c>
      <c r="AB99" s="53" t="str">
        <f>IFERROR(VLOOKUP($A99,#REF!,16,FALSE),"0")</f>
        <v>0</v>
      </c>
      <c r="AC99" s="56">
        <f t="shared" si="41"/>
        <v>0</v>
      </c>
      <c r="AD99" s="53">
        <f t="shared" si="46"/>
        <v>0</v>
      </c>
      <c r="AE99" s="53" t="e">
        <f>$A$5</f>
        <v>#REF!</v>
      </c>
      <c r="AF99" s="53" t="str">
        <f>IFERROR(VLOOKUP($A99,#REF!,17,FALSE),"0")</f>
        <v>0</v>
      </c>
      <c r="AG99" s="53" t="str">
        <f>IFERROR(VLOOKUP($A99,#REF!,17,FALSE),"0")</f>
        <v>0</v>
      </c>
      <c r="AH99" s="53" t="str">
        <f>IFERROR(VLOOKUP($A99,#REF!,17,FALSE),"0")</f>
        <v>0</v>
      </c>
      <c r="AI99" s="53" t="str">
        <f>IFERROR(VLOOKUP($A99,#REF!,17,FALSE),"0")</f>
        <v>0</v>
      </c>
      <c r="AJ99" s="53" t="str">
        <f>IFERROR(VLOOKUP($A99,#REF!,17,FALSE),"0")</f>
        <v>0</v>
      </c>
      <c r="AK99" s="53" t="str">
        <f>IFERROR(VLOOKUP($A99,#REF!,17,FALSE),"0")</f>
        <v>0</v>
      </c>
      <c r="AL99" s="53" t="str">
        <f>IFERROR(VLOOKUP($A99,#REF!,17,FALSE),"0")</f>
        <v>0</v>
      </c>
      <c r="AM99" s="53" t="str">
        <f>IFERROR(VLOOKUP($A99,#REF!,17,FALSE),"0")</f>
        <v>0</v>
      </c>
      <c r="AN99" s="53" t="str">
        <f>IFERROR(VLOOKUP($A99,#REF!,17,FALSE),"0")</f>
        <v>0</v>
      </c>
      <c r="AO99" s="53" t="str">
        <f>IFERROR(VLOOKUP($A99,#REF!,17,FALSE),"0")</f>
        <v>0</v>
      </c>
      <c r="AP99" s="53" t="str">
        <f>IFERROR(VLOOKUP($A99,#REF!,17,FALSE),"0")</f>
        <v>0</v>
      </c>
      <c r="AQ99" s="53" t="str">
        <f>IFERROR(VLOOKUP($A99,#REF!,17,FALSE),"0")</f>
        <v>0</v>
      </c>
      <c r="AR99" s="56">
        <f t="shared" si="42"/>
        <v>0</v>
      </c>
      <c r="AS99" s="53">
        <f t="shared" si="47"/>
        <v>0</v>
      </c>
      <c r="AT99" s="53" t="e">
        <f>$A$5</f>
        <v>#REF!</v>
      </c>
      <c r="AU99" s="53" t="str">
        <f>IFERROR(VLOOKUP($A99,#REF!,18,FALSE),"0")</f>
        <v>0</v>
      </c>
      <c r="AV99" s="53" t="str">
        <f>IFERROR(VLOOKUP($A99,#REF!,18,FALSE),"0")</f>
        <v>0</v>
      </c>
      <c r="AW99" s="53" t="str">
        <f>IFERROR(VLOOKUP($A99,#REF!,18,FALSE),"0")</f>
        <v>0</v>
      </c>
      <c r="AX99" s="53" t="str">
        <f>IFERROR(VLOOKUP($A99,#REF!,18,FALSE),"0")</f>
        <v>0</v>
      </c>
      <c r="AY99" s="53" t="str">
        <f>IFERROR(VLOOKUP($A99,#REF!,18,FALSE),"0")</f>
        <v>0</v>
      </c>
      <c r="AZ99" s="53" t="str">
        <f>IFERROR(VLOOKUP($A99,#REF!,18,FALSE),"0")</f>
        <v>0</v>
      </c>
      <c r="BA99" s="53" t="str">
        <f>IFERROR(VLOOKUP($A99,#REF!,18,FALSE),"0")</f>
        <v>0</v>
      </c>
      <c r="BB99" s="53" t="str">
        <f>IFERROR(VLOOKUP($A99,#REF!,18,FALSE),"0")</f>
        <v>0</v>
      </c>
      <c r="BC99" s="53" t="str">
        <f>IFERROR(VLOOKUP($A99,#REF!,18,FALSE),"0")</f>
        <v>0</v>
      </c>
      <c r="BD99" s="53" t="str">
        <f>IFERROR(VLOOKUP($A99,#REF!,18,FALSE),"0")</f>
        <v>0</v>
      </c>
      <c r="BE99" s="53" t="str">
        <f>IFERROR(VLOOKUP($A99,#REF!,18,FALSE),"0")</f>
        <v>0</v>
      </c>
      <c r="BF99" s="53" t="str">
        <f>IFERROR(VLOOKUP($A99,#REF!,18,FALSE),"0")</f>
        <v>0</v>
      </c>
      <c r="BG99" s="56">
        <f t="shared" si="43"/>
        <v>0</v>
      </c>
      <c r="BI99" s="53" t="e">
        <f>$A$5</f>
        <v>#REF!</v>
      </c>
      <c r="BJ99" s="53" t="str">
        <f>IFERROR(VLOOKUP($A99,#REF!,19,FALSE),"0")</f>
        <v>0</v>
      </c>
      <c r="BK99" s="53" t="str">
        <f>IFERROR(VLOOKUP($A99,#REF!,19,FALSE),"0")</f>
        <v>0</v>
      </c>
      <c r="BL99" s="53" t="str">
        <f>IFERROR(VLOOKUP($A99,#REF!,19,FALSE),"0")</f>
        <v>0</v>
      </c>
      <c r="BM99" s="53" t="str">
        <f>IFERROR(VLOOKUP($A99,#REF!,19,FALSE),"0")</f>
        <v>0</v>
      </c>
      <c r="BN99" s="53" t="str">
        <f>IFERROR(VLOOKUP($A99,#REF!,19,FALSE),"0")</f>
        <v>0</v>
      </c>
      <c r="BO99" s="53" t="str">
        <f>IFERROR(VLOOKUP($A99,#REF!,19,FALSE),"0")</f>
        <v>0</v>
      </c>
      <c r="BP99" s="53" t="str">
        <f>IFERROR(VLOOKUP($A99,#REF!,19,FALSE),"0")</f>
        <v>0</v>
      </c>
      <c r="BQ99" s="53" t="str">
        <f>IFERROR(VLOOKUP($A99,#REF!,19,FALSE),"0")</f>
        <v>0</v>
      </c>
      <c r="BR99" s="53" t="str">
        <f>IFERROR(VLOOKUP($A99,#REF!,19,FALSE),"0")</f>
        <v>0</v>
      </c>
      <c r="BS99" s="53" t="str">
        <f>IFERROR(VLOOKUP($A99,#REF!,19,FALSE),"0")</f>
        <v>0</v>
      </c>
      <c r="BT99" s="53" t="str">
        <f>IFERROR(VLOOKUP($A99,#REF!,19,FALSE),"0")</f>
        <v>0</v>
      </c>
      <c r="BU99" s="53" t="str">
        <f>IFERROR(VLOOKUP($A99,#REF!,19,FALSE),"0")</f>
        <v>0</v>
      </c>
      <c r="BV99" s="56">
        <f t="shared" si="44"/>
        <v>0</v>
      </c>
      <c r="CK99" s="56"/>
      <c r="CZ99" s="56"/>
    </row>
    <row r="100" spans="1:104" x14ac:dyDescent="0.25">
      <c r="A100" s="53" t="str">
        <f>$A$6</f>
        <v>yagiha</v>
      </c>
      <c r="B100" s="53" t="str">
        <f>IFERROR(VLOOKUP($A100,#REF!,15,FALSE),"0")</f>
        <v>0</v>
      </c>
      <c r="C100" s="53" t="str">
        <f>IFERROR(VLOOKUP($A100,#REF!,15,FALSE),"0")</f>
        <v>0</v>
      </c>
      <c r="D100" s="53" t="str">
        <f>IFERROR(VLOOKUP($A100,#REF!,15,FALSE),"0")</f>
        <v>0</v>
      </c>
      <c r="E100" s="53" t="str">
        <f>IFERROR(VLOOKUP($A100,#REF!,15,FALSE),"0")</f>
        <v>0</v>
      </c>
      <c r="F100" s="53" t="str">
        <f>IFERROR(VLOOKUP($A100,#REF!,15,FALSE),"0")</f>
        <v>0</v>
      </c>
      <c r="G100" s="53" t="str">
        <f>IFERROR(VLOOKUP($A100,#REF!,15,FALSE),"0")</f>
        <v>0</v>
      </c>
      <c r="H100" s="53" t="str">
        <f>IFERROR(VLOOKUP($A100,#REF!,15,FALSE),"0")</f>
        <v>0</v>
      </c>
      <c r="I100" s="53" t="str">
        <f>IFERROR(VLOOKUP($A100,#REF!,15,FALSE),"0")</f>
        <v>0</v>
      </c>
      <c r="J100" s="53" t="str">
        <f>IFERROR(VLOOKUP($A100,#REF!,15,FALSE),"0")</f>
        <v>0</v>
      </c>
      <c r="K100" s="53" t="str">
        <f>IFERROR(VLOOKUP($A100,#REF!,15,FALSE),"0")</f>
        <v>0</v>
      </c>
      <c r="L100" s="53" t="str">
        <f>IFERROR(VLOOKUP($A100,#REF!,15,FALSE),"0")</f>
        <v>0</v>
      </c>
      <c r="M100" s="53" t="str">
        <f>IFERROR(VLOOKUP($A100,#REF!,15,FALSE),"0")</f>
        <v>0</v>
      </c>
      <c r="N100" s="56">
        <f t="shared" si="40"/>
        <v>0</v>
      </c>
      <c r="O100" s="53">
        <f t="shared" si="45"/>
        <v>0</v>
      </c>
      <c r="P100" s="53" t="str">
        <f>$A$6</f>
        <v>yagiha</v>
      </c>
      <c r="Q100" s="53" t="str">
        <f>IFERROR(VLOOKUP($A100,#REF!,16,FALSE),"0")</f>
        <v>0</v>
      </c>
      <c r="R100" s="53" t="str">
        <f>IFERROR(VLOOKUP($A100,#REF!,16,FALSE),"0")</f>
        <v>0</v>
      </c>
      <c r="S100" s="53" t="str">
        <f>IFERROR(VLOOKUP($A100,#REF!,16,FALSE),"0")</f>
        <v>0</v>
      </c>
      <c r="T100" s="53" t="str">
        <f>IFERROR(VLOOKUP($A100,#REF!,16,FALSE),"0")</f>
        <v>0</v>
      </c>
      <c r="U100" s="53" t="str">
        <f>IFERROR(VLOOKUP($A100,#REF!,16,FALSE),"0")</f>
        <v>0</v>
      </c>
      <c r="V100" s="53" t="str">
        <f>IFERROR(VLOOKUP($A100,#REF!,16,FALSE),"0")</f>
        <v>0</v>
      </c>
      <c r="W100" s="53" t="str">
        <f>IFERROR(VLOOKUP($A100,#REF!,16,FALSE),"0")</f>
        <v>0</v>
      </c>
      <c r="X100" s="53" t="str">
        <f>IFERROR(VLOOKUP($A100,#REF!,16,FALSE),"0")</f>
        <v>0</v>
      </c>
      <c r="Y100" s="53" t="str">
        <f>IFERROR(VLOOKUP($A100,#REF!,16,FALSE),"0")</f>
        <v>0</v>
      </c>
      <c r="Z100" s="53" t="str">
        <f>IFERROR(VLOOKUP($A100,#REF!,16,FALSE),"0")</f>
        <v>0</v>
      </c>
      <c r="AA100" s="53" t="str">
        <f>IFERROR(VLOOKUP($A100,#REF!,16,FALSE),"0")</f>
        <v>0</v>
      </c>
      <c r="AB100" s="53" t="str">
        <f>IFERROR(VLOOKUP($A100,#REF!,16,FALSE),"0")</f>
        <v>0</v>
      </c>
      <c r="AC100" s="56">
        <f t="shared" si="41"/>
        <v>0</v>
      </c>
      <c r="AD100" s="53">
        <f t="shared" si="46"/>
        <v>0</v>
      </c>
      <c r="AE100" s="53" t="str">
        <f>$A$6</f>
        <v>yagiha</v>
      </c>
      <c r="AF100" s="53" t="str">
        <f>IFERROR(VLOOKUP($A100,#REF!,17,FALSE),"0")</f>
        <v>0</v>
      </c>
      <c r="AG100" s="53" t="str">
        <f>IFERROR(VLOOKUP($A100,#REF!,17,FALSE),"0")</f>
        <v>0</v>
      </c>
      <c r="AH100" s="53" t="str">
        <f>IFERROR(VLOOKUP($A100,#REF!,17,FALSE),"0")</f>
        <v>0</v>
      </c>
      <c r="AI100" s="53" t="str">
        <f>IFERROR(VLOOKUP($A100,#REF!,17,FALSE),"0")</f>
        <v>0</v>
      </c>
      <c r="AJ100" s="53" t="str">
        <f>IFERROR(VLOOKUP($A100,#REF!,17,FALSE),"0")</f>
        <v>0</v>
      </c>
      <c r="AK100" s="53" t="str">
        <f>IFERROR(VLOOKUP($A100,#REF!,17,FALSE),"0")</f>
        <v>0</v>
      </c>
      <c r="AL100" s="53" t="str">
        <f>IFERROR(VLOOKUP($A100,#REF!,17,FALSE),"0")</f>
        <v>0</v>
      </c>
      <c r="AM100" s="53" t="str">
        <f>IFERROR(VLOOKUP($A100,#REF!,17,FALSE),"0")</f>
        <v>0</v>
      </c>
      <c r="AN100" s="53" t="str">
        <f>IFERROR(VLOOKUP($A100,#REF!,17,FALSE),"0")</f>
        <v>0</v>
      </c>
      <c r="AO100" s="53" t="str">
        <f>IFERROR(VLOOKUP($A100,#REF!,17,FALSE),"0")</f>
        <v>0</v>
      </c>
      <c r="AP100" s="53" t="str">
        <f>IFERROR(VLOOKUP($A100,#REF!,17,FALSE),"0")</f>
        <v>0</v>
      </c>
      <c r="AQ100" s="53" t="str">
        <f>IFERROR(VLOOKUP($A100,#REF!,17,FALSE),"0")</f>
        <v>0</v>
      </c>
      <c r="AR100" s="56">
        <f t="shared" si="42"/>
        <v>0</v>
      </c>
      <c r="AS100" s="53">
        <f t="shared" si="47"/>
        <v>0</v>
      </c>
      <c r="AT100" s="53" t="str">
        <f>$A$6</f>
        <v>yagiha</v>
      </c>
      <c r="AU100" s="53" t="str">
        <f>IFERROR(VLOOKUP($A100,#REF!,18,FALSE),"0")</f>
        <v>0</v>
      </c>
      <c r="AV100" s="53" t="str">
        <f>IFERROR(VLOOKUP($A100,#REF!,18,FALSE),"0")</f>
        <v>0</v>
      </c>
      <c r="AW100" s="53" t="str">
        <f>IFERROR(VLOOKUP($A100,#REF!,18,FALSE),"0")</f>
        <v>0</v>
      </c>
      <c r="AX100" s="53" t="str">
        <f>IFERROR(VLOOKUP($A100,#REF!,18,FALSE),"0")</f>
        <v>0</v>
      </c>
      <c r="AY100" s="53" t="str">
        <f>IFERROR(VLOOKUP($A100,#REF!,18,FALSE),"0")</f>
        <v>0</v>
      </c>
      <c r="AZ100" s="53" t="str">
        <f>IFERROR(VLOOKUP($A100,#REF!,18,FALSE),"0")</f>
        <v>0</v>
      </c>
      <c r="BA100" s="53" t="str">
        <f>IFERROR(VLOOKUP($A100,#REF!,18,FALSE),"0")</f>
        <v>0</v>
      </c>
      <c r="BB100" s="53" t="str">
        <f>IFERROR(VLOOKUP($A100,#REF!,18,FALSE),"0")</f>
        <v>0</v>
      </c>
      <c r="BC100" s="53" t="str">
        <f>IFERROR(VLOOKUP($A100,#REF!,18,FALSE),"0")</f>
        <v>0</v>
      </c>
      <c r="BD100" s="53" t="str">
        <f>IFERROR(VLOOKUP($A100,#REF!,18,FALSE),"0")</f>
        <v>0</v>
      </c>
      <c r="BE100" s="53" t="str">
        <f>IFERROR(VLOOKUP($A100,#REF!,18,FALSE),"0")</f>
        <v>0</v>
      </c>
      <c r="BF100" s="53" t="str">
        <f>IFERROR(VLOOKUP($A100,#REF!,18,FALSE),"0")</f>
        <v>0</v>
      </c>
      <c r="BG100" s="56">
        <f t="shared" si="43"/>
        <v>0</v>
      </c>
      <c r="BI100" s="53" t="str">
        <f>$A$6</f>
        <v>yagiha</v>
      </c>
      <c r="BJ100" s="53" t="str">
        <f>IFERROR(VLOOKUP($A100,#REF!,19,FALSE),"0")</f>
        <v>0</v>
      </c>
      <c r="BK100" s="53" t="str">
        <f>IFERROR(VLOOKUP($A100,#REF!,19,FALSE),"0")</f>
        <v>0</v>
      </c>
      <c r="BL100" s="53" t="str">
        <f>IFERROR(VLOOKUP($A100,#REF!,19,FALSE),"0")</f>
        <v>0</v>
      </c>
      <c r="BM100" s="53" t="str">
        <f>IFERROR(VLOOKUP($A100,#REF!,19,FALSE),"0")</f>
        <v>0</v>
      </c>
      <c r="BN100" s="53" t="str">
        <f>IFERROR(VLOOKUP($A100,#REF!,19,FALSE),"0")</f>
        <v>0</v>
      </c>
      <c r="BO100" s="53" t="str">
        <f>IFERROR(VLOOKUP($A100,#REF!,19,FALSE),"0")</f>
        <v>0</v>
      </c>
      <c r="BP100" s="53" t="str">
        <f>IFERROR(VLOOKUP($A100,#REF!,19,FALSE),"0")</f>
        <v>0</v>
      </c>
      <c r="BQ100" s="53" t="str">
        <f>IFERROR(VLOOKUP($A100,#REF!,19,FALSE),"0")</f>
        <v>0</v>
      </c>
      <c r="BR100" s="53" t="str">
        <f>IFERROR(VLOOKUP($A100,#REF!,19,FALSE),"0")</f>
        <v>0</v>
      </c>
      <c r="BS100" s="53" t="str">
        <f>IFERROR(VLOOKUP($A100,#REF!,19,FALSE),"0")</f>
        <v>0</v>
      </c>
      <c r="BT100" s="53" t="str">
        <f>IFERROR(VLOOKUP($A100,#REF!,19,FALSE),"0")</f>
        <v>0</v>
      </c>
      <c r="BU100" s="53" t="str">
        <f>IFERROR(VLOOKUP($A100,#REF!,19,FALSE),"0")</f>
        <v>0</v>
      </c>
      <c r="BV100" s="56">
        <f t="shared" si="44"/>
        <v>0</v>
      </c>
      <c r="CK100" s="56"/>
      <c r="CZ100" s="56"/>
    </row>
    <row r="101" spans="1:104" x14ac:dyDescent="0.25">
      <c r="A101" s="53" t="str">
        <f>$A$7</f>
        <v>shingato</v>
      </c>
      <c r="B101" s="53" t="str">
        <f>IFERROR(VLOOKUP($A101,#REF!,15,FALSE),"0")</f>
        <v>0</v>
      </c>
      <c r="C101" s="53" t="str">
        <f>IFERROR(VLOOKUP($A101,#REF!,15,FALSE),"0")</f>
        <v>0</v>
      </c>
      <c r="D101" s="53" t="str">
        <f>IFERROR(VLOOKUP($A101,#REF!,15,FALSE),"0")</f>
        <v>0</v>
      </c>
      <c r="E101" s="53" t="str">
        <f>IFERROR(VLOOKUP($A101,#REF!,15,FALSE),"0")</f>
        <v>0</v>
      </c>
      <c r="F101" s="53" t="str">
        <f>IFERROR(VLOOKUP($A101,#REF!,15,FALSE),"0")</f>
        <v>0</v>
      </c>
      <c r="G101" s="53" t="str">
        <f>IFERROR(VLOOKUP($A101,#REF!,15,FALSE),"0")</f>
        <v>0</v>
      </c>
      <c r="H101" s="53" t="str">
        <f>IFERROR(VLOOKUP($A101,#REF!,15,FALSE),"0")</f>
        <v>0</v>
      </c>
      <c r="I101" s="53" t="str">
        <f>IFERROR(VLOOKUP($A101,#REF!,15,FALSE),"0")</f>
        <v>0</v>
      </c>
      <c r="J101" s="53" t="str">
        <f>IFERROR(VLOOKUP($A101,#REF!,15,FALSE),"0")</f>
        <v>0</v>
      </c>
      <c r="K101" s="53" t="str">
        <f>IFERROR(VLOOKUP($A101,#REF!,15,FALSE),"0")</f>
        <v>0</v>
      </c>
      <c r="L101" s="53" t="str">
        <f>IFERROR(VLOOKUP($A101,#REF!,15,FALSE),"0")</f>
        <v>0</v>
      </c>
      <c r="M101" s="53" t="str">
        <f>IFERROR(VLOOKUP($A101,#REF!,15,FALSE),"0")</f>
        <v>0</v>
      </c>
      <c r="N101" s="56">
        <f t="shared" si="40"/>
        <v>0</v>
      </c>
      <c r="O101" s="53">
        <f t="shared" si="45"/>
        <v>0</v>
      </c>
      <c r="P101" s="53" t="str">
        <f>$A$7</f>
        <v>shingato</v>
      </c>
      <c r="Q101" s="53" t="str">
        <f>IFERROR(VLOOKUP($A101,#REF!,16,FALSE),"0")</f>
        <v>0</v>
      </c>
      <c r="R101" s="53" t="str">
        <f>IFERROR(VLOOKUP($A101,#REF!,16,FALSE),"0")</f>
        <v>0</v>
      </c>
      <c r="S101" s="53" t="str">
        <f>IFERROR(VLOOKUP($A101,#REF!,16,FALSE),"0")</f>
        <v>0</v>
      </c>
      <c r="T101" s="53" t="str">
        <f>IFERROR(VLOOKUP($A101,#REF!,16,FALSE),"0")</f>
        <v>0</v>
      </c>
      <c r="U101" s="53" t="str">
        <f>IFERROR(VLOOKUP($A101,#REF!,16,FALSE),"0")</f>
        <v>0</v>
      </c>
      <c r="V101" s="53" t="str">
        <f>IFERROR(VLOOKUP($A101,#REF!,16,FALSE),"0")</f>
        <v>0</v>
      </c>
      <c r="W101" s="53" t="str">
        <f>IFERROR(VLOOKUP($A101,#REF!,16,FALSE),"0")</f>
        <v>0</v>
      </c>
      <c r="X101" s="53" t="str">
        <f>IFERROR(VLOOKUP($A101,#REF!,16,FALSE),"0")</f>
        <v>0</v>
      </c>
      <c r="Y101" s="53" t="str">
        <f>IFERROR(VLOOKUP($A101,#REF!,16,FALSE),"0")</f>
        <v>0</v>
      </c>
      <c r="Z101" s="53" t="str">
        <f>IFERROR(VLOOKUP($A101,#REF!,16,FALSE),"0")</f>
        <v>0</v>
      </c>
      <c r="AA101" s="53" t="str">
        <f>IFERROR(VLOOKUP($A101,#REF!,16,FALSE),"0")</f>
        <v>0</v>
      </c>
      <c r="AB101" s="53" t="str">
        <f>IFERROR(VLOOKUP($A101,#REF!,16,FALSE),"0")</f>
        <v>0</v>
      </c>
      <c r="AC101" s="56">
        <f t="shared" si="41"/>
        <v>0</v>
      </c>
      <c r="AD101" s="53">
        <f t="shared" si="46"/>
        <v>0</v>
      </c>
      <c r="AE101" s="53" t="str">
        <f>$A$7</f>
        <v>shingato</v>
      </c>
      <c r="AF101" s="53" t="str">
        <f>IFERROR(VLOOKUP($A101,#REF!,17,FALSE),"0")</f>
        <v>0</v>
      </c>
      <c r="AG101" s="53" t="str">
        <f>IFERROR(VLOOKUP($A101,#REF!,17,FALSE),"0")</f>
        <v>0</v>
      </c>
      <c r="AH101" s="53" t="str">
        <f>IFERROR(VLOOKUP($A101,#REF!,17,FALSE),"0")</f>
        <v>0</v>
      </c>
      <c r="AI101" s="53" t="str">
        <f>IFERROR(VLOOKUP($A101,#REF!,17,FALSE),"0")</f>
        <v>0</v>
      </c>
      <c r="AJ101" s="53" t="str">
        <f>IFERROR(VLOOKUP($A101,#REF!,17,FALSE),"0")</f>
        <v>0</v>
      </c>
      <c r="AK101" s="53" t="str">
        <f>IFERROR(VLOOKUP($A101,#REF!,17,FALSE),"0")</f>
        <v>0</v>
      </c>
      <c r="AL101" s="53" t="str">
        <f>IFERROR(VLOOKUP($A101,#REF!,17,FALSE),"0")</f>
        <v>0</v>
      </c>
      <c r="AM101" s="53" t="str">
        <f>IFERROR(VLOOKUP($A101,#REF!,17,FALSE),"0")</f>
        <v>0</v>
      </c>
      <c r="AN101" s="53" t="str">
        <f>IFERROR(VLOOKUP($A101,#REF!,17,FALSE),"0")</f>
        <v>0</v>
      </c>
      <c r="AO101" s="53" t="str">
        <f>IFERROR(VLOOKUP($A101,#REF!,17,FALSE),"0")</f>
        <v>0</v>
      </c>
      <c r="AP101" s="53" t="str">
        <f>IFERROR(VLOOKUP($A101,#REF!,17,FALSE),"0")</f>
        <v>0</v>
      </c>
      <c r="AQ101" s="53" t="str">
        <f>IFERROR(VLOOKUP($A101,#REF!,17,FALSE),"0")</f>
        <v>0</v>
      </c>
      <c r="AR101" s="56">
        <f t="shared" si="42"/>
        <v>0</v>
      </c>
      <c r="AS101" s="53">
        <f t="shared" si="47"/>
        <v>0</v>
      </c>
      <c r="AT101" s="53" t="str">
        <f>$A$7</f>
        <v>shingato</v>
      </c>
      <c r="AU101" s="53" t="str">
        <f>IFERROR(VLOOKUP($A101,#REF!,18,FALSE),"0")</f>
        <v>0</v>
      </c>
      <c r="AV101" s="53" t="str">
        <f>IFERROR(VLOOKUP($A101,#REF!,18,FALSE),"0")</f>
        <v>0</v>
      </c>
      <c r="AW101" s="53" t="str">
        <f>IFERROR(VLOOKUP($A101,#REF!,18,FALSE),"0")</f>
        <v>0</v>
      </c>
      <c r="AX101" s="53" t="str">
        <f>IFERROR(VLOOKUP($A101,#REF!,18,FALSE),"0")</f>
        <v>0</v>
      </c>
      <c r="AY101" s="53" t="str">
        <f>IFERROR(VLOOKUP($A101,#REF!,18,FALSE),"0")</f>
        <v>0</v>
      </c>
      <c r="AZ101" s="53" t="str">
        <f>IFERROR(VLOOKUP($A101,#REF!,18,FALSE),"0")</f>
        <v>0</v>
      </c>
      <c r="BA101" s="53" t="str">
        <f>IFERROR(VLOOKUP($A101,#REF!,18,FALSE),"0")</f>
        <v>0</v>
      </c>
      <c r="BB101" s="53" t="str">
        <f>IFERROR(VLOOKUP($A101,#REF!,18,FALSE),"0")</f>
        <v>0</v>
      </c>
      <c r="BC101" s="53" t="str">
        <f>IFERROR(VLOOKUP($A101,#REF!,18,FALSE),"0")</f>
        <v>0</v>
      </c>
      <c r="BD101" s="53" t="str">
        <f>IFERROR(VLOOKUP($A101,#REF!,18,FALSE),"0")</f>
        <v>0</v>
      </c>
      <c r="BE101" s="53" t="str">
        <f>IFERROR(VLOOKUP($A101,#REF!,18,FALSE),"0")</f>
        <v>0</v>
      </c>
      <c r="BF101" s="53" t="str">
        <f>IFERROR(VLOOKUP($A101,#REF!,18,FALSE),"0")</f>
        <v>0</v>
      </c>
      <c r="BG101" s="56">
        <f t="shared" si="43"/>
        <v>0</v>
      </c>
      <c r="BI101" s="53" t="str">
        <f>$A$7</f>
        <v>shingato</v>
      </c>
      <c r="BJ101" s="53" t="str">
        <f>IFERROR(VLOOKUP($A101,#REF!,19,FALSE),"0")</f>
        <v>0</v>
      </c>
      <c r="BK101" s="53" t="str">
        <f>IFERROR(VLOOKUP($A101,#REF!,19,FALSE),"0")</f>
        <v>0</v>
      </c>
      <c r="BL101" s="53" t="str">
        <f>IFERROR(VLOOKUP($A101,#REF!,19,FALSE),"0")</f>
        <v>0</v>
      </c>
      <c r="BM101" s="53" t="str">
        <f>IFERROR(VLOOKUP($A101,#REF!,19,FALSE),"0")</f>
        <v>0</v>
      </c>
      <c r="BN101" s="53" t="str">
        <f>IFERROR(VLOOKUP($A101,#REF!,19,FALSE),"0")</f>
        <v>0</v>
      </c>
      <c r="BO101" s="53" t="str">
        <f>IFERROR(VLOOKUP($A101,#REF!,19,FALSE),"0")</f>
        <v>0</v>
      </c>
      <c r="BP101" s="53" t="str">
        <f>IFERROR(VLOOKUP($A101,#REF!,19,FALSE),"0")</f>
        <v>0</v>
      </c>
      <c r="BQ101" s="53" t="str">
        <f>IFERROR(VLOOKUP($A101,#REF!,19,FALSE),"0")</f>
        <v>0</v>
      </c>
      <c r="BR101" s="53" t="str">
        <f>IFERROR(VLOOKUP($A101,#REF!,19,FALSE),"0")</f>
        <v>0</v>
      </c>
      <c r="BS101" s="53" t="str">
        <f>IFERROR(VLOOKUP($A101,#REF!,19,FALSE),"0")</f>
        <v>0</v>
      </c>
      <c r="BT101" s="53" t="str">
        <f>IFERROR(VLOOKUP($A101,#REF!,19,FALSE),"0")</f>
        <v>0</v>
      </c>
      <c r="BU101" s="53" t="str">
        <f>IFERROR(VLOOKUP($A101,#REF!,19,FALSE),"0")</f>
        <v>0</v>
      </c>
      <c r="BV101" s="56">
        <f t="shared" si="44"/>
        <v>0</v>
      </c>
      <c r="CK101" s="56"/>
      <c r="CZ101" s="56"/>
    </row>
    <row r="102" spans="1:104" x14ac:dyDescent="0.25">
      <c r="A102" s="53" t="str">
        <f>$A$8</f>
        <v>nreika</v>
      </c>
      <c r="B102" s="53" t="str">
        <f>IFERROR(VLOOKUP($A102,#REF!,15,FALSE),"0")</f>
        <v>0</v>
      </c>
      <c r="C102" s="53" t="str">
        <f>IFERROR(VLOOKUP($A102,#REF!,15,FALSE),"0")</f>
        <v>0</v>
      </c>
      <c r="D102" s="53" t="str">
        <f>IFERROR(VLOOKUP($A102,#REF!,15,FALSE),"0")</f>
        <v>0</v>
      </c>
      <c r="E102" s="53" t="str">
        <f>IFERROR(VLOOKUP($A102,#REF!,15,FALSE),"0")</f>
        <v>0</v>
      </c>
      <c r="F102" s="53" t="str">
        <f>IFERROR(VLOOKUP($A102,#REF!,15,FALSE),"0")</f>
        <v>0</v>
      </c>
      <c r="G102" s="53" t="str">
        <f>IFERROR(VLOOKUP($A102,#REF!,15,FALSE),"0")</f>
        <v>0</v>
      </c>
      <c r="H102" s="53" t="str">
        <f>IFERROR(VLOOKUP($A102,#REF!,15,FALSE),"0")</f>
        <v>0</v>
      </c>
      <c r="I102" s="53" t="str">
        <f>IFERROR(VLOOKUP($A102,#REF!,15,FALSE),"0")</f>
        <v>0</v>
      </c>
      <c r="J102" s="53" t="str">
        <f>IFERROR(VLOOKUP($A102,#REF!,15,FALSE),"0")</f>
        <v>0</v>
      </c>
      <c r="K102" s="53" t="str">
        <f>IFERROR(VLOOKUP($A102,#REF!,15,FALSE),"0")</f>
        <v>0</v>
      </c>
      <c r="L102" s="53" t="str">
        <f>IFERROR(VLOOKUP($A102,#REF!,15,FALSE),"0")</f>
        <v>0</v>
      </c>
      <c r="M102" s="53" t="str">
        <f>IFERROR(VLOOKUP($A102,#REF!,15,FALSE),"0")</f>
        <v>0</v>
      </c>
      <c r="N102" s="56">
        <f t="shared" si="40"/>
        <v>0</v>
      </c>
      <c r="O102" s="53">
        <f t="shared" si="45"/>
        <v>0</v>
      </c>
      <c r="P102" s="53" t="str">
        <f>$A$8</f>
        <v>nreika</v>
      </c>
      <c r="Q102" s="53" t="str">
        <f>IFERROR(VLOOKUP($A102,#REF!,16,FALSE),"0")</f>
        <v>0</v>
      </c>
      <c r="R102" s="53" t="str">
        <f>IFERROR(VLOOKUP($A102,#REF!,16,FALSE),"0")</f>
        <v>0</v>
      </c>
      <c r="S102" s="53" t="str">
        <f>IFERROR(VLOOKUP($A102,#REF!,16,FALSE),"0")</f>
        <v>0</v>
      </c>
      <c r="T102" s="53" t="str">
        <f>IFERROR(VLOOKUP($A102,#REF!,16,FALSE),"0")</f>
        <v>0</v>
      </c>
      <c r="U102" s="53" t="str">
        <f>IFERROR(VLOOKUP($A102,#REF!,16,FALSE),"0")</f>
        <v>0</v>
      </c>
      <c r="V102" s="53" t="str">
        <f>IFERROR(VLOOKUP($A102,#REF!,16,FALSE),"0")</f>
        <v>0</v>
      </c>
      <c r="W102" s="53" t="str">
        <f>IFERROR(VLOOKUP($A102,#REF!,16,FALSE),"0")</f>
        <v>0</v>
      </c>
      <c r="X102" s="53" t="str">
        <f>IFERROR(VLOOKUP($A102,#REF!,16,FALSE),"0")</f>
        <v>0</v>
      </c>
      <c r="Y102" s="53" t="str">
        <f>IFERROR(VLOOKUP($A102,#REF!,16,FALSE),"0")</f>
        <v>0</v>
      </c>
      <c r="Z102" s="53" t="str">
        <f>IFERROR(VLOOKUP($A102,#REF!,16,FALSE),"0")</f>
        <v>0</v>
      </c>
      <c r="AA102" s="53" t="str">
        <f>IFERROR(VLOOKUP($A102,#REF!,16,FALSE),"0")</f>
        <v>0</v>
      </c>
      <c r="AB102" s="53" t="str">
        <f>IFERROR(VLOOKUP($A102,#REF!,16,FALSE),"0")</f>
        <v>0</v>
      </c>
      <c r="AC102" s="56">
        <f t="shared" si="41"/>
        <v>0</v>
      </c>
      <c r="AD102" s="53">
        <f t="shared" si="46"/>
        <v>0</v>
      </c>
      <c r="AE102" s="53" t="str">
        <f>$A$8</f>
        <v>nreika</v>
      </c>
      <c r="AF102" s="53" t="str">
        <f>IFERROR(VLOOKUP($A102,#REF!,17,FALSE),"0")</f>
        <v>0</v>
      </c>
      <c r="AG102" s="53" t="str">
        <f>IFERROR(VLOOKUP($A102,#REF!,17,FALSE),"0")</f>
        <v>0</v>
      </c>
      <c r="AH102" s="53" t="str">
        <f>IFERROR(VLOOKUP($A102,#REF!,17,FALSE),"0")</f>
        <v>0</v>
      </c>
      <c r="AI102" s="53" t="str">
        <f>IFERROR(VLOOKUP($A102,#REF!,17,FALSE),"0")</f>
        <v>0</v>
      </c>
      <c r="AJ102" s="53" t="str">
        <f>IFERROR(VLOOKUP($A102,#REF!,17,FALSE),"0")</f>
        <v>0</v>
      </c>
      <c r="AK102" s="53" t="str">
        <f>IFERROR(VLOOKUP($A102,#REF!,17,FALSE),"0")</f>
        <v>0</v>
      </c>
      <c r="AL102" s="53" t="str">
        <f>IFERROR(VLOOKUP($A102,#REF!,17,FALSE),"0")</f>
        <v>0</v>
      </c>
      <c r="AM102" s="53" t="str">
        <f>IFERROR(VLOOKUP($A102,#REF!,17,FALSE),"0")</f>
        <v>0</v>
      </c>
      <c r="AN102" s="53" t="str">
        <f>IFERROR(VLOOKUP($A102,#REF!,17,FALSE),"0")</f>
        <v>0</v>
      </c>
      <c r="AO102" s="53" t="str">
        <f>IFERROR(VLOOKUP($A102,#REF!,17,FALSE),"0")</f>
        <v>0</v>
      </c>
      <c r="AP102" s="53" t="str">
        <f>IFERROR(VLOOKUP($A102,#REF!,17,FALSE),"0")</f>
        <v>0</v>
      </c>
      <c r="AQ102" s="53" t="str">
        <f>IFERROR(VLOOKUP($A102,#REF!,17,FALSE),"0")</f>
        <v>0</v>
      </c>
      <c r="AR102" s="56">
        <f t="shared" si="42"/>
        <v>0</v>
      </c>
      <c r="AS102" s="53">
        <f t="shared" si="47"/>
        <v>0</v>
      </c>
      <c r="AT102" s="53" t="str">
        <f>$A$8</f>
        <v>nreika</v>
      </c>
      <c r="AU102" s="53" t="str">
        <f>IFERROR(VLOOKUP($A102,#REF!,18,FALSE),"0")</f>
        <v>0</v>
      </c>
      <c r="AV102" s="53" t="str">
        <f>IFERROR(VLOOKUP($A102,#REF!,18,FALSE),"0")</f>
        <v>0</v>
      </c>
      <c r="AW102" s="53" t="str">
        <f>IFERROR(VLOOKUP($A102,#REF!,18,FALSE),"0")</f>
        <v>0</v>
      </c>
      <c r="AX102" s="53" t="str">
        <f>IFERROR(VLOOKUP($A102,#REF!,18,FALSE),"0")</f>
        <v>0</v>
      </c>
      <c r="AY102" s="53" t="str">
        <f>IFERROR(VLOOKUP($A102,#REF!,18,FALSE),"0")</f>
        <v>0</v>
      </c>
      <c r="AZ102" s="53" t="str">
        <f>IFERROR(VLOOKUP($A102,#REF!,18,FALSE),"0")</f>
        <v>0</v>
      </c>
      <c r="BA102" s="53" t="str">
        <f>IFERROR(VLOOKUP($A102,#REF!,18,FALSE),"0")</f>
        <v>0</v>
      </c>
      <c r="BB102" s="53" t="str">
        <f>IFERROR(VLOOKUP($A102,#REF!,18,FALSE),"0")</f>
        <v>0</v>
      </c>
      <c r="BC102" s="53" t="str">
        <f>IFERROR(VLOOKUP($A102,#REF!,18,FALSE),"0")</f>
        <v>0</v>
      </c>
      <c r="BD102" s="53" t="str">
        <f>IFERROR(VLOOKUP($A102,#REF!,18,FALSE),"0")</f>
        <v>0</v>
      </c>
      <c r="BE102" s="53" t="str">
        <f>IFERROR(VLOOKUP($A102,#REF!,18,FALSE),"0")</f>
        <v>0</v>
      </c>
      <c r="BF102" s="53" t="str">
        <f>IFERROR(VLOOKUP($A102,#REF!,18,FALSE),"0")</f>
        <v>0</v>
      </c>
      <c r="BG102" s="56">
        <f t="shared" si="43"/>
        <v>0</v>
      </c>
      <c r="BI102" s="53" t="str">
        <f>$A$8</f>
        <v>nreika</v>
      </c>
      <c r="BJ102" s="53" t="str">
        <f>IFERROR(VLOOKUP($A102,#REF!,19,FALSE),"0")</f>
        <v>0</v>
      </c>
      <c r="BK102" s="53" t="str">
        <f>IFERROR(VLOOKUP($A102,#REF!,19,FALSE),"0")</f>
        <v>0</v>
      </c>
      <c r="BL102" s="53" t="str">
        <f>IFERROR(VLOOKUP($A102,#REF!,19,FALSE),"0")</f>
        <v>0</v>
      </c>
      <c r="BM102" s="53" t="str">
        <f>IFERROR(VLOOKUP($A102,#REF!,19,FALSE),"0")</f>
        <v>0</v>
      </c>
      <c r="BN102" s="53" t="str">
        <f>IFERROR(VLOOKUP($A102,#REF!,19,FALSE),"0")</f>
        <v>0</v>
      </c>
      <c r="BO102" s="53" t="str">
        <f>IFERROR(VLOOKUP($A102,#REF!,19,FALSE),"0")</f>
        <v>0</v>
      </c>
      <c r="BP102" s="53" t="str">
        <f>IFERROR(VLOOKUP($A102,#REF!,19,FALSE),"0")</f>
        <v>0</v>
      </c>
      <c r="BQ102" s="53" t="str">
        <f>IFERROR(VLOOKUP($A102,#REF!,19,FALSE),"0")</f>
        <v>0</v>
      </c>
      <c r="BR102" s="53" t="str">
        <f>IFERROR(VLOOKUP($A102,#REF!,19,FALSE),"0")</f>
        <v>0</v>
      </c>
      <c r="BS102" s="53" t="str">
        <f>IFERROR(VLOOKUP($A102,#REF!,19,FALSE),"0")</f>
        <v>0</v>
      </c>
      <c r="BT102" s="53" t="str">
        <f>IFERROR(VLOOKUP($A102,#REF!,19,FALSE),"0")</f>
        <v>0</v>
      </c>
      <c r="BU102" s="53" t="str">
        <f>IFERROR(VLOOKUP($A102,#REF!,19,FALSE),"0")</f>
        <v>0</v>
      </c>
      <c r="BV102" s="56">
        <f t="shared" si="44"/>
        <v>0</v>
      </c>
      <c r="CK102" s="56"/>
      <c r="CZ102" s="56"/>
    </row>
    <row r="103" spans="1:104" x14ac:dyDescent="0.25">
      <c r="A103" s="53" t="str">
        <f>$A$9</f>
        <v>hontak</v>
      </c>
      <c r="B103" s="53" t="str">
        <f>IFERROR(VLOOKUP($A103,#REF!,15,FALSE),"0")</f>
        <v>0</v>
      </c>
      <c r="C103" s="53" t="str">
        <f>IFERROR(VLOOKUP($A103,#REF!,15,FALSE),"0")</f>
        <v>0</v>
      </c>
      <c r="D103" s="53" t="str">
        <f>IFERROR(VLOOKUP($A103,#REF!,15,FALSE),"0")</f>
        <v>0</v>
      </c>
      <c r="E103" s="53" t="str">
        <f>IFERROR(VLOOKUP($A103,#REF!,15,FALSE),"0")</f>
        <v>0</v>
      </c>
      <c r="F103" s="53" t="str">
        <f>IFERROR(VLOOKUP($A103,#REF!,15,FALSE),"0")</f>
        <v>0</v>
      </c>
      <c r="G103" s="53" t="str">
        <f>IFERROR(VLOOKUP($A103,#REF!,15,FALSE),"0")</f>
        <v>0</v>
      </c>
      <c r="H103" s="53" t="str">
        <f>IFERROR(VLOOKUP($A103,#REF!,15,FALSE),"0")</f>
        <v>0</v>
      </c>
      <c r="I103" s="53" t="str">
        <f>IFERROR(VLOOKUP($A103,#REF!,15,FALSE),"0")</f>
        <v>0</v>
      </c>
      <c r="J103" s="53" t="str">
        <f>IFERROR(VLOOKUP($A103,#REF!,15,FALSE),"0")</f>
        <v>0</v>
      </c>
      <c r="K103" s="53" t="str">
        <f>IFERROR(VLOOKUP($A103,#REF!,15,FALSE),"0")</f>
        <v>0</v>
      </c>
      <c r="L103" s="53" t="str">
        <f>IFERROR(VLOOKUP($A103,#REF!,15,FALSE),"0")</f>
        <v>0</v>
      </c>
      <c r="M103" s="53" t="str">
        <f>IFERROR(VLOOKUP($A103,#REF!,15,FALSE),"0")</f>
        <v>0</v>
      </c>
      <c r="N103" s="56">
        <f t="shared" si="40"/>
        <v>0</v>
      </c>
      <c r="O103" s="53">
        <f t="shared" si="45"/>
        <v>0</v>
      </c>
      <c r="P103" s="53" t="str">
        <f>$A$9</f>
        <v>hontak</v>
      </c>
      <c r="Q103" s="53" t="str">
        <f>IFERROR(VLOOKUP($A103,#REF!,16,FALSE),"0")</f>
        <v>0</v>
      </c>
      <c r="R103" s="53" t="str">
        <f>IFERROR(VLOOKUP($A103,#REF!,16,FALSE),"0")</f>
        <v>0</v>
      </c>
      <c r="S103" s="53" t="str">
        <f>IFERROR(VLOOKUP($A103,#REF!,16,FALSE),"0")</f>
        <v>0</v>
      </c>
      <c r="T103" s="53" t="str">
        <f>IFERROR(VLOOKUP($A103,#REF!,16,FALSE),"0")</f>
        <v>0</v>
      </c>
      <c r="U103" s="53" t="str">
        <f>IFERROR(VLOOKUP($A103,#REF!,16,FALSE),"0")</f>
        <v>0</v>
      </c>
      <c r="V103" s="53" t="str">
        <f>IFERROR(VLOOKUP($A103,#REF!,16,FALSE),"0")</f>
        <v>0</v>
      </c>
      <c r="W103" s="53" t="str">
        <f>IFERROR(VLOOKUP($A103,#REF!,16,FALSE),"0")</f>
        <v>0</v>
      </c>
      <c r="X103" s="53" t="str">
        <f>IFERROR(VLOOKUP($A103,#REF!,16,FALSE),"0")</f>
        <v>0</v>
      </c>
      <c r="Y103" s="53" t="str">
        <f>IFERROR(VLOOKUP($A103,#REF!,16,FALSE),"0")</f>
        <v>0</v>
      </c>
      <c r="Z103" s="53" t="str">
        <f>IFERROR(VLOOKUP($A103,#REF!,16,FALSE),"0")</f>
        <v>0</v>
      </c>
      <c r="AA103" s="53" t="str">
        <f>IFERROR(VLOOKUP($A103,#REF!,16,FALSE),"0")</f>
        <v>0</v>
      </c>
      <c r="AB103" s="53" t="str">
        <f>IFERROR(VLOOKUP($A103,#REF!,16,FALSE),"0")</f>
        <v>0</v>
      </c>
      <c r="AC103" s="56">
        <f t="shared" si="41"/>
        <v>0</v>
      </c>
      <c r="AD103" s="53">
        <f t="shared" si="46"/>
        <v>0</v>
      </c>
      <c r="AE103" s="53" t="str">
        <f>$A$9</f>
        <v>hontak</v>
      </c>
      <c r="AF103" s="53" t="str">
        <f>IFERROR(VLOOKUP($A103,#REF!,17,FALSE),"0")</f>
        <v>0</v>
      </c>
      <c r="AG103" s="53" t="str">
        <f>IFERROR(VLOOKUP($A103,#REF!,17,FALSE),"0")</f>
        <v>0</v>
      </c>
      <c r="AH103" s="53" t="str">
        <f>IFERROR(VLOOKUP($A103,#REF!,17,FALSE),"0")</f>
        <v>0</v>
      </c>
      <c r="AI103" s="53" t="str">
        <f>IFERROR(VLOOKUP($A103,#REF!,17,FALSE),"0")</f>
        <v>0</v>
      </c>
      <c r="AJ103" s="53" t="str">
        <f>IFERROR(VLOOKUP($A103,#REF!,17,FALSE),"0")</f>
        <v>0</v>
      </c>
      <c r="AK103" s="53" t="str">
        <f>IFERROR(VLOOKUP($A103,#REF!,17,FALSE),"0")</f>
        <v>0</v>
      </c>
      <c r="AL103" s="53" t="str">
        <f>IFERROR(VLOOKUP($A103,#REF!,17,FALSE),"0")</f>
        <v>0</v>
      </c>
      <c r="AM103" s="53" t="str">
        <f>IFERROR(VLOOKUP($A103,#REF!,17,FALSE),"0")</f>
        <v>0</v>
      </c>
      <c r="AN103" s="53" t="str">
        <f>IFERROR(VLOOKUP($A103,#REF!,17,FALSE),"0")</f>
        <v>0</v>
      </c>
      <c r="AO103" s="53" t="str">
        <f>IFERROR(VLOOKUP($A103,#REF!,17,FALSE),"0")</f>
        <v>0</v>
      </c>
      <c r="AP103" s="53" t="str">
        <f>IFERROR(VLOOKUP($A103,#REF!,17,FALSE),"0")</f>
        <v>0</v>
      </c>
      <c r="AQ103" s="53" t="str">
        <f>IFERROR(VLOOKUP($A103,#REF!,17,FALSE),"0")</f>
        <v>0</v>
      </c>
      <c r="AR103" s="56">
        <f t="shared" si="42"/>
        <v>0</v>
      </c>
      <c r="AS103" s="53">
        <f t="shared" si="47"/>
        <v>0</v>
      </c>
      <c r="AT103" s="53" t="str">
        <f>$A$9</f>
        <v>hontak</v>
      </c>
      <c r="AU103" s="53" t="str">
        <f>IFERROR(VLOOKUP($A103,#REF!,18,FALSE),"0")</f>
        <v>0</v>
      </c>
      <c r="AV103" s="53" t="str">
        <f>IFERROR(VLOOKUP($A103,#REF!,18,FALSE),"0")</f>
        <v>0</v>
      </c>
      <c r="AW103" s="53" t="str">
        <f>IFERROR(VLOOKUP($A103,#REF!,18,FALSE),"0")</f>
        <v>0</v>
      </c>
      <c r="AX103" s="53" t="str">
        <f>IFERROR(VLOOKUP($A103,#REF!,18,FALSE),"0")</f>
        <v>0</v>
      </c>
      <c r="AY103" s="53" t="str">
        <f>IFERROR(VLOOKUP($A103,#REF!,18,FALSE),"0")</f>
        <v>0</v>
      </c>
      <c r="AZ103" s="53" t="str">
        <f>IFERROR(VLOOKUP($A103,#REF!,18,FALSE),"0")</f>
        <v>0</v>
      </c>
      <c r="BA103" s="53" t="str">
        <f>IFERROR(VLOOKUP($A103,#REF!,18,FALSE),"0")</f>
        <v>0</v>
      </c>
      <c r="BB103" s="53" t="str">
        <f>IFERROR(VLOOKUP($A103,#REF!,18,FALSE),"0")</f>
        <v>0</v>
      </c>
      <c r="BC103" s="53" t="str">
        <f>IFERROR(VLOOKUP($A103,#REF!,18,FALSE),"0")</f>
        <v>0</v>
      </c>
      <c r="BD103" s="53" t="str">
        <f>IFERROR(VLOOKUP($A103,#REF!,18,FALSE),"0")</f>
        <v>0</v>
      </c>
      <c r="BE103" s="53" t="str">
        <f>IFERROR(VLOOKUP($A103,#REF!,18,FALSE),"0")</f>
        <v>0</v>
      </c>
      <c r="BF103" s="53" t="str">
        <f>IFERROR(VLOOKUP($A103,#REF!,18,FALSE),"0")</f>
        <v>0</v>
      </c>
      <c r="BG103" s="56">
        <f t="shared" si="43"/>
        <v>0</v>
      </c>
      <c r="BI103" s="53" t="str">
        <f>$A$9</f>
        <v>hontak</v>
      </c>
      <c r="BJ103" s="53" t="str">
        <f>IFERROR(VLOOKUP($A103,#REF!,19,FALSE),"0")</f>
        <v>0</v>
      </c>
      <c r="BK103" s="53" t="str">
        <f>IFERROR(VLOOKUP($A103,#REF!,19,FALSE),"0")</f>
        <v>0</v>
      </c>
      <c r="BL103" s="53" t="str">
        <f>IFERROR(VLOOKUP($A103,#REF!,19,FALSE),"0")</f>
        <v>0</v>
      </c>
      <c r="BM103" s="53" t="str">
        <f>IFERROR(VLOOKUP($A103,#REF!,19,FALSE),"0")</f>
        <v>0</v>
      </c>
      <c r="BN103" s="53" t="str">
        <f>IFERROR(VLOOKUP($A103,#REF!,19,FALSE),"0")</f>
        <v>0</v>
      </c>
      <c r="BO103" s="53" t="str">
        <f>IFERROR(VLOOKUP($A103,#REF!,19,FALSE),"0")</f>
        <v>0</v>
      </c>
      <c r="BP103" s="53" t="str">
        <f>IFERROR(VLOOKUP($A103,#REF!,19,FALSE),"0")</f>
        <v>0</v>
      </c>
      <c r="BQ103" s="53" t="str">
        <f>IFERROR(VLOOKUP($A103,#REF!,19,FALSE),"0")</f>
        <v>0</v>
      </c>
      <c r="BR103" s="53" t="str">
        <f>IFERROR(VLOOKUP($A103,#REF!,19,FALSE),"0")</f>
        <v>0</v>
      </c>
      <c r="BS103" s="53" t="str">
        <f>IFERROR(VLOOKUP($A103,#REF!,19,FALSE),"0")</f>
        <v>0</v>
      </c>
      <c r="BT103" s="53" t="str">
        <f>IFERROR(VLOOKUP($A103,#REF!,19,FALSE),"0")</f>
        <v>0</v>
      </c>
      <c r="BU103" s="53" t="str">
        <f>IFERROR(VLOOKUP($A103,#REF!,19,FALSE),"0")</f>
        <v>0</v>
      </c>
      <c r="BV103" s="56">
        <f t="shared" si="44"/>
        <v>0</v>
      </c>
      <c r="CK103" s="56"/>
      <c r="CZ103" s="56"/>
    </row>
    <row r="104" spans="1:104" x14ac:dyDescent="0.25">
      <c r="A104" s="53" t="str">
        <f>$A$10</f>
        <v>zhixiay</v>
      </c>
      <c r="B104" s="53" t="str">
        <f>IFERROR(VLOOKUP($A104,#REF!,15,FALSE),"0")</f>
        <v>0</v>
      </c>
      <c r="C104" s="53" t="str">
        <f>IFERROR(VLOOKUP($A104,#REF!,15,FALSE),"0")</f>
        <v>0</v>
      </c>
      <c r="D104" s="53" t="str">
        <f>IFERROR(VLOOKUP($A104,#REF!,15,FALSE),"0")</f>
        <v>0</v>
      </c>
      <c r="E104" s="53" t="str">
        <f>IFERROR(VLOOKUP($A104,#REF!,15,FALSE),"0")</f>
        <v>0</v>
      </c>
      <c r="F104" s="53" t="str">
        <f>IFERROR(VLOOKUP($A104,#REF!,15,FALSE),"0")</f>
        <v>0</v>
      </c>
      <c r="G104" s="53" t="str">
        <f>IFERROR(VLOOKUP($A104,#REF!,15,FALSE),"0")</f>
        <v>0</v>
      </c>
      <c r="H104" s="53" t="str">
        <f>IFERROR(VLOOKUP($A104,#REF!,15,FALSE),"0")</f>
        <v>0</v>
      </c>
      <c r="I104" s="53" t="str">
        <f>IFERROR(VLOOKUP($A104,#REF!,15,FALSE),"0")</f>
        <v>0</v>
      </c>
      <c r="J104" s="53" t="str">
        <f>IFERROR(VLOOKUP($A104,#REF!,15,FALSE),"0")</f>
        <v>0</v>
      </c>
      <c r="K104" s="53" t="str">
        <f>IFERROR(VLOOKUP($A104,#REF!,15,FALSE),"0")</f>
        <v>0</v>
      </c>
      <c r="L104" s="53" t="str">
        <f>IFERROR(VLOOKUP($A104,#REF!,15,FALSE),"0")</f>
        <v>0</v>
      </c>
      <c r="M104" s="53" t="str">
        <f>IFERROR(VLOOKUP($A104,#REF!,15,FALSE),"0")</f>
        <v>0</v>
      </c>
      <c r="N104" s="56">
        <f t="shared" si="40"/>
        <v>0</v>
      </c>
      <c r="O104" s="53">
        <f t="shared" si="45"/>
        <v>0</v>
      </c>
      <c r="P104" s="53" t="str">
        <f>$A$10</f>
        <v>zhixiay</v>
      </c>
      <c r="Q104" s="53" t="str">
        <f>IFERROR(VLOOKUP($A104,#REF!,16,FALSE),"0")</f>
        <v>0</v>
      </c>
      <c r="R104" s="53" t="str">
        <f>IFERROR(VLOOKUP($A104,#REF!,16,FALSE),"0")</f>
        <v>0</v>
      </c>
      <c r="S104" s="53" t="str">
        <f>IFERROR(VLOOKUP($A104,#REF!,16,FALSE),"0")</f>
        <v>0</v>
      </c>
      <c r="T104" s="53" t="str">
        <f>IFERROR(VLOOKUP($A104,#REF!,16,FALSE),"0")</f>
        <v>0</v>
      </c>
      <c r="U104" s="53" t="str">
        <f>IFERROR(VLOOKUP($A104,#REF!,16,FALSE),"0")</f>
        <v>0</v>
      </c>
      <c r="V104" s="53" t="str">
        <f>IFERROR(VLOOKUP($A104,#REF!,16,FALSE),"0")</f>
        <v>0</v>
      </c>
      <c r="W104" s="53" t="str">
        <f>IFERROR(VLOOKUP($A104,#REF!,16,FALSE),"0")</f>
        <v>0</v>
      </c>
      <c r="X104" s="53" t="str">
        <f>IFERROR(VLOOKUP($A104,#REF!,16,FALSE),"0")</f>
        <v>0</v>
      </c>
      <c r="Y104" s="53" t="str">
        <f>IFERROR(VLOOKUP($A104,#REF!,16,FALSE),"0")</f>
        <v>0</v>
      </c>
      <c r="Z104" s="53" t="str">
        <f>IFERROR(VLOOKUP($A104,#REF!,16,FALSE),"0")</f>
        <v>0</v>
      </c>
      <c r="AA104" s="53" t="str">
        <f>IFERROR(VLOOKUP($A104,#REF!,16,FALSE),"0")</f>
        <v>0</v>
      </c>
      <c r="AB104" s="53" t="str">
        <f>IFERROR(VLOOKUP($A104,#REF!,16,FALSE),"0")</f>
        <v>0</v>
      </c>
      <c r="AC104" s="56">
        <f t="shared" si="41"/>
        <v>0</v>
      </c>
      <c r="AD104" s="53">
        <f t="shared" si="46"/>
        <v>0</v>
      </c>
      <c r="AE104" s="53" t="str">
        <f>$A$10</f>
        <v>zhixiay</v>
      </c>
      <c r="AF104" s="53" t="str">
        <f>IFERROR(VLOOKUP($A104,#REF!,17,FALSE),"0")</f>
        <v>0</v>
      </c>
      <c r="AG104" s="53" t="str">
        <f>IFERROR(VLOOKUP($A104,#REF!,17,FALSE),"0")</f>
        <v>0</v>
      </c>
      <c r="AH104" s="53" t="str">
        <f>IFERROR(VLOOKUP($A104,#REF!,17,FALSE),"0")</f>
        <v>0</v>
      </c>
      <c r="AI104" s="53" t="str">
        <f>IFERROR(VLOOKUP($A104,#REF!,17,FALSE),"0")</f>
        <v>0</v>
      </c>
      <c r="AJ104" s="53" t="str">
        <f>IFERROR(VLOOKUP($A104,#REF!,17,FALSE),"0")</f>
        <v>0</v>
      </c>
      <c r="AK104" s="53" t="str">
        <f>IFERROR(VLOOKUP($A104,#REF!,17,FALSE),"0")</f>
        <v>0</v>
      </c>
      <c r="AL104" s="53" t="str">
        <f>IFERROR(VLOOKUP($A104,#REF!,17,FALSE),"0")</f>
        <v>0</v>
      </c>
      <c r="AM104" s="53" t="str">
        <f>IFERROR(VLOOKUP($A104,#REF!,17,FALSE),"0")</f>
        <v>0</v>
      </c>
      <c r="AN104" s="53" t="str">
        <f>IFERROR(VLOOKUP($A104,#REF!,17,FALSE),"0")</f>
        <v>0</v>
      </c>
      <c r="AO104" s="53" t="str">
        <f>IFERROR(VLOOKUP($A104,#REF!,17,FALSE),"0")</f>
        <v>0</v>
      </c>
      <c r="AP104" s="53" t="str">
        <f>IFERROR(VLOOKUP($A104,#REF!,17,FALSE),"0")</f>
        <v>0</v>
      </c>
      <c r="AQ104" s="53" t="str">
        <f>IFERROR(VLOOKUP($A104,#REF!,17,FALSE),"0")</f>
        <v>0</v>
      </c>
      <c r="AR104" s="56">
        <f t="shared" si="42"/>
        <v>0</v>
      </c>
      <c r="AS104" s="53">
        <f t="shared" si="47"/>
        <v>0</v>
      </c>
      <c r="AT104" s="53" t="str">
        <f>$A$10</f>
        <v>zhixiay</v>
      </c>
      <c r="AU104" s="53" t="str">
        <f>IFERROR(VLOOKUP($A104,#REF!,18,FALSE),"0")</f>
        <v>0</v>
      </c>
      <c r="AV104" s="53" t="str">
        <f>IFERROR(VLOOKUP($A104,#REF!,18,FALSE),"0")</f>
        <v>0</v>
      </c>
      <c r="AW104" s="53" t="str">
        <f>IFERROR(VLOOKUP($A104,#REF!,18,FALSE),"0")</f>
        <v>0</v>
      </c>
      <c r="AX104" s="53" t="str">
        <f>IFERROR(VLOOKUP($A104,#REF!,18,FALSE),"0")</f>
        <v>0</v>
      </c>
      <c r="AY104" s="53" t="str">
        <f>IFERROR(VLOOKUP($A104,#REF!,18,FALSE),"0")</f>
        <v>0</v>
      </c>
      <c r="AZ104" s="53" t="str">
        <f>IFERROR(VLOOKUP($A104,#REF!,18,FALSE),"0")</f>
        <v>0</v>
      </c>
      <c r="BA104" s="53" t="str">
        <f>IFERROR(VLOOKUP($A104,#REF!,18,FALSE),"0")</f>
        <v>0</v>
      </c>
      <c r="BB104" s="53" t="str">
        <f>IFERROR(VLOOKUP($A104,#REF!,18,FALSE),"0")</f>
        <v>0</v>
      </c>
      <c r="BC104" s="53" t="str">
        <f>IFERROR(VLOOKUP($A104,#REF!,18,FALSE),"0")</f>
        <v>0</v>
      </c>
      <c r="BD104" s="53" t="str">
        <f>IFERROR(VLOOKUP($A104,#REF!,18,FALSE),"0")</f>
        <v>0</v>
      </c>
      <c r="BE104" s="53" t="str">
        <f>IFERROR(VLOOKUP($A104,#REF!,18,FALSE),"0")</f>
        <v>0</v>
      </c>
      <c r="BF104" s="53" t="str">
        <f>IFERROR(VLOOKUP($A104,#REF!,18,FALSE),"0")</f>
        <v>0</v>
      </c>
      <c r="BG104" s="56">
        <f t="shared" si="43"/>
        <v>0</v>
      </c>
      <c r="BI104" s="53" t="str">
        <f>$A$10</f>
        <v>zhixiay</v>
      </c>
      <c r="BJ104" s="53" t="str">
        <f>IFERROR(VLOOKUP($A104,#REF!,19,FALSE),"0")</f>
        <v>0</v>
      </c>
      <c r="BK104" s="53" t="str">
        <f>IFERROR(VLOOKUP($A104,#REF!,19,FALSE),"0")</f>
        <v>0</v>
      </c>
      <c r="BL104" s="53" t="str">
        <f>IFERROR(VLOOKUP($A104,#REF!,19,FALSE),"0")</f>
        <v>0</v>
      </c>
      <c r="BM104" s="53" t="str">
        <f>IFERROR(VLOOKUP($A104,#REF!,19,FALSE),"0")</f>
        <v>0</v>
      </c>
      <c r="BN104" s="53" t="str">
        <f>IFERROR(VLOOKUP($A104,#REF!,19,FALSE),"0")</f>
        <v>0</v>
      </c>
      <c r="BO104" s="53" t="str">
        <f>IFERROR(VLOOKUP($A104,#REF!,19,FALSE),"0")</f>
        <v>0</v>
      </c>
      <c r="BP104" s="53" t="str">
        <f>IFERROR(VLOOKUP($A104,#REF!,19,FALSE),"0")</f>
        <v>0</v>
      </c>
      <c r="BQ104" s="53" t="str">
        <f>IFERROR(VLOOKUP($A104,#REF!,19,FALSE),"0")</f>
        <v>0</v>
      </c>
      <c r="BR104" s="53" t="str">
        <f>IFERROR(VLOOKUP($A104,#REF!,19,FALSE),"0")</f>
        <v>0</v>
      </c>
      <c r="BS104" s="53" t="str">
        <f>IFERROR(VLOOKUP($A104,#REF!,19,FALSE),"0")</f>
        <v>0</v>
      </c>
      <c r="BT104" s="53" t="str">
        <f>IFERROR(VLOOKUP($A104,#REF!,19,FALSE),"0")</f>
        <v>0</v>
      </c>
      <c r="BU104" s="53" t="str">
        <f>IFERROR(VLOOKUP($A104,#REF!,19,FALSE),"0")</f>
        <v>0</v>
      </c>
      <c r="BV104" s="56">
        <f t="shared" si="44"/>
        <v>0</v>
      </c>
      <c r="CK104" s="56"/>
      <c r="CZ104" s="56"/>
    </row>
    <row r="105" spans="1:104" x14ac:dyDescent="0.25">
      <c r="A105" s="53" t="str">
        <f>$A$11</f>
        <v>takuyafi</v>
      </c>
      <c r="B105" s="53" t="str">
        <f>IFERROR(VLOOKUP($A105,#REF!,15,FALSE),"0")</f>
        <v>0</v>
      </c>
      <c r="C105" s="53" t="str">
        <f>IFERROR(VLOOKUP($A105,#REF!,15,FALSE),"0")</f>
        <v>0</v>
      </c>
      <c r="D105" s="53" t="str">
        <f>IFERROR(VLOOKUP($A105,#REF!,15,FALSE),"0")</f>
        <v>0</v>
      </c>
      <c r="E105" s="53" t="str">
        <f>IFERROR(VLOOKUP($A105,#REF!,15,FALSE),"0")</f>
        <v>0</v>
      </c>
      <c r="F105" s="53" t="str">
        <f>IFERROR(VLOOKUP($A105,#REF!,15,FALSE),"0")</f>
        <v>0</v>
      </c>
      <c r="G105" s="53" t="str">
        <f>IFERROR(VLOOKUP($A105,#REF!,15,FALSE),"0")</f>
        <v>0</v>
      </c>
      <c r="H105" s="53" t="str">
        <f>IFERROR(VLOOKUP($A105,#REF!,15,FALSE),"0")</f>
        <v>0</v>
      </c>
      <c r="I105" s="53" t="str">
        <f>IFERROR(VLOOKUP($A105,#REF!,15,FALSE),"0")</f>
        <v>0</v>
      </c>
      <c r="J105" s="53" t="str">
        <f>IFERROR(VLOOKUP($A105,#REF!,15,FALSE),"0")</f>
        <v>0</v>
      </c>
      <c r="K105" s="53" t="str">
        <f>IFERROR(VLOOKUP($A105,#REF!,15,FALSE),"0")</f>
        <v>0</v>
      </c>
      <c r="L105" s="53" t="str">
        <f>IFERROR(VLOOKUP($A105,#REF!,15,FALSE),"0")</f>
        <v>0</v>
      </c>
      <c r="M105" s="53" t="str">
        <f>IFERROR(VLOOKUP($A105,#REF!,15,FALSE),"0")</f>
        <v>0</v>
      </c>
      <c r="N105" s="56">
        <f t="shared" si="40"/>
        <v>0</v>
      </c>
      <c r="O105" s="53">
        <f t="shared" si="45"/>
        <v>0</v>
      </c>
      <c r="P105" s="53" t="str">
        <f>$A$11</f>
        <v>takuyafi</v>
      </c>
      <c r="Q105" s="53" t="str">
        <f>IFERROR(VLOOKUP($A105,#REF!,16,FALSE),"0")</f>
        <v>0</v>
      </c>
      <c r="R105" s="53" t="str">
        <f>IFERROR(VLOOKUP($A105,#REF!,16,FALSE),"0")</f>
        <v>0</v>
      </c>
      <c r="S105" s="53" t="str">
        <f>IFERROR(VLOOKUP($A105,#REF!,16,FALSE),"0")</f>
        <v>0</v>
      </c>
      <c r="T105" s="53" t="str">
        <f>IFERROR(VLOOKUP($A105,#REF!,16,FALSE),"0")</f>
        <v>0</v>
      </c>
      <c r="U105" s="53" t="str">
        <f>IFERROR(VLOOKUP($A105,#REF!,16,FALSE),"0")</f>
        <v>0</v>
      </c>
      <c r="V105" s="53" t="str">
        <f>IFERROR(VLOOKUP($A105,#REF!,16,FALSE),"0")</f>
        <v>0</v>
      </c>
      <c r="W105" s="53" t="str">
        <f>IFERROR(VLOOKUP($A105,#REF!,16,FALSE),"0")</f>
        <v>0</v>
      </c>
      <c r="X105" s="53" t="str">
        <f>IFERROR(VLOOKUP($A105,#REF!,16,FALSE),"0")</f>
        <v>0</v>
      </c>
      <c r="Y105" s="53" t="str">
        <f>IFERROR(VLOOKUP($A105,#REF!,16,FALSE),"0")</f>
        <v>0</v>
      </c>
      <c r="Z105" s="53" t="str">
        <f>IFERROR(VLOOKUP($A105,#REF!,16,FALSE),"0")</f>
        <v>0</v>
      </c>
      <c r="AA105" s="53" t="str">
        <f>IFERROR(VLOOKUP($A105,#REF!,16,FALSE),"0")</f>
        <v>0</v>
      </c>
      <c r="AB105" s="53" t="str">
        <f>IFERROR(VLOOKUP($A105,#REF!,16,FALSE),"0")</f>
        <v>0</v>
      </c>
      <c r="AC105" s="56">
        <f t="shared" si="41"/>
        <v>0</v>
      </c>
      <c r="AD105" s="53">
        <f t="shared" si="46"/>
        <v>0</v>
      </c>
      <c r="AE105" s="53" t="str">
        <f>$A$11</f>
        <v>takuyafi</v>
      </c>
      <c r="AF105" s="53" t="str">
        <f>IFERROR(VLOOKUP($A105,#REF!,17,FALSE),"0")</f>
        <v>0</v>
      </c>
      <c r="AG105" s="53" t="str">
        <f>IFERROR(VLOOKUP($A105,#REF!,17,FALSE),"0")</f>
        <v>0</v>
      </c>
      <c r="AH105" s="53" t="str">
        <f>IFERROR(VLOOKUP($A105,#REF!,17,FALSE),"0")</f>
        <v>0</v>
      </c>
      <c r="AI105" s="53" t="str">
        <f>IFERROR(VLOOKUP($A105,#REF!,17,FALSE),"0")</f>
        <v>0</v>
      </c>
      <c r="AJ105" s="53" t="str">
        <f>IFERROR(VLOOKUP($A105,#REF!,17,FALSE),"0")</f>
        <v>0</v>
      </c>
      <c r="AK105" s="53" t="str">
        <f>IFERROR(VLOOKUP($A105,#REF!,17,FALSE),"0")</f>
        <v>0</v>
      </c>
      <c r="AL105" s="53" t="str">
        <f>IFERROR(VLOOKUP($A105,#REF!,17,FALSE),"0")</f>
        <v>0</v>
      </c>
      <c r="AM105" s="53" t="str">
        <f>IFERROR(VLOOKUP($A105,#REF!,17,FALSE),"0")</f>
        <v>0</v>
      </c>
      <c r="AN105" s="53" t="str">
        <f>IFERROR(VLOOKUP($A105,#REF!,17,FALSE),"0")</f>
        <v>0</v>
      </c>
      <c r="AO105" s="53" t="str">
        <f>IFERROR(VLOOKUP($A105,#REF!,17,FALSE),"0")</f>
        <v>0</v>
      </c>
      <c r="AP105" s="53" t="str">
        <f>IFERROR(VLOOKUP($A105,#REF!,17,FALSE),"0")</f>
        <v>0</v>
      </c>
      <c r="AQ105" s="53" t="str">
        <f>IFERROR(VLOOKUP($A105,#REF!,17,FALSE),"0")</f>
        <v>0</v>
      </c>
      <c r="AR105" s="56">
        <f t="shared" si="42"/>
        <v>0</v>
      </c>
      <c r="AS105" s="53">
        <f t="shared" si="47"/>
        <v>0</v>
      </c>
      <c r="AT105" s="53" t="str">
        <f>$A$11</f>
        <v>takuyafi</v>
      </c>
      <c r="AU105" s="53" t="str">
        <f>IFERROR(VLOOKUP($A105,#REF!,18,FALSE),"0")</f>
        <v>0</v>
      </c>
      <c r="AV105" s="53" t="str">
        <f>IFERROR(VLOOKUP($A105,#REF!,18,FALSE),"0")</f>
        <v>0</v>
      </c>
      <c r="AW105" s="53" t="str">
        <f>IFERROR(VLOOKUP($A105,#REF!,18,FALSE),"0")</f>
        <v>0</v>
      </c>
      <c r="AX105" s="53" t="str">
        <f>IFERROR(VLOOKUP($A105,#REF!,18,FALSE),"0")</f>
        <v>0</v>
      </c>
      <c r="AY105" s="53" t="str">
        <f>IFERROR(VLOOKUP($A105,#REF!,18,FALSE),"0")</f>
        <v>0</v>
      </c>
      <c r="AZ105" s="53" t="str">
        <f>IFERROR(VLOOKUP($A105,#REF!,18,FALSE),"0")</f>
        <v>0</v>
      </c>
      <c r="BA105" s="53" t="str">
        <f>IFERROR(VLOOKUP($A105,#REF!,18,FALSE),"0")</f>
        <v>0</v>
      </c>
      <c r="BB105" s="53" t="str">
        <f>IFERROR(VLOOKUP($A105,#REF!,18,FALSE),"0")</f>
        <v>0</v>
      </c>
      <c r="BC105" s="53" t="str">
        <f>IFERROR(VLOOKUP($A105,#REF!,18,FALSE),"0")</f>
        <v>0</v>
      </c>
      <c r="BD105" s="53" t="str">
        <f>IFERROR(VLOOKUP($A105,#REF!,18,FALSE),"0")</f>
        <v>0</v>
      </c>
      <c r="BE105" s="53" t="str">
        <f>IFERROR(VLOOKUP($A105,#REF!,18,FALSE),"0")</f>
        <v>0</v>
      </c>
      <c r="BF105" s="53" t="str">
        <f>IFERROR(VLOOKUP($A105,#REF!,18,FALSE),"0")</f>
        <v>0</v>
      </c>
      <c r="BG105" s="56">
        <f t="shared" si="43"/>
        <v>0</v>
      </c>
      <c r="BI105" s="53" t="str">
        <f>$A$11</f>
        <v>takuyafi</v>
      </c>
      <c r="BJ105" s="53" t="str">
        <f>IFERROR(VLOOKUP($A105,#REF!,19,FALSE),"0")</f>
        <v>0</v>
      </c>
      <c r="BK105" s="53" t="str">
        <f>IFERROR(VLOOKUP($A105,#REF!,19,FALSE),"0")</f>
        <v>0</v>
      </c>
      <c r="BL105" s="53" t="str">
        <f>IFERROR(VLOOKUP($A105,#REF!,19,FALSE),"0")</f>
        <v>0</v>
      </c>
      <c r="BM105" s="53" t="str">
        <f>IFERROR(VLOOKUP($A105,#REF!,19,FALSE),"0")</f>
        <v>0</v>
      </c>
      <c r="BN105" s="53" t="str">
        <f>IFERROR(VLOOKUP($A105,#REF!,19,FALSE),"0")</f>
        <v>0</v>
      </c>
      <c r="BO105" s="53" t="str">
        <f>IFERROR(VLOOKUP($A105,#REF!,19,FALSE),"0")</f>
        <v>0</v>
      </c>
      <c r="BP105" s="53" t="str">
        <f>IFERROR(VLOOKUP($A105,#REF!,19,FALSE),"0")</f>
        <v>0</v>
      </c>
      <c r="BQ105" s="53" t="str">
        <f>IFERROR(VLOOKUP($A105,#REF!,19,FALSE),"0")</f>
        <v>0</v>
      </c>
      <c r="BR105" s="53" t="str">
        <f>IFERROR(VLOOKUP($A105,#REF!,19,FALSE),"0")</f>
        <v>0</v>
      </c>
      <c r="BS105" s="53" t="str">
        <f>IFERROR(VLOOKUP($A105,#REF!,19,FALSE),"0")</f>
        <v>0</v>
      </c>
      <c r="BT105" s="53" t="str">
        <f>IFERROR(VLOOKUP($A105,#REF!,19,FALSE),"0")</f>
        <v>0</v>
      </c>
      <c r="BU105" s="53" t="str">
        <f>IFERROR(VLOOKUP($A105,#REF!,19,FALSE),"0")</f>
        <v>0</v>
      </c>
      <c r="BV105" s="56">
        <f t="shared" si="44"/>
        <v>0</v>
      </c>
      <c r="CK105" s="56"/>
      <c r="CZ105" s="56"/>
    </row>
    <row r="106" spans="1:104" x14ac:dyDescent="0.25">
      <c r="A106" s="53" t="str">
        <f>$A$12</f>
        <v>ayekhyin</v>
      </c>
      <c r="B106" s="53" t="str">
        <f>IFERROR(VLOOKUP($A106,#REF!,15,FALSE),"0")</f>
        <v>0</v>
      </c>
      <c r="C106" s="53" t="str">
        <f>IFERROR(VLOOKUP($A106,#REF!,15,FALSE),"0")</f>
        <v>0</v>
      </c>
      <c r="D106" s="53" t="str">
        <f>IFERROR(VLOOKUP($A106,#REF!,15,FALSE),"0")</f>
        <v>0</v>
      </c>
      <c r="E106" s="53" t="str">
        <f>IFERROR(VLOOKUP($A106,#REF!,15,FALSE),"0")</f>
        <v>0</v>
      </c>
      <c r="F106" s="53" t="str">
        <f>IFERROR(VLOOKUP($A106,#REF!,15,FALSE),"0")</f>
        <v>0</v>
      </c>
      <c r="G106" s="53" t="str">
        <f>IFERROR(VLOOKUP($A106,#REF!,15,FALSE),"0")</f>
        <v>0</v>
      </c>
      <c r="H106" s="53" t="str">
        <f>IFERROR(VLOOKUP($A106,#REF!,15,FALSE),"0")</f>
        <v>0</v>
      </c>
      <c r="I106" s="53" t="str">
        <f>IFERROR(VLOOKUP($A106,#REF!,15,FALSE),"0")</f>
        <v>0</v>
      </c>
      <c r="J106" s="53" t="str">
        <f>IFERROR(VLOOKUP($A106,#REF!,15,FALSE),"0")</f>
        <v>0</v>
      </c>
      <c r="K106" s="53" t="str">
        <f>IFERROR(VLOOKUP($A106,#REF!,15,FALSE),"0")</f>
        <v>0</v>
      </c>
      <c r="L106" s="53" t="str">
        <f>IFERROR(VLOOKUP($A106,#REF!,15,FALSE),"0")</f>
        <v>0</v>
      </c>
      <c r="M106" s="53" t="str">
        <f>IFERROR(VLOOKUP($A106,#REF!,15,FALSE),"0")</f>
        <v>0</v>
      </c>
      <c r="N106" s="56">
        <f t="shared" si="40"/>
        <v>0</v>
      </c>
      <c r="O106" s="53">
        <f t="shared" si="45"/>
        <v>0</v>
      </c>
      <c r="P106" s="53" t="str">
        <f>$A$12</f>
        <v>ayekhyin</v>
      </c>
      <c r="Q106" s="53" t="str">
        <f>IFERROR(VLOOKUP($A106,#REF!,16,FALSE),"0")</f>
        <v>0</v>
      </c>
      <c r="R106" s="53" t="str">
        <f>IFERROR(VLOOKUP($A106,#REF!,16,FALSE),"0")</f>
        <v>0</v>
      </c>
      <c r="S106" s="53" t="str">
        <f>IFERROR(VLOOKUP($A106,#REF!,16,FALSE),"0")</f>
        <v>0</v>
      </c>
      <c r="T106" s="53" t="str">
        <f>IFERROR(VLOOKUP($A106,#REF!,16,FALSE),"0")</f>
        <v>0</v>
      </c>
      <c r="U106" s="53" t="str">
        <f>IFERROR(VLOOKUP($A106,#REF!,16,FALSE),"0")</f>
        <v>0</v>
      </c>
      <c r="V106" s="53" t="str">
        <f>IFERROR(VLOOKUP($A106,#REF!,16,FALSE),"0")</f>
        <v>0</v>
      </c>
      <c r="W106" s="53" t="str">
        <f>IFERROR(VLOOKUP($A106,#REF!,16,FALSE),"0")</f>
        <v>0</v>
      </c>
      <c r="X106" s="53" t="str">
        <f>IFERROR(VLOOKUP($A106,#REF!,16,FALSE),"0")</f>
        <v>0</v>
      </c>
      <c r="Y106" s="53" t="str">
        <f>IFERROR(VLOOKUP($A106,#REF!,16,FALSE),"0")</f>
        <v>0</v>
      </c>
      <c r="Z106" s="53" t="str">
        <f>IFERROR(VLOOKUP($A106,#REF!,16,FALSE),"0")</f>
        <v>0</v>
      </c>
      <c r="AA106" s="53" t="str">
        <f>IFERROR(VLOOKUP($A106,#REF!,16,FALSE),"0")</f>
        <v>0</v>
      </c>
      <c r="AB106" s="53" t="str">
        <f>IFERROR(VLOOKUP($A106,#REF!,16,FALSE),"0")</f>
        <v>0</v>
      </c>
      <c r="AC106" s="56">
        <f t="shared" si="41"/>
        <v>0</v>
      </c>
      <c r="AD106" s="53">
        <f t="shared" si="46"/>
        <v>0</v>
      </c>
      <c r="AE106" s="53" t="str">
        <f>$A$12</f>
        <v>ayekhyin</v>
      </c>
      <c r="AF106" s="53" t="str">
        <f>IFERROR(VLOOKUP($A106,#REF!,17,FALSE),"0")</f>
        <v>0</v>
      </c>
      <c r="AG106" s="53" t="str">
        <f>IFERROR(VLOOKUP($A106,#REF!,17,FALSE),"0")</f>
        <v>0</v>
      </c>
      <c r="AH106" s="53" t="str">
        <f>IFERROR(VLOOKUP($A106,#REF!,17,FALSE),"0")</f>
        <v>0</v>
      </c>
      <c r="AI106" s="53" t="str">
        <f>IFERROR(VLOOKUP($A106,#REF!,17,FALSE),"0")</f>
        <v>0</v>
      </c>
      <c r="AJ106" s="53" t="str">
        <f>IFERROR(VLOOKUP($A106,#REF!,17,FALSE),"0")</f>
        <v>0</v>
      </c>
      <c r="AK106" s="53" t="str">
        <f>IFERROR(VLOOKUP($A106,#REF!,17,FALSE),"0")</f>
        <v>0</v>
      </c>
      <c r="AL106" s="53" t="str">
        <f>IFERROR(VLOOKUP($A106,#REF!,17,FALSE),"0")</f>
        <v>0</v>
      </c>
      <c r="AM106" s="53" t="str">
        <f>IFERROR(VLOOKUP($A106,#REF!,17,FALSE),"0")</f>
        <v>0</v>
      </c>
      <c r="AN106" s="53" t="str">
        <f>IFERROR(VLOOKUP($A106,#REF!,17,FALSE),"0")</f>
        <v>0</v>
      </c>
      <c r="AO106" s="53" t="str">
        <f>IFERROR(VLOOKUP($A106,#REF!,17,FALSE),"0")</f>
        <v>0</v>
      </c>
      <c r="AP106" s="53" t="str">
        <f>IFERROR(VLOOKUP($A106,#REF!,17,FALSE),"0")</f>
        <v>0</v>
      </c>
      <c r="AQ106" s="53" t="str">
        <f>IFERROR(VLOOKUP($A106,#REF!,17,FALSE),"0")</f>
        <v>0</v>
      </c>
      <c r="AR106" s="56">
        <f t="shared" si="42"/>
        <v>0</v>
      </c>
      <c r="AS106" s="53">
        <f t="shared" si="47"/>
        <v>0</v>
      </c>
      <c r="AT106" s="53" t="str">
        <f>$A$12</f>
        <v>ayekhyin</v>
      </c>
      <c r="AU106" s="53" t="str">
        <f>IFERROR(VLOOKUP($A106,#REF!,18,FALSE),"0")</f>
        <v>0</v>
      </c>
      <c r="AV106" s="53" t="str">
        <f>IFERROR(VLOOKUP($A106,#REF!,18,FALSE),"0")</f>
        <v>0</v>
      </c>
      <c r="AW106" s="53" t="str">
        <f>IFERROR(VLOOKUP($A106,#REF!,18,FALSE),"0")</f>
        <v>0</v>
      </c>
      <c r="AX106" s="53" t="str">
        <f>IFERROR(VLOOKUP($A106,#REF!,18,FALSE),"0")</f>
        <v>0</v>
      </c>
      <c r="AY106" s="53" t="str">
        <f>IFERROR(VLOOKUP($A106,#REF!,18,FALSE),"0")</f>
        <v>0</v>
      </c>
      <c r="AZ106" s="53" t="str">
        <f>IFERROR(VLOOKUP($A106,#REF!,18,FALSE),"0")</f>
        <v>0</v>
      </c>
      <c r="BA106" s="53" t="str">
        <f>IFERROR(VLOOKUP($A106,#REF!,18,FALSE),"0")</f>
        <v>0</v>
      </c>
      <c r="BB106" s="53" t="str">
        <f>IFERROR(VLOOKUP($A106,#REF!,18,FALSE),"0")</f>
        <v>0</v>
      </c>
      <c r="BC106" s="53" t="str">
        <f>IFERROR(VLOOKUP($A106,#REF!,18,FALSE),"0")</f>
        <v>0</v>
      </c>
      <c r="BD106" s="53" t="str">
        <f>IFERROR(VLOOKUP($A106,#REF!,18,FALSE),"0")</f>
        <v>0</v>
      </c>
      <c r="BE106" s="53" t="str">
        <f>IFERROR(VLOOKUP($A106,#REF!,18,FALSE),"0")</f>
        <v>0</v>
      </c>
      <c r="BF106" s="53" t="str">
        <f>IFERROR(VLOOKUP($A106,#REF!,18,FALSE),"0")</f>
        <v>0</v>
      </c>
      <c r="BG106" s="56">
        <f t="shared" si="43"/>
        <v>0</v>
      </c>
      <c r="BI106" s="53" t="str">
        <f>$A$12</f>
        <v>ayekhyin</v>
      </c>
      <c r="BJ106" s="53" t="str">
        <f>IFERROR(VLOOKUP($A106,#REF!,19,FALSE),"0")</f>
        <v>0</v>
      </c>
      <c r="BK106" s="53" t="str">
        <f>IFERROR(VLOOKUP($A106,#REF!,19,FALSE),"0")</f>
        <v>0</v>
      </c>
      <c r="BL106" s="53" t="str">
        <f>IFERROR(VLOOKUP($A106,#REF!,19,FALSE),"0")</f>
        <v>0</v>
      </c>
      <c r="BM106" s="53" t="str">
        <f>IFERROR(VLOOKUP($A106,#REF!,19,FALSE),"0")</f>
        <v>0</v>
      </c>
      <c r="BN106" s="53" t="str">
        <f>IFERROR(VLOOKUP($A106,#REF!,19,FALSE),"0")</f>
        <v>0</v>
      </c>
      <c r="BO106" s="53" t="str">
        <f>IFERROR(VLOOKUP($A106,#REF!,19,FALSE),"0")</f>
        <v>0</v>
      </c>
      <c r="BP106" s="53" t="str">
        <f>IFERROR(VLOOKUP($A106,#REF!,19,FALSE),"0")</f>
        <v>0</v>
      </c>
      <c r="BQ106" s="53" t="str">
        <f>IFERROR(VLOOKUP($A106,#REF!,19,FALSE),"0")</f>
        <v>0</v>
      </c>
      <c r="BR106" s="53" t="str">
        <f>IFERROR(VLOOKUP($A106,#REF!,19,FALSE),"0")</f>
        <v>0</v>
      </c>
      <c r="BS106" s="53" t="str">
        <f>IFERROR(VLOOKUP($A106,#REF!,19,FALSE),"0")</f>
        <v>0</v>
      </c>
      <c r="BT106" s="53" t="str">
        <f>IFERROR(VLOOKUP($A106,#REF!,19,FALSE),"0")</f>
        <v>0</v>
      </c>
      <c r="BU106" s="53" t="str">
        <f>IFERROR(VLOOKUP($A106,#REF!,19,FALSE),"0")</f>
        <v>0</v>
      </c>
      <c r="BV106" s="56">
        <f t="shared" si="44"/>
        <v>0</v>
      </c>
      <c r="CK106" s="56"/>
      <c r="CZ106" s="56"/>
    </row>
    <row r="107" spans="1:104" x14ac:dyDescent="0.25">
      <c r="A107" s="53" t="str">
        <f>$A$13</f>
        <v>takaasad</v>
      </c>
      <c r="B107" s="53" t="str">
        <f>IFERROR(VLOOKUP($A107,#REF!,15,FALSE),"0")</f>
        <v>0</v>
      </c>
      <c r="C107" s="53" t="str">
        <f>IFERROR(VLOOKUP($A107,#REF!,15,FALSE),"0")</f>
        <v>0</v>
      </c>
      <c r="D107" s="53" t="str">
        <f>IFERROR(VLOOKUP($A107,#REF!,15,FALSE),"0")</f>
        <v>0</v>
      </c>
      <c r="E107" s="53" t="str">
        <f>IFERROR(VLOOKUP($A107,#REF!,15,FALSE),"0")</f>
        <v>0</v>
      </c>
      <c r="F107" s="53" t="str">
        <f>IFERROR(VLOOKUP($A107,#REF!,15,FALSE),"0")</f>
        <v>0</v>
      </c>
      <c r="G107" s="53" t="str">
        <f>IFERROR(VLOOKUP($A107,#REF!,15,FALSE),"0")</f>
        <v>0</v>
      </c>
      <c r="H107" s="53" t="str">
        <f>IFERROR(VLOOKUP($A107,#REF!,15,FALSE),"0")</f>
        <v>0</v>
      </c>
      <c r="I107" s="53" t="str">
        <f>IFERROR(VLOOKUP($A107,#REF!,15,FALSE),"0")</f>
        <v>0</v>
      </c>
      <c r="J107" s="53" t="str">
        <f>IFERROR(VLOOKUP($A107,#REF!,15,FALSE),"0")</f>
        <v>0</v>
      </c>
      <c r="K107" s="53" t="str">
        <f>IFERROR(VLOOKUP($A107,#REF!,15,FALSE),"0")</f>
        <v>0</v>
      </c>
      <c r="L107" s="53" t="str">
        <f>IFERROR(VLOOKUP($A107,#REF!,15,FALSE),"0")</f>
        <v>0</v>
      </c>
      <c r="M107" s="53" t="str">
        <f>IFERROR(VLOOKUP($A107,#REF!,15,FALSE),"0")</f>
        <v>0</v>
      </c>
      <c r="N107" s="56">
        <f t="shared" si="40"/>
        <v>0</v>
      </c>
      <c r="O107" s="53">
        <f t="shared" si="45"/>
        <v>0</v>
      </c>
      <c r="P107" s="53" t="str">
        <f>$A$13</f>
        <v>takaasad</v>
      </c>
      <c r="Q107" s="53" t="str">
        <f>IFERROR(VLOOKUP($A107,#REF!,16,FALSE),"0")</f>
        <v>0</v>
      </c>
      <c r="R107" s="53" t="str">
        <f>IFERROR(VLOOKUP($A107,#REF!,16,FALSE),"0")</f>
        <v>0</v>
      </c>
      <c r="S107" s="53" t="str">
        <f>IFERROR(VLOOKUP($A107,#REF!,16,FALSE),"0")</f>
        <v>0</v>
      </c>
      <c r="T107" s="53" t="str">
        <f>IFERROR(VLOOKUP($A107,#REF!,16,FALSE),"0")</f>
        <v>0</v>
      </c>
      <c r="U107" s="53" t="str">
        <f>IFERROR(VLOOKUP($A107,#REF!,16,FALSE),"0")</f>
        <v>0</v>
      </c>
      <c r="V107" s="53" t="str">
        <f>IFERROR(VLOOKUP($A107,#REF!,16,FALSE),"0")</f>
        <v>0</v>
      </c>
      <c r="W107" s="53" t="str">
        <f>IFERROR(VLOOKUP($A107,#REF!,16,FALSE),"0")</f>
        <v>0</v>
      </c>
      <c r="X107" s="53" t="str">
        <f>IFERROR(VLOOKUP($A107,#REF!,16,FALSE),"0")</f>
        <v>0</v>
      </c>
      <c r="Y107" s="53" t="str">
        <f>IFERROR(VLOOKUP($A107,#REF!,16,FALSE),"0")</f>
        <v>0</v>
      </c>
      <c r="Z107" s="53" t="str">
        <f>IFERROR(VLOOKUP($A107,#REF!,16,FALSE),"0")</f>
        <v>0</v>
      </c>
      <c r="AA107" s="53" t="str">
        <f>IFERROR(VLOOKUP($A107,#REF!,16,FALSE),"0")</f>
        <v>0</v>
      </c>
      <c r="AB107" s="53" t="str">
        <f>IFERROR(VLOOKUP($A107,#REF!,16,FALSE),"0")</f>
        <v>0</v>
      </c>
      <c r="AC107" s="56">
        <f t="shared" si="41"/>
        <v>0</v>
      </c>
      <c r="AD107" s="53">
        <f t="shared" si="46"/>
        <v>0</v>
      </c>
      <c r="AE107" s="53" t="str">
        <f>$A$13</f>
        <v>takaasad</v>
      </c>
      <c r="AF107" s="53" t="str">
        <f>IFERROR(VLOOKUP($A107,#REF!,17,FALSE),"0")</f>
        <v>0</v>
      </c>
      <c r="AG107" s="53" t="str">
        <f>IFERROR(VLOOKUP($A107,#REF!,17,FALSE),"0")</f>
        <v>0</v>
      </c>
      <c r="AH107" s="53" t="str">
        <f>IFERROR(VLOOKUP($A107,#REF!,17,FALSE),"0")</f>
        <v>0</v>
      </c>
      <c r="AI107" s="53" t="str">
        <f>IFERROR(VLOOKUP($A107,#REF!,17,FALSE),"0")</f>
        <v>0</v>
      </c>
      <c r="AJ107" s="53" t="str">
        <f>IFERROR(VLOOKUP($A107,#REF!,17,FALSE),"0")</f>
        <v>0</v>
      </c>
      <c r="AK107" s="53" t="str">
        <f>IFERROR(VLOOKUP($A107,#REF!,17,FALSE),"0")</f>
        <v>0</v>
      </c>
      <c r="AL107" s="53" t="str">
        <f>IFERROR(VLOOKUP($A107,#REF!,17,FALSE),"0")</f>
        <v>0</v>
      </c>
      <c r="AM107" s="53" t="str">
        <f>IFERROR(VLOOKUP($A107,#REF!,17,FALSE),"0")</f>
        <v>0</v>
      </c>
      <c r="AN107" s="53" t="str">
        <f>IFERROR(VLOOKUP($A107,#REF!,17,FALSE),"0")</f>
        <v>0</v>
      </c>
      <c r="AO107" s="53" t="str">
        <f>IFERROR(VLOOKUP($A107,#REF!,17,FALSE),"0")</f>
        <v>0</v>
      </c>
      <c r="AP107" s="53" t="str">
        <f>IFERROR(VLOOKUP($A107,#REF!,17,FALSE),"0")</f>
        <v>0</v>
      </c>
      <c r="AQ107" s="53" t="str">
        <f>IFERROR(VLOOKUP($A107,#REF!,17,FALSE),"0")</f>
        <v>0</v>
      </c>
      <c r="AR107" s="56">
        <f t="shared" si="42"/>
        <v>0</v>
      </c>
      <c r="AS107" s="53">
        <f t="shared" si="47"/>
        <v>0</v>
      </c>
      <c r="AT107" s="53" t="str">
        <f>$A$13</f>
        <v>takaasad</v>
      </c>
      <c r="AU107" s="53" t="str">
        <f>IFERROR(VLOOKUP($A107,#REF!,18,FALSE),"0")</f>
        <v>0</v>
      </c>
      <c r="AV107" s="53" t="str">
        <f>IFERROR(VLOOKUP($A107,#REF!,18,FALSE),"0")</f>
        <v>0</v>
      </c>
      <c r="AW107" s="53" t="str">
        <f>IFERROR(VLOOKUP($A107,#REF!,18,FALSE),"0")</f>
        <v>0</v>
      </c>
      <c r="AX107" s="53" t="str">
        <f>IFERROR(VLOOKUP($A107,#REF!,18,FALSE),"0")</f>
        <v>0</v>
      </c>
      <c r="AY107" s="53" t="str">
        <f>IFERROR(VLOOKUP($A107,#REF!,18,FALSE),"0")</f>
        <v>0</v>
      </c>
      <c r="AZ107" s="53" t="str">
        <f>IFERROR(VLOOKUP($A107,#REF!,18,FALSE),"0")</f>
        <v>0</v>
      </c>
      <c r="BA107" s="53" t="str">
        <f>IFERROR(VLOOKUP($A107,#REF!,18,FALSE),"0")</f>
        <v>0</v>
      </c>
      <c r="BB107" s="53" t="str">
        <f>IFERROR(VLOOKUP($A107,#REF!,18,FALSE),"0")</f>
        <v>0</v>
      </c>
      <c r="BC107" s="53" t="str">
        <f>IFERROR(VLOOKUP($A107,#REF!,18,FALSE),"0")</f>
        <v>0</v>
      </c>
      <c r="BD107" s="53" t="str">
        <f>IFERROR(VLOOKUP($A107,#REF!,18,FALSE),"0")</f>
        <v>0</v>
      </c>
      <c r="BE107" s="53" t="str">
        <f>IFERROR(VLOOKUP($A107,#REF!,18,FALSE),"0")</f>
        <v>0</v>
      </c>
      <c r="BF107" s="53" t="str">
        <f>IFERROR(VLOOKUP($A107,#REF!,18,FALSE),"0")</f>
        <v>0</v>
      </c>
      <c r="BG107" s="56">
        <f t="shared" si="43"/>
        <v>0</v>
      </c>
      <c r="BI107" s="53" t="str">
        <f>$A$13</f>
        <v>takaasad</v>
      </c>
      <c r="BJ107" s="53" t="str">
        <f>IFERROR(VLOOKUP($A107,#REF!,19,FALSE),"0")</f>
        <v>0</v>
      </c>
      <c r="BK107" s="53" t="str">
        <f>IFERROR(VLOOKUP($A107,#REF!,19,FALSE),"0")</f>
        <v>0</v>
      </c>
      <c r="BL107" s="53" t="str">
        <f>IFERROR(VLOOKUP($A107,#REF!,19,FALSE),"0")</f>
        <v>0</v>
      </c>
      <c r="BM107" s="53" t="str">
        <f>IFERROR(VLOOKUP($A107,#REF!,19,FALSE),"0")</f>
        <v>0</v>
      </c>
      <c r="BN107" s="53" t="str">
        <f>IFERROR(VLOOKUP($A107,#REF!,19,FALSE),"0")</f>
        <v>0</v>
      </c>
      <c r="BO107" s="53" t="str">
        <f>IFERROR(VLOOKUP($A107,#REF!,19,FALSE),"0")</f>
        <v>0</v>
      </c>
      <c r="BP107" s="53" t="str">
        <f>IFERROR(VLOOKUP($A107,#REF!,19,FALSE),"0")</f>
        <v>0</v>
      </c>
      <c r="BQ107" s="53" t="str">
        <f>IFERROR(VLOOKUP($A107,#REF!,19,FALSE),"0")</f>
        <v>0</v>
      </c>
      <c r="BR107" s="53" t="str">
        <f>IFERROR(VLOOKUP($A107,#REF!,19,FALSE),"0")</f>
        <v>0</v>
      </c>
      <c r="BS107" s="53" t="str">
        <f>IFERROR(VLOOKUP($A107,#REF!,19,FALSE),"0")</f>
        <v>0</v>
      </c>
      <c r="BT107" s="53" t="str">
        <f>IFERROR(VLOOKUP($A107,#REF!,19,FALSE),"0")</f>
        <v>0</v>
      </c>
      <c r="BU107" s="53" t="str">
        <f>IFERROR(VLOOKUP($A107,#REF!,19,FALSE),"0")</f>
        <v>0</v>
      </c>
      <c r="BV107" s="56">
        <f t="shared" si="44"/>
        <v>0</v>
      </c>
      <c r="CK107" s="56"/>
      <c r="CZ107" s="56"/>
    </row>
    <row r="108" spans="1:104" x14ac:dyDescent="0.25">
      <c r="A108" s="53" t="e">
        <f>$A$14</f>
        <v>#REF!</v>
      </c>
      <c r="B108" s="53" t="str">
        <f>IFERROR(VLOOKUP($A108,#REF!,15,FALSE),"0")</f>
        <v>0</v>
      </c>
      <c r="C108" s="53" t="str">
        <f>IFERROR(VLOOKUP($A108,#REF!,15,FALSE),"0")</f>
        <v>0</v>
      </c>
      <c r="D108" s="53" t="str">
        <f>IFERROR(VLOOKUP($A108,#REF!,15,FALSE),"0")</f>
        <v>0</v>
      </c>
      <c r="E108" s="53" t="str">
        <f>IFERROR(VLOOKUP($A108,#REF!,15,FALSE),"0")</f>
        <v>0</v>
      </c>
      <c r="F108" s="53" t="str">
        <f>IFERROR(VLOOKUP($A108,#REF!,15,FALSE),"0")</f>
        <v>0</v>
      </c>
      <c r="G108" s="53" t="str">
        <f>IFERROR(VLOOKUP($A108,#REF!,15,FALSE),"0")</f>
        <v>0</v>
      </c>
      <c r="H108" s="53" t="str">
        <f>IFERROR(VLOOKUP($A108,#REF!,15,FALSE),"0")</f>
        <v>0</v>
      </c>
      <c r="I108" s="53" t="str">
        <f>IFERROR(VLOOKUP($A108,#REF!,15,FALSE),"0")</f>
        <v>0</v>
      </c>
      <c r="J108" s="53" t="str">
        <f>IFERROR(VLOOKUP($A108,#REF!,15,FALSE),"0")</f>
        <v>0</v>
      </c>
      <c r="K108" s="53" t="str">
        <f>IFERROR(VLOOKUP($A108,#REF!,15,FALSE),"0")</f>
        <v>0</v>
      </c>
      <c r="L108" s="53" t="str">
        <f>IFERROR(VLOOKUP($A108,#REF!,15,FALSE),"0")</f>
        <v>0</v>
      </c>
      <c r="M108" s="53" t="str">
        <f>IFERROR(VLOOKUP($A108,#REF!,15,FALSE),"0")</f>
        <v>0</v>
      </c>
      <c r="N108" s="56">
        <f t="shared" si="40"/>
        <v>0</v>
      </c>
      <c r="O108" s="53">
        <f t="shared" si="45"/>
        <v>0</v>
      </c>
      <c r="P108" s="53" t="e">
        <f>$A$14</f>
        <v>#REF!</v>
      </c>
      <c r="Q108" s="53" t="str">
        <f>IFERROR(VLOOKUP($A108,#REF!,16,FALSE),"0")</f>
        <v>0</v>
      </c>
      <c r="R108" s="53" t="str">
        <f>IFERROR(VLOOKUP($A108,#REF!,16,FALSE),"0")</f>
        <v>0</v>
      </c>
      <c r="S108" s="53" t="str">
        <f>IFERROR(VLOOKUP($A108,#REF!,16,FALSE),"0")</f>
        <v>0</v>
      </c>
      <c r="T108" s="53" t="str">
        <f>IFERROR(VLOOKUP($A108,#REF!,16,FALSE),"0")</f>
        <v>0</v>
      </c>
      <c r="U108" s="53" t="str">
        <f>IFERROR(VLOOKUP($A108,#REF!,16,FALSE),"0")</f>
        <v>0</v>
      </c>
      <c r="V108" s="53" t="str">
        <f>IFERROR(VLOOKUP($A108,#REF!,16,FALSE),"0")</f>
        <v>0</v>
      </c>
      <c r="W108" s="53" t="str">
        <f>IFERROR(VLOOKUP($A108,#REF!,16,FALSE),"0")</f>
        <v>0</v>
      </c>
      <c r="X108" s="53" t="str">
        <f>IFERROR(VLOOKUP($A108,#REF!,16,FALSE),"0")</f>
        <v>0</v>
      </c>
      <c r="Y108" s="53" t="str">
        <f>IFERROR(VLOOKUP($A108,#REF!,16,FALSE),"0")</f>
        <v>0</v>
      </c>
      <c r="Z108" s="53" t="str">
        <f>IFERROR(VLOOKUP($A108,#REF!,16,FALSE),"0")</f>
        <v>0</v>
      </c>
      <c r="AA108" s="53" t="str">
        <f>IFERROR(VLOOKUP($A108,#REF!,16,FALSE),"0")</f>
        <v>0</v>
      </c>
      <c r="AB108" s="53" t="str">
        <f>IFERROR(VLOOKUP($A108,#REF!,16,FALSE),"0")</f>
        <v>0</v>
      </c>
      <c r="AC108" s="56">
        <f t="shared" si="41"/>
        <v>0</v>
      </c>
      <c r="AD108" s="53">
        <f t="shared" si="46"/>
        <v>0</v>
      </c>
      <c r="AE108" s="53" t="e">
        <f>$A$14</f>
        <v>#REF!</v>
      </c>
      <c r="AF108" s="53" t="str">
        <f>IFERROR(VLOOKUP($A108,#REF!,17,FALSE),"0")</f>
        <v>0</v>
      </c>
      <c r="AG108" s="53" t="str">
        <f>IFERROR(VLOOKUP($A108,#REF!,17,FALSE),"0")</f>
        <v>0</v>
      </c>
      <c r="AH108" s="53" t="str">
        <f>IFERROR(VLOOKUP($A108,#REF!,17,FALSE),"0")</f>
        <v>0</v>
      </c>
      <c r="AI108" s="53" t="str">
        <f>IFERROR(VLOOKUP($A108,#REF!,17,FALSE),"0")</f>
        <v>0</v>
      </c>
      <c r="AJ108" s="53" t="str">
        <f>IFERROR(VLOOKUP($A108,#REF!,17,FALSE),"0")</f>
        <v>0</v>
      </c>
      <c r="AK108" s="53" t="str">
        <f>IFERROR(VLOOKUP($A108,#REF!,17,FALSE),"0")</f>
        <v>0</v>
      </c>
      <c r="AL108" s="53" t="str">
        <f>IFERROR(VLOOKUP($A108,#REF!,17,FALSE),"0")</f>
        <v>0</v>
      </c>
      <c r="AM108" s="53" t="str">
        <f>IFERROR(VLOOKUP($A108,#REF!,17,FALSE),"0")</f>
        <v>0</v>
      </c>
      <c r="AN108" s="53" t="str">
        <f>IFERROR(VLOOKUP($A108,#REF!,17,FALSE),"0")</f>
        <v>0</v>
      </c>
      <c r="AO108" s="53" t="str">
        <f>IFERROR(VLOOKUP($A108,#REF!,17,FALSE),"0")</f>
        <v>0</v>
      </c>
      <c r="AP108" s="53" t="str">
        <f>IFERROR(VLOOKUP($A108,#REF!,17,FALSE),"0")</f>
        <v>0</v>
      </c>
      <c r="AQ108" s="53" t="str">
        <f>IFERROR(VLOOKUP($A108,#REF!,17,FALSE),"0")</f>
        <v>0</v>
      </c>
      <c r="AR108" s="56">
        <f t="shared" si="42"/>
        <v>0</v>
      </c>
      <c r="AS108" s="53">
        <f t="shared" si="47"/>
        <v>0</v>
      </c>
      <c r="AT108" s="53" t="e">
        <f>$A$14</f>
        <v>#REF!</v>
      </c>
      <c r="AU108" s="53" t="str">
        <f>IFERROR(VLOOKUP($A108,#REF!,18,FALSE),"0")</f>
        <v>0</v>
      </c>
      <c r="AV108" s="53" t="str">
        <f>IFERROR(VLOOKUP($A108,#REF!,18,FALSE),"0")</f>
        <v>0</v>
      </c>
      <c r="AW108" s="53" t="str">
        <f>IFERROR(VLOOKUP($A108,#REF!,18,FALSE),"0")</f>
        <v>0</v>
      </c>
      <c r="AX108" s="53" t="str">
        <f>IFERROR(VLOOKUP($A108,#REF!,18,FALSE),"0")</f>
        <v>0</v>
      </c>
      <c r="AY108" s="53" t="str">
        <f>IFERROR(VLOOKUP($A108,#REF!,18,FALSE),"0")</f>
        <v>0</v>
      </c>
      <c r="AZ108" s="53" t="str">
        <f>IFERROR(VLOOKUP($A108,#REF!,18,FALSE),"0")</f>
        <v>0</v>
      </c>
      <c r="BA108" s="53" t="str">
        <f>IFERROR(VLOOKUP($A108,#REF!,18,FALSE),"0")</f>
        <v>0</v>
      </c>
      <c r="BB108" s="53" t="str">
        <f>IFERROR(VLOOKUP($A108,#REF!,18,FALSE),"0")</f>
        <v>0</v>
      </c>
      <c r="BC108" s="53" t="str">
        <f>IFERROR(VLOOKUP($A108,#REF!,18,FALSE),"0")</f>
        <v>0</v>
      </c>
      <c r="BD108" s="53" t="str">
        <f>IFERROR(VLOOKUP($A108,#REF!,18,FALSE),"0")</f>
        <v>0</v>
      </c>
      <c r="BE108" s="53" t="str">
        <f>IFERROR(VLOOKUP($A108,#REF!,18,FALSE),"0")</f>
        <v>0</v>
      </c>
      <c r="BF108" s="53" t="str">
        <f>IFERROR(VLOOKUP($A108,#REF!,18,FALSE),"0")</f>
        <v>0</v>
      </c>
      <c r="BG108" s="56">
        <f t="shared" si="43"/>
        <v>0</v>
      </c>
      <c r="BI108" s="53" t="e">
        <f>$A$14</f>
        <v>#REF!</v>
      </c>
      <c r="BJ108" s="53" t="str">
        <f>IFERROR(VLOOKUP($A108,#REF!,19,FALSE),"0")</f>
        <v>0</v>
      </c>
      <c r="BK108" s="53" t="str">
        <f>IFERROR(VLOOKUP($A108,#REF!,19,FALSE),"0")</f>
        <v>0</v>
      </c>
      <c r="BL108" s="53" t="str">
        <f>IFERROR(VLOOKUP($A108,#REF!,19,FALSE),"0")</f>
        <v>0</v>
      </c>
      <c r="BM108" s="53" t="str">
        <f>IFERROR(VLOOKUP($A108,#REF!,19,FALSE),"0")</f>
        <v>0</v>
      </c>
      <c r="BN108" s="53" t="str">
        <f>IFERROR(VLOOKUP($A108,#REF!,19,FALSE),"0")</f>
        <v>0</v>
      </c>
      <c r="BO108" s="53" t="str">
        <f>IFERROR(VLOOKUP($A108,#REF!,19,FALSE),"0")</f>
        <v>0</v>
      </c>
      <c r="BP108" s="53" t="str">
        <f>IFERROR(VLOOKUP($A108,#REF!,19,FALSE),"0")</f>
        <v>0</v>
      </c>
      <c r="BQ108" s="53" t="str">
        <f>IFERROR(VLOOKUP($A108,#REF!,19,FALSE),"0")</f>
        <v>0</v>
      </c>
      <c r="BR108" s="53" t="str">
        <f>IFERROR(VLOOKUP($A108,#REF!,19,FALSE),"0")</f>
        <v>0</v>
      </c>
      <c r="BS108" s="53" t="str">
        <f>IFERROR(VLOOKUP($A108,#REF!,19,FALSE),"0")</f>
        <v>0</v>
      </c>
      <c r="BT108" s="53" t="str">
        <f>IFERROR(VLOOKUP($A108,#REF!,19,FALSE),"0")</f>
        <v>0</v>
      </c>
      <c r="BU108" s="53" t="str">
        <f>IFERROR(VLOOKUP($A108,#REF!,19,FALSE),"0")</f>
        <v>0</v>
      </c>
      <c r="BV108" s="56">
        <f t="shared" si="44"/>
        <v>0</v>
      </c>
      <c r="CK108" s="56"/>
      <c r="CZ108" s="56"/>
    </row>
    <row r="109" spans="1:104" x14ac:dyDescent="0.25">
      <c r="A109" s="53" t="str">
        <f>$A$15</f>
        <v>omusera</v>
      </c>
      <c r="B109" s="53" t="str">
        <f>IFERROR(VLOOKUP($A109,#REF!,15,FALSE),"0")</f>
        <v>0</v>
      </c>
      <c r="C109" s="53" t="str">
        <f>IFERROR(VLOOKUP($A109,#REF!,15,FALSE),"0")</f>
        <v>0</v>
      </c>
      <c r="D109" s="53" t="str">
        <f>IFERROR(VLOOKUP($A109,#REF!,15,FALSE),"0")</f>
        <v>0</v>
      </c>
      <c r="E109" s="53" t="str">
        <f>IFERROR(VLOOKUP($A109,#REF!,15,FALSE),"0")</f>
        <v>0</v>
      </c>
      <c r="F109" s="53" t="str">
        <f>IFERROR(VLOOKUP($A109,#REF!,15,FALSE),"0")</f>
        <v>0</v>
      </c>
      <c r="G109" s="53" t="str">
        <f>IFERROR(VLOOKUP($A109,#REF!,15,FALSE),"0")</f>
        <v>0</v>
      </c>
      <c r="H109" s="53" t="str">
        <f>IFERROR(VLOOKUP($A109,#REF!,15,FALSE),"0")</f>
        <v>0</v>
      </c>
      <c r="I109" s="53" t="str">
        <f>IFERROR(VLOOKUP($A109,#REF!,15,FALSE),"0")</f>
        <v>0</v>
      </c>
      <c r="J109" s="53" t="str">
        <f>IFERROR(VLOOKUP($A109,#REF!,15,FALSE),"0")</f>
        <v>0</v>
      </c>
      <c r="K109" s="53" t="str">
        <f>IFERROR(VLOOKUP($A109,#REF!,15,FALSE),"0")</f>
        <v>0</v>
      </c>
      <c r="L109" s="53" t="str">
        <f>IFERROR(VLOOKUP($A109,#REF!,15,FALSE),"0")</f>
        <v>0</v>
      </c>
      <c r="M109" s="53" t="str">
        <f>IFERROR(VLOOKUP($A109,#REF!,15,FALSE),"0")</f>
        <v>0</v>
      </c>
      <c r="N109" s="56">
        <f t="shared" ref="N109:N116" si="48">SUM(B109:M109)</f>
        <v>0</v>
      </c>
      <c r="O109" s="53">
        <f t="shared" si="45"/>
        <v>0</v>
      </c>
      <c r="P109" s="53" t="str">
        <f>$A$15</f>
        <v>omusera</v>
      </c>
      <c r="Q109" s="53" t="str">
        <f>IFERROR(VLOOKUP($A109,#REF!,16,FALSE),"0")</f>
        <v>0</v>
      </c>
      <c r="R109" s="53" t="str">
        <f>IFERROR(VLOOKUP($A109,#REF!,16,FALSE),"0")</f>
        <v>0</v>
      </c>
      <c r="S109" s="53" t="str">
        <f>IFERROR(VLOOKUP($A109,#REF!,16,FALSE),"0")</f>
        <v>0</v>
      </c>
      <c r="T109" s="53" t="str">
        <f>IFERROR(VLOOKUP($A109,#REF!,16,FALSE),"0")</f>
        <v>0</v>
      </c>
      <c r="U109" s="53" t="str">
        <f>IFERROR(VLOOKUP($A109,#REF!,16,FALSE),"0")</f>
        <v>0</v>
      </c>
      <c r="V109" s="53" t="str">
        <f>IFERROR(VLOOKUP($A109,#REF!,16,FALSE),"0")</f>
        <v>0</v>
      </c>
      <c r="W109" s="53" t="str">
        <f>IFERROR(VLOOKUP($A109,#REF!,16,FALSE),"0")</f>
        <v>0</v>
      </c>
      <c r="X109" s="53" t="str">
        <f>IFERROR(VLOOKUP($A109,#REF!,16,FALSE),"0")</f>
        <v>0</v>
      </c>
      <c r="Y109" s="53" t="str">
        <f>IFERROR(VLOOKUP($A109,#REF!,16,FALSE),"0")</f>
        <v>0</v>
      </c>
      <c r="Z109" s="53" t="str">
        <f>IFERROR(VLOOKUP($A109,#REF!,16,FALSE),"0")</f>
        <v>0</v>
      </c>
      <c r="AA109" s="53" t="str">
        <f>IFERROR(VLOOKUP($A109,#REF!,16,FALSE),"0")</f>
        <v>0</v>
      </c>
      <c r="AB109" s="53" t="str">
        <f>IFERROR(VLOOKUP($A109,#REF!,16,FALSE),"0")</f>
        <v>0</v>
      </c>
      <c r="AC109" s="56">
        <f t="shared" ref="AC109:AC116" si="49">SUM(Q109:AB109)</f>
        <v>0</v>
      </c>
      <c r="AD109" s="53">
        <f t="shared" si="46"/>
        <v>0</v>
      </c>
      <c r="AE109" s="53" t="str">
        <f>$A$15</f>
        <v>omusera</v>
      </c>
      <c r="AF109" s="53" t="str">
        <f>IFERROR(VLOOKUP($A109,#REF!,17,FALSE),"0")</f>
        <v>0</v>
      </c>
      <c r="AG109" s="53" t="str">
        <f>IFERROR(VLOOKUP($A109,#REF!,17,FALSE),"0")</f>
        <v>0</v>
      </c>
      <c r="AH109" s="53" t="str">
        <f>IFERROR(VLOOKUP($A109,#REF!,17,FALSE),"0")</f>
        <v>0</v>
      </c>
      <c r="AI109" s="53" t="str">
        <f>IFERROR(VLOOKUP($A109,#REF!,17,FALSE),"0")</f>
        <v>0</v>
      </c>
      <c r="AJ109" s="53" t="str">
        <f>IFERROR(VLOOKUP($A109,#REF!,17,FALSE),"0")</f>
        <v>0</v>
      </c>
      <c r="AK109" s="53" t="str">
        <f>IFERROR(VLOOKUP($A109,#REF!,17,FALSE),"0")</f>
        <v>0</v>
      </c>
      <c r="AL109" s="53" t="str">
        <f>IFERROR(VLOOKUP($A109,#REF!,17,FALSE),"0")</f>
        <v>0</v>
      </c>
      <c r="AM109" s="53" t="str">
        <f>IFERROR(VLOOKUP($A109,#REF!,17,FALSE),"0")</f>
        <v>0</v>
      </c>
      <c r="AN109" s="53" t="str">
        <f>IFERROR(VLOOKUP($A109,#REF!,17,FALSE),"0")</f>
        <v>0</v>
      </c>
      <c r="AO109" s="53" t="str">
        <f>IFERROR(VLOOKUP($A109,#REF!,17,FALSE),"0")</f>
        <v>0</v>
      </c>
      <c r="AP109" s="53" t="str">
        <f>IFERROR(VLOOKUP($A109,#REF!,17,FALSE),"0")</f>
        <v>0</v>
      </c>
      <c r="AQ109" s="53" t="str">
        <f>IFERROR(VLOOKUP($A109,#REF!,17,FALSE),"0")</f>
        <v>0</v>
      </c>
      <c r="AR109" s="56">
        <f t="shared" ref="AR109:AR116" si="50">SUM(AF109:AQ109)</f>
        <v>0</v>
      </c>
      <c r="AS109" s="53">
        <f t="shared" si="47"/>
        <v>0</v>
      </c>
      <c r="AT109" s="53" t="str">
        <f>$A$15</f>
        <v>omusera</v>
      </c>
      <c r="AU109" s="53" t="str">
        <f>IFERROR(VLOOKUP($A109,#REF!,18,FALSE),"0")</f>
        <v>0</v>
      </c>
      <c r="AV109" s="53" t="str">
        <f>IFERROR(VLOOKUP($A109,#REF!,18,FALSE),"0")</f>
        <v>0</v>
      </c>
      <c r="AW109" s="53" t="str">
        <f>IFERROR(VLOOKUP($A109,#REF!,18,FALSE),"0")</f>
        <v>0</v>
      </c>
      <c r="AX109" s="53" t="str">
        <f>IFERROR(VLOOKUP($A109,#REF!,18,FALSE),"0")</f>
        <v>0</v>
      </c>
      <c r="AY109" s="53" t="str">
        <f>IFERROR(VLOOKUP($A109,#REF!,18,FALSE),"0")</f>
        <v>0</v>
      </c>
      <c r="AZ109" s="53" t="str">
        <f>IFERROR(VLOOKUP($A109,#REF!,18,FALSE),"0")</f>
        <v>0</v>
      </c>
      <c r="BA109" s="53" t="str">
        <f>IFERROR(VLOOKUP($A109,#REF!,18,FALSE),"0")</f>
        <v>0</v>
      </c>
      <c r="BB109" s="53" t="str">
        <f>IFERROR(VLOOKUP($A109,#REF!,18,FALSE),"0")</f>
        <v>0</v>
      </c>
      <c r="BC109" s="53" t="str">
        <f>IFERROR(VLOOKUP($A109,#REF!,18,FALSE),"0")</f>
        <v>0</v>
      </c>
      <c r="BD109" s="53" t="str">
        <f>IFERROR(VLOOKUP($A109,#REF!,18,FALSE),"0")</f>
        <v>0</v>
      </c>
      <c r="BE109" s="53" t="str">
        <f>IFERROR(VLOOKUP($A109,#REF!,18,FALSE),"0")</f>
        <v>0</v>
      </c>
      <c r="BF109" s="53" t="str">
        <f>IFERROR(VLOOKUP($A109,#REF!,18,FALSE),"0")</f>
        <v>0</v>
      </c>
      <c r="BG109" s="56">
        <f t="shared" ref="BG109:BG116" si="51">SUM(AU109:BF109)</f>
        <v>0</v>
      </c>
      <c r="BI109" s="53" t="str">
        <f>$A$15</f>
        <v>omusera</v>
      </c>
      <c r="BJ109" s="53" t="str">
        <f>IFERROR(VLOOKUP($A109,#REF!,19,FALSE),"0")</f>
        <v>0</v>
      </c>
      <c r="BK109" s="53" t="str">
        <f>IFERROR(VLOOKUP($A109,#REF!,19,FALSE),"0")</f>
        <v>0</v>
      </c>
      <c r="BL109" s="53" t="str">
        <f>IFERROR(VLOOKUP($A109,#REF!,19,FALSE),"0")</f>
        <v>0</v>
      </c>
      <c r="BM109" s="53" t="str">
        <f>IFERROR(VLOOKUP($A109,#REF!,19,FALSE),"0")</f>
        <v>0</v>
      </c>
      <c r="BN109" s="53" t="str">
        <f>IFERROR(VLOOKUP($A109,#REF!,19,FALSE),"0")</f>
        <v>0</v>
      </c>
      <c r="BO109" s="53" t="str">
        <f>IFERROR(VLOOKUP($A109,#REF!,19,FALSE),"0")</f>
        <v>0</v>
      </c>
      <c r="BP109" s="53" t="str">
        <f>IFERROR(VLOOKUP($A109,#REF!,19,FALSE),"0")</f>
        <v>0</v>
      </c>
      <c r="BQ109" s="53" t="str">
        <f>IFERROR(VLOOKUP($A109,#REF!,19,FALSE),"0")</f>
        <v>0</v>
      </c>
      <c r="BR109" s="53" t="str">
        <f>IFERROR(VLOOKUP($A109,#REF!,19,FALSE),"0")</f>
        <v>0</v>
      </c>
      <c r="BS109" s="53" t="str">
        <f>IFERROR(VLOOKUP($A109,#REF!,19,FALSE),"0")</f>
        <v>0</v>
      </c>
      <c r="BT109" s="53" t="str">
        <f>IFERROR(VLOOKUP($A109,#REF!,19,FALSE),"0")</f>
        <v>0</v>
      </c>
      <c r="BU109" s="53" t="str">
        <f>IFERROR(VLOOKUP($A109,#REF!,19,FALSE),"0")</f>
        <v>0</v>
      </c>
      <c r="BV109" s="56">
        <f t="shared" ref="BV109:BV116" si="52">SUM(BJ109:BU109)</f>
        <v>0</v>
      </c>
      <c r="CK109" s="56"/>
      <c r="CZ109" s="56"/>
    </row>
    <row r="110" spans="1:104" x14ac:dyDescent="0.25">
      <c r="A110" s="53" t="str">
        <f>$A$16</f>
        <v>ishihnaa</v>
      </c>
      <c r="B110" s="53" t="str">
        <f>IFERROR(VLOOKUP($A110,#REF!,15,FALSE),"0")</f>
        <v>0</v>
      </c>
      <c r="C110" s="53" t="str">
        <f>IFERROR(VLOOKUP($A110,#REF!,15,FALSE),"0")</f>
        <v>0</v>
      </c>
      <c r="D110" s="53" t="str">
        <f>IFERROR(VLOOKUP($A110,#REF!,15,FALSE),"0")</f>
        <v>0</v>
      </c>
      <c r="E110" s="53" t="str">
        <f>IFERROR(VLOOKUP($A110,#REF!,15,FALSE),"0")</f>
        <v>0</v>
      </c>
      <c r="F110" s="53" t="str">
        <f>IFERROR(VLOOKUP($A110,#REF!,15,FALSE),"0")</f>
        <v>0</v>
      </c>
      <c r="G110" s="53" t="str">
        <f>IFERROR(VLOOKUP($A110,#REF!,15,FALSE),"0")</f>
        <v>0</v>
      </c>
      <c r="H110" s="53" t="str">
        <f>IFERROR(VLOOKUP($A110,#REF!,15,FALSE),"0")</f>
        <v>0</v>
      </c>
      <c r="I110" s="53" t="str">
        <f>IFERROR(VLOOKUP($A110,#REF!,15,FALSE),"0")</f>
        <v>0</v>
      </c>
      <c r="J110" s="53" t="str">
        <f>IFERROR(VLOOKUP($A110,#REF!,15,FALSE),"0")</f>
        <v>0</v>
      </c>
      <c r="K110" s="53" t="str">
        <f>IFERROR(VLOOKUP($A110,#REF!,15,FALSE),"0")</f>
        <v>0</v>
      </c>
      <c r="L110" s="53" t="str">
        <f>IFERROR(VLOOKUP($A110,#REF!,15,FALSE),"0")</f>
        <v>0</v>
      </c>
      <c r="M110" s="53" t="str">
        <f>IFERROR(VLOOKUP($A110,#REF!,15,FALSE),"0")</f>
        <v>0</v>
      </c>
      <c r="N110" s="56">
        <f t="shared" si="48"/>
        <v>0</v>
      </c>
      <c r="O110" s="53">
        <f t="shared" si="45"/>
        <v>0</v>
      </c>
      <c r="P110" s="53" t="str">
        <f>$A$16</f>
        <v>ishihnaa</v>
      </c>
      <c r="Q110" s="53" t="str">
        <f>IFERROR(VLOOKUP($A110,#REF!,16,FALSE),"0")</f>
        <v>0</v>
      </c>
      <c r="R110" s="53" t="str">
        <f>IFERROR(VLOOKUP($A110,#REF!,16,FALSE),"0")</f>
        <v>0</v>
      </c>
      <c r="S110" s="53" t="str">
        <f>IFERROR(VLOOKUP($A110,#REF!,16,FALSE),"0")</f>
        <v>0</v>
      </c>
      <c r="T110" s="53" t="str">
        <f>IFERROR(VLOOKUP($A110,#REF!,16,FALSE),"0")</f>
        <v>0</v>
      </c>
      <c r="U110" s="53" t="str">
        <f>IFERROR(VLOOKUP($A110,#REF!,16,FALSE),"0")</f>
        <v>0</v>
      </c>
      <c r="V110" s="53" t="str">
        <f>IFERROR(VLOOKUP($A110,#REF!,16,FALSE),"0")</f>
        <v>0</v>
      </c>
      <c r="W110" s="53" t="str">
        <f>IFERROR(VLOOKUP($A110,#REF!,16,FALSE),"0")</f>
        <v>0</v>
      </c>
      <c r="X110" s="53" t="str">
        <f>IFERROR(VLOOKUP($A110,#REF!,16,FALSE),"0")</f>
        <v>0</v>
      </c>
      <c r="Y110" s="53" t="str">
        <f>IFERROR(VLOOKUP($A110,#REF!,16,FALSE),"0")</f>
        <v>0</v>
      </c>
      <c r="Z110" s="53" t="str">
        <f>IFERROR(VLOOKUP($A110,#REF!,16,FALSE),"0")</f>
        <v>0</v>
      </c>
      <c r="AA110" s="53" t="str">
        <f>IFERROR(VLOOKUP($A110,#REF!,16,FALSE),"0")</f>
        <v>0</v>
      </c>
      <c r="AB110" s="53" t="str">
        <f>IFERROR(VLOOKUP($A110,#REF!,16,FALSE),"0")</f>
        <v>0</v>
      </c>
      <c r="AC110" s="56">
        <f t="shared" si="49"/>
        <v>0</v>
      </c>
      <c r="AD110" s="53">
        <f t="shared" si="46"/>
        <v>0</v>
      </c>
      <c r="AE110" s="53" t="str">
        <f>$A$16</f>
        <v>ishihnaa</v>
      </c>
      <c r="AF110" s="53" t="str">
        <f>IFERROR(VLOOKUP($A110,#REF!,17,FALSE),"0")</f>
        <v>0</v>
      </c>
      <c r="AG110" s="53" t="str">
        <f>IFERROR(VLOOKUP($A110,#REF!,17,FALSE),"0")</f>
        <v>0</v>
      </c>
      <c r="AH110" s="53" t="str">
        <f>IFERROR(VLOOKUP($A110,#REF!,17,FALSE),"0")</f>
        <v>0</v>
      </c>
      <c r="AI110" s="53" t="str">
        <f>IFERROR(VLOOKUP($A110,#REF!,17,FALSE),"0")</f>
        <v>0</v>
      </c>
      <c r="AJ110" s="53" t="str">
        <f>IFERROR(VLOOKUP($A110,#REF!,17,FALSE),"0")</f>
        <v>0</v>
      </c>
      <c r="AK110" s="53" t="str">
        <f>IFERROR(VLOOKUP($A110,#REF!,17,FALSE),"0")</f>
        <v>0</v>
      </c>
      <c r="AL110" s="53" t="str">
        <f>IFERROR(VLOOKUP($A110,#REF!,17,FALSE),"0")</f>
        <v>0</v>
      </c>
      <c r="AM110" s="53" t="str">
        <f>IFERROR(VLOOKUP($A110,#REF!,17,FALSE),"0")</f>
        <v>0</v>
      </c>
      <c r="AN110" s="53" t="str">
        <f>IFERROR(VLOOKUP($A110,#REF!,17,FALSE),"0")</f>
        <v>0</v>
      </c>
      <c r="AO110" s="53" t="str">
        <f>IFERROR(VLOOKUP($A110,#REF!,17,FALSE),"0")</f>
        <v>0</v>
      </c>
      <c r="AP110" s="53" t="str">
        <f>IFERROR(VLOOKUP($A110,#REF!,17,FALSE),"0")</f>
        <v>0</v>
      </c>
      <c r="AQ110" s="53" t="str">
        <f>IFERROR(VLOOKUP($A110,#REF!,17,FALSE),"0")</f>
        <v>0</v>
      </c>
      <c r="AR110" s="56">
        <f t="shared" si="50"/>
        <v>0</v>
      </c>
      <c r="AS110" s="53">
        <f t="shared" si="47"/>
        <v>0</v>
      </c>
      <c r="AT110" s="53" t="str">
        <f>$A$16</f>
        <v>ishihnaa</v>
      </c>
      <c r="AU110" s="53" t="str">
        <f>IFERROR(VLOOKUP($A110,#REF!,18,FALSE),"0")</f>
        <v>0</v>
      </c>
      <c r="AV110" s="53" t="str">
        <f>IFERROR(VLOOKUP($A110,#REF!,18,FALSE),"0")</f>
        <v>0</v>
      </c>
      <c r="AW110" s="53" t="str">
        <f>IFERROR(VLOOKUP($A110,#REF!,18,FALSE),"0")</f>
        <v>0</v>
      </c>
      <c r="AX110" s="53" t="str">
        <f>IFERROR(VLOOKUP($A110,#REF!,18,FALSE),"0")</f>
        <v>0</v>
      </c>
      <c r="AY110" s="53" t="str">
        <f>IFERROR(VLOOKUP($A110,#REF!,18,FALSE),"0")</f>
        <v>0</v>
      </c>
      <c r="AZ110" s="53" t="str">
        <f>IFERROR(VLOOKUP($A110,#REF!,18,FALSE),"0")</f>
        <v>0</v>
      </c>
      <c r="BA110" s="53" t="str">
        <f>IFERROR(VLOOKUP($A110,#REF!,18,FALSE),"0")</f>
        <v>0</v>
      </c>
      <c r="BB110" s="53" t="str">
        <f>IFERROR(VLOOKUP($A110,#REF!,18,FALSE),"0")</f>
        <v>0</v>
      </c>
      <c r="BC110" s="53" t="str">
        <f>IFERROR(VLOOKUP($A110,#REF!,18,FALSE),"0")</f>
        <v>0</v>
      </c>
      <c r="BD110" s="53" t="str">
        <f>IFERROR(VLOOKUP($A110,#REF!,18,FALSE),"0")</f>
        <v>0</v>
      </c>
      <c r="BE110" s="53" t="str">
        <f>IFERROR(VLOOKUP($A110,#REF!,18,FALSE),"0")</f>
        <v>0</v>
      </c>
      <c r="BF110" s="53" t="str">
        <f>IFERROR(VLOOKUP($A110,#REF!,18,FALSE),"0")</f>
        <v>0</v>
      </c>
      <c r="BG110" s="56">
        <f t="shared" si="51"/>
        <v>0</v>
      </c>
      <c r="BI110" s="53" t="str">
        <f>$A$16</f>
        <v>ishihnaa</v>
      </c>
      <c r="BJ110" s="53" t="str">
        <f>IFERROR(VLOOKUP($A110,#REF!,19,FALSE),"0")</f>
        <v>0</v>
      </c>
      <c r="BK110" s="53" t="str">
        <f>IFERROR(VLOOKUP($A110,#REF!,19,FALSE),"0")</f>
        <v>0</v>
      </c>
      <c r="BL110" s="53" t="str">
        <f>IFERROR(VLOOKUP($A110,#REF!,19,FALSE),"0")</f>
        <v>0</v>
      </c>
      <c r="BM110" s="53" t="str">
        <f>IFERROR(VLOOKUP($A110,#REF!,19,FALSE),"0")</f>
        <v>0</v>
      </c>
      <c r="BN110" s="53" t="str">
        <f>IFERROR(VLOOKUP($A110,#REF!,19,FALSE),"0")</f>
        <v>0</v>
      </c>
      <c r="BO110" s="53" t="str">
        <f>IFERROR(VLOOKUP($A110,#REF!,19,FALSE),"0")</f>
        <v>0</v>
      </c>
      <c r="BP110" s="53" t="str">
        <f>IFERROR(VLOOKUP($A110,#REF!,19,FALSE),"0")</f>
        <v>0</v>
      </c>
      <c r="BQ110" s="53" t="str">
        <f>IFERROR(VLOOKUP($A110,#REF!,19,FALSE),"0")</f>
        <v>0</v>
      </c>
      <c r="BR110" s="53" t="str">
        <f>IFERROR(VLOOKUP($A110,#REF!,19,FALSE),"0")</f>
        <v>0</v>
      </c>
      <c r="BS110" s="53" t="str">
        <f>IFERROR(VLOOKUP($A110,#REF!,19,FALSE),"0")</f>
        <v>0</v>
      </c>
      <c r="BT110" s="53" t="str">
        <f>IFERROR(VLOOKUP($A110,#REF!,19,FALSE),"0")</f>
        <v>0</v>
      </c>
      <c r="BU110" s="53" t="str">
        <f>IFERROR(VLOOKUP($A110,#REF!,19,FALSE),"0")</f>
        <v>0</v>
      </c>
      <c r="BV110" s="56">
        <f t="shared" si="52"/>
        <v>0</v>
      </c>
      <c r="CK110" s="56"/>
      <c r="CZ110" s="56"/>
    </row>
    <row r="111" spans="1:104" x14ac:dyDescent="0.25">
      <c r="A111" s="53" t="str">
        <f>$A$17</f>
        <v>lyuanyuw</v>
      </c>
      <c r="B111" s="53" t="str">
        <f>IFERROR(VLOOKUP($A111,#REF!,15,FALSE),"0")</f>
        <v>0</v>
      </c>
      <c r="C111" s="53" t="str">
        <f>IFERROR(VLOOKUP($A111,#REF!,15,FALSE),"0")</f>
        <v>0</v>
      </c>
      <c r="D111" s="53" t="str">
        <f>IFERROR(VLOOKUP($A111,#REF!,15,FALSE),"0")</f>
        <v>0</v>
      </c>
      <c r="E111" s="53" t="str">
        <f>IFERROR(VLOOKUP($A111,#REF!,15,FALSE),"0")</f>
        <v>0</v>
      </c>
      <c r="F111" s="53" t="str">
        <f>IFERROR(VLOOKUP($A111,#REF!,15,FALSE),"0")</f>
        <v>0</v>
      </c>
      <c r="G111" s="53" t="str">
        <f>IFERROR(VLOOKUP($A111,#REF!,15,FALSE),"0")</f>
        <v>0</v>
      </c>
      <c r="H111" s="53" t="str">
        <f>IFERROR(VLOOKUP($A111,#REF!,15,FALSE),"0")</f>
        <v>0</v>
      </c>
      <c r="I111" s="53" t="str">
        <f>IFERROR(VLOOKUP($A111,#REF!,15,FALSE),"0")</f>
        <v>0</v>
      </c>
      <c r="J111" s="53" t="str">
        <f>IFERROR(VLOOKUP($A111,#REF!,15,FALSE),"0")</f>
        <v>0</v>
      </c>
      <c r="K111" s="53" t="str">
        <f>IFERROR(VLOOKUP($A111,#REF!,15,FALSE),"0")</f>
        <v>0</v>
      </c>
      <c r="L111" s="53" t="str">
        <f>IFERROR(VLOOKUP($A111,#REF!,15,FALSE),"0")</f>
        <v>0</v>
      </c>
      <c r="M111" s="53" t="str">
        <f>IFERROR(VLOOKUP($A111,#REF!,15,FALSE),"0")</f>
        <v>0</v>
      </c>
      <c r="N111" s="56">
        <f t="shared" si="48"/>
        <v>0</v>
      </c>
      <c r="O111" s="53">
        <f t="shared" si="45"/>
        <v>0</v>
      </c>
      <c r="P111" s="53" t="str">
        <f>$A$17</f>
        <v>lyuanyuw</v>
      </c>
      <c r="Q111" s="53" t="str">
        <f>IFERROR(VLOOKUP($A111,#REF!,16,FALSE),"0")</f>
        <v>0</v>
      </c>
      <c r="R111" s="53" t="str">
        <f>IFERROR(VLOOKUP($A111,#REF!,16,FALSE),"0")</f>
        <v>0</v>
      </c>
      <c r="S111" s="53" t="str">
        <f>IFERROR(VLOOKUP($A111,#REF!,16,FALSE),"0")</f>
        <v>0</v>
      </c>
      <c r="T111" s="53" t="str">
        <f>IFERROR(VLOOKUP($A111,#REF!,16,FALSE),"0")</f>
        <v>0</v>
      </c>
      <c r="U111" s="53" t="str">
        <f>IFERROR(VLOOKUP($A111,#REF!,16,FALSE),"0")</f>
        <v>0</v>
      </c>
      <c r="V111" s="53" t="str">
        <f>IFERROR(VLOOKUP($A111,#REF!,16,FALSE),"0")</f>
        <v>0</v>
      </c>
      <c r="W111" s="53" t="str">
        <f>IFERROR(VLOOKUP($A111,#REF!,16,FALSE),"0")</f>
        <v>0</v>
      </c>
      <c r="X111" s="53" t="str">
        <f>IFERROR(VLOOKUP($A111,#REF!,16,FALSE),"0")</f>
        <v>0</v>
      </c>
      <c r="Y111" s="53" t="str">
        <f>IFERROR(VLOOKUP($A111,#REF!,16,FALSE),"0")</f>
        <v>0</v>
      </c>
      <c r="Z111" s="53" t="str">
        <f>IFERROR(VLOOKUP($A111,#REF!,16,FALSE),"0")</f>
        <v>0</v>
      </c>
      <c r="AA111" s="53" t="str">
        <f>IFERROR(VLOOKUP($A111,#REF!,16,FALSE),"0")</f>
        <v>0</v>
      </c>
      <c r="AB111" s="53" t="str">
        <f>IFERROR(VLOOKUP($A111,#REF!,16,FALSE),"0")</f>
        <v>0</v>
      </c>
      <c r="AC111" s="56">
        <f t="shared" si="49"/>
        <v>0</v>
      </c>
      <c r="AD111" s="53">
        <f t="shared" si="46"/>
        <v>0</v>
      </c>
      <c r="AE111" s="53" t="str">
        <f>$A$17</f>
        <v>lyuanyuw</v>
      </c>
      <c r="AF111" s="53" t="str">
        <f>IFERROR(VLOOKUP($A111,#REF!,17,FALSE),"0")</f>
        <v>0</v>
      </c>
      <c r="AG111" s="53" t="str">
        <f>IFERROR(VLOOKUP($A111,#REF!,17,FALSE),"0")</f>
        <v>0</v>
      </c>
      <c r="AH111" s="53" t="str">
        <f>IFERROR(VLOOKUP($A111,#REF!,17,FALSE),"0")</f>
        <v>0</v>
      </c>
      <c r="AI111" s="53" t="str">
        <f>IFERROR(VLOOKUP($A111,#REF!,17,FALSE),"0")</f>
        <v>0</v>
      </c>
      <c r="AJ111" s="53" t="str">
        <f>IFERROR(VLOOKUP($A111,#REF!,17,FALSE),"0")</f>
        <v>0</v>
      </c>
      <c r="AK111" s="53" t="str">
        <f>IFERROR(VLOOKUP($A111,#REF!,17,FALSE),"0")</f>
        <v>0</v>
      </c>
      <c r="AL111" s="53" t="str">
        <f>IFERROR(VLOOKUP($A111,#REF!,17,FALSE),"0")</f>
        <v>0</v>
      </c>
      <c r="AM111" s="53" t="str">
        <f>IFERROR(VLOOKUP($A111,#REF!,17,FALSE),"0")</f>
        <v>0</v>
      </c>
      <c r="AN111" s="53" t="str">
        <f>IFERROR(VLOOKUP($A111,#REF!,17,FALSE),"0")</f>
        <v>0</v>
      </c>
      <c r="AO111" s="53" t="str">
        <f>IFERROR(VLOOKUP($A111,#REF!,17,FALSE),"0")</f>
        <v>0</v>
      </c>
      <c r="AP111" s="53" t="str">
        <f>IFERROR(VLOOKUP($A111,#REF!,17,FALSE),"0")</f>
        <v>0</v>
      </c>
      <c r="AQ111" s="53" t="str">
        <f>IFERROR(VLOOKUP($A111,#REF!,17,FALSE),"0")</f>
        <v>0</v>
      </c>
      <c r="AR111" s="56">
        <f t="shared" si="50"/>
        <v>0</v>
      </c>
      <c r="AS111" s="53">
        <f t="shared" si="47"/>
        <v>0</v>
      </c>
      <c r="AT111" s="53" t="str">
        <f>$A$17</f>
        <v>lyuanyuw</v>
      </c>
      <c r="AU111" s="53" t="str">
        <f>IFERROR(VLOOKUP($A111,#REF!,18,FALSE),"0")</f>
        <v>0</v>
      </c>
      <c r="AV111" s="53" t="str">
        <f>IFERROR(VLOOKUP($A111,#REF!,18,FALSE),"0")</f>
        <v>0</v>
      </c>
      <c r="AW111" s="53" t="str">
        <f>IFERROR(VLOOKUP($A111,#REF!,18,FALSE),"0")</f>
        <v>0</v>
      </c>
      <c r="AX111" s="53" t="str">
        <f>IFERROR(VLOOKUP($A111,#REF!,18,FALSE),"0")</f>
        <v>0</v>
      </c>
      <c r="AY111" s="53" t="str">
        <f>IFERROR(VLOOKUP($A111,#REF!,18,FALSE),"0")</f>
        <v>0</v>
      </c>
      <c r="AZ111" s="53" t="str">
        <f>IFERROR(VLOOKUP($A111,#REF!,18,FALSE),"0")</f>
        <v>0</v>
      </c>
      <c r="BA111" s="53" t="str">
        <f>IFERROR(VLOOKUP($A111,#REF!,18,FALSE),"0")</f>
        <v>0</v>
      </c>
      <c r="BB111" s="53" t="str">
        <f>IFERROR(VLOOKUP($A111,#REF!,18,FALSE),"0")</f>
        <v>0</v>
      </c>
      <c r="BC111" s="53" t="str">
        <f>IFERROR(VLOOKUP($A111,#REF!,18,FALSE),"0")</f>
        <v>0</v>
      </c>
      <c r="BD111" s="53" t="str">
        <f>IFERROR(VLOOKUP($A111,#REF!,18,FALSE),"0")</f>
        <v>0</v>
      </c>
      <c r="BE111" s="53" t="str">
        <f>IFERROR(VLOOKUP($A111,#REF!,18,FALSE),"0")</f>
        <v>0</v>
      </c>
      <c r="BF111" s="53" t="str">
        <f>IFERROR(VLOOKUP($A111,#REF!,18,FALSE),"0")</f>
        <v>0</v>
      </c>
      <c r="BG111" s="56">
        <f t="shared" si="51"/>
        <v>0</v>
      </c>
      <c r="BI111" s="53" t="str">
        <f>$A$17</f>
        <v>lyuanyuw</v>
      </c>
      <c r="BJ111" s="53" t="str">
        <f>IFERROR(VLOOKUP($A111,#REF!,19,FALSE),"0")</f>
        <v>0</v>
      </c>
      <c r="BK111" s="53" t="str">
        <f>IFERROR(VLOOKUP($A111,#REF!,19,FALSE),"0")</f>
        <v>0</v>
      </c>
      <c r="BL111" s="53" t="str">
        <f>IFERROR(VLOOKUP($A111,#REF!,19,FALSE),"0")</f>
        <v>0</v>
      </c>
      <c r="BM111" s="53" t="str">
        <f>IFERROR(VLOOKUP($A111,#REF!,19,FALSE),"0")</f>
        <v>0</v>
      </c>
      <c r="BN111" s="53" t="str">
        <f>IFERROR(VLOOKUP($A111,#REF!,19,FALSE),"0")</f>
        <v>0</v>
      </c>
      <c r="BO111" s="53" t="str">
        <f>IFERROR(VLOOKUP($A111,#REF!,19,FALSE),"0")</f>
        <v>0</v>
      </c>
      <c r="BP111" s="53" t="str">
        <f>IFERROR(VLOOKUP($A111,#REF!,19,FALSE),"0")</f>
        <v>0</v>
      </c>
      <c r="BQ111" s="53" t="str">
        <f>IFERROR(VLOOKUP($A111,#REF!,19,FALSE),"0")</f>
        <v>0</v>
      </c>
      <c r="BR111" s="53" t="str">
        <f>IFERROR(VLOOKUP($A111,#REF!,19,FALSE),"0")</f>
        <v>0</v>
      </c>
      <c r="BS111" s="53" t="str">
        <f>IFERROR(VLOOKUP($A111,#REF!,19,FALSE),"0")</f>
        <v>0</v>
      </c>
      <c r="BT111" s="53" t="str">
        <f>IFERROR(VLOOKUP($A111,#REF!,19,FALSE),"0")</f>
        <v>0</v>
      </c>
      <c r="BU111" s="53" t="str">
        <f>IFERROR(VLOOKUP($A111,#REF!,19,FALSE),"0")</f>
        <v>0</v>
      </c>
      <c r="BV111" s="56">
        <f t="shared" si="52"/>
        <v>0</v>
      </c>
      <c r="CK111" s="56"/>
      <c r="CZ111" s="56"/>
    </row>
    <row r="112" spans="1:104" x14ac:dyDescent="0.25">
      <c r="A112" s="53" t="str">
        <f>$A$18</f>
        <v>maikadaq</v>
      </c>
      <c r="B112" s="53" t="str">
        <f>IFERROR(VLOOKUP($A112,#REF!,15,FALSE),"0")</f>
        <v>0</v>
      </c>
      <c r="C112" s="53" t="str">
        <f>IFERROR(VLOOKUP($A112,#REF!,15,FALSE),"0")</f>
        <v>0</v>
      </c>
      <c r="D112" s="53" t="str">
        <f>IFERROR(VLOOKUP($A112,#REF!,15,FALSE),"0")</f>
        <v>0</v>
      </c>
      <c r="E112" s="53" t="str">
        <f>IFERROR(VLOOKUP($A112,#REF!,15,FALSE),"0")</f>
        <v>0</v>
      </c>
      <c r="F112" s="53" t="str">
        <f>IFERROR(VLOOKUP($A112,#REF!,15,FALSE),"0")</f>
        <v>0</v>
      </c>
      <c r="G112" s="53" t="str">
        <f>IFERROR(VLOOKUP($A112,#REF!,15,FALSE),"0")</f>
        <v>0</v>
      </c>
      <c r="H112" s="53" t="str">
        <f>IFERROR(VLOOKUP($A112,#REF!,15,FALSE),"0")</f>
        <v>0</v>
      </c>
      <c r="I112" s="53" t="str">
        <f>IFERROR(VLOOKUP($A112,#REF!,15,FALSE),"0")</f>
        <v>0</v>
      </c>
      <c r="J112" s="53" t="str">
        <f>IFERROR(VLOOKUP($A112,#REF!,15,FALSE),"0")</f>
        <v>0</v>
      </c>
      <c r="K112" s="53" t="str">
        <f>IFERROR(VLOOKUP($A112,#REF!,15,FALSE),"0")</f>
        <v>0</v>
      </c>
      <c r="L112" s="53" t="str">
        <f>IFERROR(VLOOKUP($A112,#REF!,15,FALSE),"0")</f>
        <v>0</v>
      </c>
      <c r="M112" s="53" t="str">
        <f>IFERROR(VLOOKUP($A112,#REF!,15,FALSE),"0")</f>
        <v>0</v>
      </c>
      <c r="N112" s="56">
        <f t="shared" si="48"/>
        <v>0</v>
      </c>
      <c r="O112" s="53">
        <f t="shared" si="45"/>
        <v>0</v>
      </c>
      <c r="P112" s="53" t="str">
        <f>$A$18</f>
        <v>maikadaq</v>
      </c>
      <c r="Q112" s="53" t="str">
        <f>IFERROR(VLOOKUP($A112,#REF!,16,FALSE),"0")</f>
        <v>0</v>
      </c>
      <c r="R112" s="53" t="str">
        <f>IFERROR(VLOOKUP($A112,#REF!,16,FALSE),"0")</f>
        <v>0</v>
      </c>
      <c r="S112" s="53" t="str">
        <f>IFERROR(VLOOKUP($A112,#REF!,16,FALSE),"0")</f>
        <v>0</v>
      </c>
      <c r="T112" s="53" t="str">
        <f>IFERROR(VLOOKUP($A112,#REF!,16,FALSE),"0")</f>
        <v>0</v>
      </c>
      <c r="U112" s="53" t="str">
        <f>IFERROR(VLOOKUP($A112,#REF!,16,FALSE),"0")</f>
        <v>0</v>
      </c>
      <c r="V112" s="53" t="str">
        <f>IFERROR(VLOOKUP($A112,#REF!,16,FALSE),"0")</f>
        <v>0</v>
      </c>
      <c r="W112" s="53" t="str">
        <f>IFERROR(VLOOKUP($A112,#REF!,16,FALSE),"0")</f>
        <v>0</v>
      </c>
      <c r="X112" s="53" t="str">
        <f>IFERROR(VLOOKUP($A112,#REF!,16,FALSE),"0")</f>
        <v>0</v>
      </c>
      <c r="Y112" s="53" t="str">
        <f>IFERROR(VLOOKUP($A112,#REF!,16,FALSE),"0")</f>
        <v>0</v>
      </c>
      <c r="Z112" s="53" t="str">
        <f>IFERROR(VLOOKUP($A112,#REF!,16,FALSE),"0")</f>
        <v>0</v>
      </c>
      <c r="AA112" s="53" t="str">
        <f>IFERROR(VLOOKUP($A112,#REF!,16,FALSE),"0")</f>
        <v>0</v>
      </c>
      <c r="AB112" s="53" t="str">
        <f>IFERROR(VLOOKUP($A112,#REF!,16,FALSE),"0")</f>
        <v>0</v>
      </c>
      <c r="AC112" s="56">
        <f t="shared" si="49"/>
        <v>0</v>
      </c>
      <c r="AD112" s="53">
        <f t="shared" si="46"/>
        <v>0</v>
      </c>
      <c r="AE112" s="53" t="str">
        <f>$A$18</f>
        <v>maikadaq</v>
      </c>
      <c r="AF112" s="53" t="str">
        <f>IFERROR(VLOOKUP($A112,#REF!,17,FALSE),"0")</f>
        <v>0</v>
      </c>
      <c r="AG112" s="53" t="str">
        <f>IFERROR(VLOOKUP($A112,#REF!,17,FALSE),"0")</f>
        <v>0</v>
      </c>
      <c r="AH112" s="53" t="str">
        <f>IFERROR(VLOOKUP($A112,#REF!,17,FALSE),"0")</f>
        <v>0</v>
      </c>
      <c r="AI112" s="53" t="str">
        <f>IFERROR(VLOOKUP($A112,#REF!,17,FALSE),"0")</f>
        <v>0</v>
      </c>
      <c r="AJ112" s="53" t="str">
        <f>IFERROR(VLOOKUP($A112,#REF!,17,FALSE),"0")</f>
        <v>0</v>
      </c>
      <c r="AK112" s="53" t="str">
        <f>IFERROR(VLOOKUP($A112,#REF!,17,FALSE),"0")</f>
        <v>0</v>
      </c>
      <c r="AL112" s="53" t="str">
        <f>IFERROR(VLOOKUP($A112,#REF!,17,FALSE),"0")</f>
        <v>0</v>
      </c>
      <c r="AM112" s="53" t="str">
        <f>IFERROR(VLOOKUP($A112,#REF!,17,FALSE),"0")</f>
        <v>0</v>
      </c>
      <c r="AN112" s="53" t="str">
        <f>IFERROR(VLOOKUP($A112,#REF!,17,FALSE),"0")</f>
        <v>0</v>
      </c>
      <c r="AO112" s="53" t="str">
        <f>IFERROR(VLOOKUP($A112,#REF!,17,FALSE),"0")</f>
        <v>0</v>
      </c>
      <c r="AP112" s="53" t="str">
        <f>IFERROR(VLOOKUP($A112,#REF!,17,FALSE),"0")</f>
        <v>0</v>
      </c>
      <c r="AQ112" s="53" t="str">
        <f>IFERROR(VLOOKUP($A112,#REF!,17,FALSE),"0")</f>
        <v>0</v>
      </c>
      <c r="AR112" s="56">
        <f t="shared" si="50"/>
        <v>0</v>
      </c>
      <c r="AS112" s="53">
        <f t="shared" si="47"/>
        <v>0</v>
      </c>
      <c r="AT112" s="53" t="str">
        <f>$A$18</f>
        <v>maikadaq</v>
      </c>
      <c r="AU112" s="53" t="str">
        <f>IFERROR(VLOOKUP($A112,#REF!,18,FALSE),"0")</f>
        <v>0</v>
      </c>
      <c r="AV112" s="53" t="str">
        <f>IFERROR(VLOOKUP($A112,#REF!,18,FALSE),"0")</f>
        <v>0</v>
      </c>
      <c r="AW112" s="53" t="str">
        <f>IFERROR(VLOOKUP($A112,#REF!,18,FALSE),"0")</f>
        <v>0</v>
      </c>
      <c r="AX112" s="53" t="str">
        <f>IFERROR(VLOOKUP($A112,#REF!,18,FALSE),"0")</f>
        <v>0</v>
      </c>
      <c r="AY112" s="53" t="str">
        <f>IFERROR(VLOOKUP($A112,#REF!,18,FALSE),"0")</f>
        <v>0</v>
      </c>
      <c r="AZ112" s="53" t="str">
        <f>IFERROR(VLOOKUP($A112,#REF!,18,FALSE),"0")</f>
        <v>0</v>
      </c>
      <c r="BA112" s="53" t="str">
        <f>IFERROR(VLOOKUP($A112,#REF!,18,FALSE),"0")</f>
        <v>0</v>
      </c>
      <c r="BB112" s="53" t="str">
        <f>IFERROR(VLOOKUP($A112,#REF!,18,FALSE),"0")</f>
        <v>0</v>
      </c>
      <c r="BC112" s="53" t="str">
        <f>IFERROR(VLOOKUP($A112,#REF!,18,FALSE),"0")</f>
        <v>0</v>
      </c>
      <c r="BD112" s="53" t="str">
        <f>IFERROR(VLOOKUP($A112,#REF!,18,FALSE),"0")</f>
        <v>0</v>
      </c>
      <c r="BE112" s="53" t="str">
        <f>IFERROR(VLOOKUP($A112,#REF!,18,FALSE),"0")</f>
        <v>0</v>
      </c>
      <c r="BF112" s="53" t="str">
        <f>IFERROR(VLOOKUP($A112,#REF!,18,FALSE),"0")</f>
        <v>0</v>
      </c>
      <c r="BG112" s="56">
        <f t="shared" si="51"/>
        <v>0</v>
      </c>
      <c r="BI112" s="53" t="str">
        <f>$A$18</f>
        <v>maikadaq</v>
      </c>
      <c r="BJ112" s="53" t="str">
        <f>IFERROR(VLOOKUP($A112,#REF!,19,FALSE),"0")</f>
        <v>0</v>
      </c>
      <c r="BK112" s="53" t="str">
        <f>IFERROR(VLOOKUP($A112,#REF!,19,FALSE),"0")</f>
        <v>0</v>
      </c>
      <c r="BL112" s="53" t="str">
        <f>IFERROR(VLOOKUP($A112,#REF!,19,FALSE),"0")</f>
        <v>0</v>
      </c>
      <c r="BM112" s="53" t="str">
        <f>IFERROR(VLOOKUP($A112,#REF!,19,FALSE),"0")</f>
        <v>0</v>
      </c>
      <c r="BN112" s="53" t="str">
        <f>IFERROR(VLOOKUP($A112,#REF!,19,FALSE),"0")</f>
        <v>0</v>
      </c>
      <c r="BO112" s="53" t="str">
        <f>IFERROR(VLOOKUP($A112,#REF!,19,FALSE),"0")</f>
        <v>0</v>
      </c>
      <c r="BP112" s="53" t="str">
        <f>IFERROR(VLOOKUP($A112,#REF!,19,FALSE),"0")</f>
        <v>0</v>
      </c>
      <c r="BQ112" s="53" t="str">
        <f>IFERROR(VLOOKUP($A112,#REF!,19,FALSE),"0")</f>
        <v>0</v>
      </c>
      <c r="BR112" s="53" t="str">
        <f>IFERROR(VLOOKUP($A112,#REF!,19,FALSE),"0")</f>
        <v>0</v>
      </c>
      <c r="BS112" s="53" t="str">
        <f>IFERROR(VLOOKUP($A112,#REF!,19,FALSE),"0")</f>
        <v>0</v>
      </c>
      <c r="BT112" s="53" t="str">
        <f>IFERROR(VLOOKUP($A112,#REF!,19,FALSE),"0")</f>
        <v>0</v>
      </c>
      <c r="BU112" s="53" t="str">
        <f>IFERROR(VLOOKUP($A112,#REF!,19,FALSE),"0")</f>
        <v>0</v>
      </c>
      <c r="BV112" s="56">
        <f t="shared" si="52"/>
        <v>0</v>
      </c>
      <c r="CK112" s="56"/>
      <c r="CZ112" s="56"/>
    </row>
    <row r="113" spans="1:104" x14ac:dyDescent="0.25">
      <c r="A113" s="53" t="str">
        <f>$A$19</f>
        <v>arshohei</v>
      </c>
      <c r="B113" s="53" t="str">
        <f>IFERROR(VLOOKUP($A113,#REF!,15,FALSE),"0")</f>
        <v>0</v>
      </c>
      <c r="C113" s="53" t="str">
        <f>IFERROR(VLOOKUP($A113,#REF!,15,FALSE),"0")</f>
        <v>0</v>
      </c>
      <c r="D113" s="53" t="str">
        <f>IFERROR(VLOOKUP($A113,#REF!,15,FALSE),"0")</f>
        <v>0</v>
      </c>
      <c r="E113" s="53" t="str">
        <f>IFERROR(VLOOKUP($A113,#REF!,15,FALSE),"0")</f>
        <v>0</v>
      </c>
      <c r="F113" s="53" t="str">
        <f>IFERROR(VLOOKUP($A113,#REF!,15,FALSE),"0")</f>
        <v>0</v>
      </c>
      <c r="G113" s="53" t="str">
        <f>IFERROR(VLOOKUP($A113,#REF!,15,FALSE),"0")</f>
        <v>0</v>
      </c>
      <c r="H113" s="53" t="str">
        <f>IFERROR(VLOOKUP($A113,#REF!,15,FALSE),"0")</f>
        <v>0</v>
      </c>
      <c r="I113" s="53" t="str">
        <f>IFERROR(VLOOKUP($A113,#REF!,15,FALSE),"0")</f>
        <v>0</v>
      </c>
      <c r="J113" s="53" t="str">
        <f>IFERROR(VLOOKUP($A113,#REF!,15,FALSE),"0")</f>
        <v>0</v>
      </c>
      <c r="K113" s="53" t="str">
        <f>IFERROR(VLOOKUP($A113,#REF!,15,FALSE),"0")</f>
        <v>0</v>
      </c>
      <c r="L113" s="53" t="str">
        <f>IFERROR(VLOOKUP($A113,#REF!,15,FALSE),"0")</f>
        <v>0</v>
      </c>
      <c r="M113" s="53" t="str">
        <f>IFERROR(VLOOKUP($A113,#REF!,15,FALSE),"0")</f>
        <v>0</v>
      </c>
      <c r="N113" s="56">
        <f t="shared" si="48"/>
        <v>0</v>
      </c>
      <c r="O113" s="53">
        <f t="shared" si="45"/>
        <v>0</v>
      </c>
      <c r="P113" s="53" t="str">
        <f>$A$19</f>
        <v>arshohei</v>
      </c>
      <c r="Q113" s="53" t="str">
        <f>IFERROR(VLOOKUP($A113,#REF!,16,FALSE),"0")</f>
        <v>0</v>
      </c>
      <c r="R113" s="53" t="str">
        <f>IFERROR(VLOOKUP($A113,#REF!,16,FALSE),"0")</f>
        <v>0</v>
      </c>
      <c r="S113" s="53" t="str">
        <f>IFERROR(VLOOKUP($A113,#REF!,16,FALSE),"0")</f>
        <v>0</v>
      </c>
      <c r="T113" s="53" t="str">
        <f>IFERROR(VLOOKUP($A113,#REF!,16,FALSE),"0")</f>
        <v>0</v>
      </c>
      <c r="U113" s="53" t="str">
        <f>IFERROR(VLOOKUP($A113,#REF!,16,FALSE),"0")</f>
        <v>0</v>
      </c>
      <c r="V113" s="53" t="str">
        <f>IFERROR(VLOOKUP($A113,#REF!,16,FALSE),"0")</f>
        <v>0</v>
      </c>
      <c r="W113" s="53" t="str">
        <f>IFERROR(VLOOKUP($A113,#REF!,16,FALSE),"0")</f>
        <v>0</v>
      </c>
      <c r="X113" s="53" t="str">
        <f>IFERROR(VLOOKUP($A113,#REF!,16,FALSE),"0")</f>
        <v>0</v>
      </c>
      <c r="Y113" s="53" t="str">
        <f>IFERROR(VLOOKUP($A113,#REF!,16,FALSE),"0")</f>
        <v>0</v>
      </c>
      <c r="Z113" s="53" t="str">
        <f>IFERROR(VLOOKUP($A113,#REF!,16,FALSE),"0")</f>
        <v>0</v>
      </c>
      <c r="AA113" s="53" t="str">
        <f>IFERROR(VLOOKUP($A113,#REF!,16,FALSE),"0")</f>
        <v>0</v>
      </c>
      <c r="AB113" s="53" t="str">
        <f>IFERROR(VLOOKUP($A113,#REF!,16,FALSE),"0")</f>
        <v>0</v>
      </c>
      <c r="AC113" s="56">
        <f t="shared" si="49"/>
        <v>0</v>
      </c>
      <c r="AD113" s="53">
        <f t="shared" si="46"/>
        <v>0</v>
      </c>
      <c r="AE113" s="53" t="str">
        <f>$A$19</f>
        <v>arshohei</v>
      </c>
      <c r="AF113" s="53" t="str">
        <f>IFERROR(VLOOKUP($A113,#REF!,17,FALSE),"0")</f>
        <v>0</v>
      </c>
      <c r="AG113" s="53" t="str">
        <f>IFERROR(VLOOKUP($A113,#REF!,17,FALSE),"0")</f>
        <v>0</v>
      </c>
      <c r="AH113" s="53" t="str">
        <f>IFERROR(VLOOKUP($A113,#REF!,17,FALSE),"0")</f>
        <v>0</v>
      </c>
      <c r="AI113" s="53" t="str">
        <f>IFERROR(VLOOKUP($A113,#REF!,17,FALSE),"0")</f>
        <v>0</v>
      </c>
      <c r="AJ113" s="53" t="str">
        <f>IFERROR(VLOOKUP($A113,#REF!,17,FALSE),"0")</f>
        <v>0</v>
      </c>
      <c r="AK113" s="53" t="str">
        <f>IFERROR(VLOOKUP($A113,#REF!,17,FALSE),"0")</f>
        <v>0</v>
      </c>
      <c r="AL113" s="53" t="str">
        <f>IFERROR(VLOOKUP($A113,#REF!,17,FALSE),"0")</f>
        <v>0</v>
      </c>
      <c r="AM113" s="53" t="str">
        <f>IFERROR(VLOOKUP($A113,#REF!,17,FALSE),"0")</f>
        <v>0</v>
      </c>
      <c r="AN113" s="53" t="str">
        <f>IFERROR(VLOOKUP($A113,#REF!,17,FALSE),"0")</f>
        <v>0</v>
      </c>
      <c r="AO113" s="53" t="str">
        <f>IFERROR(VLOOKUP($A113,#REF!,17,FALSE),"0")</f>
        <v>0</v>
      </c>
      <c r="AP113" s="53" t="str">
        <f>IFERROR(VLOOKUP($A113,#REF!,17,FALSE),"0")</f>
        <v>0</v>
      </c>
      <c r="AQ113" s="53" t="str">
        <f>IFERROR(VLOOKUP($A113,#REF!,17,FALSE),"0")</f>
        <v>0</v>
      </c>
      <c r="AR113" s="56">
        <f t="shared" si="50"/>
        <v>0</v>
      </c>
      <c r="AS113" s="53">
        <f t="shared" si="47"/>
        <v>0</v>
      </c>
      <c r="AT113" s="53" t="str">
        <f>$A$19</f>
        <v>arshohei</v>
      </c>
      <c r="AU113" s="53" t="str">
        <f>IFERROR(VLOOKUP($A113,#REF!,18,FALSE),"0")</f>
        <v>0</v>
      </c>
      <c r="AV113" s="53" t="str">
        <f>IFERROR(VLOOKUP($A113,#REF!,18,FALSE),"0")</f>
        <v>0</v>
      </c>
      <c r="AW113" s="53" t="str">
        <f>IFERROR(VLOOKUP($A113,#REF!,18,FALSE),"0")</f>
        <v>0</v>
      </c>
      <c r="AX113" s="53" t="str">
        <f>IFERROR(VLOOKUP($A113,#REF!,18,FALSE),"0")</f>
        <v>0</v>
      </c>
      <c r="AY113" s="53" t="str">
        <f>IFERROR(VLOOKUP($A113,#REF!,18,FALSE),"0")</f>
        <v>0</v>
      </c>
      <c r="AZ113" s="53" t="str">
        <f>IFERROR(VLOOKUP($A113,#REF!,18,FALSE),"0")</f>
        <v>0</v>
      </c>
      <c r="BA113" s="53" t="str">
        <f>IFERROR(VLOOKUP($A113,#REF!,18,FALSE),"0")</f>
        <v>0</v>
      </c>
      <c r="BB113" s="53" t="str">
        <f>IFERROR(VLOOKUP($A113,#REF!,18,FALSE),"0")</f>
        <v>0</v>
      </c>
      <c r="BC113" s="53" t="str">
        <f>IFERROR(VLOOKUP($A113,#REF!,18,FALSE),"0")</f>
        <v>0</v>
      </c>
      <c r="BD113" s="53" t="str">
        <f>IFERROR(VLOOKUP($A113,#REF!,18,FALSE),"0")</f>
        <v>0</v>
      </c>
      <c r="BE113" s="53" t="str">
        <f>IFERROR(VLOOKUP($A113,#REF!,18,FALSE),"0")</f>
        <v>0</v>
      </c>
      <c r="BF113" s="53" t="str">
        <f>IFERROR(VLOOKUP($A113,#REF!,18,FALSE),"0")</f>
        <v>0</v>
      </c>
      <c r="BG113" s="56">
        <f t="shared" si="51"/>
        <v>0</v>
      </c>
      <c r="BI113" s="53" t="str">
        <f>$A$19</f>
        <v>arshohei</v>
      </c>
      <c r="BJ113" s="53" t="str">
        <f>IFERROR(VLOOKUP($A113,#REF!,19,FALSE),"0")</f>
        <v>0</v>
      </c>
      <c r="BK113" s="53" t="str">
        <f>IFERROR(VLOOKUP($A113,#REF!,19,FALSE),"0")</f>
        <v>0</v>
      </c>
      <c r="BL113" s="53" t="str">
        <f>IFERROR(VLOOKUP($A113,#REF!,19,FALSE),"0")</f>
        <v>0</v>
      </c>
      <c r="BM113" s="53" t="str">
        <f>IFERROR(VLOOKUP($A113,#REF!,19,FALSE),"0")</f>
        <v>0</v>
      </c>
      <c r="BN113" s="53" t="str">
        <f>IFERROR(VLOOKUP($A113,#REF!,19,FALSE),"0")</f>
        <v>0</v>
      </c>
      <c r="BO113" s="53" t="str">
        <f>IFERROR(VLOOKUP($A113,#REF!,19,FALSE),"0")</f>
        <v>0</v>
      </c>
      <c r="BP113" s="53" t="str">
        <f>IFERROR(VLOOKUP($A113,#REF!,19,FALSE),"0")</f>
        <v>0</v>
      </c>
      <c r="BQ113" s="53" t="str">
        <f>IFERROR(VLOOKUP($A113,#REF!,19,FALSE),"0")</f>
        <v>0</v>
      </c>
      <c r="BR113" s="53" t="str">
        <f>IFERROR(VLOOKUP($A113,#REF!,19,FALSE),"0")</f>
        <v>0</v>
      </c>
      <c r="BS113" s="53" t="str">
        <f>IFERROR(VLOOKUP($A113,#REF!,19,FALSE),"0")</f>
        <v>0</v>
      </c>
      <c r="BT113" s="53" t="str">
        <f>IFERROR(VLOOKUP($A113,#REF!,19,FALSE),"0")</f>
        <v>0</v>
      </c>
      <c r="BU113" s="53" t="str">
        <f>IFERROR(VLOOKUP($A113,#REF!,19,FALSE),"0")</f>
        <v>0</v>
      </c>
      <c r="BV113" s="56">
        <f t="shared" si="52"/>
        <v>0</v>
      </c>
      <c r="CK113" s="56"/>
      <c r="CZ113" s="56"/>
    </row>
    <row r="114" spans="1:104" x14ac:dyDescent="0.25">
      <c r="A114" s="53" t="str">
        <f>$A$20</f>
        <v>wshogomo</v>
      </c>
      <c r="B114" s="53" t="str">
        <f>IFERROR(VLOOKUP($A114,#REF!,15,FALSE),"0")</f>
        <v>0</v>
      </c>
      <c r="C114" s="53" t="str">
        <f>IFERROR(VLOOKUP($A114,#REF!,15,FALSE),"0")</f>
        <v>0</v>
      </c>
      <c r="D114" s="53" t="str">
        <f>IFERROR(VLOOKUP($A114,#REF!,15,FALSE),"0")</f>
        <v>0</v>
      </c>
      <c r="E114" s="53" t="str">
        <f>IFERROR(VLOOKUP($A114,#REF!,15,FALSE),"0")</f>
        <v>0</v>
      </c>
      <c r="F114" s="53" t="str">
        <f>IFERROR(VLOOKUP($A114,#REF!,15,FALSE),"0")</f>
        <v>0</v>
      </c>
      <c r="G114" s="53" t="str">
        <f>IFERROR(VLOOKUP($A114,#REF!,15,FALSE),"0")</f>
        <v>0</v>
      </c>
      <c r="H114" s="53" t="str">
        <f>IFERROR(VLOOKUP($A114,#REF!,15,FALSE),"0")</f>
        <v>0</v>
      </c>
      <c r="I114" s="53" t="str">
        <f>IFERROR(VLOOKUP($A114,#REF!,15,FALSE),"0")</f>
        <v>0</v>
      </c>
      <c r="J114" s="53" t="str">
        <f>IFERROR(VLOOKUP($A114,#REF!,15,FALSE),"0")</f>
        <v>0</v>
      </c>
      <c r="K114" s="53" t="str">
        <f>IFERROR(VLOOKUP($A114,#REF!,15,FALSE),"0")</f>
        <v>0</v>
      </c>
      <c r="L114" s="53" t="str">
        <f>IFERROR(VLOOKUP($A114,#REF!,15,FALSE),"0")</f>
        <v>0</v>
      </c>
      <c r="M114" s="53" t="str">
        <f>IFERROR(VLOOKUP($A114,#REF!,15,FALSE),"0")</f>
        <v>0</v>
      </c>
      <c r="N114" s="56">
        <f t="shared" si="48"/>
        <v>0</v>
      </c>
      <c r="O114" s="53">
        <f t="shared" si="45"/>
        <v>0</v>
      </c>
      <c r="P114" s="53" t="str">
        <f>$A$20</f>
        <v>wshogomo</v>
      </c>
      <c r="Q114" s="53" t="str">
        <f>IFERROR(VLOOKUP($A114,#REF!,16,FALSE),"0")</f>
        <v>0</v>
      </c>
      <c r="R114" s="53" t="str">
        <f>IFERROR(VLOOKUP($A114,#REF!,16,FALSE),"0")</f>
        <v>0</v>
      </c>
      <c r="S114" s="53" t="str">
        <f>IFERROR(VLOOKUP($A114,#REF!,16,FALSE),"0")</f>
        <v>0</v>
      </c>
      <c r="T114" s="53" t="str">
        <f>IFERROR(VLOOKUP($A114,#REF!,16,FALSE),"0")</f>
        <v>0</v>
      </c>
      <c r="U114" s="53" t="str">
        <f>IFERROR(VLOOKUP($A114,#REF!,16,FALSE),"0")</f>
        <v>0</v>
      </c>
      <c r="V114" s="53" t="str">
        <f>IFERROR(VLOOKUP($A114,#REF!,16,FALSE),"0")</f>
        <v>0</v>
      </c>
      <c r="W114" s="53" t="str">
        <f>IFERROR(VLOOKUP($A114,#REF!,16,FALSE),"0")</f>
        <v>0</v>
      </c>
      <c r="X114" s="53" t="str">
        <f>IFERROR(VLOOKUP($A114,#REF!,16,FALSE),"0")</f>
        <v>0</v>
      </c>
      <c r="Y114" s="53" t="str">
        <f>IFERROR(VLOOKUP($A114,#REF!,16,FALSE),"0")</f>
        <v>0</v>
      </c>
      <c r="Z114" s="53" t="str">
        <f>IFERROR(VLOOKUP($A114,#REF!,16,FALSE),"0")</f>
        <v>0</v>
      </c>
      <c r="AA114" s="53" t="str">
        <f>IFERROR(VLOOKUP($A114,#REF!,16,FALSE),"0")</f>
        <v>0</v>
      </c>
      <c r="AB114" s="53" t="str">
        <f>IFERROR(VLOOKUP($A114,#REF!,16,FALSE),"0")</f>
        <v>0</v>
      </c>
      <c r="AC114" s="56">
        <f t="shared" si="49"/>
        <v>0</v>
      </c>
      <c r="AD114" s="53">
        <f t="shared" si="46"/>
        <v>0</v>
      </c>
      <c r="AE114" s="53" t="str">
        <f>$A$20</f>
        <v>wshogomo</v>
      </c>
      <c r="AF114" s="53" t="str">
        <f>IFERROR(VLOOKUP($A114,#REF!,17,FALSE),"0")</f>
        <v>0</v>
      </c>
      <c r="AG114" s="53" t="str">
        <f>IFERROR(VLOOKUP($A114,#REF!,17,FALSE),"0")</f>
        <v>0</v>
      </c>
      <c r="AH114" s="53" t="str">
        <f>IFERROR(VLOOKUP($A114,#REF!,17,FALSE),"0")</f>
        <v>0</v>
      </c>
      <c r="AI114" s="53" t="str">
        <f>IFERROR(VLOOKUP($A114,#REF!,17,FALSE),"0")</f>
        <v>0</v>
      </c>
      <c r="AJ114" s="53" t="str">
        <f>IFERROR(VLOOKUP($A114,#REF!,17,FALSE),"0")</f>
        <v>0</v>
      </c>
      <c r="AK114" s="53" t="str">
        <f>IFERROR(VLOOKUP($A114,#REF!,17,FALSE),"0")</f>
        <v>0</v>
      </c>
      <c r="AL114" s="53" t="str">
        <f>IFERROR(VLOOKUP($A114,#REF!,17,FALSE),"0")</f>
        <v>0</v>
      </c>
      <c r="AM114" s="53" t="str">
        <f>IFERROR(VLOOKUP($A114,#REF!,17,FALSE),"0")</f>
        <v>0</v>
      </c>
      <c r="AN114" s="53" t="str">
        <f>IFERROR(VLOOKUP($A114,#REF!,17,FALSE),"0")</f>
        <v>0</v>
      </c>
      <c r="AO114" s="53" t="str">
        <f>IFERROR(VLOOKUP($A114,#REF!,17,FALSE),"0")</f>
        <v>0</v>
      </c>
      <c r="AP114" s="53" t="str">
        <f>IFERROR(VLOOKUP($A114,#REF!,17,FALSE),"0")</f>
        <v>0</v>
      </c>
      <c r="AQ114" s="53" t="str">
        <f>IFERROR(VLOOKUP($A114,#REF!,17,FALSE),"0")</f>
        <v>0</v>
      </c>
      <c r="AR114" s="56">
        <f t="shared" si="50"/>
        <v>0</v>
      </c>
      <c r="AS114" s="53">
        <f t="shared" si="47"/>
        <v>0</v>
      </c>
      <c r="AT114" s="53" t="str">
        <f>$A$20</f>
        <v>wshogomo</v>
      </c>
      <c r="AU114" s="53" t="str">
        <f>IFERROR(VLOOKUP($A114,#REF!,18,FALSE),"0")</f>
        <v>0</v>
      </c>
      <c r="AV114" s="53" t="str">
        <f>IFERROR(VLOOKUP($A114,#REF!,18,FALSE),"0")</f>
        <v>0</v>
      </c>
      <c r="AW114" s="53" t="str">
        <f>IFERROR(VLOOKUP($A114,#REF!,18,FALSE),"0")</f>
        <v>0</v>
      </c>
      <c r="AX114" s="53" t="str">
        <f>IFERROR(VLOOKUP($A114,#REF!,18,FALSE),"0")</f>
        <v>0</v>
      </c>
      <c r="AY114" s="53" t="str">
        <f>IFERROR(VLOOKUP($A114,#REF!,18,FALSE),"0")</f>
        <v>0</v>
      </c>
      <c r="AZ114" s="53" t="str">
        <f>IFERROR(VLOOKUP($A114,#REF!,18,FALSE),"0")</f>
        <v>0</v>
      </c>
      <c r="BA114" s="53" t="str">
        <f>IFERROR(VLOOKUP($A114,#REF!,18,FALSE),"0")</f>
        <v>0</v>
      </c>
      <c r="BB114" s="53" t="str">
        <f>IFERROR(VLOOKUP($A114,#REF!,18,FALSE),"0")</f>
        <v>0</v>
      </c>
      <c r="BC114" s="53" t="str">
        <f>IFERROR(VLOOKUP($A114,#REF!,18,FALSE),"0")</f>
        <v>0</v>
      </c>
      <c r="BD114" s="53" t="str">
        <f>IFERROR(VLOOKUP($A114,#REF!,18,FALSE),"0")</f>
        <v>0</v>
      </c>
      <c r="BE114" s="53" t="str">
        <f>IFERROR(VLOOKUP($A114,#REF!,18,FALSE),"0")</f>
        <v>0</v>
      </c>
      <c r="BF114" s="53" t="str">
        <f>IFERROR(VLOOKUP($A114,#REF!,18,FALSE),"0")</f>
        <v>0</v>
      </c>
      <c r="BG114" s="56">
        <f t="shared" si="51"/>
        <v>0</v>
      </c>
      <c r="BI114" s="53" t="str">
        <f>$A$20</f>
        <v>wshogomo</v>
      </c>
      <c r="BJ114" s="53" t="str">
        <f>IFERROR(VLOOKUP($A114,#REF!,19,FALSE),"0")</f>
        <v>0</v>
      </c>
      <c r="BK114" s="53" t="str">
        <f>IFERROR(VLOOKUP($A114,#REF!,19,FALSE),"0")</f>
        <v>0</v>
      </c>
      <c r="BL114" s="53" t="str">
        <f>IFERROR(VLOOKUP($A114,#REF!,19,FALSE),"0")</f>
        <v>0</v>
      </c>
      <c r="BM114" s="53" t="str">
        <f>IFERROR(VLOOKUP($A114,#REF!,19,FALSE),"0")</f>
        <v>0</v>
      </c>
      <c r="BN114" s="53" t="str">
        <f>IFERROR(VLOOKUP($A114,#REF!,19,FALSE),"0")</f>
        <v>0</v>
      </c>
      <c r="BO114" s="53" t="str">
        <f>IFERROR(VLOOKUP($A114,#REF!,19,FALSE),"0")</f>
        <v>0</v>
      </c>
      <c r="BP114" s="53" t="str">
        <f>IFERROR(VLOOKUP($A114,#REF!,19,FALSE),"0")</f>
        <v>0</v>
      </c>
      <c r="BQ114" s="53" t="str">
        <f>IFERROR(VLOOKUP($A114,#REF!,19,FALSE),"0")</f>
        <v>0</v>
      </c>
      <c r="BR114" s="53" t="str">
        <f>IFERROR(VLOOKUP($A114,#REF!,19,FALSE),"0")</f>
        <v>0</v>
      </c>
      <c r="BS114" s="53" t="str">
        <f>IFERROR(VLOOKUP($A114,#REF!,19,FALSE),"0")</f>
        <v>0</v>
      </c>
      <c r="BT114" s="53" t="str">
        <f>IFERROR(VLOOKUP($A114,#REF!,19,FALSE),"0")</f>
        <v>0</v>
      </c>
      <c r="BU114" s="53" t="str">
        <f>IFERROR(VLOOKUP($A114,#REF!,19,FALSE),"0")</f>
        <v>0</v>
      </c>
      <c r="BV114" s="56">
        <f t="shared" si="52"/>
        <v>0</v>
      </c>
      <c r="CK114" s="56"/>
      <c r="CZ114" s="56"/>
    </row>
    <row r="115" spans="1:104" x14ac:dyDescent="0.25">
      <c r="A115" s="53" t="str">
        <f>$A$21</f>
        <v>hiyuk</v>
      </c>
      <c r="B115" s="53" t="str">
        <f>IFERROR(VLOOKUP($A115,#REF!,15,FALSE),"0")</f>
        <v>0</v>
      </c>
      <c r="C115" s="53" t="str">
        <f>IFERROR(VLOOKUP($A115,#REF!,15,FALSE),"0")</f>
        <v>0</v>
      </c>
      <c r="D115" s="53" t="str">
        <f>IFERROR(VLOOKUP($A115,#REF!,15,FALSE),"0")</f>
        <v>0</v>
      </c>
      <c r="E115" s="53" t="str">
        <f>IFERROR(VLOOKUP($A115,#REF!,15,FALSE),"0")</f>
        <v>0</v>
      </c>
      <c r="F115" s="53" t="str">
        <f>IFERROR(VLOOKUP($A115,#REF!,15,FALSE),"0")</f>
        <v>0</v>
      </c>
      <c r="G115" s="53" t="str">
        <f>IFERROR(VLOOKUP($A115,#REF!,15,FALSE),"0")</f>
        <v>0</v>
      </c>
      <c r="H115" s="53" t="str">
        <f>IFERROR(VLOOKUP($A115,#REF!,15,FALSE),"0")</f>
        <v>0</v>
      </c>
      <c r="I115" s="53" t="str">
        <f>IFERROR(VLOOKUP($A115,#REF!,15,FALSE),"0")</f>
        <v>0</v>
      </c>
      <c r="J115" s="53" t="str">
        <f>IFERROR(VLOOKUP($A115,#REF!,15,FALSE),"0")</f>
        <v>0</v>
      </c>
      <c r="K115" s="53" t="str">
        <f>IFERROR(VLOOKUP($A115,#REF!,15,FALSE),"0")</f>
        <v>0</v>
      </c>
      <c r="L115" s="53" t="str">
        <f>IFERROR(VLOOKUP($A115,#REF!,15,FALSE),"0")</f>
        <v>0</v>
      </c>
      <c r="M115" s="53" t="str">
        <f>IFERROR(VLOOKUP($A115,#REF!,15,FALSE),"0")</f>
        <v>0</v>
      </c>
      <c r="N115" s="56">
        <f t="shared" si="48"/>
        <v>0</v>
      </c>
      <c r="O115" s="53">
        <f t="shared" si="45"/>
        <v>0</v>
      </c>
      <c r="P115" s="53" t="str">
        <f>$A$21</f>
        <v>hiyuk</v>
      </c>
      <c r="Q115" s="53" t="str">
        <f>IFERROR(VLOOKUP($A115,#REF!,16,FALSE),"0")</f>
        <v>0</v>
      </c>
      <c r="R115" s="53" t="str">
        <f>IFERROR(VLOOKUP($A115,#REF!,16,FALSE),"0")</f>
        <v>0</v>
      </c>
      <c r="S115" s="53" t="str">
        <f>IFERROR(VLOOKUP($A115,#REF!,16,FALSE),"0")</f>
        <v>0</v>
      </c>
      <c r="T115" s="53" t="str">
        <f>IFERROR(VLOOKUP($A115,#REF!,16,FALSE),"0")</f>
        <v>0</v>
      </c>
      <c r="U115" s="53" t="str">
        <f>IFERROR(VLOOKUP($A115,#REF!,16,FALSE),"0")</f>
        <v>0</v>
      </c>
      <c r="V115" s="53" t="str">
        <f>IFERROR(VLOOKUP($A115,#REF!,16,FALSE),"0")</f>
        <v>0</v>
      </c>
      <c r="W115" s="53" t="str">
        <f>IFERROR(VLOOKUP($A115,#REF!,16,FALSE),"0")</f>
        <v>0</v>
      </c>
      <c r="X115" s="53" t="str">
        <f>IFERROR(VLOOKUP($A115,#REF!,16,FALSE),"0")</f>
        <v>0</v>
      </c>
      <c r="Y115" s="53" t="str">
        <f>IFERROR(VLOOKUP($A115,#REF!,16,FALSE),"0")</f>
        <v>0</v>
      </c>
      <c r="Z115" s="53" t="str">
        <f>IFERROR(VLOOKUP($A115,#REF!,16,FALSE),"0")</f>
        <v>0</v>
      </c>
      <c r="AA115" s="53" t="str">
        <f>IFERROR(VLOOKUP($A115,#REF!,16,FALSE),"0")</f>
        <v>0</v>
      </c>
      <c r="AB115" s="53" t="str">
        <f>IFERROR(VLOOKUP($A115,#REF!,16,FALSE),"0")</f>
        <v>0</v>
      </c>
      <c r="AC115" s="56">
        <f t="shared" si="49"/>
        <v>0</v>
      </c>
      <c r="AD115" s="53">
        <f t="shared" si="46"/>
        <v>0</v>
      </c>
      <c r="AE115" s="53" t="str">
        <f>$A$21</f>
        <v>hiyuk</v>
      </c>
      <c r="AF115" s="53" t="str">
        <f>IFERROR(VLOOKUP($A115,#REF!,17,FALSE),"0")</f>
        <v>0</v>
      </c>
      <c r="AG115" s="53" t="str">
        <f>IFERROR(VLOOKUP($A115,#REF!,17,FALSE),"0")</f>
        <v>0</v>
      </c>
      <c r="AH115" s="53" t="str">
        <f>IFERROR(VLOOKUP($A115,#REF!,17,FALSE),"0")</f>
        <v>0</v>
      </c>
      <c r="AI115" s="53" t="str">
        <f>IFERROR(VLOOKUP($A115,#REF!,17,FALSE),"0")</f>
        <v>0</v>
      </c>
      <c r="AJ115" s="53" t="str">
        <f>IFERROR(VLOOKUP($A115,#REF!,17,FALSE),"0")</f>
        <v>0</v>
      </c>
      <c r="AK115" s="53" t="str">
        <f>IFERROR(VLOOKUP($A115,#REF!,17,FALSE),"0")</f>
        <v>0</v>
      </c>
      <c r="AL115" s="53" t="str">
        <f>IFERROR(VLOOKUP($A115,#REF!,17,FALSE),"0")</f>
        <v>0</v>
      </c>
      <c r="AM115" s="53" t="str">
        <f>IFERROR(VLOOKUP($A115,#REF!,17,FALSE),"0")</f>
        <v>0</v>
      </c>
      <c r="AN115" s="53" t="str">
        <f>IFERROR(VLOOKUP($A115,#REF!,17,FALSE),"0")</f>
        <v>0</v>
      </c>
      <c r="AO115" s="53" t="str">
        <f>IFERROR(VLOOKUP($A115,#REF!,17,FALSE),"0")</f>
        <v>0</v>
      </c>
      <c r="AP115" s="53" t="str">
        <f>IFERROR(VLOOKUP($A115,#REF!,17,FALSE),"0")</f>
        <v>0</v>
      </c>
      <c r="AQ115" s="53" t="str">
        <f>IFERROR(VLOOKUP($A115,#REF!,17,FALSE),"0")</f>
        <v>0</v>
      </c>
      <c r="AR115" s="56">
        <f t="shared" si="50"/>
        <v>0</v>
      </c>
      <c r="AS115" s="53">
        <f t="shared" si="47"/>
        <v>0</v>
      </c>
      <c r="AT115" s="53" t="str">
        <f>$A$21</f>
        <v>hiyuk</v>
      </c>
      <c r="AU115" s="53" t="str">
        <f>IFERROR(VLOOKUP($A115,#REF!,18,FALSE),"0")</f>
        <v>0</v>
      </c>
      <c r="AV115" s="53" t="str">
        <f>IFERROR(VLOOKUP($A115,#REF!,18,FALSE),"0")</f>
        <v>0</v>
      </c>
      <c r="AW115" s="53" t="str">
        <f>IFERROR(VLOOKUP($A115,#REF!,18,FALSE),"0")</f>
        <v>0</v>
      </c>
      <c r="AX115" s="53" t="str">
        <f>IFERROR(VLOOKUP($A115,#REF!,18,FALSE),"0")</f>
        <v>0</v>
      </c>
      <c r="AY115" s="53" t="str">
        <f>IFERROR(VLOOKUP($A115,#REF!,18,FALSE),"0")</f>
        <v>0</v>
      </c>
      <c r="AZ115" s="53" t="str">
        <f>IFERROR(VLOOKUP($A115,#REF!,18,FALSE),"0")</f>
        <v>0</v>
      </c>
      <c r="BA115" s="53" t="str">
        <f>IFERROR(VLOOKUP($A115,#REF!,18,FALSE),"0")</f>
        <v>0</v>
      </c>
      <c r="BB115" s="53" t="str">
        <f>IFERROR(VLOOKUP($A115,#REF!,18,FALSE),"0")</f>
        <v>0</v>
      </c>
      <c r="BC115" s="53" t="str">
        <f>IFERROR(VLOOKUP($A115,#REF!,18,FALSE),"0")</f>
        <v>0</v>
      </c>
      <c r="BD115" s="53" t="str">
        <f>IFERROR(VLOOKUP($A115,#REF!,18,FALSE),"0")</f>
        <v>0</v>
      </c>
      <c r="BE115" s="53" t="str">
        <f>IFERROR(VLOOKUP($A115,#REF!,18,FALSE),"0")</f>
        <v>0</v>
      </c>
      <c r="BF115" s="53" t="str">
        <f>IFERROR(VLOOKUP($A115,#REF!,18,FALSE),"0")</f>
        <v>0</v>
      </c>
      <c r="BG115" s="56">
        <f t="shared" si="51"/>
        <v>0</v>
      </c>
      <c r="BI115" s="53" t="str">
        <f>$A$21</f>
        <v>hiyuk</v>
      </c>
      <c r="BJ115" s="53" t="str">
        <f>IFERROR(VLOOKUP($A115,#REF!,19,FALSE),"0")</f>
        <v>0</v>
      </c>
      <c r="BK115" s="53" t="str">
        <f>IFERROR(VLOOKUP($A115,#REF!,19,FALSE),"0")</f>
        <v>0</v>
      </c>
      <c r="BL115" s="53" t="str">
        <f>IFERROR(VLOOKUP($A115,#REF!,19,FALSE),"0")</f>
        <v>0</v>
      </c>
      <c r="BM115" s="53" t="str">
        <f>IFERROR(VLOOKUP($A115,#REF!,19,FALSE),"0")</f>
        <v>0</v>
      </c>
      <c r="BN115" s="53" t="str">
        <f>IFERROR(VLOOKUP($A115,#REF!,19,FALSE),"0")</f>
        <v>0</v>
      </c>
      <c r="BO115" s="53" t="str">
        <f>IFERROR(VLOOKUP($A115,#REF!,19,FALSE),"0")</f>
        <v>0</v>
      </c>
      <c r="BP115" s="53" t="str">
        <f>IFERROR(VLOOKUP($A115,#REF!,19,FALSE),"0")</f>
        <v>0</v>
      </c>
      <c r="BQ115" s="53" t="str">
        <f>IFERROR(VLOOKUP($A115,#REF!,19,FALSE),"0")</f>
        <v>0</v>
      </c>
      <c r="BR115" s="53" t="str">
        <f>IFERROR(VLOOKUP($A115,#REF!,19,FALSE),"0")</f>
        <v>0</v>
      </c>
      <c r="BS115" s="53" t="str">
        <f>IFERROR(VLOOKUP($A115,#REF!,19,FALSE),"0")</f>
        <v>0</v>
      </c>
      <c r="BT115" s="53" t="str">
        <f>IFERROR(VLOOKUP($A115,#REF!,19,FALSE),"0")</f>
        <v>0</v>
      </c>
      <c r="BU115" s="53" t="str">
        <f>IFERROR(VLOOKUP($A115,#REF!,19,FALSE),"0")</f>
        <v>0</v>
      </c>
      <c r="BV115" s="56">
        <f t="shared" si="52"/>
        <v>0</v>
      </c>
      <c r="CK115" s="56"/>
      <c r="CZ115" s="56"/>
    </row>
    <row r="116" spans="1:104" x14ac:dyDescent="0.25">
      <c r="A116" s="53" t="str">
        <f>$A$22</f>
        <v>shwazawa</v>
      </c>
      <c r="B116" s="53" t="str">
        <f>IFERROR(VLOOKUP($A116,#REF!,15,FALSE),"0")</f>
        <v>0</v>
      </c>
      <c r="C116" s="53" t="str">
        <f>IFERROR(VLOOKUP($A116,#REF!,15,FALSE),"0")</f>
        <v>0</v>
      </c>
      <c r="D116" s="53" t="str">
        <f>IFERROR(VLOOKUP($A116,#REF!,15,FALSE),"0")</f>
        <v>0</v>
      </c>
      <c r="E116" s="53" t="str">
        <f>IFERROR(VLOOKUP($A116,#REF!,15,FALSE),"0")</f>
        <v>0</v>
      </c>
      <c r="F116" s="53" t="str">
        <f>IFERROR(VLOOKUP($A116,#REF!,15,FALSE),"0")</f>
        <v>0</v>
      </c>
      <c r="G116" s="53" t="str">
        <f>IFERROR(VLOOKUP($A116,#REF!,15,FALSE),"0")</f>
        <v>0</v>
      </c>
      <c r="H116" s="53" t="str">
        <f>IFERROR(VLOOKUP($A116,#REF!,15,FALSE),"0")</f>
        <v>0</v>
      </c>
      <c r="I116" s="53" t="str">
        <f>IFERROR(VLOOKUP($A116,#REF!,15,FALSE),"0")</f>
        <v>0</v>
      </c>
      <c r="J116" s="53" t="str">
        <f>IFERROR(VLOOKUP($A116,#REF!,15,FALSE),"0")</f>
        <v>0</v>
      </c>
      <c r="K116" s="53" t="str">
        <f>IFERROR(VLOOKUP($A116,#REF!,15,FALSE),"0")</f>
        <v>0</v>
      </c>
      <c r="L116" s="53" t="str">
        <f>IFERROR(VLOOKUP($A116,#REF!,15,FALSE),"0")</f>
        <v>0</v>
      </c>
      <c r="M116" s="53" t="str">
        <f>IFERROR(VLOOKUP($A116,#REF!,15,FALSE),"0")</f>
        <v>0</v>
      </c>
      <c r="N116" s="56">
        <f t="shared" si="48"/>
        <v>0</v>
      </c>
      <c r="O116" s="53">
        <f t="shared" si="45"/>
        <v>0</v>
      </c>
      <c r="P116" s="53" t="str">
        <f>$A$22</f>
        <v>shwazawa</v>
      </c>
      <c r="Q116" s="53" t="str">
        <f>IFERROR(VLOOKUP($A116,#REF!,16,FALSE),"0")</f>
        <v>0</v>
      </c>
      <c r="R116" s="53" t="str">
        <f>IFERROR(VLOOKUP($A116,#REF!,16,FALSE),"0")</f>
        <v>0</v>
      </c>
      <c r="S116" s="53" t="str">
        <f>IFERROR(VLOOKUP($A116,#REF!,16,FALSE),"0")</f>
        <v>0</v>
      </c>
      <c r="T116" s="53" t="str">
        <f>IFERROR(VLOOKUP($A116,#REF!,16,FALSE),"0")</f>
        <v>0</v>
      </c>
      <c r="U116" s="53" t="str">
        <f>IFERROR(VLOOKUP($A116,#REF!,16,FALSE),"0")</f>
        <v>0</v>
      </c>
      <c r="V116" s="53" t="str">
        <f>IFERROR(VLOOKUP($A116,#REF!,16,FALSE),"0")</f>
        <v>0</v>
      </c>
      <c r="W116" s="53" t="str">
        <f>IFERROR(VLOOKUP($A116,#REF!,16,FALSE),"0")</f>
        <v>0</v>
      </c>
      <c r="X116" s="53" t="str">
        <f>IFERROR(VLOOKUP($A116,#REF!,16,FALSE),"0")</f>
        <v>0</v>
      </c>
      <c r="Y116" s="53" t="str">
        <f>IFERROR(VLOOKUP($A116,#REF!,16,FALSE),"0")</f>
        <v>0</v>
      </c>
      <c r="Z116" s="53" t="str">
        <f>IFERROR(VLOOKUP($A116,#REF!,16,FALSE),"0")</f>
        <v>0</v>
      </c>
      <c r="AA116" s="53" t="str">
        <f>IFERROR(VLOOKUP($A116,#REF!,16,FALSE),"0")</f>
        <v>0</v>
      </c>
      <c r="AB116" s="53" t="str">
        <f>IFERROR(VLOOKUP($A116,#REF!,16,FALSE),"0")</f>
        <v>0</v>
      </c>
      <c r="AC116" s="56">
        <f t="shared" si="49"/>
        <v>0</v>
      </c>
      <c r="AD116" s="53">
        <f t="shared" si="46"/>
        <v>0</v>
      </c>
      <c r="AE116" s="53" t="str">
        <f>$A$22</f>
        <v>shwazawa</v>
      </c>
      <c r="AF116" s="53" t="str">
        <f>IFERROR(VLOOKUP($A116,#REF!,17,FALSE),"0")</f>
        <v>0</v>
      </c>
      <c r="AG116" s="53" t="str">
        <f>IFERROR(VLOOKUP($A116,#REF!,17,FALSE),"0")</f>
        <v>0</v>
      </c>
      <c r="AH116" s="53" t="str">
        <f>IFERROR(VLOOKUP($A116,#REF!,17,FALSE),"0")</f>
        <v>0</v>
      </c>
      <c r="AI116" s="53" t="str">
        <f>IFERROR(VLOOKUP($A116,#REF!,17,FALSE),"0")</f>
        <v>0</v>
      </c>
      <c r="AJ116" s="53" t="str">
        <f>IFERROR(VLOOKUP($A116,#REF!,17,FALSE),"0")</f>
        <v>0</v>
      </c>
      <c r="AK116" s="53" t="str">
        <f>IFERROR(VLOOKUP($A116,#REF!,17,FALSE),"0")</f>
        <v>0</v>
      </c>
      <c r="AL116" s="53" t="str">
        <f>IFERROR(VLOOKUP($A116,#REF!,17,FALSE),"0")</f>
        <v>0</v>
      </c>
      <c r="AM116" s="53" t="str">
        <f>IFERROR(VLOOKUP($A116,#REF!,17,FALSE),"0")</f>
        <v>0</v>
      </c>
      <c r="AN116" s="53" t="str">
        <f>IFERROR(VLOOKUP($A116,#REF!,17,FALSE),"0")</f>
        <v>0</v>
      </c>
      <c r="AO116" s="53" t="str">
        <f>IFERROR(VLOOKUP($A116,#REF!,17,FALSE),"0")</f>
        <v>0</v>
      </c>
      <c r="AP116" s="53" t="str">
        <f>IFERROR(VLOOKUP($A116,#REF!,17,FALSE),"0")</f>
        <v>0</v>
      </c>
      <c r="AQ116" s="53" t="str">
        <f>IFERROR(VLOOKUP($A116,#REF!,17,FALSE),"0")</f>
        <v>0</v>
      </c>
      <c r="AR116" s="56">
        <f t="shared" si="50"/>
        <v>0</v>
      </c>
      <c r="AS116" s="53">
        <f t="shared" si="47"/>
        <v>0</v>
      </c>
      <c r="AT116" s="53" t="str">
        <f>$A$22</f>
        <v>shwazawa</v>
      </c>
      <c r="AU116" s="53" t="str">
        <f>IFERROR(VLOOKUP($A116,#REF!,18,FALSE),"0")</f>
        <v>0</v>
      </c>
      <c r="AV116" s="53" t="str">
        <f>IFERROR(VLOOKUP($A116,#REF!,18,FALSE),"0")</f>
        <v>0</v>
      </c>
      <c r="AW116" s="53" t="str">
        <f>IFERROR(VLOOKUP($A116,#REF!,18,FALSE),"0")</f>
        <v>0</v>
      </c>
      <c r="AX116" s="53" t="str">
        <f>IFERROR(VLOOKUP($A116,#REF!,18,FALSE),"0")</f>
        <v>0</v>
      </c>
      <c r="AY116" s="53" t="str">
        <f>IFERROR(VLOOKUP($A116,#REF!,18,FALSE),"0")</f>
        <v>0</v>
      </c>
      <c r="AZ116" s="53" t="str">
        <f>IFERROR(VLOOKUP($A116,#REF!,18,FALSE),"0")</f>
        <v>0</v>
      </c>
      <c r="BA116" s="53" t="str">
        <f>IFERROR(VLOOKUP($A116,#REF!,18,FALSE),"0")</f>
        <v>0</v>
      </c>
      <c r="BB116" s="53" t="str">
        <f>IFERROR(VLOOKUP($A116,#REF!,18,FALSE),"0")</f>
        <v>0</v>
      </c>
      <c r="BC116" s="53" t="str">
        <f>IFERROR(VLOOKUP($A116,#REF!,18,FALSE),"0")</f>
        <v>0</v>
      </c>
      <c r="BD116" s="53" t="str">
        <f>IFERROR(VLOOKUP($A116,#REF!,18,FALSE),"0")</f>
        <v>0</v>
      </c>
      <c r="BE116" s="53" t="str">
        <f>IFERROR(VLOOKUP($A116,#REF!,18,FALSE),"0")</f>
        <v>0</v>
      </c>
      <c r="BF116" s="53" t="str">
        <f>IFERROR(VLOOKUP($A116,#REF!,18,FALSE),"0")</f>
        <v>0</v>
      </c>
      <c r="BG116" s="56">
        <f t="shared" si="51"/>
        <v>0</v>
      </c>
      <c r="BI116" s="53" t="str">
        <f>$A$22</f>
        <v>shwazawa</v>
      </c>
      <c r="BJ116" s="53" t="str">
        <f>IFERROR(VLOOKUP($A116,#REF!,19,FALSE),"0")</f>
        <v>0</v>
      </c>
      <c r="BK116" s="53" t="str">
        <f>IFERROR(VLOOKUP($A116,#REF!,19,FALSE),"0")</f>
        <v>0</v>
      </c>
      <c r="BL116" s="53" t="str">
        <f>IFERROR(VLOOKUP($A116,#REF!,19,FALSE),"0")</f>
        <v>0</v>
      </c>
      <c r="BM116" s="53" t="str">
        <f>IFERROR(VLOOKUP($A116,#REF!,19,FALSE),"0")</f>
        <v>0</v>
      </c>
      <c r="BN116" s="53" t="str">
        <f>IFERROR(VLOOKUP($A116,#REF!,19,FALSE),"0")</f>
        <v>0</v>
      </c>
      <c r="BO116" s="53" t="str">
        <f>IFERROR(VLOOKUP($A116,#REF!,19,FALSE),"0")</f>
        <v>0</v>
      </c>
      <c r="BP116" s="53" t="str">
        <f>IFERROR(VLOOKUP($A116,#REF!,19,FALSE),"0")</f>
        <v>0</v>
      </c>
      <c r="BQ116" s="53" t="str">
        <f>IFERROR(VLOOKUP($A116,#REF!,19,FALSE),"0")</f>
        <v>0</v>
      </c>
      <c r="BR116" s="53" t="str">
        <f>IFERROR(VLOOKUP($A116,#REF!,19,FALSE),"0")</f>
        <v>0</v>
      </c>
      <c r="BS116" s="53" t="str">
        <f>IFERROR(VLOOKUP($A116,#REF!,19,FALSE),"0")</f>
        <v>0</v>
      </c>
      <c r="BT116" s="53" t="str">
        <f>IFERROR(VLOOKUP($A116,#REF!,19,FALSE),"0")</f>
        <v>0</v>
      </c>
      <c r="BU116" s="53" t="str">
        <f>IFERROR(VLOOKUP($A116,#REF!,19,FALSE),"0")</f>
        <v>0</v>
      </c>
      <c r="BV116" s="56">
        <f t="shared" si="52"/>
        <v>0</v>
      </c>
      <c r="CK116" s="56"/>
      <c r="CZ116" s="56"/>
    </row>
    <row r="117" spans="1:104" x14ac:dyDescent="0.25">
      <c r="A117" s="53" t="e">
        <f>$A$23</f>
        <v>#REF!</v>
      </c>
      <c r="B117" s="53" t="str">
        <f>IFERROR(VLOOKUP($A117,#REF!,15,FALSE),"0")</f>
        <v>0</v>
      </c>
      <c r="C117" s="53" t="str">
        <f>IFERROR(VLOOKUP($A117,#REF!,15,FALSE),"0")</f>
        <v>0</v>
      </c>
      <c r="D117" s="53" t="str">
        <f>IFERROR(VLOOKUP($A117,#REF!,15,FALSE),"0")</f>
        <v>0</v>
      </c>
      <c r="E117" s="53" t="str">
        <f>IFERROR(VLOOKUP($A117,#REF!,15,FALSE),"0")</f>
        <v>0</v>
      </c>
      <c r="F117" s="53" t="str">
        <f>IFERROR(VLOOKUP($A117,#REF!,15,FALSE),"0")</f>
        <v>0</v>
      </c>
      <c r="G117" s="53" t="str">
        <f>IFERROR(VLOOKUP($A117,#REF!,15,FALSE),"0")</f>
        <v>0</v>
      </c>
      <c r="H117" s="53" t="str">
        <f>IFERROR(VLOOKUP($A117,#REF!,15,FALSE),"0")</f>
        <v>0</v>
      </c>
      <c r="I117" s="53" t="str">
        <f>IFERROR(VLOOKUP($A117,#REF!,15,FALSE),"0")</f>
        <v>0</v>
      </c>
      <c r="J117" s="53" t="str">
        <f>IFERROR(VLOOKUP($A117,#REF!,15,FALSE),"0")</f>
        <v>0</v>
      </c>
      <c r="K117" s="53" t="str">
        <f>IFERROR(VLOOKUP($A117,#REF!,15,FALSE),"0")</f>
        <v>0</v>
      </c>
      <c r="L117" s="53" t="str">
        <f>IFERROR(VLOOKUP($A117,#REF!,15,FALSE),"0")</f>
        <v>0</v>
      </c>
      <c r="M117" s="53" t="str">
        <f>IFERROR(VLOOKUP($A117,#REF!,15,FALSE),"0")</f>
        <v>0</v>
      </c>
      <c r="N117" s="56">
        <f t="shared" si="40"/>
        <v>0</v>
      </c>
      <c r="O117" s="53">
        <f t="shared" si="45"/>
        <v>0</v>
      </c>
      <c r="P117" s="53" t="e">
        <f>$A$23</f>
        <v>#REF!</v>
      </c>
      <c r="Q117" s="53" t="str">
        <f>IFERROR(VLOOKUP($A117,#REF!,16,FALSE),"0")</f>
        <v>0</v>
      </c>
      <c r="R117" s="53" t="str">
        <f>IFERROR(VLOOKUP($A117,#REF!,16,FALSE),"0")</f>
        <v>0</v>
      </c>
      <c r="S117" s="53" t="str">
        <f>IFERROR(VLOOKUP($A117,#REF!,16,FALSE),"0")</f>
        <v>0</v>
      </c>
      <c r="T117" s="53" t="str">
        <f>IFERROR(VLOOKUP($A117,#REF!,16,FALSE),"0")</f>
        <v>0</v>
      </c>
      <c r="U117" s="53" t="str">
        <f>IFERROR(VLOOKUP($A117,#REF!,16,FALSE),"0")</f>
        <v>0</v>
      </c>
      <c r="V117" s="53" t="str">
        <f>IFERROR(VLOOKUP($A117,#REF!,16,FALSE),"0")</f>
        <v>0</v>
      </c>
      <c r="W117" s="53" t="str">
        <f>IFERROR(VLOOKUP($A117,#REF!,16,FALSE),"0")</f>
        <v>0</v>
      </c>
      <c r="X117" s="53" t="str">
        <f>IFERROR(VLOOKUP($A117,#REF!,16,FALSE),"0")</f>
        <v>0</v>
      </c>
      <c r="Y117" s="53" t="str">
        <f>IFERROR(VLOOKUP($A117,#REF!,16,FALSE),"0")</f>
        <v>0</v>
      </c>
      <c r="Z117" s="53" t="str">
        <f>IFERROR(VLOOKUP($A117,#REF!,16,FALSE),"0")</f>
        <v>0</v>
      </c>
      <c r="AA117" s="53" t="str">
        <f>IFERROR(VLOOKUP($A117,#REF!,16,FALSE),"0")</f>
        <v>0</v>
      </c>
      <c r="AB117" s="53" t="str">
        <f>IFERROR(VLOOKUP($A117,#REF!,16,FALSE),"0")</f>
        <v>0</v>
      </c>
      <c r="AC117" s="56">
        <f t="shared" si="41"/>
        <v>0</v>
      </c>
      <c r="AD117" s="53">
        <f t="shared" si="46"/>
        <v>0</v>
      </c>
      <c r="AE117" s="53" t="e">
        <f>$A$23</f>
        <v>#REF!</v>
      </c>
      <c r="AF117" s="53" t="str">
        <f>IFERROR(VLOOKUP($A117,#REF!,17,FALSE),"0")</f>
        <v>0</v>
      </c>
      <c r="AG117" s="53" t="str">
        <f>IFERROR(VLOOKUP($A117,#REF!,17,FALSE),"0")</f>
        <v>0</v>
      </c>
      <c r="AH117" s="53" t="str">
        <f>IFERROR(VLOOKUP($A117,#REF!,17,FALSE),"0")</f>
        <v>0</v>
      </c>
      <c r="AI117" s="53" t="str">
        <f>IFERROR(VLOOKUP($A117,#REF!,17,FALSE),"0")</f>
        <v>0</v>
      </c>
      <c r="AJ117" s="53" t="str">
        <f>IFERROR(VLOOKUP($A117,#REF!,17,FALSE),"0")</f>
        <v>0</v>
      </c>
      <c r="AK117" s="53" t="str">
        <f>IFERROR(VLOOKUP($A117,#REF!,17,FALSE),"0")</f>
        <v>0</v>
      </c>
      <c r="AL117" s="53" t="str">
        <f>IFERROR(VLOOKUP($A117,#REF!,17,FALSE),"0")</f>
        <v>0</v>
      </c>
      <c r="AM117" s="53" t="str">
        <f>IFERROR(VLOOKUP($A117,#REF!,17,FALSE),"0")</f>
        <v>0</v>
      </c>
      <c r="AN117" s="53" t="str">
        <f>IFERROR(VLOOKUP($A117,#REF!,17,FALSE),"0")</f>
        <v>0</v>
      </c>
      <c r="AO117" s="53" t="str">
        <f>IFERROR(VLOOKUP($A117,#REF!,17,FALSE),"0")</f>
        <v>0</v>
      </c>
      <c r="AP117" s="53" t="str">
        <f>IFERROR(VLOOKUP($A117,#REF!,17,FALSE),"0")</f>
        <v>0</v>
      </c>
      <c r="AQ117" s="53" t="str">
        <f>IFERROR(VLOOKUP($A117,#REF!,17,FALSE),"0")</f>
        <v>0</v>
      </c>
      <c r="AR117" s="56">
        <f t="shared" si="42"/>
        <v>0</v>
      </c>
      <c r="AS117" s="53">
        <f t="shared" si="47"/>
        <v>0</v>
      </c>
      <c r="AT117" s="53" t="e">
        <f>$A$23</f>
        <v>#REF!</v>
      </c>
      <c r="AU117" s="53" t="str">
        <f>IFERROR(VLOOKUP($A117,#REF!,18,FALSE),"0")</f>
        <v>0</v>
      </c>
      <c r="AV117" s="53" t="str">
        <f>IFERROR(VLOOKUP($A117,#REF!,18,FALSE),"0")</f>
        <v>0</v>
      </c>
      <c r="AW117" s="53" t="str">
        <f>IFERROR(VLOOKUP($A117,#REF!,18,FALSE),"0")</f>
        <v>0</v>
      </c>
      <c r="AX117" s="53" t="str">
        <f>IFERROR(VLOOKUP($A117,#REF!,18,FALSE),"0")</f>
        <v>0</v>
      </c>
      <c r="AY117" s="53" t="str">
        <f>IFERROR(VLOOKUP($A117,#REF!,18,FALSE),"0")</f>
        <v>0</v>
      </c>
      <c r="AZ117" s="53" t="str">
        <f>IFERROR(VLOOKUP($A117,#REF!,18,FALSE),"0")</f>
        <v>0</v>
      </c>
      <c r="BA117" s="53" t="str">
        <f>IFERROR(VLOOKUP($A117,#REF!,18,FALSE),"0")</f>
        <v>0</v>
      </c>
      <c r="BB117" s="53" t="str">
        <f>IFERROR(VLOOKUP($A117,#REF!,18,FALSE),"0")</f>
        <v>0</v>
      </c>
      <c r="BC117" s="53" t="str">
        <f>IFERROR(VLOOKUP($A117,#REF!,18,FALSE),"0")</f>
        <v>0</v>
      </c>
      <c r="BD117" s="53" t="str">
        <f>IFERROR(VLOOKUP($A117,#REF!,18,FALSE),"0")</f>
        <v>0</v>
      </c>
      <c r="BE117" s="53" t="str">
        <f>IFERROR(VLOOKUP($A117,#REF!,18,FALSE),"0")</f>
        <v>0</v>
      </c>
      <c r="BF117" s="53" t="str">
        <f>IFERROR(VLOOKUP($A117,#REF!,18,FALSE),"0")</f>
        <v>0</v>
      </c>
      <c r="BG117" s="56">
        <f t="shared" si="43"/>
        <v>0</v>
      </c>
      <c r="BI117" s="53" t="e">
        <f>$A$23</f>
        <v>#REF!</v>
      </c>
      <c r="BJ117" s="53" t="str">
        <f>IFERROR(VLOOKUP($A117,#REF!,19,FALSE),"0")</f>
        <v>0</v>
      </c>
      <c r="BK117" s="53" t="str">
        <f>IFERROR(VLOOKUP($A117,#REF!,19,FALSE),"0")</f>
        <v>0</v>
      </c>
      <c r="BL117" s="53" t="str">
        <f>IFERROR(VLOOKUP($A117,#REF!,19,FALSE),"0")</f>
        <v>0</v>
      </c>
      <c r="BM117" s="53" t="str">
        <f>IFERROR(VLOOKUP($A117,#REF!,19,FALSE),"0")</f>
        <v>0</v>
      </c>
      <c r="BN117" s="53" t="str">
        <f>IFERROR(VLOOKUP($A117,#REF!,19,FALSE),"0")</f>
        <v>0</v>
      </c>
      <c r="BO117" s="53" t="str">
        <f>IFERROR(VLOOKUP($A117,#REF!,19,FALSE),"0")</f>
        <v>0</v>
      </c>
      <c r="BP117" s="53" t="str">
        <f>IFERROR(VLOOKUP($A117,#REF!,19,FALSE),"0")</f>
        <v>0</v>
      </c>
      <c r="BQ117" s="53" t="str">
        <f>IFERROR(VLOOKUP($A117,#REF!,19,FALSE),"0")</f>
        <v>0</v>
      </c>
      <c r="BR117" s="53" t="str">
        <f>IFERROR(VLOOKUP($A117,#REF!,19,FALSE),"0")</f>
        <v>0</v>
      </c>
      <c r="BS117" s="53" t="str">
        <f>IFERROR(VLOOKUP($A117,#REF!,19,FALSE),"0")</f>
        <v>0</v>
      </c>
      <c r="BT117" s="53" t="str">
        <f>IFERROR(VLOOKUP($A117,#REF!,19,FALSE),"0")</f>
        <v>0</v>
      </c>
      <c r="BU117" s="53" t="str">
        <f>IFERROR(VLOOKUP($A117,#REF!,19,FALSE),"0")</f>
        <v>0</v>
      </c>
      <c r="BV117" s="56">
        <f t="shared" si="44"/>
        <v>0</v>
      </c>
      <c r="CK117" s="56"/>
      <c r="CZ117" s="56"/>
    </row>
    <row r="118" spans="1:104" s="72" customFormat="1" ht="18" thickBot="1" x14ac:dyDescent="0.3">
      <c r="A118" s="72" t="str">
        <f>$A$24</f>
        <v>masharih</v>
      </c>
      <c r="B118" s="72" t="str">
        <f>IFERROR(VLOOKUP($A118,#REF!,15,FALSE),"0")</f>
        <v>0</v>
      </c>
      <c r="C118" s="72" t="str">
        <f>IFERROR(VLOOKUP($A118,#REF!,15,FALSE),"0")</f>
        <v>0</v>
      </c>
      <c r="D118" s="72" t="str">
        <f>IFERROR(VLOOKUP($A118,#REF!,15,FALSE),"0")</f>
        <v>0</v>
      </c>
      <c r="E118" s="72" t="str">
        <f>IFERROR(VLOOKUP($A118,#REF!,15,FALSE),"0")</f>
        <v>0</v>
      </c>
      <c r="F118" s="72" t="str">
        <f>IFERROR(VLOOKUP($A118,#REF!,15,FALSE),"0")</f>
        <v>0</v>
      </c>
      <c r="G118" s="72" t="str">
        <f>IFERROR(VLOOKUP($A118,#REF!,15,FALSE),"0")</f>
        <v>0</v>
      </c>
      <c r="H118" s="72" t="str">
        <f>IFERROR(VLOOKUP($A118,#REF!,15,FALSE),"0")</f>
        <v>0</v>
      </c>
      <c r="I118" s="72" t="str">
        <f>IFERROR(VLOOKUP($A118,#REF!,15,FALSE),"0")</f>
        <v>0</v>
      </c>
      <c r="J118" s="72" t="str">
        <f>IFERROR(VLOOKUP($A118,#REF!,15,FALSE),"0")</f>
        <v>0</v>
      </c>
      <c r="K118" s="72" t="str">
        <f>IFERROR(VLOOKUP($A118,#REF!,15,FALSE),"0")</f>
        <v>0</v>
      </c>
      <c r="L118" s="72" t="str">
        <f>IFERROR(VLOOKUP($A118,#REF!,15,FALSE),"0")</f>
        <v>0</v>
      </c>
      <c r="M118" s="72" t="str">
        <f>IFERROR(VLOOKUP($A118,#REF!,15,FALSE),"0")</f>
        <v>0</v>
      </c>
      <c r="N118" s="73">
        <f t="shared" si="40"/>
        <v>0</v>
      </c>
      <c r="O118" s="53">
        <f t="shared" si="45"/>
        <v>0</v>
      </c>
      <c r="P118" s="72" t="str">
        <f>$A$24</f>
        <v>masharih</v>
      </c>
      <c r="Q118" s="72" t="str">
        <f>IFERROR(VLOOKUP($A118,#REF!,16,FALSE),"0")</f>
        <v>0</v>
      </c>
      <c r="R118" s="72" t="str">
        <f>IFERROR(VLOOKUP($A118,#REF!,16,FALSE),"0")</f>
        <v>0</v>
      </c>
      <c r="S118" s="72" t="str">
        <f>IFERROR(VLOOKUP($A118,#REF!,16,FALSE),"0")</f>
        <v>0</v>
      </c>
      <c r="T118" s="72" t="str">
        <f>IFERROR(VLOOKUP($A118,#REF!,16,FALSE),"0")</f>
        <v>0</v>
      </c>
      <c r="U118" s="72" t="str">
        <f>IFERROR(VLOOKUP($A118,#REF!,16,FALSE),"0")</f>
        <v>0</v>
      </c>
      <c r="V118" s="72" t="str">
        <f>IFERROR(VLOOKUP($A118,#REF!,16,FALSE),"0")</f>
        <v>0</v>
      </c>
      <c r="W118" s="72" t="str">
        <f>IFERROR(VLOOKUP($A118,#REF!,16,FALSE),"0")</f>
        <v>0</v>
      </c>
      <c r="X118" s="72" t="str">
        <f>IFERROR(VLOOKUP($A118,#REF!,16,FALSE),"0")</f>
        <v>0</v>
      </c>
      <c r="Y118" s="72" t="str">
        <f>IFERROR(VLOOKUP($A118,#REF!,16,FALSE),"0")</f>
        <v>0</v>
      </c>
      <c r="Z118" s="72" t="str">
        <f>IFERROR(VLOOKUP($A118,#REF!,16,FALSE),"0")</f>
        <v>0</v>
      </c>
      <c r="AA118" s="72" t="str">
        <f>IFERROR(VLOOKUP($A118,#REF!,16,FALSE),"0")</f>
        <v>0</v>
      </c>
      <c r="AB118" s="72" t="str">
        <f>IFERROR(VLOOKUP($A118,#REF!,16,FALSE),"0")</f>
        <v>0</v>
      </c>
      <c r="AC118" s="73">
        <f t="shared" si="41"/>
        <v>0</v>
      </c>
      <c r="AD118" s="53">
        <f t="shared" si="46"/>
        <v>0</v>
      </c>
      <c r="AE118" s="72" t="str">
        <f>$A$24</f>
        <v>masharih</v>
      </c>
      <c r="AF118" s="72" t="str">
        <f>IFERROR(VLOOKUP($A118,#REF!,17,FALSE),"0")</f>
        <v>0</v>
      </c>
      <c r="AG118" s="72" t="str">
        <f>IFERROR(VLOOKUP($A118,#REF!,17,FALSE),"0")</f>
        <v>0</v>
      </c>
      <c r="AH118" s="72" t="str">
        <f>IFERROR(VLOOKUP($A118,#REF!,17,FALSE),"0")</f>
        <v>0</v>
      </c>
      <c r="AI118" s="72" t="str">
        <f>IFERROR(VLOOKUP($A118,#REF!,17,FALSE),"0")</f>
        <v>0</v>
      </c>
      <c r="AJ118" s="72" t="str">
        <f>IFERROR(VLOOKUP($A118,#REF!,17,FALSE),"0")</f>
        <v>0</v>
      </c>
      <c r="AK118" s="72" t="str">
        <f>IFERROR(VLOOKUP($A118,#REF!,17,FALSE),"0")</f>
        <v>0</v>
      </c>
      <c r="AL118" s="72" t="str">
        <f>IFERROR(VLOOKUP($A118,#REF!,17,FALSE),"0")</f>
        <v>0</v>
      </c>
      <c r="AM118" s="72" t="str">
        <f>IFERROR(VLOOKUP($A118,#REF!,17,FALSE),"0")</f>
        <v>0</v>
      </c>
      <c r="AN118" s="72" t="str">
        <f>IFERROR(VLOOKUP($A118,#REF!,17,FALSE),"0")</f>
        <v>0</v>
      </c>
      <c r="AO118" s="72" t="str">
        <f>IFERROR(VLOOKUP($A118,#REF!,17,FALSE),"0")</f>
        <v>0</v>
      </c>
      <c r="AP118" s="72" t="str">
        <f>IFERROR(VLOOKUP($A118,#REF!,17,FALSE),"0")</f>
        <v>0</v>
      </c>
      <c r="AQ118" s="72" t="str">
        <f>IFERROR(VLOOKUP($A118,#REF!,17,FALSE),"0")</f>
        <v>0</v>
      </c>
      <c r="AR118" s="73">
        <f t="shared" si="42"/>
        <v>0</v>
      </c>
      <c r="AS118" s="53">
        <f t="shared" si="47"/>
        <v>0</v>
      </c>
      <c r="AT118" s="72" t="str">
        <f>$A$24</f>
        <v>masharih</v>
      </c>
      <c r="AU118" s="72" t="str">
        <f>IFERROR(VLOOKUP($A118,#REF!,18,FALSE),"0")</f>
        <v>0</v>
      </c>
      <c r="AV118" s="72" t="str">
        <f>IFERROR(VLOOKUP($A118,#REF!,18,FALSE),"0")</f>
        <v>0</v>
      </c>
      <c r="AW118" s="72" t="str">
        <f>IFERROR(VLOOKUP($A118,#REF!,18,FALSE),"0")</f>
        <v>0</v>
      </c>
      <c r="AX118" s="72" t="str">
        <f>IFERROR(VLOOKUP($A118,#REF!,18,FALSE),"0")</f>
        <v>0</v>
      </c>
      <c r="AY118" s="72" t="str">
        <f>IFERROR(VLOOKUP($A118,#REF!,18,FALSE),"0")</f>
        <v>0</v>
      </c>
      <c r="AZ118" s="72" t="str">
        <f>IFERROR(VLOOKUP($A118,#REF!,18,FALSE),"0")</f>
        <v>0</v>
      </c>
      <c r="BA118" s="72" t="str">
        <f>IFERROR(VLOOKUP($A118,#REF!,18,FALSE),"0")</f>
        <v>0</v>
      </c>
      <c r="BB118" s="72" t="str">
        <f>IFERROR(VLOOKUP($A118,#REF!,18,FALSE),"0")</f>
        <v>0</v>
      </c>
      <c r="BC118" s="72" t="str">
        <f>IFERROR(VLOOKUP($A118,#REF!,18,FALSE),"0")</f>
        <v>0</v>
      </c>
      <c r="BD118" s="72" t="str">
        <f>IFERROR(VLOOKUP($A118,#REF!,18,FALSE),"0")</f>
        <v>0</v>
      </c>
      <c r="BE118" s="72" t="str">
        <f>IFERROR(VLOOKUP($A118,#REF!,18,FALSE),"0")</f>
        <v>0</v>
      </c>
      <c r="BF118" s="72" t="str">
        <f>IFERROR(VLOOKUP($A118,#REF!,18,FALSE),"0")</f>
        <v>0</v>
      </c>
      <c r="BG118" s="73">
        <f t="shared" si="43"/>
        <v>0</v>
      </c>
      <c r="BI118" s="72" t="str">
        <f>$A$24</f>
        <v>masharih</v>
      </c>
      <c r="BJ118" s="72" t="str">
        <f>IFERROR(VLOOKUP($A118,#REF!,19,FALSE),"0")</f>
        <v>0</v>
      </c>
      <c r="BK118" s="72" t="str">
        <f>IFERROR(VLOOKUP($A118,#REF!,19,FALSE),"0")</f>
        <v>0</v>
      </c>
      <c r="BL118" s="72" t="str">
        <f>IFERROR(VLOOKUP($A118,#REF!,19,FALSE),"0")</f>
        <v>0</v>
      </c>
      <c r="BM118" s="72" t="str">
        <f>IFERROR(VLOOKUP($A118,#REF!,19,FALSE),"0")</f>
        <v>0</v>
      </c>
      <c r="BN118" s="72" t="str">
        <f>IFERROR(VLOOKUP($A118,#REF!,19,FALSE),"0")</f>
        <v>0</v>
      </c>
      <c r="BO118" s="72" t="str">
        <f>IFERROR(VLOOKUP($A118,#REF!,19,FALSE),"0")</f>
        <v>0</v>
      </c>
      <c r="BP118" s="72" t="str">
        <f>IFERROR(VLOOKUP($A118,#REF!,19,FALSE),"0")</f>
        <v>0</v>
      </c>
      <c r="BQ118" s="72" t="str">
        <f>IFERROR(VLOOKUP($A118,#REF!,19,FALSE),"0")</f>
        <v>0</v>
      </c>
      <c r="BR118" s="72" t="str">
        <f>IFERROR(VLOOKUP($A118,#REF!,19,FALSE),"0")</f>
        <v>0</v>
      </c>
      <c r="BS118" s="72" t="str">
        <f>IFERROR(VLOOKUP($A118,#REF!,19,FALSE),"0")</f>
        <v>0</v>
      </c>
      <c r="BT118" s="72" t="str">
        <f>IFERROR(VLOOKUP($A118,#REF!,19,FALSE),"0")</f>
        <v>0</v>
      </c>
      <c r="BU118" s="72" t="str">
        <f>IFERROR(VLOOKUP($A118,#REF!,19,FALSE),"0")</f>
        <v>0</v>
      </c>
      <c r="BV118" s="73">
        <f t="shared" si="44"/>
        <v>0</v>
      </c>
      <c r="CK118" s="73"/>
      <c r="CZ118" s="73"/>
    </row>
    <row r="119" spans="1:104" x14ac:dyDescent="0.25">
      <c r="A119" s="53" t="e">
        <f>$A$25</f>
        <v>#REF!</v>
      </c>
      <c r="N119" s="56"/>
      <c r="P119" s="53" t="e">
        <f>$A$25</f>
        <v>#REF!</v>
      </c>
      <c r="AC119" s="56"/>
      <c r="AE119" s="53" t="e">
        <f>$A$25</f>
        <v>#REF!</v>
      </c>
      <c r="AR119" s="56"/>
      <c r="AT119" s="53" t="e">
        <f>$A$25</f>
        <v>#REF!</v>
      </c>
      <c r="BG119" s="56"/>
      <c r="BI119" s="53" t="e">
        <f>$A$25</f>
        <v>#REF!</v>
      </c>
      <c r="BV119" s="56"/>
      <c r="CK119" s="56"/>
      <c r="CZ119" s="56"/>
    </row>
    <row r="120" spans="1:104" x14ac:dyDescent="0.25">
      <c r="A120" s="53" t="str">
        <f>$A$26</f>
        <v>tangtao</v>
      </c>
      <c r="B120" s="53" t="str">
        <f>IFERROR(VLOOKUP($A120,#REF!,15,FALSE),"0")</f>
        <v>0</v>
      </c>
      <c r="C120" s="53" t="str">
        <f>IFERROR(VLOOKUP($A120,#REF!,15,FALSE),"0")</f>
        <v>0</v>
      </c>
      <c r="D120" s="53" t="str">
        <f>IFERROR(VLOOKUP($A120,#REF!,15,FALSE),"0")</f>
        <v>0</v>
      </c>
      <c r="E120" s="53" t="str">
        <f>IFERROR(VLOOKUP($A120,#REF!,15,FALSE),"0")</f>
        <v>0</v>
      </c>
      <c r="F120" s="53" t="str">
        <f>IFERROR(VLOOKUP($A120,#REF!,15,FALSE),"0")</f>
        <v>0</v>
      </c>
      <c r="G120" s="53" t="str">
        <f>IFERROR(VLOOKUP($A120,#REF!,15,FALSE),"0")</f>
        <v>0</v>
      </c>
      <c r="H120" s="53" t="str">
        <f>IFERROR(VLOOKUP($A120,#REF!,15,FALSE),"0")</f>
        <v>0</v>
      </c>
      <c r="I120" s="53" t="str">
        <f>IFERROR(VLOOKUP($A120,#REF!,15,FALSE),"0")</f>
        <v>0</v>
      </c>
      <c r="J120" s="53" t="str">
        <f>IFERROR(VLOOKUP($A120,#REF!,15,FALSE),"0")</f>
        <v>0</v>
      </c>
      <c r="K120" s="53" t="str">
        <f>IFERROR(VLOOKUP($A120,#REF!,15,FALSE),"0")</f>
        <v>0</v>
      </c>
      <c r="L120" s="53" t="str">
        <f>IFERROR(VLOOKUP($A120,#REF!,15,FALSE),"0")</f>
        <v>0</v>
      </c>
      <c r="M120" s="53" t="str">
        <f>IFERROR(VLOOKUP($A120,#REF!,15,FALSE),"0")</f>
        <v>0</v>
      </c>
      <c r="N120" s="56">
        <f t="shared" si="40"/>
        <v>0</v>
      </c>
      <c r="P120" s="53" t="str">
        <f>$A$26</f>
        <v>tangtao</v>
      </c>
      <c r="Q120" s="53" t="str">
        <f>IFERROR(VLOOKUP($A120,#REF!,16,FALSE),"0")</f>
        <v>0</v>
      </c>
      <c r="R120" s="53" t="str">
        <f>IFERROR(VLOOKUP($A120,#REF!,16,FALSE),"0")</f>
        <v>0</v>
      </c>
      <c r="S120" s="53" t="str">
        <f>IFERROR(VLOOKUP($A120,#REF!,16,FALSE),"0")</f>
        <v>0</v>
      </c>
      <c r="T120" s="53" t="str">
        <f>IFERROR(VLOOKUP($A120,#REF!,16,FALSE),"0")</f>
        <v>0</v>
      </c>
      <c r="U120" s="53" t="str">
        <f>IFERROR(VLOOKUP($A120,#REF!,16,FALSE),"0")</f>
        <v>0</v>
      </c>
      <c r="V120" s="53" t="str">
        <f>IFERROR(VLOOKUP($A120,#REF!,16,FALSE),"0")</f>
        <v>0</v>
      </c>
      <c r="W120" s="53" t="str">
        <f>IFERROR(VLOOKUP($A120,#REF!,16,FALSE),"0")</f>
        <v>0</v>
      </c>
      <c r="X120" s="53" t="str">
        <f>IFERROR(VLOOKUP($A120,#REF!,16,FALSE),"0")</f>
        <v>0</v>
      </c>
      <c r="Y120" s="53" t="str">
        <f>IFERROR(VLOOKUP($A120,#REF!,16,FALSE),"0")</f>
        <v>0</v>
      </c>
      <c r="Z120" s="53" t="str">
        <f>IFERROR(VLOOKUP($A120,#REF!,16,FALSE),"0")</f>
        <v>0</v>
      </c>
      <c r="AA120" s="53" t="str">
        <f>IFERROR(VLOOKUP($A120,#REF!,16,FALSE),"0")</f>
        <v>0</v>
      </c>
      <c r="AB120" s="53" t="str">
        <f>IFERROR(VLOOKUP($A120,#REF!,16,FALSE),"0")</f>
        <v>0</v>
      </c>
      <c r="AC120" s="56">
        <f t="shared" si="41"/>
        <v>0</v>
      </c>
      <c r="AE120" s="53" t="str">
        <f>$A$26</f>
        <v>tangtao</v>
      </c>
      <c r="AF120" s="53" t="str">
        <f>IFERROR(VLOOKUP($A120,#REF!,17,FALSE),"0")</f>
        <v>0</v>
      </c>
      <c r="AG120" s="53" t="str">
        <f>IFERROR(VLOOKUP($A120,#REF!,17,FALSE),"0")</f>
        <v>0</v>
      </c>
      <c r="AH120" s="53" t="str">
        <f>IFERROR(VLOOKUP($A120,#REF!,17,FALSE),"0")</f>
        <v>0</v>
      </c>
      <c r="AI120" s="53" t="str">
        <f>IFERROR(VLOOKUP($A120,#REF!,17,FALSE),"0")</f>
        <v>0</v>
      </c>
      <c r="AJ120" s="53" t="str">
        <f>IFERROR(VLOOKUP($A120,#REF!,17,FALSE),"0")</f>
        <v>0</v>
      </c>
      <c r="AK120" s="53" t="str">
        <f>IFERROR(VLOOKUP($A120,#REF!,17,FALSE),"0")</f>
        <v>0</v>
      </c>
      <c r="AL120" s="53" t="str">
        <f>IFERROR(VLOOKUP($A120,#REF!,17,FALSE),"0")</f>
        <v>0</v>
      </c>
      <c r="AM120" s="53" t="str">
        <f>IFERROR(VLOOKUP($A120,#REF!,17,FALSE),"0")</f>
        <v>0</v>
      </c>
      <c r="AN120" s="53" t="str">
        <f>IFERROR(VLOOKUP($A120,#REF!,17,FALSE),"0")</f>
        <v>0</v>
      </c>
      <c r="AO120" s="53" t="str">
        <f>IFERROR(VLOOKUP($A120,#REF!,17,FALSE),"0")</f>
        <v>0</v>
      </c>
      <c r="AP120" s="53" t="str">
        <f>IFERROR(VLOOKUP($A120,#REF!,17,FALSE),"0")</f>
        <v>0</v>
      </c>
      <c r="AQ120" s="53" t="str">
        <f>IFERROR(VLOOKUP($A120,#REF!,17,FALSE),"0")</f>
        <v>0</v>
      </c>
      <c r="AR120" s="56">
        <f t="shared" si="42"/>
        <v>0</v>
      </c>
      <c r="AT120" s="53" t="str">
        <f>$A$26</f>
        <v>tangtao</v>
      </c>
      <c r="AU120" s="53" t="str">
        <f>IFERROR(VLOOKUP($A120,#REF!,18,FALSE),"0")</f>
        <v>0</v>
      </c>
      <c r="AV120" s="53" t="str">
        <f>IFERROR(VLOOKUP($A120,#REF!,18,FALSE),"0")</f>
        <v>0</v>
      </c>
      <c r="AW120" s="53" t="str">
        <f>IFERROR(VLOOKUP($A120,#REF!,18,FALSE),"0")</f>
        <v>0</v>
      </c>
      <c r="AX120" s="53" t="str">
        <f>IFERROR(VLOOKUP($A120,#REF!,18,FALSE),"0")</f>
        <v>0</v>
      </c>
      <c r="AY120" s="53" t="str">
        <f>IFERROR(VLOOKUP($A120,#REF!,18,FALSE),"0")</f>
        <v>0</v>
      </c>
      <c r="AZ120" s="53" t="str">
        <f>IFERROR(VLOOKUP($A120,#REF!,18,FALSE),"0")</f>
        <v>0</v>
      </c>
      <c r="BA120" s="53" t="str">
        <f>IFERROR(VLOOKUP($A120,#REF!,18,FALSE),"0")</f>
        <v>0</v>
      </c>
      <c r="BB120" s="53" t="str">
        <f>IFERROR(VLOOKUP($A120,#REF!,18,FALSE),"0")</f>
        <v>0</v>
      </c>
      <c r="BC120" s="53" t="str">
        <f>IFERROR(VLOOKUP($A120,#REF!,18,FALSE),"0")</f>
        <v>0</v>
      </c>
      <c r="BD120" s="53" t="str">
        <f>IFERROR(VLOOKUP($A120,#REF!,18,FALSE),"0")</f>
        <v>0</v>
      </c>
      <c r="BE120" s="53" t="str">
        <f>IFERROR(VLOOKUP($A120,#REF!,18,FALSE),"0")</f>
        <v>0</v>
      </c>
      <c r="BF120" s="53" t="str">
        <f>IFERROR(VLOOKUP($A120,#REF!,18,FALSE),"0")</f>
        <v>0</v>
      </c>
      <c r="BG120" s="56">
        <f t="shared" si="43"/>
        <v>0</v>
      </c>
      <c r="BI120" s="53" t="str">
        <f>$A$26</f>
        <v>tangtao</v>
      </c>
      <c r="BJ120" s="53" t="str">
        <f>IFERROR(VLOOKUP($A120,#REF!,19,FALSE),"0")</f>
        <v>0</v>
      </c>
      <c r="BK120" s="53" t="str">
        <f>IFERROR(VLOOKUP($A120,#REF!,19,FALSE),"0")</f>
        <v>0</v>
      </c>
      <c r="BL120" s="53" t="str">
        <f>IFERROR(VLOOKUP($A120,#REF!,19,FALSE),"0")</f>
        <v>0</v>
      </c>
      <c r="BM120" s="53" t="str">
        <f>IFERROR(VLOOKUP($A120,#REF!,19,FALSE),"0")</f>
        <v>0</v>
      </c>
      <c r="BN120" s="53" t="str">
        <f>IFERROR(VLOOKUP($A120,#REF!,19,FALSE),"0")</f>
        <v>0</v>
      </c>
      <c r="BO120" s="53" t="str">
        <f>IFERROR(VLOOKUP($A120,#REF!,19,FALSE),"0")</f>
        <v>0</v>
      </c>
      <c r="BP120" s="53" t="str">
        <f>IFERROR(VLOOKUP($A120,#REF!,19,FALSE),"0")</f>
        <v>0</v>
      </c>
      <c r="BQ120" s="53" t="str">
        <f>IFERROR(VLOOKUP($A120,#REF!,19,FALSE),"0")</f>
        <v>0</v>
      </c>
      <c r="BR120" s="53" t="str">
        <f>IFERROR(VLOOKUP($A120,#REF!,19,FALSE),"0")</f>
        <v>0</v>
      </c>
      <c r="BS120" s="53" t="str">
        <f>IFERROR(VLOOKUP($A120,#REF!,19,FALSE),"0")</f>
        <v>0</v>
      </c>
      <c r="BT120" s="53" t="str">
        <f>IFERROR(VLOOKUP($A120,#REF!,19,FALSE),"0")</f>
        <v>0</v>
      </c>
      <c r="BU120" s="53" t="str">
        <f>IFERROR(VLOOKUP($A120,#REF!,19,FALSE),"0")</f>
        <v>0</v>
      </c>
      <c r="BV120" s="56">
        <f t="shared" si="44"/>
        <v>0</v>
      </c>
      <c r="CK120" s="56"/>
      <c r="CZ120" s="56"/>
    </row>
    <row r="121" spans="1:104" x14ac:dyDescent="0.25">
      <c r="A121" s="53">
        <f>$A$27</f>
        <v>0</v>
      </c>
      <c r="B121" s="53" t="str">
        <f>IFERROR(VLOOKUP($A121,#REF!,15,FALSE),"0")</f>
        <v>0</v>
      </c>
      <c r="C121" s="53" t="str">
        <f>IFERROR(VLOOKUP($A121,#REF!,15,FALSE),"0")</f>
        <v>0</v>
      </c>
      <c r="D121" s="53" t="str">
        <f>IFERROR(VLOOKUP($A121,#REF!,15,FALSE),"0")</f>
        <v>0</v>
      </c>
      <c r="E121" s="53" t="str">
        <f>IFERROR(VLOOKUP($A121,#REF!,15,FALSE),"0")</f>
        <v>0</v>
      </c>
      <c r="F121" s="53" t="str">
        <f>IFERROR(VLOOKUP($A121,#REF!,15,FALSE),"0")</f>
        <v>0</v>
      </c>
      <c r="G121" s="53" t="str">
        <f>IFERROR(VLOOKUP($A121,#REF!,15,FALSE),"0")</f>
        <v>0</v>
      </c>
      <c r="H121" s="53" t="str">
        <f>IFERROR(VLOOKUP($A121,#REF!,15,FALSE),"0")</f>
        <v>0</v>
      </c>
      <c r="I121" s="53" t="str">
        <f>IFERROR(VLOOKUP($A121,#REF!,15,FALSE),"0")</f>
        <v>0</v>
      </c>
      <c r="J121" s="53" t="str">
        <f>IFERROR(VLOOKUP($A121,#REF!,15,FALSE),"0")</f>
        <v>0</v>
      </c>
      <c r="K121" s="53" t="str">
        <f>IFERROR(VLOOKUP($A121,#REF!,15,FALSE),"0")</f>
        <v>0</v>
      </c>
      <c r="L121" s="53" t="str">
        <f>IFERROR(VLOOKUP($A121,#REF!,15,FALSE),"0")</f>
        <v>0</v>
      </c>
      <c r="M121" s="53" t="str">
        <f>IFERROR(VLOOKUP($A121,#REF!,15,FALSE),"0")</f>
        <v>0</v>
      </c>
      <c r="N121" s="56">
        <f t="shared" si="40"/>
        <v>0</v>
      </c>
      <c r="P121" s="53">
        <f>$A$27</f>
        <v>0</v>
      </c>
      <c r="Q121" s="53" t="str">
        <f>IFERROR(VLOOKUP($A121,#REF!,16,FALSE),"0")</f>
        <v>0</v>
      </c>
      <c r="R121" s="53" t="str">
        <f>IFERROR(VLOOKUP($A121,#REF!,16,FALSE),"0")</f>
        <v>0</v>
      </c>
      <c r="S121" s="53" t="str">
        <f>IFERROR(VLOOKUP($A121,#REF!,16,FALSE),"0")</f>
        <v>0</v>
      </c>
      <c r="T121" s="53" t="str">
        <f>IFERROR(VLOOKUP($A121,#REF!,16,FALSE),"0")</f>
        <v>0</v>
      </c>
      <c r="U121" s="53" t="str">
        <f>IFERROR(VLOOKUP($A121,#REF!,16,FALSE),"0")</f>
        <v>0</v>
      </c>
      <c r="V121" s="53" t="str">
        <f>IFERROR(VLOOKUP($A121,#REF!,16,FALSE),"0")</f>
        <v>0</v>
      </c>
      <c r="W121" s="53" t="str">
        <f>IFERROR(VLOOKUP($A121,#REF!,16,FALSE),"0")</f>
        <v>0</v>
      </c>
      <c r="X121" s="53" t="str">
        <f>IFERROR(VLOOKUP($A121,#REF!,16,FALSE),"0")</f>
        <v>0</v>
      </c>
      <c r="Y121" s="53" t="str">
        <f>IFERROR(VLOOKUP($A121,#REF!,16,FALSE),"0")</f>
        <v>0</v>
      </c>
      <c r="Z121" s="53" t="str">
        <f>IFERROR(VLOOKUP($A121,#REF!,16,FALSE),"0")</f>
        <v>0</v>
      </c>
      <c r="AA121" s="53" t="str">
        <f>IFERROR(VLOOKUP($A121,#REF!,16,FALSE),"0")</f>
        <v>0</v>
      </c>
      <c r="AB121" s="53" t="str">
        <f>IFERROR(VLOOKUP($A121,#REF!,16,FALSE),"0")</f>
        <v>0</v>
      </c>
      <c r="AC121" s="56">
        <f t="shared" si="41"/>
        <v>0</v>
      </c>
      <c r="AE121" s="53">
        <f>$A$27</f>
        <v>0</v>
      </c>
      <c r="AF121" s="53" t="str">
        <f>IFERROR(VLOOKUP($A121,#REF!,17,FALSE),"0")</f>
        <v>0</v>
      </c>
      <c r="AG121" s="53" t="str">
        <f>IFERROR(VLOOKUP($A121,#REF!,17,FALSE),"0")</f>
        <v>0</v>
      </c>
      <c r="AH121" s="53" t="str">
        <f>IFERROR(VLOOKUP($A121,#REF!,17,FALSE),"0")</f>
        <v>0</v>
      </c>
      <c r="AI121" s="53" t="str">
        <f>IFERROR(VLOOKUP($A121,#REF!,17,FALSE),"0")</f>
        <v>0</v>
      </c>
      <c r="AJ121" s="53" t="str">
        <f>IFERROR(VLOOKUP($A121,#REF!,17,FALSE),"0")</f>
        <v>0</v>
      </c>
      <c r="AK121" s="53" t="str">
        <f>IFERROR(VLOOKUP($A121,#REF!,17,FALSE),"0")</f>
        <v>0</v>
      </c>
      <c r="AL121" s="53" t="str">
        <f>IFERROR(VLOOKUP($A121,#REF!,17,FALSE),"0")</f>
        <v>0</v>
      </c>
      <c r="AM121" s="53" t="str">
        <f>IFERROR(VLOOKUP($A121,#REF!,17,FALSE),"0")</f>
        <v>0</v>
      </c>
      <c r="AN121" s="53" t="str">
        <f>IFERROR(VLOOKUP($A121,#REF!,17,FALSE),"0")</f>
        <v>0</v>
      </c>
      <c r="AO121" s="53" t="str">
        <f>IFERROR(VLOOKUP($A121,#REF!,17,FALSE),"0")</f>
        <v>0</v>
      </c>
      <c r="AP121" s="53" t="str">
        <f>IFERROR(VLOOKUP($A121,#REF!,17,FALSE),"0")</f>
        <v>0</v>
      </c>
      <c r="AQ121" s="53" t="str">
        <f>IFERROR(VLOOKUP($A121,#REF!,17,FALSE),"0")</f>
        <v>0</v>
      </c>
      <c r="AR121" s="56">
        <f t="shared" si="42"/>
        <v>0</v>
      </c>
      <c r="AT121" s="53">
        <f>$A$27</f>
        <v>0</v>
      </c>
      <c r="AU121" s="53" t="str">
        <f>IFERROR(VLOOKUP($A121,#REF!,18,FALSE),"0")</f>
        <v>0</v>
      </c>
      <c r="AV121" s="53" t="str">
        <f>IFERROR(VLOOKUP($A121,#REF!,18,FALSE),"0")</f>
        <v>0</v>
      </c>
      <c r="AW121" s="53" t="str">
        <f>IFERROR(VLOOKUP($A121,#REF!,18,FALSE),"0")</f>
        <v>0</v>
      </c>
      <c r="AX121" s="53" t="str">
        <f>IFERROR(VLOOKUP($A121,#REF!,18,FALSE),"0")</f>
        <v>0</v>
      </c>
      <c r="AY121" s="53" t="str">
        <f>IFERROR(VLOOKUP($A121,#REF!,18,FALSE),"0")</f>
        <v>0</v>
      </c>
      <c r="AZ121" s="53" t="str">
        <f>IFERROR(VLOOKUP($A121,#REF!,18,FALSE),"0")</f>
        <v>0</v>
      </c>
      <c r="BA121" s="53" t="str">
        <f>IFERROR(VLOOKUP($A121,#REF!,18,FALSE),"0")</f>
        <v>0</v>
      </c>
      <c r="BB121" s="53" t="str">
        <f>IFERROR(VLOOKUP($A121,#REF!,18,FALSE),"0")</f>
        <v>0</v>
      </c>
      <c r="BC121" s="53" t="str">
        <f>IFERROR(VLOOKUP($A121,#REF!,18,FALSE),"0")</f>
        <v>0</v>
      </c>
      <c r="BD121" s="53" t="str">
        <f>IFERROR(VLOOKUP($A121,#REF!,18,FALSE),"0")</f>
        <v>0</v>
      </c>
      <c r="BE121" s="53" t="str">
        <f>IFERROR(VLOOKUP($A121,#REF!,18,FALSE),"0")</f>
        <v>0</v>
      </c>
      <c r="BF121" s="53" t="str">
        <f>IFERROR(VLOOKUP($A121,#REF!,18,FALSE),"0")</f>
        <v>0</v>
      </c>
      <c r="BG121" s="56">
        <f t="shared" si="43"/>
        <v>0</v>
      </c>
      <c r="BI121" s="53">
        <f>$A$27</f>
        <v>0</v>
      </c>
      <c r="BJ121" s="53" t="str">
        <f>IFERROR(VLOOKUP($A121,#REF!,19,FALSE),"0")</f>
        <v>0</v>
      </c>
      <c r="BK121" s="53" t="str">
        <f>IFERROR(VLOOKUP($A121,#REF!,19,FALSE),"0")</f>
        <v>0</v>
      </c>
      <c r="BL121" s="53" t="str">
        <f>IFERROR(VLOOKUP($A121,#REF!,19,FALSE),"0")</f>
        <v>0</v>
      </c>
      <c r="BM121" s="53" t="str">
        <f>IFERROR(VLOOKUP($A121,#REF!,19,FALSE),"0")</f>
        <v>0</v>
      </c>
      <c r="BN121" s="53" t="str">
        <f>IFERROR(VLOOKUP($A121,#REF!,19,FALSE),"0")</f>
        <v>0</v>
      </c>
      <c r="BO121" s="53" t="str">
        <f>IFERROR(VLOOKUP($A121,#REF!,19,FALSE),"0")</f>
        <v>0</v>
      </c>
      <c r="BP121" s="53" t="str">
        <f>IFERROR(VLOOKUP($A121,#REF!,19,FALSE),"0")</f>
        <v>0</v>
      </c>
      <c r="BQ121" s="53" t="str">
        <f>IFERROR(VLOOKUP($A121,#REF!,19,FALSE),"0")</f>
        <v>0</v>
      </c>
      <c r="BR121" s="53" t="str">
        <f>IFERROR(VLOOKUP($A121,#REF!,19,FALSE),"0")</f>
        <v>0</v>
      </c>
      <c r="BS121" s="53" t="str">
        <f>IFERROR(VLOOKUP($A121,#REF!,19,FALSE),"0")</f>
        <v>0</v>
      </c>
      <c r="BT121" s="53" t="str">
        <f>IFERROR(VLOOKUP($A121,#REF!,19,FALSE),"0")</f>
        <v>0</v>
      </c>
      <c r="BU121" s="53" t="str">
        <f>IFERROR(VLOOKUP($A121,#REF!,19,FALSE),"0")</f>
        <v>0</v>
      </c>
      <c r="BV121" s="56">
        <f t="shared" si="44"/>
        <v>0</v>
      </c>
      <c r="CK121" s="56"/>
      <c r="CZ121" s="56"/>
    </row>
    <row r="122" spans="1:104" x14ac:dyDescent="0.25">
      <c r="A122" s="53" t="e">
        <f>$A$28</f>
        <v>#REF!</v>
      </c>
      <c r="B122" s="53" t="str">
        <f>IFERROR(VLOOKUP($A122,#REF!,15,FALSE),"0")</f>
        <v>0</v>
      </c>
      <c r="C122" s="53" t="str">
        <f>IFERROR(VLOOKUP($A122,#REF!,15,FALSE),"0")</f>
        <v>0</v>
      </c>
      <c r="D122" s="53" t="str">
        <f>IFERROR(VLOOKUP($A122,#REF!,15,FALSE),"0")</f>
        <v>0</v>
      </c>
      <c r="E122" s="53" t="str">
        <f>IFERROR(VLOOKUP($A122,#REF!,15,FALSE),"0")</f>
        <v>0</v>
      </c>
      <c r="F122" s="53" t="str">
        <f>IFERROR(VLOOKUP($A122,#REF!,15,FALSE),"0")</f>
        <v>0</v>
      </c>
      <c r="G122" s="53" t="str">
        <f>IFERROR(VLOOKUP($A122,#REF!,15,FALSE),"0")</f>
        <v>0</v>
      </c>
      <c r="H122" s="53" t="str">
        <f>IFERROR(VLOOKUP($A122,#REF!,15,FALSE),"0")</f>
        <v>0</v>
      </c>
      <c r="I122" s="53" t="str">
        <f>IFERROR(VLOOKUP($A122,#REF!,15,FALSE),"0")</f>
        <v>0</v>
      </c>
      <c r="J122" s="53" t="str">
        <f>IFERROR(VLOOKUP($A122,#REF!,15,FALSE),"0")</f>
        <v>0</v>
      </c>
      <c r="K122" s="53" t="str">
        <f>IFERROR(VLOOKUP($A122,#REF!,15,FALSE),"0")</f>
        <v>0</v>
      </c>
      <c r="L122" s="53" t="str">
        <f>IFERROR(VLOOKUP($A122,#REF!,15,FALSE),"0")</f>
        <v>0</v>
      </c>
      <c r="M122" s="53" t="str">
        <f>IFERROR(VLOOKUP($A122,#REF!,15,FALSE),"0")</f>
        <v>0</v>
      </c>
      <c r="N122" s="56">
        <f t="shared" si="40"/>
        <v>0</v>
      </c>
      <c r="P122" s="53" t="e">
        <f>$A$28</f>
        <v>#REF!</v>
      </c>
      <c r="Q122" s="53" t="str">
        <f>IFERROR(VLOOKUP($A122,#REF!,16,FALSE),"0")</f>
        <v>0</v>
      </c>
      <c r="R122" s="53" t="str">
        <f>IFERROR(VLOOKUP($A122,#REF!,16,FALSE),"0")</f>
        <v>0</v>
      </c>
      <c r="S122" s="53" t="str">
        <f>IFERROR(VLOOKUP($A122,#REF!,16,FALSE),"0")</f>
        <v>0</v>
      </c>
      <c r="T122" s="53" t="str">
        <f>IFERROR(VLOOKUP($A122,#REF!,16,FALSE),"0")</f>
        <v>0</v>
      </c>
      <c r="U122" s="53" t="str">
        <f>IFERROR(VLOOKUP($A122,#REF!,16,FALSE),"0")</f>
        <v>0</v>
      </c>
      <c r="V122" s="53" t="str">
        <f>IFERROR(VLOOKUP($A122,#REF!,16,FALSE),"0")</f>
        <v>0</v>
      </c>
      <c r="W122" s="53" t="str">
        <f>IFERROR(VLOOKUP($A122,#REF!,16,FALSE),"0")</f>
        <v>0</v>
      </c>
      <c r="X122" s="53" t="str">
        <f>IFERROR(VLOOKUP($A122,#REF!,16,FALSE),"0")</f>
        <v>0</v>
      </c>
      <c r="Y122" s="53" t="str">
        <f>IFERROR(VLOOKUP($A122,#REF!,16,FALSE),"0")</f>
        <v>0</v>
      </c>
      <c r="Z122" s="53" t="str">
        <f>IFERROR(VLOOKUP($A122,#REF!,16,FALSE),"0")</f>
        <v>0</v>
      </c>
      <c r="AA122" s="53" t="str">
        <f>IFERROR(VLOOKUP($A122,#REF!,16,FALSE),"0")</f>
        <v>0</v>
      </c>
      <c r="AB122" s="53" t="str">
        <f>IFERROR(VLOOKUP($A122,#REF!,16,FALSE),"0")</f>
        <v>0</v>
      </c>
      <c r="AC122" s="56">
        <f t="shared" si="41"/>
        <v>0</v>
      </c>
      <c r="AE122" s="53" t="e">
        <f>$A$28</f>
        <v>#REF!</v>
      </c>
      <c r="AF122" s="53" t="str">
        <f>IFERROR(VLOOKUP($A122,#REF!,17,FALSE),"0")</f>
        <v>0</v>
      </c>
      <c r="AG122" s="53" t="str">
        <f>IFERROR(VLOOKUP($A122,#REF!,17,FALSE),"0")</f>
        <v>0</v>
      </c>
      <c r="AH122" s="53" t="str">
        <f>IFERROR(VLOOKUP($A122,#REF!,17,FALSE),"0")</f>
        <v>0</v>
      </c>
      <c r="AI122" s="53" t="str">
        <f>IFERROR(VLOOKUP($A122,#REF!,17,FALSE),"0")</f>
        <v>0</v>
      </c>
      <c r="AJ122" s="53" t="str">
        <f>IFERROR(VLOOKUP($A122,#REF!,17,FALSE),"0")</f>
        <v>0</v>
      </c>
      <c r="AK122" s="53" t="str">
        <f>IFERROR(VLOOKUP($A122,#REF!,17,FALSE),"0")</f>
        <v>0</v>
      </c>
      <c r="AL122" s="53" t="str">
        <f>IFERROR(VLOOKUP($A122,#REF!,17,FALSE),"0")</f>
        <v>0</v>
      </c>
      <c r="AM122" s="53" t="str">
        <f>IFERROR(VLOOKUP($A122,#REF!,17,FALSE),"0")</f>
        <v>0</v>
      </c>
      <c r="AN122" s="53" t="str">
        <f>IFERROR(VLOOKUP($A122,#REF!,17,FALSE),"0")</f>
        <v>0</v>
      </c>
      <c r="AO122" s="53" t="str">
        <f>IFERROR(VLOOKUP($A122,#REF!,17,FALSE),"0")</f>
        <v>0</v>
      </c>
      <c r="AP122" s="53" t="str">
        <f>IFERROR(VLOOKUP($A122,#REF!,17,FALSE),"0")</f>
        <v>0</v>
      </c>
      <c r="AQ122" s="53" t="str">
        <f>IFERROR(VLOOKUP($A122,#REF!,17,FALSE),"0")</f>
        <v>0</v>
      </c>
      <c r="AR122" s="56">
        <f t="shared" si="42"/>
        <v>0</v>
      </c>
      <c r="AT122" s="53" t="e">
        <f>$A$28</f>
        <v>#REF!</v>
      </c>
      <c r="AU122" s="53" t="str">
        <f>IFERROR(VLOOKUP($A122,#REF!,18,FALSE),"0")</f>
        <v>0</v>
      </c>
      <c r="AV122" s="53" t="str">
        <f>IFERROR(VLOOKUP($A122,#REF!,18,FALSE),"0")</f>
        <v>0</v>
      </c>
      <c r="AW122" s="53" t="str">
        <f>IFERROR(VLOOKUP($A122,#REF!,18,FALSE),"0")</f>
        <v>0</v>
      </c>
      <c r="AX122" s="53" t="str">
        <f>IFERROR(VLOOKUP($A122,#REF!,18,FALSE),"0")</f>
        <v>0</v>
      </c>
      <c r="AY122" s="53" t="str">
        <f>IFERROR(VLOOKUP($A122,#REF!,18,FALSE),"0")</f>
        <v>0</v>
      </c>
      <c r="AZ122" s="53" t="str">
        <f>IFERROR(VLOOKUP($A122,#REF!,18,FALSE),"0")</f>
        <v>0</v>
      </c>
      <c r="BA122" s="53" t="str">
        <f>IFERROR(VLOOKUP($A122,#REF!,18,FALSE),"0")</f>
        <v>0</v>
      </c>
      <c r="BB122" s="53" t="str">
        <f>IFERROR(VLOOKUP($A122,#REF!,18,FALSE),"0")</f>
        <v>0</v>
      </c>
      <c r="BC122" s="53" t="str">
        <f>IFERROR(VLOOKUP($A122,#REF!,18,FALSE),"0")</f>
        <v>0</v>
      </c>
      <c r="BD122" s="53" t="str">
        <f>IFERROR(VLOOKUP($A122,#REF!,18,FALSE),"0")</f>
        <v>0</v>
      </c>
      <c r="BE122" s="53" t="str">
        <f>IFERROR(VLOOKUP($A122,#REF!,18,FALSE),"0")</f>
        <v>0</v>
      </c>
      <c r="BF122" s="53" t="str">
        <f>IFERROR(VLOOKUP($A122,#REF!,18,FALSE),"0")</f>
        <v>0</v>
      </c>
      <c r="BG122" s="56">
        <f t="shared" si="43"/>
        <v>0</v>
      </c>
      <c r="BI122" s="53" t="e">
        <f>$A$28</f>
        <v>#REF!</v>
      </c>
      <c r="BJ122" s="53" t="str">
        <f>IFERROR(VLOOKUP($A122,#REF!,19,FALSE),"0")</f>
        <v>0</v>
      </c>
      <c r="BK122" s="53" t="str">
        <f>IFERROR(VLOOKUP($A122,#REF!,19,FALSE),"0")</f>
        <v>0</v>
      </c>
      <c r="BL122" s="53" t="str">
        <f>IFERROR(VLOOKUP($A122,#REF!,19,FALSE),"0")</f>
        <v>0</v>
      </c>
      <c r="BM122" s="53" t="str">
        <f>IFERROR(VLOOKUP($A122,#REF!,19,FALSE),"0")</f>
        <v>0</v>
      </c>
      <c r="BN122" s="53" t="str">
        <f>IFERROR(VLOOKUP($A122,#REF!,19,FALSE),"0")</f>
        <v>0</v>
      </c>
      <c r="BO122" s="53" t="str">
        <f>IFERROR(VLOOKUP($A122,#REF!,19,FALSE),"0")</f>
        <v>0</v>
      </c>
      <c r="BP122" s="53" t="str">
        <f>IFERROR(VLOOKUP($A122,#REF!,19,FALSE),"0")</f>
        <v>0</v>
      </c>
      <c r="BQ122" s="53" t="str">
        <f>IFERROR(VLOOKUP($A122,#REF!,19,FALSE),"0")</f>
        <v>0</v>
      </c>
      <c r="BR122" s="53" t="str">
        <f>IFERROR(VLOOKUP($A122,#REF!,19,FALSE),"0")</f>
        <v>0</v>
      </c>
      <c r="BS122" s="53" t="str">
        <f>IFERROR(VLOOKUP($A122,#REF!,19,FALSE),"0")</f>
        <v>0</v>
      </c>
      <c r="BT122" s="53" t="str">
        <f>IFERROR(VLOOKUP($A122,#REF!,19,FALSE),"0")</f>
        <v>0</v>
      </c>
      <c r="BU122" s="53" t="str">
        <f>IFERROR(VLOOKUP($A122,#REF!,19,FALSE),"0")</f>
        <v>0</v>
      </c>
      <c r="BV122" s="56">
        <f t="shared" si="44"/>
        <v>0</v>
      </c>
      <c r="CK122" s="56"/>
      <c r="CZ122" s="56"/>
    </row>
    <row r="123" spans="1:104" x14ac:dyDescent="0.25">
      <c r="A123" s="53" t="e">
        <f>$A$29</f>
        <v>#REF!</v>
      </c>
      <c r="B123" s="53" t="str">
        <f>IFERROR(VLOOKUP($A123,#REF!,15,FALSE),"0")</f>
        <v>0</v>
      </c>
      <c r="C123" s="53" t="str">
        <f>IFERROR(VLOOKUP($A123,#REF!,15,FALSE),"0")</f>
        <v>0</v>
      </c>
      <c r="D123" s="53" t="str">
        <f>IFERROR(VLOOKUP($A123,#REF!,15,FALSE),"0")</f>
        <v>0</v>
      </c>
      <c r="E123" s="53" t="str">
        <f>IFERROR(VLOOKUP($A123,#REF!,15,FALSE),"0")</f>
        <v>0</v>
      </c>
      <c r="F123" s="53" t="str">
        <f>IFERROR(VLOOKUP($A123,#REF!,15,FALSE),"0")</f>
        <v>0</v>
      </c>
      <c r="G123" s="53" t="str">
        <f>IFERROR(VLOOKUP($A123,#REF!,15,FALSE),"0")</f>
        <v>0</v>
      </c>
      <c r="H123" s="53" t="str">
        <f>IFERROR(VLOOKUP($A123,#REF!,15,FALSE),"0")</f>
        <v>0</v>
      </c>
      <c r="I123" s="53" t="str">
        <f>IFERROR(VLOOKUP($A123,#REF!,15,FALSE),"0")</f>
        <v>0</v>
      </c>
      <c r="J123" s="53" t="str">
        <f>IFERROR(VLOOKUP($A123,#REF!,15,FALSE),"0")</f>
        <v>0</v>
      </c>
      <c r="K123" s="53" t="str">
        <f>IFERROR(VLOOKUP($A123,#REF!,15,FALSE),"0")</f>
        <v>0</v>
      </c>
      <c r="L123" s="53" t="str">
        <f>IFERROR(VLOOKUP($A123,#REF!,15,FALSE),"0")</f>
        <v>0</v>
      </c>
      <c r="M123" s="53" t="str">
        <f>IFERROR(VLOOKUP($A123,#REF!,15,FALSE),"0")</f>
        <v>0</v>
      </c>
      <c r="N123" s="56">
        <f t="shared" si="40"/>
        <v>0</v>
      </c>
      <c r="P123" s="53" t="e">
        <f>$A$29</f>
        <v>#REF!</v>
      </c>
      <c r="Q123" s="53" t="str">
        <f>IFERROR(VLOOKUP($A123,#REF!,16,FALSE),"0")</f>
        <v>0</v>
      </c>
      <c r="R123" s="53" t="str">
        <f>IFERROR(VLOOKUP($A123,#REF!,16,FALSE),"0")</f>
        <v>0</v>
      </c>
      <c r="S123" s="53" t="str">
        <f>IFERROR(VLOOKUP($A123,#REF!,16,FALSE),"0")</f>
        <v>0</v>
      </c>
      <c r="T123" s="53" t="str">
        <f>IFERROR(VLOOKUP($A123,#REF!,16,FALSE),"0")</f>
        <v>0</v>
      </c>
      <c r="U123" s="53" t="str">
        <f>IFERROR(VLOOKUP($A123,#REF!,16,FALSE),"0")</f>
        <v>0</v>
      </c>
      <c r="V123" s="53" t="str">
        <f>IFERROR(VLOOKUP($A123,#REF!,16,FALSE),"0")</f>
        <v>0</v>
      </c>
      <c r="W123" s="53" t="str">
        <f>IFERROR(VLOOKUP($A123,#REF!,16,FALSE),"0")</f>
        <v>0</v>
      </c>
      <c r="X123" s="53" t="str">
        <f>IFERROR(VLOOKUP($A123,#REF!,16,FALSE),"0")</f>
        <v>0</v>
      </c>
      <c r="Y123" s="53" t="str">
        <f>IFERROR(VLOOKUP($A123,#REF!,16,FALSE),"0")</f>
        <v>0</v>
      </c>
      <c r="Z123" s="53" t="str">
        <f>IFERROR(VLOOKUP($A123,#REF!,16,FALSE),"0")</f>
        <v>0</v>
      </c>
      <c r="AA123" s="53" t="str">
        <f>IFERROR(VLOOKUP($A123,#REF!,16,FALSE),"0")</f>
        <v>0</v>
      </c>
      <c r="AB123" s="53" t="str">
        <f>IFERROR(VLOOKUP($A123,#REF!,16,FALSE),"0")</f>
        <v>0</v>
      </c>
      <c r="AC123" s="56">
        <f t="shared" si="41"/>
        <v>0</v>
      </c>
      <c r="AE123" s="53" t="e">
        <f>$A$29</f>
        <v>#REF!</v>
      </c>
      <c r="AF123" s="53" t="str">
        <f>IFERROR(VLOOKUP($A123,#REF!,17,FALSE),"0")</f>
        <v>0</v>
      </c>
      <c r="AG123" s="53" t="str">
        <f>IFERROR(VLOOKUP($A123,#REF!,17,FALSE),"0")</f>
        <v>0</v>
      </c>
      <c r="AH123" s="53" t="str">
        <f>IFERROR(VLOOKUP($A123,#REF!,17,FALSE),"0")</f>
        <v>0</v>
      </c>
      <c r="AI123" s="53" t="str">
        <f>IFERROR(VLOOKUP($A123,#REF!,17,FALSE),"0")</f>
        <v>0</v>
      </c>
      <c r="AJ123" s="53" t="str">
        <f>IFERROR(VLOOKUP($A123,#REF!,17,FALSE),"0")</f>
        <v>0</v>
      </c>
      <c r="AK123" s="53" t="str">
        <f>IFERROR(VLOOKUP($A123,#REF!,17,FALSE),"0")</f>
        <v>0</v>
      </c>
      <c r="AL123" s="53" t="str">
        <f>IFERROR(VLOOKUP($A123,#REF!,17,FALSE),"0")</f>
        <v>0</v>
      </c>
      <c r="AM123" s="53" t="str">
        <f>IFERROR(VLOOKUP($A123,#REF!,17,FALSE),"0")</f>
        <v>0</v>
      </c>
      <c r="AN123" s="53" t="str">
        <f>IFERROR(VLOOKUP($A123,#REF!,17,FALSE),"0")</f>
        <v>0</v>
      </c>
      <c r="AO123" s="53" t="str">
        <f>IFERROR(VLOOKUP($A123,#REF!,17,FALSE),"0")</f>
        <v>0</v>
      </c>
      <c r="AP123" s="53" t="str">
        <f>IFERROR(VLOOKUP($A123,#REF!,17,FALSE),"0")</f>
        <v>0</v>
      </c>
      <c r="AQ123" s="53" t="str">
        <f>IFERROR(VLOOKUP($A123,#REF!,17,FALSE),"0")</f>
        <v>0</v>
      </c>
      <c r="AR123" s="56">
        <f t="shared" si="42"/>
        <v>0</v>
      </c>
      <c r="AT123" s="53" t="e">
        <f>$A$29</f>
        <v>#REF!</v>
      </c>
      <c r="AU123" s="53" t="str">
        <f>IFERROR(VLOOKUP($A123,#REF!,18,FALSE),"0")</f>
        <v>0</v>
      </c>
      <c r="AV123" s="53" t="str">
        <f>IFERROR(VLOOKUP($A123,#REF!,18,FALSE),"0")</f>
        <v>0</v>
      </c>
      <c r="AW123" s="53" t="str">
        <f>IFERROR(VLOOKUP($A123,#REF!,18,FALSE),"0")</f>
        <v>0</v>
      </c>
      <c r="AX123" s="53" t="str">
        <f>IFERROR(VLOOKUP($A123,#REF!,18,FALSE),"0")</f>
        <v>0</v>
      </c>
      <c r="AY123" s="53" t="str">
        <f>IFERROR(VLOOKUP($A123,#REF!,18,FALSE),"0")</f>
        <v>0</v>
      </c>
      <c r="AZ123" s="53" t="str">
        <f>IFERROR(VLOOKUP($A123,#REF!,18,FALSE),"0")</f>
        <v>0</v>
      </c>
      <c r="BA123" s="53" t="str">
        <f>IFERROR(VLOOKUP($A123,#REF!,18,FALSE),"0")</f>
        <v>0</v>
      </c>
      <c r="BB123" s="53" t="str">
        <f>IFERROR(VLOOKUP($A123,#REF!,18,FALSE),"0")</f>
        <v>0</v>
      </c>
      <c r="BC123" s="53" t="str">
        <f>IFERROR(VLOOKUP($A123,#REF!,18,FALSE),"0")</f>
        <v>0</v>
      </c>
      <c r="BD123" s="53" t="str">
        <f>IFERROR(VLOOKUP($A123,#REF!,18,FALSE),"0")</f>
        <v>0</v>
      </c>
      <c r="BE123" s="53" t="str">
        <f>IFERROR(VLOOKUP($A123,#REF!,18,FALSE),"0")</f>
        <v>0</v>
      </c>
      <c r="BF123" s="53" t="str">
        <f>IFERROR(VLOOKUP($A123,#REF!,18,FALSE),"0")</f>
        <v>0</v>
      </c>
      <c r="BG123" s="56">
        <f t="shared" si="43"/>
        <v>0</v>
      </c>
      <c r="BI123" s="53" t="e">
        <f>$A$29</f>
        <v>#REF!</v>
      </c>
      <c r="BJ123" s="53" t="str">
        <f>IFERROR(VLOOKUP($A123,#REF!,19,FALSE),"0")</f>
        <v>0</v>
      </c>
      <c r="BK123" s="53" t="str">
        <f>IFERROR(VLOOKUP($A123,#REF!,19,FALSE),"0")</f>
        <v>0</v>
      </c>
      <c r="BL123" s="53" t="str">
        <f>IFERROR(VLOOKUP($A123,#REF!,19,FALSE),"0")</f>
        <v>0</v>
      </c>
      <c r="BM123" s="53" t="str">
        <f>IFERROR(VLOOKUP($A123,#REF!,19,FALSE),"0")</f>
        <v>0</v>
      </c>
      <c r="BN123" s="53" t="str">
        <f>IFERROR(VLOOKUP($A123,#REF!,19,FALSE),"0")</f>
        <v>0</v>
      </c>
      <c r="BO123" s="53" t="str">
        <f>IFERROR(VLOOKUP($A123,#REF!,19,FALSE),"0")</f>
        <v>0</v>
      </c>
      <c r="BP123" s="53" t="str">
        <f>IFERROR(VLOOKUP($A123,#REF!,19,FALSE),"0")</f>
        <v>0</v>
      </c>
      <c r="BQ123" s="53" t="str">
        <f>IFERROR(VLOOKUP($A123,#REF!,19,FALSE),"0")</f>
        <v>0</v>
      </c>
      <c r="BR123" s="53" t="str">
        <f>IFERROR(VLOOKUP($A123,#REF!,19,FALSE),"0")</f>
        <v>0</v>
      </c>
      <c r="BS123" s="53" t="str">
        <f>IFERROR(VLOOKUP($A123,#REF!,19,FALSE),"0")</f>
        <v>0</v>
      </c>
      <c r="BT123" s="53" t="str">
        <f>IFERROR(VLOOKUP($A123,#REF!,19,FALSE),"0")</f>
        <v>0</v>
      </c>
      <c r="BU123" s="53" t="str">
        <f>IFERROR(VLOOKUP($A123,#REF!,19,FALSE),"0")</f>
        <v>0</v>
      </c>
      <c r="BV123" s="56">
        <f t="shared" si="44"/>
        <v>0</v>
      </c>
      <c r="CK123" s="56"/>
      <c r="CZ123" s="56"/>
    </row>
    <row r="124" spans="1:104" x14ac:dyDescent="0.25">
      <c r="A124" s="53" t="e">
        <f>$A$30</f>
        <v>#REF!</v>
      </c>
      <c r="B124" s="53" t="str">
        <f>IFERROR(VLOOKUP($A124,#REF!,15,FALSE),"0")</f>
        <v>0</v>
      </c>
      <c r="C124" s="53" t="str">
        <f>IFERROR(VLOOKUP($A124,#REF!,15,FALSE),"0")</f>
        <v>0</v>
      </c>
      <c r="D124" s="53" t="str">
        <f>IFERROR(VLOOKUP($A124,#REF!,15,FALSE),"0")</f>
        <v>0</v>
      </c>
      <c r="E124" s="53" t="str">
        <f>IFERROR(VLOOKUP($A124,#REF!,15,FALSE),"0")</f>
        <v>0</v>
      </c>
      <c r="F124" s="53" t="str">
        <f>IFERROR(VLOOKUP($A124,#REF!,15,FALSE),"0")</f>
        <v>0</v>
      </c>
      <c r="G124" s="53" t="str">
        <f>IFERROR(VLOOKUP($A124,#REF!,15,FALSE),"0")</f>
        <v>0</v>
      </c>
      <c r="H124" s="53" t="str">
        <f>IFERROR(VLOOKUP($A124,#REF!,15,FALSE),"0")</f>
        <v>0</v>
      </c>
      <c r="I124" s="53" t="str">
        <f>IFERROR(VLOOKUP($A124,#REF!,15,FALSE),"0")</f>
        <v>0</v>
      </c>
      <c r="J124" s="53" t="str">
        <f>IFERROR(VLOOKUP($A124,#REF!,15,FALSE),"0")</f>
        <v>0</v>
      </c>
      <c r="K124" s="53" t="str">
        <f>IFERROR(VLOOKUP($A124,#REF!,15,FALSE),"0")</f>
        <v>0</v>
      </c>
      <c r="L124" s="53" t="str">
        <f>IFERROR(VLOOKUP($A124,#REF!,15,FALSE),"0")</f>
        <v>0</v>
      </c>
      <c r="M124" s="53" t="str">
        <f>IFERROR(VLOOKUP($A124,#REF!,15,FALSE),"0")</f>
        <v>0</v>
      </c>
      <c r="N124" s="56">
        <f t="shared" si="40"/>
        <v>0</v>
      </c>
      <c r="P124" s="53" t="e">
        <f>$A$30</f>
        <v>#REF!</v>
      </c>
      <c r="Q124" s="53" t="str">
        <f>IFERROR(VLOOKUP($A124,#REF!,16,FALSE),"0")</f>
        <v>0</v>
      </c>
      <c r="R124" s="53" t="str">
        <f>IFERROR(VLOOKUP($A124,#REF!,16,FALSE),"0")</f>
        <v>0</v>
      </c>
      <c r="S124" s="53" t="str">
        <f>IFERROR(VLOOKUP($A124,#REF!,16,FALSE),"0")</f>
        <v>0</v>
      </c>
      <c r="T124" s="53" t="str">
        <f>IFERROR(VLOOKUP($A124,#REF!,16,FALSE),"0")</f>
        <v>0</v>
      </c>
      <c r="U124" s="53" t="str">
        <f>IFERROR(VLOOKUP($A124,#REF!,16,FALSE),"0")</f>
        <v>0</v>
      </c>
      <c r="V124" s="53" t="str">
        <f>IFERROR(VLOOKUP($A124,#REF!,16,FALSE),"0")</f>
        <v>0</v>
      </c>
      <c r="W124" s="53" t="str">
        <f>IFERROR(VLOOKUP($A124,#REF!,16,FALSE),"0")</f>
        <v>0</v>
      </c>
      <c r="X124" s="53" t="str">
        <f>IFERROR(VLOOKUP($A124,#REF!,16,FALSE),"0")</f>
        <v>0</v>
      </c>
      <c r="Y124" s="53" t="str">
        <f>IFERROR(VLOOKUP($A124,#REF!,16,FALSE),"0")</f>
        <v>0</v>
      </c>
      <c r="Z124" s="53" t="str">
        <f>IFERROR(VLOOKUP($A124,#REF!,16,FALSE),"0")</f>
        <v>0</v>
      </c>
      <c r="AA124" s="53" t="str">
        <f>IFERROR(VLOOKUP($A124,#REF!,16,FALSE),"0")</f>
        <v>0</v>
      </c>
      <c r="AB124" s="53" t="str">
        <f>IFERROR(VLOOKUP($A124,#REF!,16,FALSE),"0")</f>
        <v>0</v>
      </c>
      <c r="AC124" s="56">
        <f t="shared" si="41"/>
        <v>0</v>
      </c>
      <c r="AE124" s="53" t="e">
        <f>$A$30</f>
        <v>#REF!</v>
      </c>
      <c r="AF124" s="53" t="str">
        <f>IFERROR(VLOOKUP($A124,#REF!,17,FALSE),"0")</f>
        <v>0</v>
      </c>
      <c r="AG124" s="53" t="str">
        <f>IFERROR(VLOOKUP($A124,#REF!,17,FALSE),"0")</f>
        <v>0</v>
      </c>
      <c r="AH124" s="53" t="str">
        <f>IFERROR(VLOOKUP($A124,#REF!,17,FALSE),"0")</f>
        <v>0</v>
      </c>
      <c r="AI124" s="53" t="str">
        <f>IFERROR(VLOOKUP($A124,#REF!,17,FALSE),"0")</f>
        <v>0</v>
      </c>
      <c r="AJ124" s="53" t="str">
        <f>IFERROR(VLOOKUP($A124,#REF!,17,FALSE),"0")</f>
        <v>0</v>
      </c>
      <c r="AK124" s="53" t="str">
        <f>IFERROR(VLOOKUP($A124,#REF!,17,FALSE),"0")</f>
        <v>0</v>
      </c>
      <c r="AL124" s="53" t="str">
        <f>IFERROR(VLOOKUP($A124,#REF!,17,FALSE),"0")</f>
        <v>0</v>
      </c>
      <c r="AM124" s="53" t="str">
        <f>IFERROR(VLOOKUP($A124,#REF!,17,FALSE),"0")</f>
        <v>0</v>
      </c>
      <c r="AN124" s="53" t="str">
        <f>IFERROR(VLOOKUP($A124,#REF!,17,FALSE),"0")</f>
        <v>0</v>
      </c>
      <c r="AO124" s="53" t="str">
        <f>IFERROR(VLOOKUP($A124,#REF!,17,FALSE),"0")</f>
        <v>0</v>
      </c>
      <c r="AP124" s="53" t="str">
        <f>IFERROR(VLOOKUP($A124,#REF!,17,FALSE),"0")</f>
        <v>0</v>
      </c>
      <c r="AQ124" s="53" t="str">
        <f>IFERROR(VLOOKUP($A124,#REF!,17,FALSE),"0")</f>
        <v>0</v>
      </c>
      <c r="AR124" s="56">
        <f t="shared" si="42"/>
        <v>0</v>
      </c>
      <c r="AT124" s="53" t="e">
        <f>$A$30</f>
        <v>#REF!</v>
      </c>
      <c r="AU124" s="53" t="str">
        <f>IFERROR(VLOOKUP($A124,#REF!,18,FALSE),"0")</f>
        <v>0</v>
      </c>
      <c r="AV124" s="53" t="str">
        <f>IFERROR(VLOOKUP($A124,#REF!,18,FALSE),"0")</f>
        <v>0</v>
      </c>
      <c r="AW124" s="53" t="str">
        <f>IFERROR(VLOOKUP($A124,#REF!,18,FALSE),"0")</f>
        <v>0</v>
      </c>
      <c r="AX124" s="53" t="str">
        <f>IFERROR(VLOOKUP($A124,#REF!,18,FALSE),"0")</f>
        <v>0</v>
      </c>
      <c r="AY124" s="53" t="str">
        <f>IFERROR(VLOOKUP($A124,#REF!,18,FALSE),"0")</f>
        <v>0</v>
      </c>
      <c r="AZ124" s="53" t="str">
        <f>IFERROR(VLOOKUP($A124,#REF!,18,FALSE),"0")</f>
        <v>0</v>
      </c>
      <c r="BA124" s="53" t="str">
        <f>IFERROR(VLOOKUP($A124,#REF!,18,FALSE),"0")</f>
        <v>0</v>
      </c>
      <c r="BB124" s="53" t="str">
        <f>IFERROR(VLOOKUP($A124,#REF!,18,FALSE),"0")</f>
        <v>0</v>
      </c>
      <c r="BC124" s="53" t="str">
        <f>IFERROR(VLOOKUP($A124,#REF!,18,FALSE),"0")</f>
        <v>0</v>
      </c>
      <c r="BD124" s="53" t="str">
        <f>IFERROR(VLOOKUP($A124,#REF!,18,FALSE),"0")</f>
        <v>0</v>
      </c>
      <c r="BE124" s="53" t="str">
        <f>IFERROR(VLOOKUP($A124,#REF!,18,FALSE),"0")</f>
        <v>0</v>
      </c>
      <c r="BF124" s="53" t="str">
        <f>IFERROR(VLOOKUP($A124,#REF!,18,FALSE),"0")</f>
        <v>0</v>
      </c>
      <c r="BG124" s="56">
        <f t="shared" si="43"/>
        <v>0</v>
      </c>
      <c r="BI124" s="53" t="e">
        <f>$A$30</f>
        <v>#REF!</v>
      </c>
      <c r="BJ124" s="53" t="str">
        <f>IFERROR(VLOOKUP($A124,#REF!,19,FALSE),"0")</f>
        <v>0</v>
      </c>
      <c r="BK124" s="53" t="str">
        <f>IFERROR(VLOOKUP($A124,#REF!,19,FALSE),"0")</f>
        <v>0</v>
      </c>
      <c r="BL124" s="53" t="str">
        <f>IFERROR(VLOOKUP($A124,#REF!,19,FALSE),"0")</f>
        <v>0</v>
      </c>
      <c r="BM124" s="53" t="str">
        <f>IFERROR(VLOOKUP($A124,#REF!,19,FALSE),"0")</f>
        <v>0</v>
      </c>
      <c r="BN124" s="53" t="str">
        <f>IFERROR(VLOOKUP($A124,#REF!,19,FALSE),"0")</f>
        <v>0</v>
      </c>
      <c r="BO124" s="53" t="str">
        <f>IFERROR(VLOOKUP($A124,#REF!,19,FALSE),"0")</f>
        <v>0</v>
      </c>
      <c r="BP124" s="53" t="str">
        <f>IFERROR(VLOOKUP($A124,#REF!,19,FALSE),"0")</f>
        <v>0</v>
      </c>
      <c r="BQ124" s="53" t="str">
        <f>IFERROR(VLOOKUP($A124,#REF!,19,FALSE),"0")</f>
        <v>0</v>
      </c>
      <c r="BR124" s="53" t="str">
        <f>IFERROR(VLOOKUP($A124,#REF!,19,FALSE),"0")</f>
        <v>0</v>
      </c>
      <c r="BS124" s="53" t="str">
        <f>IFERROR(VLOOKUP($A124,#REF!,19,FALSE),"0")</f>
        <v>0</v>
      </c>
      <c r="BT124" s="53" t="str">
        <f>IFERROR(VLOOKUP($A124,#REF!,19,FALSE),"0")</f>
        <v>0</v>
      </c>
      <c r="BU124" s="53" t="str">
        <f>IFERROR(VLOOKUP($A124,#REF!,19,FALSE),"0")</f>
        <v>0</v>
      </c>
      <c r="BV124" s="56">
        <f t="shared" si="44"/>
        <v>0</v>
      </c>
      <c r="CK124" s="56"/>
      <c r="CZ124" s="56"/>
    </row>
    <row r="125" spans="1:104" x14ac:dyDescent="0.25">
      <c r="A125" s="53" t="str">
        <f>$A$31</f>
        <v>hirokosk</v>
      </c>
      <c r="B125" s="53" t="str">
        <f>IFERROR(VLOOKUP($A125,#REF!,15,FALSE),"0")</f>
        <v>0</v>
      </c>
      <c r="C125" s="53" t="str">
        <f>IFERROR(VLOOKUP($A125,#REF!,15,FALSE),"0")</f>
        <v>0</v>
      </c>
      <c r="D125" s="53" t="str">
        <f>IFERROR(VLOOKUP($A125,#REF!,15,FALSE),"0")</f>
        <v>0</v>
      </c>
      <c r="E125" s="53" t="str">
        <f>IFERROR(VLOOKUP($A125,#REF!,15,FALSE),"0")</f>
        <v>0</v>
      </c>
      <c r="F125" s="53" t="str">
        <f>IFERROR(VLOOKUP($A125,#REF!,15,FALSE),"0")</f>
        <v>0</v>
      </c>
      <c r="G125" s="53" t="str">
        <f>IFERROR(VLOOKUP($A125,#REF!,15,FALSE),"0")</f>
        <v>0</v>
      </c>
      <c r="H125" s="53" t="str">
        <f>IFERROR(VLOOKUP($A125,#REF!,15,FALSE),"0")</f>
        <v>0</v>
      </c>
      <c r="I125" s="53" t="str">
        <f>IFERROR(VLOOKUP($A125,#REF!,15,FALSE),"0")</f>
        <v>0</v>
      </c>
      <c r="J125" s="53" t="str">
        <f>IFERROR(VLOOKUP($A125,#REF!,15,FALSE),"0")</f>
        <v>0</v>
      </c>
      <c r="K125" s="53" t="str">
        <f>IFERROR(VLOOKUP($A125,#REF!,15,FALSE),"0")</f>
        <v>0</v>
      </c>
      <c r="L125" s="53" t="str">
        <f>IFERROR(VLOOKUP($A125,#REF!,15,FALSE),"0")</f>
        <v>0</v>
      </c>
      <c r="M125" s="53" t="str">
        <f>IFERROR(VLOOKUP($A125,#REF!,15,FALSE),"0")</f>
        <v>0</v>
      </c>
      <c r="N125" s="56">
        <f t="shared" si="40"/>
        <v>0</v>
      </c>
      <c r="P125" s="53" t="str">
        <f>$A$31</f>
        <v>hirokosk</v>
      </c>
      <c r="Q125" s="53" t="str">
        <f>IFERROR(VLOOKUP($A125,#REF!,16,FALSE),"0")</f>
        <v>0</v>
      </c>
      <c r="R125" s="53" t="str">
        <f>IFERROR(VLOOKUP($A125,#REF!,16,FALSE),"0")</f>
        <v>0</v>
      </c>
      <c r="S125" s="53" t="str">
        <f>IFERROR(VLOOKUP($A125,#REF!,16,FALSE),"0")</f>
        <v>0</v>
      </c>
      <c r="T125" s="53" t="str">
        <f>IFERROR(VLOOKUP($A125,#REF!,16,FALSE),"0")</f>
        <v>0</v>
      </c>
      <c r="U125" s="53" t="str">
        <f>IFERROR(VLOOKUP($A125,#REF!,16,FALSE),"0")</f>
        <v>0</v>
      </c>
      <c r="V125" s="53" t="str">
        <f>IFERROR(VLOOKUP($A125,#REF!,16,FALSE),"0")</f>
        <v>0</v>
      </c>
      <c r="W125" s="53" t="str">
        <f>IFERROR(VLOOKUP($A125,#REF!,16,FALSE),"0")</f>
        <v>0</v>
      </c>
      <c r="X125" s="53" t="str">
        <f>IFERROR(VLOOKUP($A125,#REF!,16,FALSE),"0")</f>
        <v>0</v>
      </c>
      <c r="Y125" s="53" t="str">
        <f>IFERROR(VLOOKUP($A125,#REF!,16,FALSE),"0")</f>
        <v>0</v>
      </c>
      <c r="Z125" s="53" t="str">
        <f>IFERROR(VLOOKUP($A125,#REF!,16,FALSE),"0")</f>
        <v>0</v>
      </c>
      <c r="AA125" s="53" t="str">
        <f>IFERROR(VLOOKUP($A125,#REF!,16,FALSE),"0")</f>
        <v>0</v>
      </c>
      <c r="AB125" s="53" t="str">
        <f>IFERROR(VLOOKUP($A125,#REF!,16,FALSE),"0")</f>
        <v>0</v>
      </c>
      <c r="AC125" s="56">
        <f t="shared" si="41"/>
        <v>0</v>
      </c>
      <c r="AE125" s="53" t="str">
        <f>$A$31</f>
        <v>hirokosk</v>
      </c>
      <c r="AF125" s="53" t="str">
        <f>IFERROR(VLOOKUP($A125,#REF!,17,FALSE),"0")</f>
        <v>0</v>
      </c>
      <c r="AG125" s="53" t="str">
        <f>IFERROR(VLOOKUP($A125,#REF!,17,FALSE),"0")</f>
        <v>0</v>
      </c>
      <c r="AH125" s="53" t="str">
        <f>IFERROR(VLOOKUP($A125,#REF!,17,FALSE),"0")</f>
        <v>0</v>
      </c>
      <c r="AI125" s="53" t="str">
        <f>IFERROR(VLOOKUP($A125,#REF!,17,FALSE),"0")</f>
        <v>0</v>
      </c>
      <c r="AJ125" s="53" t="str">
        <f>IFERROR(VLOOKUP($A125,#REF!,17,FALSE),"0")</f>
        <v>0</v>
      </c>
      <c r="AK125" s="53" t="str">
        <f>IFERROR(VLOOKUP($A125,#REF!,17,FALSE),"0")</f>
        <v>0</v>
      </c>
      <c r="AL125" s="53" t="str">
        <f>IFERROR(VLOOKUP($A125,#REF!,17,FALSE),"0")</f>
        <v>0</v>
      </c>
      <c r="AM125" s="53" t="str">
        <f>IFERROR(VLOOKUP($A125,#REF!,17,FALSE),"0")</f>
        <v>0</v>
      </c>
      <c r="AN125" s="53" t="str">
        <f>IFERROR(VLOOKUP($A125,#REF!,17,FALSE),"0")</f>
        <v>0</v>
      </c>
      <c r="AO125" s="53" t="str">
        <f>IFERROR(VLOOKUP($A125,#REF!,17,FALSE),"0")</f>
        <v>0</v>
      </c>
      <c r="AP125" s="53" t="str">
        <f>IFERROR(VLOOKUP($A125,#REF!,17,FALSE),"0")</f>
        <v>0</v>
      </c>
      <c r="AQ125" s="53" t="str">
        <f>IFERROR(VLOOKUP($A125,#REF!,17,FALSE),"0")</f>
        <v>0</v>
      </c>
      <c r="AR125" s="56">
        <f t="shared" si="42"/>
        <v>0</v>
      </c>
      <c r="AT125" s="53" t="str">
        <f>$A$31</f>
        <v>hirokosk</v>
      </c>
      <c r="AU125" s="53" t="str">
        <f>IFERROR(VLOOKUP($A125,#REF!,18,FALSE),"0")</f>
        <v>0</v>
      </c>
      <c r="AV125" s="53" t="str">
        <f>IFERROR(VLOOKUP($A125,#REF!,18,FALSE),"0")</f>
        <v>0</v>
      </c>
      <c r="AW125" s="53" t="str">
        <f>IFERROR(VLOOKUP($A125,#REF!,18,FALSE),"0")</f>
        <v>0</v>
      </c>
      <c r="AX125" s="53" t="str">
        <f>IFERROR(VLOOKUP($A125,#REF!,18,FALSE),"0")</f>
        <v>0</v>
      </c>
      <c r="AY125" s="53" t="str">
        <f>IFERROR(VLOOKUP($A125,#REF!,18,FALSE),"0")</f>
        <v>0</v>
      </c>
      <c r="AZ125" s="53" t="str">
        <f>IFERROR(VLOOKUP($A125,#REF!,18,FALSE),"0")</f>
        <v>0</v>
      </c>
      <c r="BA125" s="53" t="str">
        <f>IFERROR(VLOOKUP($A125,#REF!,18,FALSE),"0")</f>
        <v>0</v>
      </c>
      <c r="BB125" s="53" t="str">
        <f>IFERROR(VLOOKUP($A125,#REF!,18,FALSE),"0")</f>
        <v>0</v>
      </c>
      <c r="BC125" s="53" t="str">
        <f>IFERROR(VLOOKUP($A125,#REF!,18,FALSE),"0")</f>
        <v>0</v>
      </c>
      <c r="BD125" s="53" t="str">
        <f>IFERROR(VLOOKUP($A125,#REF!,18,FALSE),"0")</f>
        <v>0</v>
      </c>
      <c r="BE125" s="53" t="str">
        <f>IFERROR(VLOOKUP($A125,#REF!,18,FALSE),"0")</f>
        <v>0</v>
      </c>
      <c r="BF125" s="53" t="str">
        <f>IFERROR(VLOOKUP($A125,#REF!,18,FALSE),"0")</f>
        <v>0</v>
      </c>
      <c r="BG125" s="56">
        <f t="shared" si="43"/>
        <v>0</v>
      </c>
      <c r="BI125" s="53" t="str">
        <f>$A$31</f>
        <v>hirokosk</v>
      </c>
      <c r="BJ125" s="53" t="str">
        <f>IFERROR(VLOOKUP($A125,#REF!,19,FALSE),"0")</f>
        <v>0</v>
      </c>
      <c r="BK125" s="53" t="str">
        <f>IFERROR(VLOOKUP($A125,#REF!,19,FALSE),"0")</f>
        <v>0</v>
      </c>
      <c r="BL125" s="53" t="str">
        <f>IFERROR(VLOOKUP($A125,#REF!,19,FALSE),"0")</f>
        <v>0</v>
      </c>
      <c r="BM125" s="53" t="str">
        <f>IFERROR(VLOOKUP($A125,#REF!,19,FALSE),"0")</f>
        <v>0</v>
      </c>
      <c r="BN125" s="53" t="str">
        <f>IFERROR(VLOOKUP($A125,#REF!,19,FALSE),"0")</f>
        <v>0</v>
      </c>
      <c r="BO125" s="53" t="str">
        <f>IFERROR(VLOOKUP($A125,#REF!,19,FALSE),"0")</f>
        <v>0</v>
      </c>
      <c r="BP125" s="53" t="str">
        <f>IFERROR(VLOOKUP($A125,#REF!,19,FALSE),"0")</f>
        <v>0</v>
      </c>
      <c r="BQ125" s="53" t="str">
        <f>IFERROR(VLOOKUP($A125,#REF!,19,FALSE),"0")</f>
        <v>0</v>
      </c>
      <c r="BR125" s="53" t="str">
        <f>IFERROR(VLOOKUP($A125,#REF!,19,FALSE),"0")</f>
        <v>0</v>
      </c>
      <c r="BS125" s="53" t="str">
        <f>IFERROR(VLOOKUP($A125,#REF!,19,FALSE),"0")</f>
        <v>0</v>
      </c>
      <c r="BT125" s="53" t="str">
        <f>IFERROR(VLOOKUP($A125,#REF!,19,FALSE),"0")</f>
        <v>0</v>
      </c>
      <c r="BU125" s="53" t="str">
        <f>IFERROR(VLOOKUP($A125,#REF!,19,FALSE),"0")</f>
        <v>0</v>
      </c>
      <c r="BV125" s="56">
        <f t="shared" si="44"/>
        <v>0</v>
      </c>
      <c r="CK125" s="56"/>
      <c r="CZ125" s="56"/>
    </row>
    <row r="126" spans="1:104" x14ac:dyDescent="0.25">
      <c r="A126" s="53" t="e">
        <f>$A$32</f>
        <v>#REF!</v>
      </c>
      <c r="B126" s="53" t="str">
        <f>IFERROR(VLOOKUP($A126,#REF!,15,FALSE),"0")</f>
        <v>0</v>
      </c>
      <c r="C126" s="53" t="str">
        <f>IFERROR(VLOOKUP($A126,#REF!,15,FALSE),"0")</f>
        <v>0</v>
      </c>
      <c r="D126" s="53" t="str">
        <f>IFERROR(VLOOKUP($A126,#REF!,15,FALSE),"0")</f>
        <v>0</v>
      </c>
      <c r="E126" s="53" t="str">
        <f>IFERROR(VLOOKUP($A126,#REF!,15,FALSE),"0")</f>
        <v>0</v>
      </c>
      <c r="F126" s="53" t="str">
        <f>IFERROR(VLOOKUP($A126,#REF!,15,FALSE),"0")</f>
        <v>0</v>
      </c>
      <c r="G126" s="53" t="str">
        <f>IFERROR(VLOOKUP($A126,#REF!,15,FALSE),"0")</f>
        <v>0</v>
      </c>
      <c r="H126" s="53" t="str">
        <f>IFERROR(VLOOKUP($A126,#REF!,15,FALSE),"0")</f>
        <v>0</v>
      </c>
      <c r="I126" s="53" t="str">
        <f>IFERROR(VLOOKUP($A126,#REF!,15,FALSE),"0")</f>
        <v>0</v>
      </c>
      <c r="J126" s="53" t="str">
        <f>IFERROR(VLOOKUP($A126,#REF!,15,FALSE),"0")</f>
        <v>0</v>
      </c>
      <c r="K126" s="53" t="str">
        <f>IFERROR(VLOOKUP($A126,#REF!,15,FALSE),"0")</f>
        <v>0</v>
      </c>
      <c r="L126" s="53" t="str">
        <f>IFERROR(VLOOKUP($A126,#REF!,15,FALSE),"0")</f>
        <v>0</v>
      </c>
      <c r="M126" s="53" t="str">
        <f>IFERROR(VLOOKUP($A126,#REF!,15,FALSE),"0")</f>
        <v>0</v>
      </c>
      <c r="N126" s="56">
        <f t="shared" si="40"/>
        <v>0</v>
      </c>
      <c r="P126" s="53" t="e">
        <f>$A$32</f>
        <v>#REF!</v>
      </c>
      <c r="Q126" s="53" t="str">
        <f>IFERROR(VLOOKUP($A126,#REF!,16,FALSE),"0")</f>
        <v>0</v>
      </c>
      <c r="R126" s="53" t="str">
        <f>IFERROR(VLOOKUP($A126,#REF!,16,FALSE),"0")</f>
        <v>0</v>
      </c>
      <c r="S126" s="53" t="str">
        <f>IFERROR(VLOOKUP($A126,#REF!,16,FALSE),"0")</f>
        <v>0</v>
      </c>
      <c r="T126" s="53" t="str">
        <f>IFERROR(VLOOKUP($A126,#REF!,16,FALSE),"0")</f>
        <v>0</v>
      </c>
      <c r="U126" s="53" t="str">
        <f>IFERROR(VLOOKUP($A126,#REF!,16,FALSE),"0")</f>
        <v>0</v>
      </c>
      <c r="V126" s="53" t="str">
        <f>IFERROR(VLOOKUP($A126,#REF!,16,FALSE),"0")</f>
        <v>0</v>
      </c>
      <c r="W126" s="53" t="str">
        <f>IFERROR(VLOOKUP($A126,#REF!,16,FALSE),"0")</f>
        <v>0</v>
      </c>
      <c r="X126" s="53" t="str">
        <f>IFERROR(VLOOKUP($A126,#REF!,16,FALSE),"0")</f>
        <v>0</v>
      </c>
      <c r="Y126" s="53" t="str">
        <f>IFERROR(VLOOKUP($A126,#REF!,16,FALSE),"0")</f>
        <v>0</v>
      </c>
      <c r="Z126" s="53" t="str">
        <f>IFERROR(VLOOKUP($A126,#REF!,16,FALSE),"0")</f>
        <v>0</v>
      </c>
      <c r="AA126" s="53" t="str">
        <f>IFERROR(VLOOKUP($A126,#REF!,16,FALSE),"0")</f>
        <v>0</v>
      </c>
      <c r="AB126" s="53" t="str">
        <f>IFERROR(VLOOKUP($A126,#REF!,16,FALSE),"0")</f>
        <v>0</v>
      </c>
      <c r="AC126" s="56">
        <f t="shared" si="41"/>
        <v>0</v>
      </c>
      <c r="AE126" s="53" t="e">
        <f>$A$32</f>
        <v>#REF!</v>
      </c>
      <c r="AF126" s="53" t="str">
        <f>IFERROR(VLOOKUP($A126,#REF!,17,FALSE),"0")</f>
        <v>0</v>
      </c>
      <c r="AG126" s="53" t="str">
        <f>IFERROR(VLOOKUP($A126,#REF!,17,FALSE),"0")</f>
        <v>0</v>
      </c>
      <c r="AH126" s="53" t="str">
        <f>IFERROR(VLOOKUP($A126,#REF!,17,FALSE),"0")</f>
        <v>0</v>
      </c>
      <c r="AI126" s="53" t="str">
        <f>IFERROR(VLOOKUP($A126,#REF!,17,FALSE),"0")</f>
        <v>0</v>
      </c>
      <c r="AJ126" s="53" t="str">
        <f>IFERROR(VLOOKUP($A126,#REF!,17,FALSE),"0")</f>
        <v>0</v>
      </c>
      <c r="AK126" s="53" t="str">
        <f>IFERROR(VLOOKUP($A126,#REF!,17,FALSE),"0")</f>
        <v>0</v>
      </c>
      <c r="AL126" s="53" t="str">
        <f>IFERROR(VLOOKUP($A126,#REF!,17,FALSE),"0")</f>
        <v>0</v>
      </c>
      <c r="AM126" s="53" t="str">
        <f>IFERROR(VLOOKUP($A126,#REF!,17,FALSE),"0")</f>
        <v>0</v>
      </c>
      <c r="AN126" s="53" t="str">
        <f>IFERROR(VLOOKUP($A126,#REF!,17,FALSE),"0")</f>
        <v>0</v>
      </c>
      <c r="AO126" s="53" t="str">
        <f>IFERROR(VLOOKUP($A126,#REF!,17,FALSE),"0")</f>
        <v>0</v>
      </c>
      <c r="AP126" s="53" t="str">
        <f>IFERROR(VLOOKUP($A126,#REF!,17,FALSE),"0")</f>
        <v>0</v>
      </c>
      <c r="AQ126" s="53" t="str">
        <f>IFERROR(VLOOKUP($A126,#REF!,17,FALSE),"0")</f>
        <v>0</v>
      </c>
      <c r="AR126" s="56">
        <f t="shared" si="42"/>
        <v>0</v>
      </c>
      <c r="AT126" s="53" t="e">
        <f>$A$32</f>
        <v>#REF!</v>
      </c>
      <c r="AU126" s="53" t="str">
        <f>IFERROR(VLOOKUP($A126,#REF!,18,FALSE),"0")</f>
        <v>0</v>
      </c>
      <c r="AV126" s="53" t="str">
        <f>IFERROR(VLOOKUP($A126,#REF!,18,FALSE),"0")</f>
        <v>0</v>
      </c>
      <c r="AW126" s="53" t="str">
        <f>IFERROR(VLOOKUP($A126,#REF!,18,FALSE),"0")</f>
        <v>0</v>
      </c>
      <c r="AX126" s="53" t="str">
        <f>IFERROR(VLOOKUP($A126,#REF!,18,FALSE),"0")</f>
        <v>0</v>
      </c>
      <c r="AY126" s="53" t="str">
        <f>IFERROR(VLOOKUP($A126,#REF!,18,FALSE),"0")</f>
        <v>0</v>
      </c>
      <c r="AZ126" s="53" t="str">
        <f>IFERROR(VLOOKUP($A126,#REF!,18,FALSE),"0")</f>
        <v>0</v>
      </c>
      <c r="BA126" s="53" t="str">
        <f>IFERROR(VLOOKUP($A126,#REF!,18,FALSE),"0")</f>
        <v>0</v>
      </c>
      <c r="BB126" s="53" t="str">
        <f>IFERROR(VLOOKUP($A126,#REF!,18,FALSE),"0")</f>
        <v>0</v>
      </c>
      <c r="BC126" s="53" t="str">
        <f>IFERROR(VLOOKUP($A126,#REF!,18,FALSE),"0")</f>
        <v>0</v>
      </c>
      <c r="BD126" s="53" t="str">
        <f>IFERROR(VLOOKUP($A126,#REF!,18,FALSE),"0")</f>
        <v>0</v>
      </c>
      <c r="BE126" s="53" t="str">
        <f>IFERROR(VLOOKUP($A126,#REF!,18,FALSE),"0")</f>
        <v>0</v>
      </c>
      <c r="BF126" s="53" t="str">
        <f>IFERROR(VLOOKUP($A126,#REF!,18,FALSE),"0")</f>
        <v>0</v>
      </c>
      <c r="BG126" s="56">
        <f t="shared" si="43"/>
        <v>0</v>
      </c>
      <c r="BI126" s="53" t="e">
        <f>$A$32</f>
        <v>#REF!</v>
      </c>
      <c r="BJ126" s="53" t="str">
        <f>IFERROR(VLOOKUP($A126,#REF!,19,FALSE),"0")</f>
        <v>0</v>
      </c>
      <c r="BK126" s="53" t="str">
        <f>IFERROR(VLOOKUP($A126,#REF!,19,FALSE),"0")</f>
        <v>0</v>
      </c>
      <c r="BL126" s="53" t="str">
        <f>IFERROR(VLOOKUP($A126,#REF!,19,FALSE),"0")</f>
        <v>0</v>
      </c>
      <c r="BM126" s="53" t="str">
        <f>IFERROR(VLOOKUP($A126,#REF!,19,FALSE),"0")</f>
        <v>0</v>
      </c>
      <c r="BN126" s="53" t="str">
        <f>IFERROR(VLOOKUP($A126,#REF!,19,FALSE),"0")</f>
        <v>0</v>
      </c>
      <c r="BO126" s="53" t="str">
        <f>IFERROR(VLOOKUP($A126,#REF!,19,FALSE),"0")</f>
        <v>0</v>
      </c>
      <c r="BP126" s="53" t="str">
        <f>IFERROR(VLOOKUP($A126,#REF!,19,FALSE),"0")</f>
        <v>0</v>
      </c>
      <c r="BQ126" s="53" t="str">
        <f>IFERROR(VLOOKUP($A126,#REF!,19,FALSE),"0")</f>
        <v>0</v>
      </c>
      <c r="BR126" s="53" t="str">
        <f>IFERROR(VLOOKUP($A126,#REF!,19,FALSE),"0")</f>
        <v>0</v>
      </c>
      <c r="BS126" s="53" t="str">
        <f>IFERROR(VLOOKUP($A126,#REF!,19,FALSE),"0")</f>
        <v>0</v>
      </c>
      <c r="BT126" s="53" t="str">
        <f>IFERROR(VLOOKUP($A126,#REF!,19,FALSE),"0")</f>
        <v>0</v>
      </c>
      <c r="BU126" s="53" t="str">
        <f>IFERROR(VLOOKUP($A126,#REF!,19,FALSE),"0")</f>
        <v>0</v>
      </c>
      <c r="BV126" s="56">
        <f t="shared" si="44"/>
        <v>0</v>
      </c>
      <c r="CK126" s="56"/>
      <c r="CZ126" s="56"/>
    </row>
    <row r="127" spans="1:104" x14ac:dyDescent="0.25">
      <c r="A127" s="53" t="str">
        <f>$A$33</f>
        <v>yuriakaw</v>
      </c>
      <c r="B127" s="53" t="str">
        <f>IFERROR(VLOOKUP($A127,#REF!,15,FALSE),"0")</f>
        <v>0</v>
      </c>
      <c r="C127" s="53" t="str">
        <f>IFERROR(VLOOKUP($A127,#REF!,15,FALSE),"0")</f>
        <v>0</v>
      </c>
      <c r="D127" s="53" t="str">
        <f>IFERROR(VLOOKUP($A127,#REF!,15,FALSE),"0")</f>
        <v>0</v>
      </c>
      <c r="E127" s="53" t="str">
        <f>IFERROR(VLOOKUP($A127,#REF!,15,FALSE),"0")</f>
        <v>0</v>
      </c>
      <c r="F127" s="53" t="str">
        <f>IFERROR(VLOOKUP($A127,#REF!,15,FALSE),"0")</f>
        <v>0</v>
      </c>
      <c r="G127" s="53" t="str">
        <f>IFERROR(VLOOKUP($A127,#REF!,15,FALSE),"0")</f>
        <v>0</v>
      </c>
      <c r="H127" s="53" t="str">
        <f>IFERROR(VLOOKUP($A127,#REF!,15,FALSE),"0")</f>
        <v>0</v>
      </c>
      <c r="I127" s="53" t="str">
        <f>IFERROR(VLOOKUP($A127,#REF!,15,FALSE),"0")</f>
        <v>0</v>
      </c>
      <c r="J127" s="53" t="str">
        <f>IFERROR(VLOOKUP($A127,#REF!,15,FALSE),"0")</f>
        <v>0</v>
      </c>
      <c r="K127" s="53" t="str">
        <f>IFERROR(VLOOKUP($A127,#REF!,15,FALSE),"0")</f>
        <v>0</v>
      </c>
      <c r="L127" s="53" t="str">
        <f>IFERROR(VLOOKUP($A127,#REF!,15,FALSE),"0")</f>
        <v>0</v>
      </c>
      <c r="M127" s="53" t="str">
        <f>IFERROR(VLOOKUP($A127,#REF!,15,FALSE),"0")</f>
        <v>0</v>
      </c>
      <c r="N127" s="56">
        <f t="shared" si="40"/>
        <v>0</v>
      </c>
      <c r="P127" s="53" t="str">
        <f>$A$33</f>
        <v>yuriakaw</v>
      </c>
      <c r="Q127" s="53" t="str">
        <f>IFERROR(VLOOKUP($A127,#REF!,16,FALSE),"0")</f>
        <v>0</v>
      </c>
      <c r="R127" s="53" t="str">
        <f>IFERROR(VLOOKUP($A127,#REF!,16,FALSE),"0")</f>
        <v>0</v>
      </c>
      <c r="S127" s="53" t="str">
        <f>IFERROR(VLOOKUP($A127,#REF!,16,FALSE),"0")</f>
        <v>0</v>
      </c>
      <c r="T127" s="53" t="str">
        <f>IFERROR(VLOOKUP($A127,#REF!,16,FALSE),"0")</f>
        <v>0</v>
      </c>
      <c r="U127" s="53" t="str">
        <f>IFERROR(VLOOKUP($A127,#REF!,16,FALSE),"0")</f>
        <v>0</v>
      </c>
      <c r="V127" s="53" t="str">
        <f>IFERROR(VLOOKUP($A127,#REF!,16,FALSE),"0")</f>
        <v>0</v>
      </c>
      <c r="W127" s="53" t="str">
        <f>IFERROR(VLOOKUP($A127,#REF!,16,FALSE),"0")</f>
        <v>0</v>
      </c>
      <c r="X127" s="53" t="str">
        <f>IFERROR(VLOOKUP($A127,#REF!,16,FALSE),"0")</f>
        <v>0</v>
      </c>
      <c r="Y127" s="53" t="str">
        <f>IFERROR(VLOOKUP($A127,#REF!,16,FALSE),"0")</f>
        <v>0</v>
      </c>
      <c r="Z127" s="53" t="str">
        <f>IFERROR(VLOOKUP($A127,#REF!,16,FALSE),"0")</f>
        <v>0</v>
      </c>
      <c r="AA127" s="53" t="str">
        <f>IFERROR(VLOOKUP($A127,#REF!,16,FALSE),"0")</f>
        <v>0</v>
      </c>
      <c r="AB127" s="53" t="str">
        <f>IFERROR(VLOOKUP($A127,#REF!,16,FALSE),"0")</f>
        <v>0</v>
      </c>
      <c r="AC127" s="56">
        <f t="shared" si="41"/>
        <v>0</v>
      </c>
      <c r="AE127" s="53" t="str">
        <f>$A$33</f>
        <v>yuriakaw</v>
      </c>
      <c r="AF127" s="53" t="str">
        <f>IFERROR(VLOOKUP($A127,#REF!,17,FALSE),"0")</f>
        <v>0</v>
      </c>
      <c r="AG127" s="53" t="str">
        <f>IFERROR(VLOOKUP($A127,#REF!,17,FALSE),"0")</f>
        <v>0</v>
      </c>
      <c r="AH127" s="53" t="str">
        <f>IFERROR(VLOOKUP($A127,#REF!,17,FALSE),"0")</f>
        <v>0</v>
      </c>
      <c r="AI127" s="53" t="str">
        <f>IFERROR(VLOOKUP($A127,#REF!,17,FALSE),"0")</f>
        <v>0</v>
      </c>
      <c r="AJ127" s="53" t="str">
        <f>IFERROR(VLOOKUP($A127,#REF!,17,FALSE),"0")</f>
        <v>0</v>
      </c>
      <c r="AK127" s="53" t="str">
        <f>IFERROR(VLOOKUP($A127,#REF!,17,FALSE),"0")</f>
        <v>0</v>
      </c>
      <c r="AL127" s="53" t="str">
        <f>IFERROR(VLOOKUP($A127,#REF!,17,FALSE),"0")</f>
        <v>0</v>
      </c>
      <c r="AM127" s="53" t="str">
        <f>IFERROR(VLOOKUP($A127,#REF!,17,FALSE),"0")</f>
        <v>0</v>
      </c>
      <c r="AN127" s="53" t="str">
        <f>IFERROR(VLOOKUP($A127,#REF!,17,FALSE),"0")</f>
        <v>0</v>
      </c>
      <c r="AO127" s="53" t="str">
        <f>IFERROR(VLOOKUP($A127,#REF!,17,FALSE),"0")</f>
        <v>0</v>
      </c>
      <c r="AP127" s="53" t="str">
        <f>IFERROR(VLOOKUP($A127,#REF!,17,FALSE),"0")</f>
        <v>0</v>
      </c>
      <c r="AQ127" s="53" t="str">
        <f>IFERROR(VLOOKUP($A127,#REF!,17,FALSE),"0")</f>
        <v>0</v>
      </c>
      <c r="AR127" s="56">
        <f t="shared" si="42"/>
        <v>0</v>
      </c>
      <c r="AT127" s="53" t="str">
        <f>$A$33</f>
        <v>yuriakaw</v>
      </c>
      <c r="AU127" s="53" t="str">
        <f>IFERROR(VLOOKUP($A127,#REF!,18,FALSE),"0")</f>
        <v>0</v>
      </c>
      <c r="AV127" s="53" t="str">
        <f>IFERROR(VLOOKUP($A127,#REF!,18,FALSE),"0")</f>
        <v>0</v>
      </c>
      <c r="AW127" s="53" t="str">
        <f>IFERROR(VLOOKUP($A127,#REF!,18,FALSE),"0")</f>
        <v>0</v>
      </c>
      <c r="AX127" s="53" t="str">
        <f>IFERROR(VLOOKUP($A127,#REF!,18,FALSE),"0")</f>
        <v>0</v>
      </c>
      <c r="AY127" s="53" t="str">
        <f>IFERROR(VLOOKUP($A127,#REF!,18,FALSE),"0")</f>
        <v>0</v>
      </c>
      <c r="AZ127" s="53" t="str">
        <f>IFERROR(VLOOKUP($A127,#REF!,18,FALSE),"0")</f>
        <v>0</v>
      </c>
      <c r="BA127" s="53" t="str">
        <f>IFERROR(VLOOKUP($A127,#REF!,18,FALSE),"0")</f>
        <v>0</v>
      </c>
      <c r="BB127" s="53" t="str">
        <f>IFERROR(VLOOKUP($A127,#REF!,18,FALSE),"0")</f>
        <v>0</v>
      </c>
      <c r="BC127" s="53" t="str">
        <f>IFERROR(VLOOKUP($A127,#REF!,18,FALSE),"0")</f>
        <v>0</v>
      </c>
      <c r="BD127" s="53" t="str">
        <f>IFERROR(VLOOKUP($A127,#REF!,18,FALSE),"0")</f>
        <v>0</v>
      </c>
      <c r="BE127" s="53" t="str">
        <f>IFERROR(VLOOKUP($A127,#REF!,18,FALSE),"0")</f>
        <v>0</v>
      </c>
      <c r="BF127" s="53" t="str">
        <f>IFERROR(VLOOKUP($A127,#REF!,18,FALSE),"0")</f>
        <v>0</v>
      </c>
      <c r="BG127" s="56">
        <f t="shared" si="43"/>
        <v>0</v>
      </c>
      <c r="BI127" s="53" t="str">
        <f>$A$33</f>
        <v>yuriakaw</v>
      </c>
      <c r="BJ127" s="53" t="str">
        <f>IFERROR(VLOOKUP($A127,#REF!,19,FALSE),"0")</f>
        <v>0</v>
      </c>
      <c r="BK127" s="53" t="str">
        <f>IFERROR(VLOOKUP($A127,#REF!,19,FALSE),"0")</f>
        <v>0</v>
      </c>
      <c r="BL127" s="53" t="str">
        <f>IFERROR(VLOOKUP($A127,#REF!,19,FALSE),"0")</f>
        <v>0</v>
      </c>
      <c r="BM127" s="53" t="str">
        <f>IFERROR(VLOOKUP($A127,#REF!,19,FALSE),"0")</f>
        <v>0</v>
      </c>
      <c r="BN127" s="53" t="str">
        <f>IFERROR(VLOOKUP($A127,#REF!,19,FALSE),"0")</f>
        <v>0</v>
      </c>
      <c r="BO127" s="53" t="str">
        <f>IFERROR(VLOOKUP($A127,#REF!,19,FALSE),"0")</f>
        <v>0</v>
      </c>
      <c r="BP127" s="53" t="str">
        <f>IFERROR(VLOOKUP($A127,#REF!,19,FALSE),"0")</f>
        <v>0</v>
      </c>
      <c r="BQ127" s="53" t="str">
        <f>IFERROR(VLOOKUP($A127,#REF!,19,FALSE),"0")</f>
        <v>0</v>
      </c>
      <c r="BR127" s="53" t="str">
        <f>IFERROR(VLOOKUP($A127,#REF!,19,FALSE),"0")</f>
        <v>0</v>
      </c>
      <c r="BS127" s="53" t="str">
        <f>IFERROR(VLOOKUP($A127,#REF!,19,FALSE),"0")</f>
        <v>0</v>
      </c>
      <c r="BT127" s="53" t="str">
        <f>IFERROR(VLOOKUP($A127,#REF!,19,FALSE),"0")</f>
        <v>0</v>
      </c>
      <c r="BU127" s="53" t="str">
        <f>IFERROR(VLOOKUP($A127,#REF!,19,FALSE),"0")</f>
        <v>0</v>
      </c>
      <c r="BV127" s="56">
        <f t="shared" si="44"/>
        <v>0</v>
      </c>
      <c r="CK127" s="56"/>
      <c r="CZ127" s="56"/>
    </row>
    <row r="128" spans="1:104" x14ac:dyDescent="0.25">
      <c r="A128" s="53" t="str">
        <f>$A$34</f>
        <v>tomiakik</v>
      </c>
      <c r="B128" s="53" t="str">
        <f>IFERROR(VLOOKUP($A128,#REF!,15,FALSE),"0")</f>
        <v>0</v>
      </c>
      <c r="C128" s="53" t="str">
        <f>IFERROR(VLOOKUP($A128,#REF!,15,FALSE),"0")</f>
        <v>0</v>
      </c>
      <c r="D128" s="53" t="str">
        <f>IFERROR(VLOOKUP($A128,#REF!,15,FALSE),"0")</f>
        <v>0</v>
      </c>
      <c r="E128" s="53" t="str">
        <f>IFERROR(VLOOKUP($A128,#REF!,15,FALSE),"0")</f>
        <v>0</v>
      </c>
      <c r="F128" s="53" t="str">
        <f>IFERROR(VLOOKUP($A128,#REF!,15,FALSE),"0")</f>
        <v>0</v>
      </c>
      <c r="G128" s="53" t="str">
        <f>IFERROR(VLOOKUP($A128,#REF!,15,FALSE),"0")</f>
        <v>0</v>
      </c>
      <c r="H128" s="53" t="str">
        <f>IFERROR(VLOOKUP($A128,#REF!,15,FALSE),"0")</f>
        <v>0</v>
      </c>
      <c r="I128" s="53" t="str">
        <f>IFERROR(VLOOKUP($A128,#REF!,15,FALSE),"0")</f>
        <v>0</v>
      </c>
      <c r="J128" s="53" t="str">
        <f>IFERROR(VLOOKUP($A128,#REF!,15,FALSE),"0")</f>
        <v>0</v>
      </c>
      <c r="K128" s="53" t="str">
        <f>IFERROR(VLOOKUP($A128,#REF!,15,FALSE),"0")</f>
        <v>0</v>
      </c>
      <c r="L128" s="53" t="str">
        <f>IFERROR(VLOOKUP($A128,#REF!,15,FALSE),"0")</f>
        <v>0</v>
      </c>
      <c r="M128" s="53" t="str">
        <f>IFERROR(VLOOKUP($A128,#REF!,15,FALSE),"0")</f>
        <v>0</v>
      </c>
      <c r="N128" s="56">
        <f t="shared" si="40"/>
        <v>0</v>
      </c>
      <c r="P128" s="53" t="str">
        <f>$A$34</f>
        <v>tomiakik</v>
      </c>
      <c r="Q128" s="53" t="str">
        <f>IFERROR(VLOOKUP($A128,#REF!,16,FALSE),"0")</f>
        <v>0</v>
      </c>
      <c r="R128" s="53" t="str">
        <f>IFERROR(VLOOKUP($A128,#REF!,16,FALSE),"0")</f>
        <v>0</v>
      </c>
      <c r="S128" s="53" t="str">
        <f>IFERROR(VLOOKUP($A128,#REF!,16,FALSE),"0")</f>
        <v>0</v>
      </c>
      <c r="T128" s="53" t="str">
        <f>IFERROR(VLOOKUP($A128,#REF!,16,FALSE),"0")</f>
        <v>0</v>
      </c>
      <c r="U128" s="53" t="str">
        <f>IFERROR(VLOOKUP($A128,#REF!,16,FALSE),"0")</f>
        <v>0</v>
      </c>
      <c r="V128" s="53" t="str">
        <f>IFERROR(VLOOKUP($A128,#REF!,16,FALSE),"0")</f>
        <v>0</v>
      </c>
      <c r="W128" s="53" t="str">
        <f>IFERROR(VLOOKUP($A128,#REF!,16,FALSE),"0")</f>
        <v>0</v>
      </c>
      <c r="X128" s="53" t="str">
        <f>IFERROR(VLOOKUP($A128,#REF!,16,FALSE),"0")</f>
        <v>0</v>
      </c>
      <c r="Y128" s="53" t="str">
        <f>IFERROR(VLOOKUP($A128,#REF!,16,FALSE),"0")</f>
        <v>0</v>
      </c>
      <c r="Z128" s="53" t="str">
        <f>IFERROR(VLOOKUP($A128,#REF!,16,FALSE),"0")</f>
        <v>0</v>
      </c>
      <c r="AA128" s="53" t="str">
        <f>IFERROR(VLOOKUP($A128,#REF!,16,FALSE),"0")</f>
        <v>0</v>
      </c>
      <c r="AB128" s="53" t="str">
        <f>IFERROR(VLOOKUP($A128,#REF!,16,FALSE),"0")</f>
        <v>0</v>
      </c>
      <c r="AC128" s="56">
        <f t="shared" si="41"/>
        <v>0</v>
      </c>
      <c r="AE128" s="53" t="str">
        <f>$A$34</f>
        <v>tomiakik</v>
      </c>
      <c r="AF128" s="53" t="str">
        <f>IFERROR(VLOOKUP($A128,#REF!,17,FALSE),"0")</f>
        <v>0</v>
      </c>
      <c r="AG128" s="53" t="str">
        <f>IFERROR(VLOOKUP($A128,#REF!,17,FALSE),"0")</f>
        <v>0</v>
      </c>
      <c r="AH128" s="53" t="str">
        <f>IFERROR(VLOOKUP($A128,#REF!,17,FALSE),"0")</f>
        <v>0</v>
      </c>
      <c r="AI128" s="53" t="str">
        <f>IFERROR(VLOOKUP($A128,#REF!,17,FALSE),"0")</f>
        <v>0</v>
      </c>
      <c r="AJ128" s="53" t="str">
        <f>IFERROR(VLOOKUP($A128,#REF!,17,FALSE),"0")</f>
        <v>0</v>
      </c>
      <c r="AK128" s="53" t="str">
        <f>IFERROR(VLOOKUP($A128,#REF!,17,FALSE),"0")</f>
        <v>0</v>
      </c>
      <c r="AL128" s="53" t="str">
        <f>IFERROR(VLOOKUP($A128,#REF!,17,FALSE),"0")</f>
        <v>0</v>
      </c>
      <c r="AM128" s="53" t="str">
        <f>IFERROR(VLOOKUP($A128,#REF!,17,FALSE),"0")</f>
        <v>0</v>
      </c>
      <c r="AN128" s="53" t="str">
        <f>IFERROR(VLOOKUP($A128,#REF!,17,FALSE),"0")</f>
        <v>0</v>
      </c>
      <c r="AO128" s="53" t="str">
        <f>IFERROR(VLOOKUP($A128,#REF!,17,FALSE),"0")</f>
        <v>0</v>
      </c>
      <c r="AP128" s="53" t="str">
        <f>IFERROR(VLOOKUP($A128,#REF!,17,FALSE),"0")</f>
        <v>0</v>
      </c>
      <c r="AQ128" s="53" t="str">
        <f>IFERROR(VLOOKUP($A128,#REF!,17,FALSE),"0")</f>
        <v>0</v>
      </c>
      <c r="AR128" s="56">
        <f t="shared" si="42"/>
        <v>0</v>
      </c>
      <c r="AT128" s="53" t="str">
        <f>$A$34</f>
        <v>tomiakik</v>
      </c>
      <c r="AU128" s="53" t="str">
        <f>IFERROR(VLOOKUP($A128,#REF!,18,FALSE),"0")</f>
        <v>0</v>
      </c>
      <c r="AV128" s="53" t="str">
        <f>IFERROR(VLOOKUP($A128,#REF!,18,FALSE),"0")</f>
        <v>0</v>
      </c>
      <c r="AW128" s="53" t="str">
        <f>IFERROR(VLOOKUP($A128,#REF!,18,FALSE),"0")</f>
        <v>0</v>
      </c>
      <c r="AX128" s="53" t="str">
        <f>IFERROR(VLOOKUP($A128,#REF!,18,FALSE),"0")</f>
        <v>0</v>
      </c>
      <c r="AY128" s="53" t="str">
        <f>IFERROR(VLOOKUP($A128,#REF!,18,FALSE),"0")</f>
        <v>0</v>
      </c>
      <c r="AZ128" s="53" t="str">
        <f>IFERROR(VLOOKUP($A128,#REF!,18,FALSE),"0")</f>
        <v>0</v>
      </c>
      <c r="BA128" s="53" t="str">
        <f>IFERROR(VLOOKUP($A128,#REF!,18,FALSE),"0")</f>
        <v>0</v>
      </c>
      <c r="BB128" s="53" t="str">
        <f>IFERROR(VLOOKUP($A128,#REF!,18,FALSE),"0")</f>
        <v>0</v>
      </c>
      <c r="BC128" s="53" t="str">
        <f>IFERROR(VLOOKUP($A128,#REF!,18,FALSE),"0")</f>
        <v>0</v>
      </c>
      <c r="BD128" s="53" t="str">
        <f>IFERROR(VLOOKUP($A128,#REF!,18,FALSE),"0")</f>
        <v>0</v>
      </c>
      <c r="BE128" s="53" t="str">
        <f>IFERROR(VLOOKUP($A128,#REF!,18,FALSE),"0")</f>
        <v>0</v>
      </c>
      <c r="BF128" s="53" t="str">
        <f>IFERROR(VLOOKUP($A128,#REF!,18,FALSE),"0")</f>
        <v>0</v>
      </c>
      <c r="BG128" s="56">
        <f t="shared" si="43"/>
        <v>0</v>
      </c>
      <c r="BI128" s="53" t="str">
        <f>$A$34</f>
        <v>tomiakik</v>
      </c>
      <c r="BJ128" s="53" t="str">
        <f>IFERROR(VLOOKUP($A128,#REF!,19,FALSE),"0")</f>
        <v>0</v>
      </c>
      <c r="BK128" s="53" t="str">
        <f>IFERROR(VLOOKUP($A128,#REF!,19,FALSE),"0")</f>
        <v>0</v>
      </c>
      <c r="BL128" s="53" t="str">
        <f>IFERROR(VLOOKUP($A128,#REF!,19,FALSE),"0")</f>
        <v>0</v>
      </c>
      <c r="BM128" s="53" t="str">
        <f>IFERROR(VLOOKUP($A128,#REF!,19,FALSE),"0")</f>
        <v>0</v>
      </c>
      <c r="BN128" s="53" t="str">
        <f>IFERROR(VLOOKUP($A128,#REF!,19,FALSE),"0")</f>
        <v>0</v>
      </c>
      <c r="BO128" s="53" t="str">
        <f>IFERROR(VLOOKUP($A128,#REF!,19,FALSE),"0")</f>
        <v>0</v>
      </c>
      <c r="BP128" s="53" t="str">
        <f>IFERROR(VLOOKUP($A128,#REF!,19,FALSE),"0")</f>
        <v>0</v>
      </c>
      <c r="BQ128" s="53" t="str">
        <f>IFERROR(VLOOKUP($A128,#REF!,19,FALSE),"0")</f>
        <v>0</v>
      </c>
      <c r="BR128" s="53" t="str">
        <f>IFERROR(VLOOKUP($A128,#REF!,19,FALSE),"0")</f>
        <v>0</v>
      </c>
      <c r="BS128" s="53" t="str">
        <f>IFERROR(VLOOKUP($A128,#REF!,19,FALSE),"0")</f>
        <v>0</v>
      </c>
      <c r="BT128" s="53" t="str">
        <f>IFERROR(VLOOKUP($A128,#REF!,19,FALSE),"0")</f>
        <v>0</v>
      </c>
      <c r="BU128" s="53" t="str">
        <f>IFERROR(VLOOKUP($A128,#REF!,19,FALSE),"0")</f>
        <v>0</v>
      </c>
      <c r="BV128" s="56">
        <f t="shared" si="44"/>
        <v>0</v>
      </c>
      <c r="CK128" s="56"/>
      <c r="CZ128" s="56"/>
    </row>
    <row r="129" spans="1:104" x14ac:dyDescent="0.25">
      <c r="A129" s="53" t="str">
        <f>$A$35</f>
        <v>sakumick</v>
      </c>
      <c r="B129" s="53" t="str">
        <f>IFERROR(VLOOKUP($A129,#REF!,15,FALSE),"0")</f>
        <v>0</v>
      </c>
      <c r="C129" s="53" t="str">
        <f>IFERROR(VLOOKUP($A129,#REF!,15,FALSE),"0")</f>
        <v>0</v>
      </c>
      <c r="D129" s="53" t="str">
        <f>IFERROR(VLOOKUP($A129,#REF!,15,FALSE),"0")</f>
        <v>0</v>
      </c>
      <c r="E129" s="53" t="str">
        <f>IFERROR(VLOOKUP($A129,#REF!,15,FALSE),"0")</f>
        <v>0</v>
      </c>
      <c r="F129" s="53" t="str">
        <f>IFERROR(VLOOKUP($A129,#REF!,15,FALSE),"0")</f>
        <v>0</v>
      </c>
      <c r="G129" s="53" t="str">
        <f>IFERROR(VLOOKUP($A129,#REF!,15,FALSE),"0")</f>
        <v>0</v>
      </c>
      <c r="H129" s="53" t="str">
        <f>IFERROR(VLOOKUP($A129,#REF!,15,FALSE),"0")</f>
        <v>0</v>
      </c>
      <c r="I129" s="53" t="str">
        <f>IFERROR(VLOOKUP($A129,#REF!,15,FALSE),"0")</f>
        <v>0</v>
      </c>
      <c r="J129" s="53" t="str">
        <f>IFERROR(VLOOKUP($A129,#REF!,15,FALSE),"0")</f>
        <v>0</v>
      </c>
      <c r="K129" s="53" t="str">
        <f>IFERROR(VLOOKUP($A129,#REF!,15,FALSE),"0")</f>
        <v>0</v>
      </c>
      <c r="L129" s="53" t="str">
        <f>IFERROR(VLOOKUP($A129,#REF!,15,FALSE),"0")</f>
        <v>0</v>
      </c>
      <c r="M129" s="53" t="str">
        <f>IFERROR(VLOOKUP($A129,#REF!,15,FALSE),"0")</f>
        <v>0</v>
      </c>
      <c r="N129" s="56">
        <f t="shared" si="40"/>
        <v>0</v>
      </c>
      <c r="P129" s="53" t="str">
        <f>$A$35</f>
        <v>sakumick</v>
      </c>
      <c r="Q129" s="53" t="str">
        <f>IFERROR(VLOOKUP($A129,#REF!,16,FALSE),"0")</f>
        <v>0</v>
      </c>
      <c r="R129" s="53" t="str">
        <f>IFERROR(VLOOKUP($A129,#REF!,16,FALSE),"0")</f>
        <v>0</v>
      </c>
      <c r="S129" s="53" t="str">
        <f>IFERROR(VLOOKUP($A129,#REF!,16,FALSE),"0")</f>
        <v>0</v>
      </c>
      <c r="T129" s="53" t="str">
        <f>IFERROR(VLOOKUP($A129,#REF!,16,FALSE),"0")</f>
        <v>0</v>
      </c>
      <c r="U129" s="53" t="str">
        <f>IFERROR(VLOOKUP($A129,#REF!,16,FALSE),"0")</f>
        <v>0</v>
      </c>
      <c r="V129" s="53" t="str">
        <f>IFERROR(VLOOKUP($A129,#REF!,16,FALSE),"0")</f>
        <v>0</v>
      </c>
      <c r="W129" s="53" t="str">
        <f>IFERROR(VLOOKUP($A129,#REF!,16,FALSE),"0")</f>
        <v>0</v>
      </c>
      <c r="X129" s="53" t="str">
        <f>IFERROR(VLOOKUP($A129,#REF!,16,FALSE),"0")</f>
        <v>0</v>
      </c>
      <c r="Y129" s="53" t="str">
        <f>IFERROR(VLOOKUP($A129,#REF!,16,FALSE),"0")</f>
        <v>0</v>
      </c>
      <c r="Z129" s="53" t="str">
        <f>IFERROR(VLOOKUP($A129,#REF!,16,FALSE),"0")</f>
        <v>0</v>
      </c>
      <c r="AA129" s="53" t="str">
        <f>IFERROR(VLOOKUP($A129,#REF!,16,FALSE),"0")</f>
        <v>0</v>
      </c>
      <c r="AB129" s="53" t="str">
        <f>IFERROR(VLOOKUP($A129,#REF!,16,FALSE),"0")</f>
        <v>0</v>
      </c>
      <c r="AC129" s="56">
        <f t="shared" si="41"/>
        <v>0</v>
      </c>
      <c r="AE129" s="53" t="str">
        <f>$A$35</f>
        <v>sakumick</v>
      </c>
      <c r="AF129" s="53" t="str">
        <f>IFERROR(VLOOKUP($A129,#REF!,17,FALSE),"0")</f>
        <v>0</v>
      </c>
      <c r="AG129" s="53" t="str">
        <f>IFERROR(VLOOKUP($A129,#REF!,17,FALSE),"0")</f>
        <v>0</v>
      </c>
      <c r="AH129" s="53" t="str">
        <f>IFERROR(VLOOKUP($A129,#REF!,17,FALSE),"0")</f>
        <v>0</v>
      </c>
      <c r="AI129" s="53" t="str">
        <f>IFERROR(VLOOKUP($A129,#REF!,17,FALSE),"0")</f>
        <v>0</v>
      </c>
      <c r="AJ129" s="53" t="str">
        <f>IFERROR(VLOOKUP($A129,#REF!,17,FALSE),"0")</f>
        <v>0</v>
      </c>
      <c r="AK129" s="53" t="str">
        <f>IFERROR(VLOOKUP($A129,#REF!,17,FALSE),"0")</f>
        <v>0</v>
      </c>
      <c r="AL129" s="53" t="str">
        <f>IFERROR(VLOOKUP($A129,#REF!,17,FALSE),"0")</f>
        <v>0</v>
      </c>
      <c r="AM129" s="53" t="str">
        <f>IFERROR(VLOOKUP($A129,#REF!,17,FALSE),"0")</f>
        <v>0</v>
      </c>
      <c r="AN129" s="53" t="str">
        <f>IFERROR(VLOOKUP($A129,#REF!,17,FALSE),"0")</f>
        <v>0</v>
      </c>
      <c r="AO129" s="53" t="str">
        <f>IFERROR(VLOOKUP($A129,#REF!,17,FALSE),"0")</f>
        <v>0</v>
      </c>
      <c r="AP129" s="53" t="str">
        <f>IFERROR(VLOOKUP($A129,#REF!,17,FALSE),"0")</f>
        <v>0</v>
      </c>
      <c r="AQ129" s="53" t="str">
        <f>IFERROR(VLOOKUP($A129,#REF!,17,FALSE),"0")</f>
        <v>0</v>
      </c>
      <c r="AR129" s="56">
        <f t="shared" si="42"/>
        <v>0</v>
      </c>
      <c r="AT129" s="53" t="str">
        <f>$A$35</f>
        <v>sakumick</v>
      </c>
      <c r="AU129" s="53" t="str">
        <f>IFERROR(VLOOKUP($A129,#REF!,18,FALSE),"0")</f>
        <v>0</v>
      </c>
      <c r="AV129" s="53" t="str">
        <f>IFERROR(VLOOKUP($A129,#REF!,18,FALSE),"0")</f>
        <v>0</v>
      </c>
      <c r="AW129" s="53" t="str">
        <f>IFERROR(VLOOKUP($A129,#REF!,18,FALSE),"0")</f>
        <v>0</v>
      </c>
      <c r="AX129" s="53" t="str">
        <f>IFERROR(VLOOKUP($A129,#REF!,18,FALSE),"0")</f>
        <v>0</v>
      </c>
      <c r="AY129" s="53" t="str">
        <f>IFERROR(VLOOKUP($A129,#REF!,18,FALSE),"0")</f>
        <v>0</v>
      </c>
      <c r="AZ129" s="53" t="str">
        <f>IFERROR(VLOOKUP($A129,#REF!,18,FALSE),"0")</f>
        <v>0</v>
      </c>
      <c r="BA129" s="53" t="str">
        <f>IFERROR(VLOOKUP($A129,#REF!,18,FALSE),"0")</f>
        <v>0</v>
      </c>
      <c r="BB129" s="53" t="str">
        <f>IFERROR(VLOOKUP($A129,#REF!,18,FALSE),"0")</f>
        <v>0</v>
      </c>
      <c r="BC129" s="53" t="str">
        <f>IFERROR(VLOOKUP($A129,#REF!,18,FALSE),"0")</f>
        <v>0</v>
      </c>
      <c r="BD129" s="53" t="str">
        <f>IFERROR(VLOOKUP($A129,#REF!,18,FALSE),"0")</f>
        <v>0</v>
      </c>
      <c r="BE129" s="53" t="str">
        <f>IFERROR(VLOOKUP($A129,#REF!,18,FALSE),"0")</f>
        <v>0</v>
      </c>
      <c r="BF129" s="53" t="str">
        <f>IFERROR(VLOOKUP($A129,#REF!,18,FALSE),"0")</f>
        <v>0</v>
      </c>
      <c r="BG129" s="56">
        <f t="shared" si="43"/>
        <v>0</v>
      </c>
      <c r="BI129" s="53" t="str">
        <f>$A$35</f>
        <v>sakumick</v>
      </c>
      <c r="BJ129" s="53" t="str">
        <f>IFERROR(VLOOKUP($A129,#REF!,19,FALSE),"0")</f>
        <v>0</v>
      </c>
      <c r="BK129" s="53" t="str">
        <f>IFERROR(VLOOKUP($A129,#REF!,19,FALSE),"0")</f>
        <v>0</v>
      </c>
      <c r="BL129" s="53" t="str">
        <f>IFERROR(VLOOKUP($A129,#REF!,19,FALSE),"0")</f>
        <v>0</v>
      </c>
      <c r="BM129" s="53" t="str">
        <f>IFERROR(VLOOKUP($A129,#REF!,19,FALSE),"0")</f>
        <v>0</v>
      </c>
      <c r="BN129" s="53" t="str">
        <f>IFERROR(VLOOKUP($A129,#REF!,19,FALSE),"0")</f>
        <v>0</v>
      </c>
      <c r="BO129" s="53" t="str">
        <f>IFERROR(VLOOKUP($A129,#REF!,19,FALSE),"0")</f>
        <v>0</v>
      </c>
      <c r="BP129" s="53" t="str">
        <f>IFERROR(VLOOKUP($A129,#REF!,19,FALSE),"0")</f>
        <v>0</v>
      </c>
      <c r="BQ129" s="53" t="str">
        <f>IFERROR(VLOOKUP($A129,#REF!,19,FALSE),"0")</f>
        <v>0</v>
      </c>
      <c r="BR129" s="53" t="str">
        <f>IFERROR(VLOOKUP($A129,#REF!,19,FALSE),"0")</f>
        <v>0</v>
      </c>
      <c r="BS129" s="53" t="str">
        <f>IFERROR(VLOOKUP($A129,#REF!,19,FALSE),"0")</f>
        <v>0</v>
      </c>
      <c r="BT129" s="53" t="str">
        <f>IFERROR(VLOOKUP($A129,#REF!,19,FALSE),"0")</f>
        <v>0</v>
      </c>
      <c r="BU129" s="53" t="str">
        <f>IFERROR(VLOOKUP($A129,#REF!,19,FALSE),"0")</f>
        <v>0</v>
      </c>
      <c r="BV129" s="56">
        <f t="shared" si="44"/>
        <v>0</v>
      </c>
      <c r="CK129" s="56"/>
      <c r="CZ129" s="56"/>
    </row>
    <row r="130" spans="1:104" x14ac:dyDescent="0.25">
      <c r="A130" s="53" t="str">
        <f>$A$36</f>
        <v>kasuyuto</v>
      </c>
      <c r="B130" s="53" t="str">
        <f>IFERROR(VLOOKUP($A130,#REF!,15,FALSE),"0")</f>
        <v>0</v>
      </c>
      <c r="C130" s="53" t="str">
        <f>IFERROR(VLOOKUP($A130,#REF!,15,FALSE),"0")</f>
        <v>0</v>
      </c>
      <c r="D130" s="53" t="str">
        <f>IFERROR(VLOOKUP($A130,#REF!,15,FALSE),"0")</f>
        <v>0</v>
      </c>
      <c r="E130" s="53" t="str">
        <f>IFERROR(VLOOKUP($A130,#REF!,15,FALSE),"0")</f>
        <v>0</v>
      </c>
      <c r="F130" s="53" t="str">
        <f>IFERROR(VLOOKUP($A130,#REF!,15,FALSE),"0")</f>
        <v>0</v>
      </c>
      <c r="G130" s="53" t="str">
        <f>IFERROR(VLOOKUP($A130,#REF!,15,FALSE),"0")</f>
        <v>0</v>
      </c>
      <c r="H130" s="53" t="str">
        <f>IFERROR(VLOOKUP($A130,#REF!,15,FALSE),"0")</f>
        <v>0</v>
      </c>
      <c r="I130" s="53" t="str">
        <f>IFERROR(VLOOKUP($A130,#REF!,15,FALSE),"0")</f>
        <v>0</v>
      </c>
      <c r="J130" s="53" t="str">
        <f>IFERROR(VLOOKUP($A130,#REF!,15,FALSE),"0")</f>
        <v>0</v>
      </c>
      <c r="K130" s="53" t="str">
        <f>IFERROR(VLOOKUP($A130,#REF!,15,FALSE),"0")</f>
        <v>0</v>
      </c>
      <c r="L130" s="53" t="str">
        <f>IFERROR(VLOOKUP($A130,#REF!,15,FALSE),"0")</f>
        <v>0</v>
      </c>
      <c r="M130" s="53" t="str">
        <f>IFERROR(VLOOKUP($A130,#REF!,15,FALSE),"0")</f>
        <v>0</v>
      </c>
      <c r="N130" s="56">
        <f t="shared" si="40"/>
        <v>0</v>
      </c>
      <c r="P130" s="53" t="str">
        <f>$A$36</f>
        <v>kasuyuto</v>
      </c>
      <c r="Q130" s="53" t="str">
        <f>IFERROR(VLOOKUP($A130,#REF!,16,FALSE),"0")</f>
        <v>0</v>
      </c>
      <c r="R130" s="53" t="str">
        <f>IFERROR(VLOOKUP($A130,#REF!,16,FALSE),"0")</f>
        <v>0</v>
      </c>
      <c r="S130" s="53" t="str">
        <f>IFERROR(VLOOKUP($A130,#REF!,16,FALSE),"0")</f>
        <v>0</v>
      </c>
      <c r="T130" s="53" t="str">
        <f>IFERROR(VLOOKUP($A130,#REF!,16,FALSE),"0")</f>
        <v>0</v>
      </c>
      <c r="U130" s="53" t="str">
        <f>IFERROR(VLOOKUP($A130,#REF!,16,FALSE),"0")</f>
        <v>0</v>
      </c>
      <c r="V130" s="53" t="str">
        <f>IFERROR(VLOOKUP($A130,#REF!,16,FALSE),"0")</f>
        <v>0</v>
      </c>
      <c r="W130" s="53" t="str">
        <f>IFERROR(VLOOKUP($A130,#REF!,16,FALSE),"0")</f>
        <v>0</v>
      </c>
      <c r="X130" s="53" t="str">
        <f>IFERROR(VLOOKUP($A130,#REF!,16,FALSE),"0")</f>
        <v>0</v>
      </c>
      <c r="Y130" s="53" t="str">
        <f>IFERROR(VLOOKUP($A130,#REF!,16,FALSE),"0")</f>
        <v>0</v>
      </c>
      <c r="Z130" s="53" t="str">
        <f>IFERROR(VLOOKUP($A130,#REF!,16,FALSE),"0")</f>
        <v>0</v>
      </c>
      <c r="AA130" s="53" t="str">
        <f>IFERROR(VLOOKUP($A130,#REF!,16,FALSE),"0")</f>
        <v>0</v>
      </c>
      <c r="AB130" s="53" t="str">
        <f>IFERROR(VLOOKUP($A130,#REF!,16,FALSE),"0")</f>
        <v>0</v>
      </c>
      <c r="AC130" s="56">
        <f t="shared" si="41"/>
        <v>0</v>
      </c>
      <c r="AE130" s="53" t="str">
        <f>$A$36</f>
        <v>kasuyuto</v>
      </c>
      <c r="AF130" s="53" t="str">
        <f>IFERROR(VLOOKUP($A130,#REF!,17,FALSE),"0")</f>
        <v>0</v>
      </c>
      <c r="AG130" s="53" t="str">
        <f>IFERROR(VLOOKUP($A130,#REF!,17,FALSE),"0")</f>
        <v>0</v>
      </c>
      <c r="AH130" s="53" t="str">
        <f>IFERROR(VLOOKUP($A130,#REF!,17,FALSE),"0")</f>
        <v>0</v>
      </c>
      <c r="AI130" s="53" t="str">
        <f>IFERROR(VLOOKUP($A130,#REF!,17,FALSE),"0")</f>
        <v>0</v>
      </c>
      <c r="AJ130" s="53" t="str">
        <f>IFERROR(VLOOKUP($A130,#REF!,17,FALSE),"0")</f>
        <v>0</v>
      </c>
      <c r="AK130" s="53" t="str">
        <f>IFERROR(VLOOKUP($A130,#REF!,17,FALSE),"0")</f>
        <v>0</v>
      </c>
      <c r="AL130" s="53" t="str">
        <f>IFERROR(VLOOKUP($A130,#REF!,17,FALSE),"0")</f>
        <v>0</v>
      </c>
      <c r="AM130" s="53" t="str">
        <f>IFERROR(VLOOKUP($A130,#REF!,17,FALSE),"0")</f>
        <v>0</v>
      </c>
      <c r="AN130" s="53" t="str">
        <f>IFERROR(VLOOKUP($A130,#REF!,17,FALSE),"0")</f>
        <v>0</v>
      </c>
      <c r="AO130" s="53" t="str">
        <f>IFERROR(VLOOKUP($A130,#REF!,17,FALSE),"0")</f>
        <v>0</v>
      </c>
      <c r="AP130" s="53" t="str">
        <f>IFERROR(VLOOKUP($A130,#REF!,17,FALSE),"0")</f>
        <v>0</v>
      </c>
      <c r="AQ130" s="53" t="str">
        <f>IFERROR(VLOOKUP($A130,#REF!,17,FALSE),"0")</f>
        <v>0</v>
      </c>
      <c r="AR130" s="56">
        <f t="shared" si="42"/>
        <v>0</v>
      </c>
      <c r="AT130" s="53" t="str">
        <f>$A$36</f>
        <v>kasuyuto</v>
      </c>
      <c r="AU130" s="53" t="str">
        <f>IFERROR(VLOOKUP($A130,#REF!,18,FALSE),"0")</f>
        <v>0</v>
      </c>
      <c r="AV130" s="53" t="str">
        <f>IFERROR(VLOOKUP($A130,#REF!,18,FALSE),"0")</f>
        <v>0</v>
      </c>
      <c r="AW130" s="53" t="str">
        <f>IFERROR(VLOOKUP($A130,#REF!,18,FALSE),"0")</f>
        <v>0</v>
      </c>
      <c r="AX130" s="53" t="str">
        <f>IFERROR(VLOOKUP($A130,#REF!,18,FALSE),"0")</f>
        <v>0</v>
      </c>
      <c r="AY130" s="53" t="str">
        <f>IFERROR(VLOOKUP($A130,#REF!,18,FALSE),"0")</f>
        <v>0</v>
      </c>
      <c r="AZ130" s="53" t="str">
        <f>IFERROR(VLOOKUP($A130,#REF!,18,FALSE),"0")</f>
        <v>0</v>
      </c>
      <c r="BA130" s="53" t="str">
        <f>IFERROR(VLOOKUP($A130,#REF!,18,FALSE),"0")</f>
        <v>0</v>
      </c>
      <c r="BB130" s="53" t="str">
        <f>IFERROR(VLOOKUP($A130,#REF!,18,FALSE),"0")</f>
        <v>0</v>
      </c>
      <c r="BC130" s="53" t="str">
        <f>IFERROR(VLOOKUP($A130,#REF!,18,FALSE),"0")</f>
        <v>0</v>
      </c>
      <c r="BD130" s="53" t="str">
        <f>IFERROR(VLOOKUP($A130,#REF!,18,FALSE),"0")</f>
        <v>0</v>
      </c>
      <c r="BE130" s="53" t="str">
        <f>IFERROR(VLOOKUP($A130,#REF!,18,FALSE),"0")</f>
        <v>0</v>
      </c>
      <c r="BF130" s="53" t="str">
        <f>IFERROR(VLOOKUP($A130,#REF!,18,FALSE),"0")</f>
        <v>0</v>
      </c>
      <c r="BG130" s="56">
        <f t="shared" si="43"/>
        <v>0</v>
      </c>
      <c r="BI130" s="53" t="str">
        <f>$A$36</f>
        <v>kasuyuto</v>
      </c>
      <c r="BJ130" s="53" t="str">
        <f>IFERROR(VLOOKUP($A130,#REF!,19,FALSE),"0")</f>
        <v>0</v>
      </c>
      <c r="BK130" s="53" t="str">
        <f>IFERROR(VLOOKUP($A130,#REF!,19,FALSE),"0")</f>
        <v>0</v>
      </c>
      <c r="BL130" s="53" t="str">
        <f>IFERROR(VLOOKUP($A130,#REF!,19,FALSE),"0")</f>
        <v>0</v>
      </c>
      <c r="BM130" s="53" t="str">
        <f>IFERROR(VLOOKUP($A130,#REF!,19,FALSE),"0")</f>
        <v>0</v>
      </c>
      <c r="BN130" s="53" t="str">
        <f>IFERROR(VLOOKUP($A130,#REF!,19,FALSE),"0")</f>
        <v>0</v>
      </c>
      <c r="BO130" s="53" t="str">
        <f>IFERROR(VLOOKUP($A130,#REF!,19,FALSE),"0")</f>
        <v>0</v>
      </c>
      <c r="BP130" s="53" t="str">
        <f>IFERROR(VLOOKUP($A130,#REF!,19,FALSE),"0")</f>
        <v>0</v>
      </c>
      <c r="BQ130" s="53" t="str">
        <f>IFERROR(VLOOKUP($A130,#REF!,19,FALSE),"0")</f>
        <v>0</v>
      </c>
      <c r="BR130" s="53" t="str">
        <f>IFERROR(VLOOKUP($A130,#REF!,19,FALSE),"0")</f>
        <v>0</v>
      </c>
      <c r="BS130" s="53" t="str">
        <f>IFERROR(VLOOKUP($A130,#REF!,19,FALSE),"0")</f>
        <v>0</v>
      </c>
      <c r="BT130" s="53" t="str">
        <f>IFERROR(VLOOKUP($A130,#REF!,19,FALSE),"0")</f>
        <v>0</v>
      </c>
      <c r="BU130" s="53" t="str">
        <f>IFERROR(VLOOKUP($A130,#REF!,19,FALSE),"0")</f>
        <v>0</v>
      </c>
      <c r="BV130" s="56">
        <f t="shared" si="44"/>
        <v>0</v>
      </c>
      <c r="CK130" s="56"/>
      <c r="CZ130" s="56"/>
    </row>
    <row r="131" spans="1:104" x14ac:dyDescent="0.25">
      <c r="A131" s="53" t="str">
        <f>$A$37</f>
        <v>nyasutho</v>
      </c>
      <c r="B131" s="53" t="str">
        <f>IFERROR(VLOOKUP($A131,#REF!,15,FALSE),"0")</f>
        <v>0</v>
      </c>
      <c r="C131" s="53" t="str">
        <f>IFERROR(VLOOKUP($A131,#REF!,15,FALSE),"0")</f>
        <v>0</v>
      </c>
      <c r="D131" s="53" t="str">
        <f>IFERROR(VLOOKUP($A131,#REF!,15,FALSE),"0")</f>
        <v>0</v>
      </c>
      <c r="E131" s="53" t="str">
        <f>IFERROR(VLOOKUP($A131,#REF!,15,FALSE),"0")</f>
        <v>0</v>
      </c>
      <c r="F131" s="53" t="str">
        <f>IFERROR(VLOOKUP($A131,#REF!,15,FALSE),"0")</f>
        <v>0</v>
      </c>
      <c r="G131" s="53" t="str">
        <f>IFERROR(VLOOKUP($A131,#REF!,15,FALSE),"0")</f>
        <v>0</v>
      </c>
      <c r="H131" s="53" t="str">
        <f>IFERROR(VLOOKUP($A131,#REF!,15,FALSE),"0")</f>
        <v>0</v>
      </c>
      <c r="I131" s="53" t="str">
        <f>IFERROR(VLOOKUP($A131,#REF!,15,FALSE),"0")</f>
        <v>0</v>
      </c>
      <c r="J131" s="53" t="str">
        <f>IFERROR(VLOOKUP($A131,#REF!,15,FALSE),"0")</f>
        <v>0</v>
      </c>
      <c r="K131" s="53" t="str">
        <f>IFERROR(VLOOKUP($A131,#REF!,15,FALSE),"0")</f>
        <v>0</v>
      </c>
      <c r="L131" s="53" t="str">
        <f>IFERROR(VLOOKUP($A131,#REF!,15,FALSE),"0")</f>
        <v>0</v>
      </c>
      <c r="M131" s="53" t="str">
        <f>IFERROR(VLOOKUP($A131,#REF!,15,FALSE),"0")</f>
        <v>0</v>
      </c>
      <c r="N131" s="56">
        <f t="shared" si="40"/>
        <v>0</v>
      </c>
      <c r="P131" s="53" t="str">
        <f>$A$37</f>
        <v>nyasutho</v>
      </c>
      <c r="Q131" s="53" t="str">
        <f>IFERROR(VLOOKUP($A131,#REF!,16,FALSE),"0")</f>
        <v>0</v>
      </c>
      <c r="R131" s="53" t="str">
        <f>IFERROR(VLOOKUP($A131,#REF!,16,FALSE),"0")</f>
        <v>0</v>
      </c>
      <c r="S131" s="53" t="str">
        <f>IFERROR(VLOOKUP($A131,#REF!,16,FALSE),"0")</f>
        <v>0</v>
      </c>
      <c r="T131" s="53" t="str">
        <f>IFERROR(VLOOKUP($A131,#REF!,16,FALSE),"0")</f>
        <v>0</v>
      </c>
      <c r="U131" s="53" t="str">
        <f>IFERROR(VLOOKUP($A131,#REF!,16,FALSE),"0")</f>
        <v>0</v>
      </c>
      <c r="V131" s="53" t="str">
        <f>IFERROR(VLOOKUP($A131,#REF!,16,FALSE),"0")</f>
        <v>0</v>
      </c>
      <c r="W131" s="53" t="str">
        <f>IFERROR(VLOOKUP($A131,#REF!,16,FALSE),"0")</f>
        <v>0</v>
      </c>
      <c r="X131" s="53" t="str">
        <f>IFERROR(VLOOKUP($A131,#REF!,16,FALSE),"0")</f>
        <v>0</v>
      </c>
      <c r="Y131" s="53" t="str">
        <f>IFERROR(VLOOKUP($A131,#REF!,16,FALSE),"0")</f>
        <v>0</v>
      </c>
      <c r="Z131" s="53" t="str">
        <f>IFERROR(VLOOKUP($A131,#REF!,16,FALSE),"0")</f>
        <v>0</v>
      </c>
      <c r="AA131" s="53" t="str">
        <f>IFERROR(VLOOKUP($A131,#REF!,16,FALSE),"0")</f>
        <v>0</v>
      </c>
      <c r="AB131" s="53" t="str">
        <f>IFERROR(VLOOKUP($A131,#REF!,16,FALSE),"0")</f>
        <v>0</v>
      </c>
      <c r="AC131" s="56">
        <f t="shared" si="41"/>
        <v>0</v>
      </c>
      <c r="AE131" s="53" t="str">
        <f>$A$37</f>
        <v>nyasutho</v>
      </c>
      <c r="AF131" s="53" t="str">
        <f>IFERROR(VLOOKUP($A131,#REF!,17,FALSE),"0")</f>
        <v>0</v>
      </c>
      <c r="AG131" s="53" t="str">
        <f>IFERROR(VLOOKUP($A131,#REF!,17,FALSE),"0")</f>
        <v>0</v>
      </c>
      <c r="AH131" s="53" t="str">
        <f>IFERROR(VLOOKUP($A131,#REF!,17,FALSE),"0")</f>
        <v>0</v>
      </c>
      <c r="AI131" s="53" t="str">
        <f>IFERROR(VLOOKUP($A131,#REF!,17,FALSE),"0")</f>
        <v>0</v>
      </c>
      <c r="AJ131" s="53" t="str">
        <f>IFERROR(VLOOKUP($A131,#REF!,17,FALSE),"0")</f>
        <v>0</v>
      </c>
      <c r="AK131" s="53" t="str">
        <f>IFERROR(VLOOKUP($A131,#REF!,17,FALSE),"0")</f>
        <v>0</v>
      </c>
      <c r="AL131" s="53" t="str">
        <f>IFERROR(VLOOKUP($A131,#REF!,17,FALSE),"0")</f>
        <v>0</v>
      </c>
      <c r="AM131" s="53" t="str">
        <f>IFERROR(VLOOKUP($A131,#REF!,17,FALSE),"0")</f>
        <v>0</v>
      </c>
      <c r="AN131" s="53" t="str">
        <f>IFERROR(VLOOKUP($A131,#REF!,17,FALSE),"0")</f>
        <v>0</v>
      </c>
      <c r="AO131" s="53" t="str">
        <f>IFERROR(VLOOKUP($A131,#REF!,17,FALSE),"0")</f>
        <v>0</v>
      </c>
      <c r="AP131" s="53" t="str">
        <f>IFERROR(VLOOKUP($A131,#REF!,17,FALSE),"0")</f>
        <v>0</v>
      </c>
      <c r="AQ131" s="53" t="str">
        <f>IFERROR(VLOOKUP($A131,#REF!,17,FALSE),"0")</f>
        <v>0</v>
      </c>
      <c r="AR131" s="56">
        <f t="shared" si="42"/>
        <v>0</v>
      </c>
      <c r="AT131" s="53" t="str">
        <f>$A$37</f>
        <v>nyasutho</v>
      </c>
      <c r="AU131" s="53" t="str">
        <f>IFERROR(VLOOKUP($A131,#REF!,18,FALSE),"0")</f>
        <v>0</v>
      </c>
      <c r="AV131" s="53" t="str">
        <f>IFERROR(VLOOKUP($A131,#REF!,18,FALSE),"0")</f>
        <v>0</v>
      </c>
      <c r="AW131" s="53" t="str">
        <f>IFERROR(VLOOKUP($A131,#REF!,18,FALSE),"0")</f>
        <v>0</v>
      </c>
      <c r="AX131" s="53" t="str">
        <f>IFERROR(VLOOKUP($A131,#REF!,18,FALSE),"0")</f>
        <v>0</v>
      </c>
      <c r="AY131" s="53" t="str">
        <f>IFERROR(VLOOKUP($A131,#REF!,18,FALSE),"0")</f>
        <v>0</v>
      </c>
      <c r="AZ131" s="53" t="str">
        <f>IFERROR(VLOOKUP($A131,#REF!,18,FALSE),"0")</f>
        <v>0</v>
      </c>
      <c r="BA131" s="53" t="str">
        <f>IFERROR(VLOOKUP($A131,#REF!,18,FALSE),"0")</f>
        <v>0</v>
      </c>
      <c r="BB131" s="53" t="str">
        <f>IFERROR(VLOOKUP($A131,#REF!,18,FALSE),"0")</f>
        <v>0</v>
      </c>
      <c r="BC131" s="53" t="str">
        <f>IFERROR(VLOOKUP($A131,#REF!,18,FALSE),"0")</f>
        <v>0</v>
      </c>
      <c r="BD131" s="53" t="str">
        <f>IFERROR(VLOOKUP($A131,#REF!,18,FALSE),"0")</f>
        <v>0</v>
      </c>
      <c r="BE131" s="53" t="str">
        <f>IFERROR(VLOOKUP($A131,#REF!,18,FALSE),"0")</f>
        <v>0</v>
      </c>
      <c r="BF131" s="53" t="str">
        <f>IFERROR(VLOOKUP($A131,#REF!,18,FALSE),"0")</f>
        <v>0</v>
      </c>
      <c r="BG131" s="56">
        <f t="shared" si="43"/>
        <v>0</v>
      </c>
      <c r="BI131" s="53" t="str">
        <f>$A$37</f>
        <v>nyasutho</v>
      </c>
      <c r="BJ131" s="53" t="str">
        <f>IFERROR(VLOOKUP($A131,#REF!,19,FALSE),"0")</f>
        <v>0</v>
      </c>
      <c r="BK131" s="53" t="str">
        <f>IFERROR(VLOOKUP($A131,#REF!,19,FALSE),"0")</f>
        <v>0</v>
      </c>
      <c r="BL131" s="53" t="str">
        <f>IFERROR(VLOOKUP($A131,#REF!,19,FALSE),"0")</f>
        <v>0</v>
      </c>
      <c r="BM131" s="53" t="str">
        <f>IFERROR(VLOOKUP($A131,#REF!,19,FALSE),"0")</f>
        <v>0</v>
      </c>
      <c r="BN131" s="53" t="str">
        <f>IFERROR(VLOOKUP($A131,#REF!,19,FALSE),"0")</f>
        <v>0</v>
      </c>
      <c r="BO131" s="53" t="str">
        <f>IFERROR(VLOOKUP($A131,#REF!,19,FALSE),"0")</f>
        <v>0</v>
      </c>
      <c r="BP131" s="53" t="str">
        <f>IFERROR(VLOOKUP($A131,#REF!,19,FALSE),"0")</f>
        <v>0</v>
      </c>
      <c r="BQ131" s="53" t="str">
        <f>IFERROR(VLOOKUP($A131,#REF!,19,FALSE),"0")</f>
        <v>0</v>
      </c>
      <c r="BR131" s="53" t="str">
        <f>IFERROR(VLOOKUP($A131,#REF!,19,FALSE),"0")</f>
        <v>0</v>
      </c>
      <c r="BS131" s="53" t="str">
        <f>IFERROR(VLOOKUP($A131,#REF!,19,FALSE),"0")</f>
        <v>0</v>
      </c>
      <c r="BT131" s="53" t="str">
        <f>IFERROR(VLOOKUP($A131,#REF!,19,FALSE),"0")</f>
        <v>0</v>
      </c>
      <c r="BU131" s="53" t="str">
        <f>IFERROR(VLOOKUP($A131,#REF!,19,FALSE),"0")</f>
        <v>0</v>
      </c>
      <c r="BV131" s="56">
        <f t="shared" si="44"/>
        <v>0</v>
      </c>
      <c r="CK131" s="56"/>
      <c r="CZ131" s="56"/>
    </row>
    <row r="132" spans="1:104" x14ac:dyDescent="0.25">
      <c r="A132" s="53" t="e">
        <f>$A$38</f>
        <v>#REF!</v>
      </c>
      <c r="B132" s="53" t="str">
        <f>IFERROR(VLOOKUP($A132,#REF!,15,FALSE),"0")</f>
        <v>0</v>
      </c>
      <c r="C132" s="53" t="str">
        <f>IFERROR(VLOOKUP($A132,#REF!,15,FALSE),"0")</f>
        <v>0</v>
      </c>
      <c r="D132" s="53" t="str">
        <f>IFERROR(VLOOKUP($A132,#REF!,15,FALSE),"0")</f>
        <v>0</v>
      </c>
      <c r="E132" s="53" t="str">
        <f>IFERROR(VLOOKUP($A132,#REF!,15,FALSE),"0")</f>
        <v>0</v>
      </c>
      <c r="F132" s="53" t="str">
        <f>IFERROR(VLOOKUP($A132,#REF!,15,FALSE),"0")</f>
        <v>0</v>
      </c>
      <c r="G132" s="53" t="str">
        <f>IFERROR(VLOOKUP($A132,#REF!,15,FALSE),"0")</f>
        <v>0</v>
      </c>
      <c r="H132" s="53" t="str">
        <f>IFERROR(VLOOKUP($A132,#REF!,15,FALSE),"0")</f>
        <v>0</v>
      </c>
      <c r="I132" s="53" t="str">
        <f>IFERROR(VLOOKUP($A132,#REF!,15,FALSE),"0")</f>
        <v>0</v>
      </c>
      <c r="J132" s="53" t="str">
        <f>IFERROR(VLOOKUP($A132,#REF!,15,FALSE),"0")</f>
        <v>0</v>
      </c>
      <c r="K132" s="53" t="str">
        <f>IFERROR(VLOOKUP($A132,#REF!,15,FALSE),"0")</f>
        <v>0</v>
      </c>
      <c r="L132" s="53" t="str">
        <f>IFERROR(VLOOKUP($A132,#REF!,15,FALSE),"0")</f>
        <v>0</v>
      </c>
      <c r="M132" s="53" t="str">
        <f>IFERROR(VLOOKUP($A132,#REF!,15,FALSE),"0")</f>
        <v>0</v>
      </c>
      <c r="N132" s="56">
        <f t="shared" si="40"/>
        <v>0</v>
      </c>
      <c r="P132" s="53" t="e">
        <f>$A$38</f>
        <v>#REF!</v>
      </c>
      <c r="Q132" s="53" t="str">
        <f>IFERROR(VLOOKUP($A132,#REF!,16,FALSE),"0")</f>
        <v>0</v>
      </c>
      <c r="R132" s="53" t="str">
        <f>IFERROR(VLOOKUP($A132,#REF!,16,FALSE),"0")</f>
        <v>0</v>
      </c>
      <c r="S132" s="53" t="str">
        <f>IFERROR(VLOOKUP($A132,#REF!,16,FALSE),"0")</f>
        <v>0</v>
      </c>
      <c r="T132" s="53" t="str">
        <f>IFERROR(VLOOKUP($A132,#REF!,16,FALSE),"0")</f>
        <v>0</v>
      </c>
      <c r="U132" s="53" t="str">
        <f>IFERROR(VLOOKUP($A132,#REF!,16,FALSE),"0")</f>
        <v>0</v>
      </c>
      <c r="V132" s="53" t="str">
        <f>IFERROR(VLOOKUP($A132,#REF!,16,FALSE),"0")</f>
        <v>0</v>
      </c>
      <c r="W132" s="53" t="str">
        <f>IFERROR(VLOOKUP($A132,#REF!,16,FALSE),"0")</f>
        <v>0</v>
      </c>
      <c r="X132" s="53" t="str">
        <f>IFERROR(VLOOKUP($A132,#REF!,16,FALSE),"0")</f>
        <v>0</v>
      </c>
      <c r="Y132" s="53" t="str">
        <f>IFERROR(VLOOKUP($A132,#REF!,16,FALSE),"0")</f>
        <v>0</v>
      </c>
      <c r="Z132" s="53" t="str">
        <f>IFERROR(VLOOKUP($A132,#REF!,16,FALSE),"0")</f>
        <v>0</v>
      </c>
      <c r="AA132" s="53" t="str">
        <f>IFERROR(VLOOKUP($A132,#REF!,16,FALSE),"0")</f>
        <v>0</v>
      </c>
      <c r="AB132" s="53" t="str">
        <f>IFERROR(VLOOKUP($A132,#REF!,16,FALSE),"0")</f>
        <v>0</v>
      </c>
      <c r="AC132" s="56">
        <f t="shared" si="41"/>
        <v>0</v>
      </c>
      <c r="AE132" s="53" t="e">
        <f>$A$38</f>
        <v>#REF!</v>
      </c>
      <c r="AF132" s="53" t="str">
        <f>IFERROR(VLOOKUP($A132,#REF!,17,FALSE),"0")</f>
        <v>0</v>
      </c>
      <c r="AG132" s="53" t="str">
        <f>IFERROR(VLOOKUP($A132,#REF!,17,FALSE),"0")</f>
        <v>0</v>
      </c>
      <c r="AH132" s="53" t="str">
        <f>IFERROR(VLOOKUP($A132,#REF!,17,FALSE),"0")</f>
        <v>0</v>
      </c>
      <c r="AI132" s="53" t="str">
        <f>IFERROR(VLOOKUP($A132,#REF!,17,FALSE),"0")</f>
        <v>0</v>
      </c>
      <c r="AJ132" s="53" t="str">
        <f>IFERROR(VLOOKUP($A132,#REF!,17,FALSE),"0")</f>
        <v>0</v>
      </c>
      <c r="AK132" s="53" t="str">
        <f>IFERROR(VLOOKUP($A132,#REF!,17,FALSE),"0")</f>
        <v>0</v>
      </c>
      <c r="AL132" s="53" t="str">
        <f>IFERROR(VLOOKUP($A132,#REF!,17,FALSE),"0")</f>
        <v>0</v>
      </c>
      <c r="AM132" s="53" t="str">
        <f>IFERROR(VLOOKUP($A132,#REF!,17,FALSE),"0")</f>
        <v>0</v>
      </c>
      <c r="AN132" s="53" t="str">
        <f>IFERROR(VLOOKUP($A132,#REF!,17,FALSE),"0")</f>
        <v>0</v>
      </c>
      <c r="AO132" s="53" t="str">
        <f>IFERROR(VLOOKUP($A132,#REF!,17,FALSE),"0")</f>
        <v>0</v>
      </c>
      <c r="AP132" s="53" t="str">
        <f>IFERROR(VLOOKUP($A132,#REF!,17,FALSE),"0")</f>
        <v>0</v>
      </c>
      <c r="AQ132" s="53" t="str">
        <f>IFERROR(VLOOKUP($A132,#REF!,17,FALSE),"0")</f>
        <v>0</v>
      </c>
      <c r="AR132" s="56">
        <f t="shared" si="42"/>
        <v>0</v>
      </c>
      <c r="AT132" s="53" t="e">
        <f>$A$38</f>
        <v>#REF!</v>
      </c>
      <c r="AU132" s="53" t="str">
        <f>IFERROR(VLOOKUP($A132,#REF!,18,FALSE),"0")</f>
        <v>0</v>
      </c>
      <c r="AV132" s="53" t="str">
        <f>IFERROR(VLOOKUP($A132,#REF!,18,FALSE),"0")</f>
        <v>0</v>
      </c>
      <c r="AW132" s="53" t="str">
        <f>IFERROR(VLOOKUP($A132,#REF!,18,FALSE),"0")</f>
        <v>0</v>
      </c>
      <c r="AX132" s="53" t="str">
        <f>IFERROR(VLOOKUP($A132,#REF!,18,FALSE),"0")</f>
        <v>0</v>
      </c>
      <c r="AY132" s="53" t="str">
        <f>IFERROR(VLOOKUP($A132,#REF!,18,FALSE),"0")</f>
        <v>0</v>
      </c>
      <c r="AZ132" s="53" t="str">
        <f>IFERROR(VLOOKUP($A132,#REF!,18,FALSE),"0")</f>
        <v>0</v>
      </c>
      <c r="BA132" s="53" t="str">
        <f>IFERROR(VLOOKUP($A132,#REF!,18,FALSE),"0")</f>
        <v>0</v>
      </c>
      <c r="BB132" s="53" t="str">
        <f>IFERROR(VLOOKUP($A132,#REF!,18,FALSE),"0")</f>
        <v>0</v>
      </c>
      <c r="BC132" s="53" t="str">
        <f>IFERROR(VLOOKUP($A132,#REF!,18,FALSE),"0")</f>
        <v>0</v>
      </c>
      <c r="BD132" s="53" t="str">
        <f>IFERROR(VLOOKUP($A132,#REF!,18,FALSE),"0")</f>
        <v>0</v>
      </c>
      <c r="BE132" s="53" t="str">
        <f>IFERROR(VLOOKUP($A132,#REF!,18,FALSE),"0")</f>
        <v>0</v>
      </c>
      <c r="BF132" s="53" t="str">
        <f>IFERROR(VLOOKUP($A132,#REF!,18,FALSE),"0")</f>
        <v>0</v>
      </c>
      <c r="BG132" s="56">
        <f t="shared" si="43"/>
        <v>0</v>
      </c>
      <c r="BI132" s="53" t="e">
        <f>$A$38</f>
        <v>#REF!</v>
      </c>
      <c r="BJ132" s="53" t="str">
        <f>IFERROR(VLOOKUP($A132,#REF!,19,FALSE),"0")</f>
        <v>0</v>
      </c>
      <c r="BK132" s="53" t="str">
        <f>IFERROR(VLOOKUP($A132,#REF!,19,FALSE),"0")</f>
        <v>0</v>
      </c>
      <c r="BL132" s="53" t="str">
        <f>IFERROR(VLOOKUP($A132,#REF!,19,FALSE),"0")</f>
        <v>0</v>
      </c>
      <c r="BM132" s="53" t="str">
        <f>IFERROR(VLOOKUP($A132,#REF!,19,FALSE),"0")</f>
        <v>0</v>
      </c>
      <c r="BN132" s="53" t="str">
        <f>IFERROR(VLOOKUP($A132,#REF!,19,FALSE),"0")</f>
        <v>0</v>
      </c>
      <c r="BO132" s="53" t="str">
        <f>IFERROR(VLOOKUP($A132,#REF!,19,FALSE),"0")</f>
        <v>0</v>
      </c>
      <c r="BP132" s="53" t="str">
        <f>IFERROR(VLOOKUP($A132,#REF!,19,FALSE),"0")</f>
        <v>0</v>
      </c>
      <c r="BQ132" s="53" t="str">
        <f>IFERROR(VLOOKUP($A132,#REF!,19,FALSE),"0")</f>
        <v>0</v>
      </c>
      <c r="BR132" s="53" t="str">
        <f>IFERROR(VLOOKUP($A132,#REF!,19,FALSE),"0")</f>
        <v>0</v>
      </c>
      <c r="BS132" s="53" t="str">
        <f>IFERROR(VLOOKUP($A132,#REF!,19,FALSE),"0")</f>
        <v>0</v>
      </c>
      <c r="BT132" s="53" t="str">
        <f>IFERROR(VLOOKUP($A132,#REF!,19,FALSE),"0")</f>
        <v>0</v>
      </c>
      <c r="BU132" s="53" t="str">
        <f>IFERROR(VLOOKUP($A132,#REF!,19,FALSE),"0")</f>
        <v>0</v>
      </c>
      <c r="BV132" s="56">
        <f t="shared" si="44"/>
        <v>0</v>
      </c>
      <c r="CK132" s="56"/>
      <c r="CZ132" s="56"/>
    </row>
    <row r="133" spans="1:104" x14ac:dyDescent="0.25">
      <c r="A133" s="53" t="str">
        <f>$A$39</f>
        <v>minemume</v>
      </c>
      <c r="B133" s="53" t="str">
        <f>IFERROR(VLOOKUP($A133,#REF!,15,FALSE),"0")</f>
        <v>0</v>
      </c>
      <c r="C133" s="53" t="str">
        <f>IFERROR(VLOOKUP($A133,#REF!,15,FALSE),"0")</f>
        <v>0</v>
      </c>
      <c r="D133" s="53" t="str">
        <f>IFERROR(VLOOKUP($A133,#REF!,15,FALSE),"0")</f>
        <v>0</v>
      </c>
      <c r="E133" s="53" t="str">
        <f>IFERROR(VLOOKUP($A133,#REF!,15,FALSE),"0")</f>
        <v>0</v>
      </c>
      <c r="F133" s="53" t="str">
        <f>IFERROR(VLOOKUP($A133,#REF!,15,FALSE),"0")</f>
        <v>0</v>
      </c>
      <c r="G133" s="53" t="str">
        <f>IFERROR(VLOOKUP($A133,#REF!,15,FALSE),"0")</f>
        <v>0</v>
      </c>
      <c r="H133" s="53" t="str">
        <f>IFERROR(VLOOKUP($A133,#REF!,15,FALSE),"0")</f>
        <v>0</v>
      </c>
      <c r="I133" s="53" t="str">
        <f>IFERROR(VLOOKUP($A133,#REF!,15,FALSE),"0")</f>
        <v>0</v>
      </c>
      <c r="J133" s="53" t="str">
        <f>IFERROR(VLOOKUP($A133,#REF!,15,FALSE),"0")</f>
        <v>0</v>
      </c>
      <c r="K133" s="53" t="str">
        <f>IFERROR(VLOOKUP($A133,#REF!,15,FALSE),"0")</f>
        <v>0</v>
      </c>
      <c r="L133" s="53" t="str">
        <f>IFERROR(VLOOKUP($A133,#REF!,15,FALSE),"0")</f>
        <v>0</v>
      </c>
      <c r="M133" s="53" t="str">
        <f>IFERROR(VLOOKUP($A133,#REF!,15,FALSE),"0")</f>
        <v>0</v>
      </c>
      <c r="N133" s="56">
        <f t="shared" si="40"/>
        <v>0</v>
      </c>
      <c r="P133" s="53" t="str">
        <f>$A$39</f>
        <v>minemume</v>
      </c>
      <c r="Q133" s="53" t="str">
        <f>IFERROR(VLOOKUP($A133,#REF!,16,FALSE),"0")</f>
        <v>0</v>
      </c>
      <c r="R133" s="53" t="str">
        <f>IFERROR(VLOOKUP($A133,#REF!,16,FALSE),"0")</f>
        <v>0</v>
      </c>
      <c r="S133" s="53" t="str">
        <f>IFERROR(VLOOKUP($A133,#REF!,16,FALSE),"0")</f>
        <v>0</v>
      </c>
      <c r="T133" s="53" t="str">
        <f>IFERROR(VLOOKUP($A133,#REF!,16,FALSE),"0")</f>
        <v>0</v>
      </c>
      <c r="U133" s="53" t="str">
        <f>IFERROR(VLOOKUP($A133,#REF!,16,FALSE),"0")</f>
        <v>0</v>
      </c>
      <c r="V133" s="53" t="str">
        <f>IFERROR(VLOOKUP($A133,#REF!,16,FALSE),"0")</f>
        <v>0</v>
      </c>
      <c r="W133" s="53" t="str">
        <f>IFERROR(VLOOKUP($A133,#REF!,16,FALSE),"0")</f>
        <v>0</v>
      </c>
      <c r="X133" s="53" t="str">
        <f>IFERROR(VLOOKUP($A133,#REF!,16,FALSE),"0")</f>
        <v>0</v>
      </c>
      <c r="Y133" s="53" t="str">
        <f>IFERROR(VLOOKUP($A133,#REF!,16,FALSE),"0")</f>
        <v>0</v>
      </c>
      <c r="Z133" s="53" t="str">
        <f>IFERROR(VLOOKUP($A133,#REF!,16,FALSE),"0")</f>
        <v>0</v>
      </c>
      <c r="AA133" s="53" t="str">
        <f>IFERROR(VLOOKUP($A133,#REF!,16,FALSE),"0")</f>
        <v>0</v>
      </c>
      <c r="AB133" s="53" t="str">
        <f>IFERROR(VLOOKUP($A133,#REF!,16,FALSE),"0")</f>
        <v>0</v>
      </c>
      <c r="AC133" s="56">
        <f t="shared" si="41"/>
        <v>0</v>
      </c>
      <c r="AE133" s="53" t="str">
        <f>$A$39</f>
        <v>minemume</v>
      </c>
      <c r="AF133" s="53" t="str">
        <f>IFERROR(VLOOKUP($A133,#REF!,17,FALSE),"0")</f>
        <v>0</v>
      </c>
      <c r="AG133" s="53" t="str">
        <f>IFERROR(VLOOKUP($A133,#REF!,17,FALSE),"0")</f>
        <v>0</v>
      </c>
      <c r="AH133" s="53" t="str">
        <f>IFERROR(VLOOKUP($A133,#REF!,17,FALSE),"0")</f>
        <v>0</v>
      </c>
      <c r="AI133" s="53" t="str">
        <f>IFERROR(VLOOKUP($A133,#REF!,17,FALSE),"0")</f>
        <v>0</v>
      </c>
      <c r="AJ133" s="53" t="str">
        <f>IFERROR(VLOOKUP($A133,#REF!,17,FALSE),"0")</f>
        <v>0</v>
      </c>
      <c r="AK133" s="53" t="str">
        <f>IFERROR(VLOOKUP($A133,#REF!,17,FALSE),"0")</f>
        <v>0</v>
      </c>
      <c r="AL133" s="53" t="str">
        <f>IFERROR(VLOOKUP($A133,#REF!,17,FALSE),"0")</f>
        <v>0</v>
      </c>
      <c r="AM133" s="53" t="str">
        <f>IFERROR(VLOOKUP($A133,#REF!,17,FALSE),"0")</f>
        <v>0</v>
      </c>
      <c r="AN133" s="53" t="str">
        <f>IFERROR(VLOOKUP($A133,#REF!,17,FALSE),"0")</f>
        <v>0</v>
      </c>
      <c r="AO133" s="53" t="str">
        <f>IFERROR(VLOOKUP($A133,#REF!,17,FALSE),"0")</f>
        <v>0</v>
      </c>
      <c r="AP133" s="53" t="str">
        <f>IFERROR(VLOOKUP($A133,#REF!,17,FALSE),"0")</f>
        <v>0</v>
      </c>
      <c r="AQ133" s="53" t="str">
        <f>IFERROR(VLOOKUP($A133,#REF!,17,FALSE),"0")</f>
        <v>0</v>
      </c>
      <c r="AR133" s="56">
        <f t="shared" si="42"/>
        <v>0</v>
      </c>
      <c r="AT133" s="53" t="str">
        <f>$A$39</f>
        <v>minemume</v>
      </c>
      <c r="AU133" s="53" t="str">
        <f>IFERROR(VLOOKUP($A133,#REF!,18,FALSE),"0")</f>
        <v>0</v>
      </c>
      <c r="AV133" s="53" t="str">
        <f>IFERROR(VLOOKUP($A133,#REF!,18,FALSE),"0")</f>
        <v>0</v>
      </c>
      <c r="AW133" s="53" t="str">
        <f>IFERROR(VLOOKUP($A133,#REF!,18,FALSE),"0")</f>
        <v>0</v>
      </c>
      <c r="AX133" s="53" t="str">
        <f>IFERROR(VLOOKUP($A133,#REF!,18,FALSE),"0")</f>
        <v>0</v>
      </c>
      <c r="AY133" s="53" t="str">
        <f>IFERROR(VLOOKUP($A133,#REF!,18,FALSE),"0")</f>
        <v>0</v>
      </c>
      <c r="AZ133" s="53" t="str">
        <f>IFERROR(VLOOKUP($A133,#REF!,18,FALSE),"0")</f>
        <v>0</v>
      </c>
      <c r="BA133" s="53" t="str">
        <f>IFERROR(VLOOKUP($A133,#REF!,18,FALSE),"0")</f>
        <v>0</v>
      </c>
      <c r="BB133" s="53" t="str">
        <f>IFERROR(VLOOKUP($A133,#REF!,18,FALSE),"0")</f>
        <v>0</v>
      </c>
      <c r="BC133" s="53" t="str">
        <f>IFERROR(VLOOKUP($A133,#REF!,18,FALSE),"0")</f>
        <v>0</v>
      </c>
      <c r="BD133" s="53" t="str">
        <f>IFERROR(VLOOKUP($A133,#REF!,18,FALSE),"0")</f>
        <v>0</v>
      </c>
      <c r="BE133" s="53" t="str">
        <f>IFERROR(VLOOKUP($A133,#REF!,18,FALSE),"0")</f>
        <v>0</v>
      </c>
      <c r="BF133" s="53" t="str">
        <f>IFERROR(VLOOKUP($A133,#REF!,18,FALSE),"0")</f>
        <v>0</v>
      </c>
      <c r="BG133" s="56">
        <f t="shared" si="43"/>
        <v>0</v>
      </c>
      <c r="BI133" s="53" t="str">
        <f>$A$39</f>
        <v>minemume</v>
      </c>
      <c r="BJ133" s="53" t="str">
        <f>IFERROR(VLOOKUP($A133,#REF!,19,FALSE),"0")</f>
        <v>0</v>
      </c>
      <c r="BK133" s="53" t="str">
        <f>IFERROR(VLOOKUP($A133,#REF!,19,FALSE),"0")</f>
        <v>0</v>
      </c>
      <c r="BL133" s="53" t="str">
        <f>IFERROR(VLOOKUP($A133,#REF!,19,FALSE),"0")</f>
        <v>0</v>
      </c>
      <c r="BM133" s="53" t="str">
        <f>IFERROR(VLOOKUP($A133,#REF!,19,FALSE),"0")</f>
        <v>0</v>
      </c>
      <c r="BN133" s="53" t="str">
        <f>IFERROR(VLOOKUP($A133,#REF!,19,FALSE),"0")</f>
        <v>0</v>
      </c>
      <c r="BO133" s="53" t="str">
        <f>IFERROR(VLOOKUP($A133,#REF!,19,FALSE),"0")</f>
        <v>0</v>
      </c>
      <c r="BP133" s="53" t="str">
        <f>IFERROR(VLOOKUP($A133,#REF!,19,FALSE),"0")</f>
        <v>0</v>
      </c>
      <c r="BQ133" s="53" t="str">
        <f>IFERROR(VLOOKUP($A133,#REF!,19,FALSE),"0")</f>
        <v>0</v>
      </c>
      <c r="BR133" s="53" t="str">
        <f>IFERROR(VLOOKUP($A133,#REF!,19,FALSE),"0")</f>
        <v>0</v>
      </c>
      <c r="BS133" s="53" t="str">
        <f>IFERROR(VLOOKUP($A133,#REF!,19,FALSE),"0")</f>
        <v>0</v>
      </c>
      <c r="BT133" s="53" t="str">
        <f>IFERROR(VLOOKUP($A133,#REF!,19,FALSE),"0")</f>
        <v>0</v>
      </c>
      <c r="BU133" s="53" t="str">
        <f>IFERROR(VLOOKUP($A133,#REF!,19,FALSE),"0")</f>
        <v>0</v>
      </c>
      <c r="BV133" s="56">
        <f t="shared" si="44"/>
        <v>0</v>
      </c>
      <c r="CK133" s="56"/>
      <c r="CZ133" s="56"/>
    </row>
    <row r="134" spans="1:104" x14ac:dyDescent="0.25">
      <c r="A134" s="53" t="e">
        <f>$A$40</f>
        <v>#REF!</v>
      </c>
      <c r="B134" s="53" t="str">
        <f>IFERROR(VLOOKUP($A134,#REF!,15,FALSE),"0")</f>
        <v>0</v>
      </c>
      <c r="C134" s="53" t="str">
        <f>IFERROR(VLOOKUP($A134,#REF!,15,FALSE),"0")</f>
        <v>0</v>
      </c>
      <c r="D134" s="53" t="str">
        <f>IFERROR(VLOOKUP($A134,#REF!,15,FALSE),"0")</f>
        <v>0</v>
      </c>
      <c r="E134" s="53" t="str">
        <f>IFERROR(VLOOKUP($A134,#REF!,15,FALSE),"0")</f>
        <v>0</v>
      </c>
      <c r="F134" s="53" t="str">
        <f>IFERROR(VLOOKUP($A134,#REF!,15,FALSE),"0")</f>
        <v>0</v>
      </c>
      <c r="G134" s="53" t="str">
        <f>IFERROR(VLOOKUP($A134,#REF!,15,FALSE),"0")</f>
        <v>0</v>
      </c>
      <c r="H134" s="53" t="str">
        <f>IFERROR(VLOOKUP($A134,#REF!,15,FALSE),"0")</f>
        <v>0</v>
      </c>
      <c r="I134" s="53" t="str">
        <f>IFERROR(VLOOKUP($A134,#REF!,15,FALSE),"0")</f>
        <v>0</v>
      </c>
      <c r="J134" s="53" t="str">
        <f>IFERROR(VLOOKUP($A134,#REF!,15,FALSE),"0")</f>
        <v>0</v>
      </c>
      <c r="K134" s="53" t="str">
        <f>IFERROR(VLOOKUP($A134,#REF!,15,FALSE),"0")</f>
        <v>0</v>
      </c>
      <c r="L134" s="53" t="str">
        <f>IFERROR(VLOOKUP($A134,#REF!,15,FALSE),"0")</f>
        <v>0</v>
      </c>
      <c r="M134" s="53" t="str">
        <f>IFERROR(VLOOKUP($A134,#REF!,15,FALSE),"0")</f>
        <v>0</v>
      </c>
      <c r="N134" s="56">
        <f t="shared" si="40"/>
        <v>0</v>
      </c>
      <c r="P134" s="53" t="e">
        <f>$A$40</f>
        <v>#REF!</v>
      </c>
      <c r="Q134" s="53" t="str">
        <f>IFERROR(VLOOKUP($A134,#REF!,16,FALSE),"0")</f>
        <v>0</v>
      </c>
      <c r="R134" s="53" t="str">
        <f>IFERROR(VLOOKUP($A134,#REF!,16,FALSE),"0")</f>
        <v>0</v>
      </c>
      <c r="S134" s="53" t="str">
        <f>IFERROR(VLOOKUP($A134,#REF!,16,FALSE),"0")</f>
        <v>0</v>
      </c>
      <c r="T134" s="53" t="str">
        <f>IFERROR(VLOOKUP($A134,#REF!,16,FALSE),"0")</f>
        <v>0</v>
      </c>
      <c r="U134" s="53" t="str">
        <f>IFERROR(VLOOKUP($A134,#REF!,16,FALSE),"0")</f>
        <v>0</v>
      </c>
      <c r="V134" s="53" t="str">
        <f>IFERROR(VLOOKUP($A134,#REF!,16,FALSE),"0")</f>
        <v>0</v>
      </c>
      <c r="W134" s="53" t="str">
        <f>IFERROR(VLOOKUP($A134,#REF!,16,FALSE),"0")</f>
        <v>0</v>
      </c>
      <c r="X134" s="53" t="str">
        <f>IFERROR(VLOOKUP($A134,#REF!,16,FALSE),"0")</f>
        <v>0</v>
      </c>
      <c r="Y134" s="53" t="str">
        <f>IFERROR(VLOOKUP($A134,#REF!,16,FALSE),"0")</f>
        <v>0</v>
      </c>
      <c r="Z134" s="53" t="str">
        <f>IFERROR(VLOOKUP($A134,#REF!,16,FALSE),"0")</f>
        <v>0</v>
      </c>
      <c r="AA134" s="53" t="str">
        <f>IFERROR(VLOOKUP($A134,#REF!,16,FALSE),"0")</f>
        <v>0</v>
      </c>
      <c r="AB134" s="53" t="str">
        <f>IFERROR(VLOOKUP($A134,#REF!,16,FALSE),"0")</f>
        <v>0</v>
      </c>
      <c r="AC134" s="56">
        <f t="shared" si="41"/>
        <v>0</v>
      </c>
      <c r="AE134" s="53" t="e">
        <f>$A$40</f>
        <v>#REF!</v>
      </c>
      <c r="AF134" s="53" t="str">
        <f>IFERROR(VLOOKUP($A134,#REF!,17,FALSE),"0")</f>
        <v>0</v>
      </c>
      <c r="AG134" s="53" t="str">
        <f>IFERROR(VLOOKUP($A134,#REF!,17,FALSE),"0")</f>
        <v>0</v>
      </c>
      <c r="AH134" s="53" t="str">
        <f>IFERROR(VLOOKUP($A134,#REF!,17,FALSE),"0")</f>
        <v>0</v>
      </c>
      <c r="AI134" s="53" t="str">
        <f>IFERROR(VLOOKUP($A134,#REF!,17,FALSE),"0")</f>
        <v>0</v>
      </c>
      <c r="AJ134" s="53" t="str">
        <f>IFERROR(VLOOKUP($A134,#REF!,17,FALSE),"0")</f>
        <v>0</v>
      </c>
      <c r="AK134" s="53" t="str">
        <f>IFERROR(VLOOKUP($A134,#REF!,17,FALSE),"0")</f>
        <v>0</v>
      </c>
      <c r="AL134" s="53" t="str">
        <f>IFERROR(VLOOKUP($A134,#REF!,17,FALSE),"0")</f>
        <v>0</v>
      </c>
      <c r="AM134" s="53" t="str">
        <f>IFERROR(VLOOKUP($A134,#REF!,17,FALSE),"0")</f>
        <v>0</v>
      </c>
      <c r="AN134" s="53" t="str">
        <f>IFERROR(VLOOKUP($A134,#REF!,17,FALSE),"0")</f>
        <v>0</v>
      </c>
      <c r="AO134" s="53" t="str">
        <f>IFERROR(VLOOKUP($A134,#REF!,17,FALSE),"0")</f>
        <v>0</v>
      </c>
      <c r="AP134" s="53" t="str">
        <f>IFERROR(VLOOKUP($A134,#REF!,17,FALSE),"0")</f>
        <v>0</v>
      </c>
      <c r="AQ134" s="53" t="str">
        <f>IFERROR(VLOOKUP($A134,#REF!,17,FALSE),"0")</f>
        <v>0</v>
      </c>
      <c r="AR134" s="56">
        <f t="shared" si="42"/>
        <v>0</v>
      </c>
      <c r="AT134" s="53" t="e">
        <f>$A$40</f>
        <v>#REF!</v>
      </c>
      <c r="AU134" s="53" t="str">
        <f>IFERROR(VLOOKUP($A134,#REF!,18,FALSE),"0")</f>
        <v>0</v>
      </c>
      <c r="AV134" s="53" t="str">
        <f>IFERROR(VLOOKUP($A134,#REF!,18,FALSE),"0")</f>
        <v>0</v>
      </c>
      <c r="AW134" s="53" t="str">
        <f>IFERROR(VLOOKUP($A134,#REF!,18,FALSE),"0")</f>
        <v>0</v>
      </c>
      <c r="AX134" s="53" t="str">
        <f>IFERROR(VLOOKUP($A134,#REF!,18,FALSE),"0")</f>
        <v>0</v>
      </c>
      <c r="AY134" s="53" t="str">
        <f>IFERROR(VLOOKUP($A134,#REF!,18,FALSE),"0")</f>
        <v>0</v>
      </c>
      <c r="AZ134" s="53" t="str">
        <f>IFERROR(VLOOKUP($A134,#REF!,18,FALSE),"0")</f>
        <v>0</v>
      </c>
      <c r="BA134" s="53" t="str">
        <f>IFERROR(VLOOKUP($A134,#REF!,18,FALSE),"0")</f>
        <v>0</v>
      </c>
      <c r="BB134" s="53" t="str">
        <f>IFERROR(VLOOKUP($A134,#REF!,18,FALSE),"0")</f>
        <v>0</v>
      </c>
      <c r="BC134" s="53" t="str">
        <f>IFERROR(VLOOKUP($A134,#REF!,18,FALSE),"0")</f>
        <v>0</v>
      </c>
      <c r="BD134" s="53" t="str">
        <f>IFERROR(VLOOKUP($A134,#REF!,18,FALSE),"0")</f>
        <v>0</v>
      </c>
      <c r="BE134" s="53" t="str">
        <f>IFERROR(VLOOKUP($A134,#REF!,18,FALSE),"0")</f>
        <v>0</v>
      </c>
      <c r="BF134" s="53" t="str">
        <f>IFERROR(VLOOKUP($A134,#REF!,18,FALSE),"0")</f>
        <v>0</v>
      </c>
      <c r="BG134" s="56">
        <f t="shared" si="43"/>
        <v>0</v>
      </c>
      <c r="BI134" s="53" t="e">
        <f>$A$40</f>
        <v>#REF!</v>
      </c>
      <c r="BJ134" s="53" t="str">
        <f>IFERROR(VLOOKUP($A134,#REF!,19,FALSE),"0")</f>
        <v>0</v>
      </c>
      <c r="BK134" s="53" t="str">
        <f>IFERROR(VLOOKUP($A134,#REF!,19,FALSE),"0")</f>
        <v>0</v>
      </c>
      <c r="BL134" s="53" t="str">
        <f>IFERROR(VLOOKUP($A134,#REF!,19,FALSE),"0")</f>
        <v>0</v>
      </c>
      <c r="BM134" s="53" t="str">
        <f>IFERROR(VLOOKUP($A134,#REF!,19,FALSE),"0")</f>
        <v>0</v>
      </c>
      <c r="BN134" s="53" t="str">
        <f>IFERROR(VLOOKUP($A134,#REF!,19,FALSE),"0")</f>
        <v>0</v>
      </c>
      <c r="BO134" s="53" t="str">
        <f>IFERROR(VLOOKUP($A134,#REF!,19,FALSE),"0")</f>
        <v>0</v>
      </c>
      <c r="BP134" s="53" t="str">
        <f>IFERROR(VLOOKUP($A134,#REF!,19,FALSE),"0")</f>
        <v>0</v>
      </c>
      <c r="BQ134" s="53" t="str">
        <f>IFERROR(VLOOKUP($A134,#REF!,19,FALSE),"0")</f>
        <v>0</v>
      </c>
      <c r="BR134" s="53" t="str">
        <f>IFERROR(VLOOKUP($A134,#REF!,19,FALSE),"0")</f>
        <v>0</v>
      </c>
      <c r="BS134" s="53" t="str">
        <f>IFERROR(VLOOKUP($A134,#REF!,19,FALSE),"0")</f>
        <v>0</v>
      </c>
      <c r="BT134" s="53" t="str">
        <f>IFERROR(VLOOKUP($A134,#REF!,19,FALSE),"0")</f>
        <v>0</v>
      </c>
      <c r="BU134" s="53" t="str">
        <f>IFERROR(VLOOKUP($A134,#REF!,19,FALSE),"0")</f>
        <v>0</v>
      </c>
      <c r="BV134" s="56">
        <f t="shared" si="44"/>
        <v>0</v>
      </c>
      <c r="CK134" s="56"/>
      <c r="CZ134" s="56"/>
    </row>
    <row r="135" spans="1:104" x14ac:dyDescent="0.25">
      <c r="A135" s="53" t="str">
        <f>$A$41</f>
        <v>ainyoshi</v>
      </c>
      <c r="B135" s="53" t="str">
        <f>IFERROR(VLOOKUP($A135,#REF!,15,FALSE),"0")</f>
        <v>0</v>
      </c>
      <c r="C135" s="53" t="str">
        <f>IFERROR(VLOOKUP($A135,#REF!,15,FALSE),"0")</f>
        <v>0</v>
      </c>
      <c r="D135" s="53" t="str">
        <f>IFERROR(VLOOKUP($A135,#REF!,15,FALSE),"0")</f>
        <v>0</v>
      </c>
      <c r="E135" s="53" t="str">
        <f>IFERROR(VLOOKUP($A135,#REF!,15,FALSE),"0")</f>
        <v>0</v>
      </c>
      <c r="F135" s="53" t="str">
        <f>IFERROR(VLOOKUP($A135,#REF!,15,FALSE),"0")</f>
        <v>0</v>
      </c>
      <c r="G135" s="53" t="str">
        <f>IFERROR(VLOOKUP($A135,#REF!,15,FALSE),"0")</f>
        <v>0</v>
      </c>
      <c r="H135" s="53" t="str">
        <f>IFERROR(VLOOKUP($A135,#REF!,15,FALSE),"0")</f>
        <v>0</v>
      </c>
      <c r="I135" s="53" t="str">
        <f>IFERROR(VLOOKUP($A135,#REF!,15,FALSE),"0")</f>
        <v>0</v>
      </c>
      <c r="J135" s="53" t="str">
        <f>IFERROR(VLOOKUP($A135,#REF!,15,FALSE),"0")</f>
        <v>0</v>
      </c>
      <c r="K135" s="53" t="str">
        <f>IFERROR(VLOOKUP($A135,#REF!,15,FALSE),"0")</f>
        <v>0</v>
      </c>
      <c r="L135" s="53" t="str">
        <f>IFERROR(VLOOKUP($A135,#REF!,15,FALSE),"0")</f>
        <v>0</v>
      </c>
      <c r="M135" s="53" t="str">
        <f>IFERROR(VLOOKUP($A135,#REF!,15,FALSE),"0")</f>
        <v>0</v>
      </c>
      <c r="N135" s="56">
        <f t="shared" si="40"/>
        <v>0</v>
      </c>
      <c r="P135" s="53" t="str">
        <f>$A$41</f>
        <v>ainyoshi</v>
      </c>
      <c r="Q135" s="53" t="str">
        <f>IFERROR(VLOOKUP($A135,#REF!,16,FALSE),"0")</f>
        <v>0</v>
      </c>
      <c r="R135" s="53" t="str">
        <f>IFERROR(VLOOKUP($A135,#REF!,16,FALSE),"0")</f>
        <v>0</v>
      </c>
      <c r="S135" s="53" t="str">
        <f>IFERROR(VLOOKUP($A135,#REF!,16,FALSE),"0")</f>
        <v>0</v>
      </c>
      <c r="T135" s="53" t="str">
        <f>IFERROR(VLOOKUP($A135,#REF!,16,FALSE),"0")</f>
        <v>0</v>
      </c>
      <c r="U135" s="53" t="str">
        <f>IFERROR(VLOOKUP($A135,#REF!,16,FALSE),"0")</f>
        <v>0</v>
      </c>
      <c r="V135" s="53" t="str">
        <f>IFERROR(VLOOKUP($A135,#REF!,16,FALSE),"0")</f>
        <v>0</v>
      </c>
      <c r="W135" s="53" t="str">
        <f>IFERROR(VLOOKUP($A135,#REF!,16,FALSE),"0")</f>
        <v>0</v>
      </c>
      <c r="X135" s="53" t="str">
        <f>IFERROR(VLOOKUP($A135,#REF!,16,FALSE),"0")</f>
        <v>0</v>
      </c>
      <c r="Y135" s="53" t="str">
        <f>IFERROR(VLOOKUP($A135,#REF!,16,FALSE),"0")</f>
        <v>0</v>
      </c>
      <c r="Z135" s="53" t="str">
        <f>IFERROR(VLOOKUP($A135,#REF!,16,FALSE),"0")</f>
        <v>0</v>
      </c>
      <c r="AA135" s="53" t="str">
        <f>IFERROR(VLOOKUP($A135,#REF!,16,FALSE),"0")</f>
        <v>0</v>
      </c>
      <c r="AB135" s="53" t="str">
        <f>IFERROR(VLOOKUP($A135,#REF!,16,FALSE),"0")</f>
        <v>0</v>
      </c>
      <c r="AC135" s="56">
        <f t="shared" si="41"/>
        <v>0</v>
      </c>
      <c r="AE135" s="53" t="str">
        <f>$A$41</f>
        <v>ainyoshi</v>
      </c>
      <c r="AF135" s="53" t="str">
        <f>IFERROR(VLOOKUP($A135,#REF!,17,FALSE),"0")</f>
        <v>0</v>
      </c>
      <c r="AG135" s="53" t="str">
        <f>IFERROR(VLOOKUP($A135,#REF!,17,FALSE),"0")</f>
        <v>0</v>
      </c>
      <c r="AH135" s="53" t="str">
        <f>IFERROR(VLOOKUP($A135,#REF!,17,FALSE),"0")</f>
        <v>0</v>
      </c>
      <c r="AI135" s="53" t="str">
        <f>IFERROR(VLOOKUP($A135,#REF!,17,FALSE),"0")</f>
        <v>0</v>
      </c>
      <c r="AJ135" s="53" t="str">
        <f>IFERROR(VLOOKUP($A135,#REF!,17,FALSE),"0")</f>
        <v>0</v>
      </c>
      <c r="AK135" s="53" t="str">
        <f>IFERROR(VLOOKUP($A135,#REF!,17,FALSE),"0")</f>
        <v>0</v>
      </c>
      <c r="AL135" s="53" t="str">
        <f>IFERROR(VLOOKUP($A135,#REF!,17,FALSE),"0")</f>
        <v>0</v>
      </c>
      <c r="AM135" s="53" t="str">
        <f>IFERROR(VLOOKUP($A135,#REF!,17,FALSE),"0")</f>
        <v>0</v>
      </c>
      <c r="AN135" s="53" t="str">
        <f>IFERROR(VLOOKUP($A135,#REF!,17,FALSE),"0")</f>
        <v>0</v>
      </c>
      <c r="AO135" s="53" t="str">
        <f>IFERROR(VLOOKUP($A135,#REF!,17,FALSE),"0")</f>
        <v>0</v>
      </c>
      <c r="AP135" s="53" t="str">
        <f>IFERROR(VLOOKUP($A135,#REF!,17,FALSE),"0")</f>
        <v>0</v>
      </c>
      <c r="AQ135" s="53" t="str">
        <f>IFERROR(VLOOKUP($A135,#REF!,17,FALSE),"0")</f>
        <v>0</v>
      </c>
      <c r="AR135" s="56">
        <f t="shared" si="42"/>
        <v>0</v>
      </c>
      <c r="AT135" s="53" t="str">
        <f>$A$41</f>
        <v>ainyoshi</v>
      </c>
      <c r="AU135" s="53" t="str">
        <f>IFERROR(VLOOKUP($A135,#REF!,18,FALSE),"0")</f>
        <v>0</v>
      </c>
      <c r="AV135" s="53" t="str">
        <f>IFERROR(VLOOKUP($A135,#REF!,18,FALSE),"0")</f>
        <v>0</v>
      </c>
      <c r="AW135" s="53" t="str">
        <f>IFERROR(VLOOKUP($A135,#REF!,18,FALSE),"0")</f>
        <v>0</v>
      </c>
      <c r="AX135" s="53" t="str">
        <f>IFERROR(VLOOKUP($A135,#REF!,18,FALSE),"0")</f>
        <v>0</v>
      </c>
      <c r="AY135" s="53" t="str">
        <f>IFERROR(VLOOKUP($A135,#REF!,18,FALSE),"0")</f>
        <v>0</v>
      </c>
      <c r="AZ135" s="53" t="str">
        <f>IFERROR(VLOOKUP($A135,#REF!,18,FALSE),"0")</f>
        <v>0</v>
      </c>
      <c r="BA135" s="53" t="str">
        <f>IFERROR(VLOOKUP($A135,#REF!,18,FALSE),"0")</f>
        <v>0</v>
      </c>
      <c r="BB135" s="53" t="str">
        <f>IFERROR(VLOOKUP($A135,#REF!,18,FALSE),"0")</f>
        <v>0</v>
      </c>
      <c r="BC135" s="53" t="str">
        <f>IFERROR(VLOOKUP($A135,#REF!,18,FALSE),"0")</f>
        <v>0</v>
      </c>
      <c r="BD135" s="53" t="str">
        <f>IFERROR(VLOOKUP($A135,#REF!,18,FALSE),"0")</f>
        <v>0</v>
      </c>
      <c r="BE135" s="53" t="str">
        <f>IFERROR(VLOOKUP($A135,#REF!,18,FALSE),"0")</f>
        <v>0</v>
      </c>
      <c r="BF135" s="53" t="str">
        <f>IFERROR(VLOOKUP($A135,#REF!,18,FALSE),"0")</f>
        <v>0</v>
      </c>
      <c r="BG135" s="56">
        <f t="shared" si="43"/>
        <v>0</v>
      </c>
      <c r="BI135" s="53" t="str">
        <f>$A$41</f>
        <v>ainyoshi</v>
      </c>
      <c r="BJ135" s="53" t="str">
        <f>IFERROR(VLOOKUP($A135,#REF!,19,FALSE),"0")</f>
        <v>0</v>
      </c>
      <c r="BK135" s="53" t="str">
        <f>IFERROR(VLOOKUP($A135,#REF!,19,FALSE),"0")</f>
        <v>0</v>
      </c>
      <c r="BL135" s="53" t="str">
        <f>IFERROR(VLOOKUP($A135,#REF!,19,FALSE),"0")</f>
        <v>0</v>
      </c>
      <c r="BM135" s="53" t="str">
        <f>IFERROR(VLOOKUP($A135,#REF!,19,FALSE),"0")</f>
        <v>0</v>
      </c>
      <c r="BN135" s="53" t="str">
        <f>IFERROR(VLOOKUP($A135,#REF!,19,FALSE),"0")</f>
        <v>0</v>
      </c>
      <c r="BO135" s="53" t="str">
        <f>IFERROR(VLOOKUP($A135,#REF!,19,FALSE),"0")</f>
        <v>0</v>
      </c>
      <c r="BP135" s="53" t="str">
        <f>IFERROR(VLOOKUP($A135,#REF!,19,FALSE),"0")</f>
        <v>0</v>
      </c>
      <c r="BQ135" s="53" t="str">
        <f>IFERROR(VLOOKUP($A135,#REF!,19,FALSE),"0")</f>
        <v>0</v>
      </c>
      <c r="BR135" s="53" t="str">
        <f>IFERROR(VLOOKUP($A135,#REF!,19,FALSE),"0")</f>
        <v>0</v>
      </c>
      <c r="BS135" s="53" t="str">
        <f>IFERROR(VLOOKUP($A135,#REF!,19,FALSE),"0")</f>
        <v>0</v>
      </c>
      <c r="BT135" s="53" t="str">
        <f>IFERROR(VLOOKUP($A135,#REF!,19,FALSE),"0")</f>
        <v>0</v>
      </c>
      <c r="BU135" s="53" t="str">
        <f>IFERROR(VLOOKUP($A135,#REF!,19,FALSE),"0")</f>
        <v>0</v>
      </c>
      <c r="BV135" s="56">
        <f t="shared" si="44"/>
        <v>0</v>
      </c>
      <c r="CK135" s="56"/>
      <c r="CZ135" s="56"/>
    </row>
    <row r="136" spans="1:104" x14ac:dyDescent="0.25">
      <c r="A136" s="53" t="e">
        <f>$A$42</f>
        <v>#REF!</v>
      </c>
      <c r="B136" s="53" t="str">
        <f>IFERROR(VLOOKUP($A136,#REF!,15,FALSE),"0")</f>
        <v>0</v>
      </c>
      <c r="C136" s="53" t="str">
        <f>IFERROR(VLOOKUP($A136,#REF!,15,FALSE),"0")</f>
        <v>0</v>
      </c>
      <c r="D136" s="53" t="str">
        <f>IFERROR(VLOOKUP($A136,#REF!,15,FALSE),"0")</f>
        <v>0</v>
      </c>
      <c r="E136" s="53" t="str">
        <f>IFERROR(VLOOKUP($A136,#REF!,15,FALSE),"0")</f>
        <v>0</v>
      </c>
      <c r="F136" s="53" t="str">
        <f>IFERROR(VLOOKUP($A136,#REF!,15,FALSE),"0")</f>
        <v>0</v>
      </c>
      <c r="G136" s="53" t="str">
        <f>IFERROR(VLOOKUP($A136,#REF!,15,FALSE),"0")</f>
        <v>0</v>
      </c>
      <c r="H136" s="53" t="str">
        <f>IFERROR(VLOOKUP($A136,#REF!,15,FALSE),"0")</f>
        <v>0</v>
      </c>
      <c r="I136" s="53" t="str">
        <f>IFERROR(VLOOKUP($A136,#REF!,15,FALSE),"0")</f>
        <v>0</v>
      </c>
      <c r="J136" s="53" t="str">
        <f>IFERROR(VLOOKUP($A136,#REF!,15,FALSE),"0")</f>
        <v>0</v>
      </c>
      <c r="K136" s="53" t="str">
        <f>IFERROR(VLOOKUP($A136,#REF!,15,FALSE),"0")</f>
        <v>0</v>
      </c>
      <c r="L136" s="53" t="str">
        <f>IFERROR(VLOOKUP($A136,#REF!,15,FALSE),"0")</f>
        <v>0</v>
      </c>
      <c r="M136" s="53" t="str">
        <f>IFERROR(VLOOKUP($A136,#REF!,15,FALSE),"0")</f>
        <v>0</v>
      </c>
      <c r="N136" s="56">
        <f t="shared" si="40"/>
        <v>0</v>
      </c>
      <c r="P136" s="53" t="e">
        <f>$A$42</f>
        <v>#REF!</v>
      </c>
      <c r="Q136" s="53" t="str">
        <f>IFERROR(VLOOKUP($A136,#REF!,16,FALSE),"0")</f>
        <v>0</v>
      </c>
      <c r="R136" s="53" t="str">
        <f>IFERROR(VLOOKUP($A136,#REF!,16,FALSE),"0")</f>
        <v>0</v>
      </c>
      <c r="S136" s="53" t="str">
        <f>IFERROR(VLOOKUP($A136,#REF!,16,FALSE),"0")</f>
        <v>0</v>
      </c>
      <c r="T136" s="53" t="str">
        <f>IFERROR(VLOOKUP($A136,#REF!,16,FALSE),"0")</f>
        <v>0</v>
      </c>
      <c r="U136" s="53" t="str">
        <f>IFERROR(VLOOKUP($A136,#REF!,16,FALSE),"0")</f>
        <v>0</v>
      </c>
      <c r="V136" s="53" t="str">
        <f>IFERROR(VLOOKUP($A136,#REF!,16,FALSE),"0")</f>
        <v>0</v>
      </c>
      <c r="W136" s="53" t="str">
        <f>IFERROR(VLOOKUP($A136,#REF!,16,FALSE),"0")</f>
        <v>0</v>
      </c>
      <c r="X136" s="53" t="str">
        <f>IFERROR(VLOOKUP($A136,#REF!,16,FALSE),"0")</f>
        <v>0</v>
      </c>
      <c r="Y136" s="53" t="str">
        <f>IFERROR(VLOOKUP($A136,#REF!,16,FALSE),"0")</f>
        <v>0</v>
      </c>
      <c r="Z136" s="53" t="str">
        <f>IFERROR(VLOOKUP($A136,#REF!,16,FALSE),"0")</f>
        <v>0</v>
      </c>
      <c r="AA136" s="53" t="str">
        <f>IFERROR(VLOOKUP($A136,#REF!,16,FALSE),"0")</f>
        <v>0</v>
      </c>
      <c r="AB136" s="53" t="str">
        <f>IFERROR(VLOOKUP($A136,#REF!,16,FALSE),"0")</f>
        <v>0</v>
      </c>
      <c r="AC136" s="56">
        <f t="shared" si="41"/>
        <v>0</v>
      </c>
      <c r="AE136" s="53" t="e">
        <f>$A$42</f>
        <v>#REF!</v>
      </c>
      <c r="AF136" s="53" t="str">
        <f>IFERROR(VLOOKUP($A136,#REF!,17,FALSE),"0")</f>
        <v>0</v>
      </c>
      <c r="AG136" s="53" t="str">
        <f>IFERROR(VLOOKUP($A136,#REF!,17,FALSE),"0")</f>
        <v>0</v>
      </c>
      <c r="AH136" s="53" t="str">
        <f>IFERROR(VLOOKUP($A136,#REF!,17,FALSE),"0")</f>
        <v>0</v>
      </c>
      <c r="AI136" s="53" t="str">
        <f>IFERROR(VLOOKUP($A136,#REF!,17,FALSE),"0")</f>
        <v>0</v>
      </c>
      <c r="AJ136" s="53" t="str">
        <f>IFERROR(VLOOKUP($A136,#REF!,17,FALSE),"0")</f>
        <v>0</v>
      </c>
      <c r="AK136" s="53" t="str">
        <f>IFERROR(VLOOKUP($A136,#REF!,17,FALSE),"0")</f>
        <v>0</v>
      </c>
      <c r="AL136" s="53" t="str">
        <f>IFERROR(VLOOKUP($A136,#REF!,17,FALSE),"0")</f>
        <v>0</v>
      </c>
      <c r="AM136" s="53" t="str">
        <f>IFERROR(VLOOKUP($A136,#REF!,17,FALSE),"0")</f>
        <v>0</v>
      </c>
      <c r="AN136" s="53" t="str">
        <f>IFERROR(VLOOKUP($A136,#REF!,17,FALSE),"0")</f>
        <v>0</v>
      </c>
      <c r="AO136" s="53" t="str">
        <f>IFERROR(VLOOKUP($A136,#REF!,17,FALSE),"0")</f>
        <v>0</v>
      </c>
      <c r="AP136" s="53" t="str">
        <f>IFERROR(VLOOKUP($A136,#REF!,17,FALSE),"0")</f>
        <v>0</v>
      </c>
      <c r="AQ136" s="53" t="str">
        <f>IFERROR(VLOOKUP($A136,#REF!,17,FALSE),"0")</f>
        <v>0</v>
      </c>
      <c r="AR136" s="56">
        <f t="shared" si="42"/>
        <v>0</v>
      </c>
      <c r="AT136" s="53" t="e">
        <f>$A$42</f>
        <v>#REF!</v>
      </c>
      <c r="AU136" s="53" t="str">
        <f>IFERROR(VLOOKUP($A136,#REF!,18,FALSE),"0")</f>
        <v>0</v>
      </c>
      <c r="AV136" s="53" t="str">
        <f>IFERROR(VLOOKUP($A136,#REF!,18,FALSE),"0")</f>
        <v>0</v>
      </c>
      <c r="AW136" s="53" t="str">
        <f>IFERROR(VLOOKUP($A136,#REF!,18,FALSE),"0")</f>
        <v>0</v>
      </c>
      <c r="AX136" s="53" t="str">
        <f>IFERROR(VLOOKUP($A136,#REF!,18,FALSE),"0")</f>
        <v>0</v>
      </c>
      <c r="AY136" s="53" t="str">
        <f>IFERROR(VLOOKUP($A136,#REF!,18,FALSE),"0")</f>
        <v>0</v>
      </c>
      <c r="AZ136" s="53" t="str">
        <f>IFERROR(VLOOKUP($A136,#REF!,18,FALSE),"0")</f>
        <v>0</v>
      </c>
      <c r="BA136" s="53" t="str">
        <f>IFERROR(VLOOKUP($A136,#REF!,18,FALSE),"0")</f>
        <v>0</v>
      </c>
      <c r="BB136" s="53" t="str">
        <f>IFERROR(VLOOKUP($A136,#REF!,18,FALSE),"0")</f>
        <v>0</v>
      </c>
      <c r="BC136" s="53" t="str">
        <f>IFERROR(VLOOKUP($A136,#REF!,18,FALSE),"0")</f>
        <v>0</v>
      </c>
      <c r="BD136" s="53" t="str">
        <f>IFERROR(VLOOKUP($A136,#REF!,18,FALSE),"0")</f>
        <v>0</v>
      </c>
      <c r="BE136" s="53" t="str">
        <f>IFERROR(VLOOKUP($A136,#REF!,18,FALSE),"0")</f>
        <v>0</v>
      </c>
      <c r="BF136" s="53" t="str">
        <f>IFERROR(VLOOKUP($A136,#REF!,18,FALSE),"0")</f>
        <v>0</v>
      </c>
      <c r="BG136" s="56">
        <f t="shared" si="43"/>
        <v>0</v>
      </c>
      <c r="BI136" s="53" t="e">
        <f>$A$42</f>
        <v>#REF!</v>
      </c>
      <c r="BJ136" s="53" t="str">
        <f>IFERROR(VLOOKUP($A136,#REF!,19,FALSE),"0")</f>
        <v>0</v>
      </c>
      <c r="BK136" s="53" t="str">
        <f>IFERROR(VLOOKUP($A136,#REF!,19,FALSE),"0")</f>
        <v>0</v>
      </c>
      <c r="BL136" s="53" t="str">
        <f>IFERROR(VLOOKUP($A136,#REF!,19,FALSE),"0")</f>
        <v>0</v>
      </c>
      <c r="BM136" s="53" t="str">
        <f>IFERROR(VLOOKUP($A136,#REF!,19,FALSE),"0")</f>
        <v>0</v>
      </c>
      <c r="BN136" s="53" t="str">
        <f>IFERROR(VLOOKUP($A136,#REF!,19,FALSE),"0")</f>
        <v>0</v>
      </c>
      <c r="BO136" s="53" t="str">
        <f>IFERROR(VLOOKUP($A136,#REF!,19,FALSE),"0")</f>
        <v>0</v>
      </c>
      <c r="BP136" s="53" t="str">
        <f>IFERROR(VLOOKUP($A136,#REF!,19,FALSE),"0")</f>
        <v>0</v>
      </c>
      <c r="BQ136" s="53" t="str">
        <f>IFERROR(VLOOKUP($A136,#REF!,19,FALSE),"0")</f>
        <v>0</v>
      </c>
      <c r="BR136" s="53" t="str">
        <f>IFERROR(VLOOKUP($A136,#REF!,19,FALSE),"0")</f>
        <v>0</v>
      </c>
      <c r="BS136" s="53" t="str">
        <f>IFERROR(VLOOKUP($A136,#REF!,19,FALSE),"0")</f>
        <v>0</v>
      </c>
      <c r="BT136" s="53" t="str">
        <f>IFERROR(VLOOKUP($A136,#REF!,19,FALSE),"0")</f>
        <v>0</v>
      </c>
      <c r="BU136" s="53" t="str">
        <f>IFERROR(VLOOKUP($A136,#REF!,19,FALSE),"0")</f>
        <v>0</v>
      </c>
      <c r="BV136" s="56">
        <f t="shared" si="44"/>
        <v>0</v>
      </c>
      <c r="CK136" s="56"/>
      <c r="CZ136" s="56"/>
    </row>
    <row r="137" spans="1:104" x14ac:dyDescent="0.25">
      <c r="A137" s="53" t="str">
        <f>$A$43</f>
        <v>mumasasn</v>
      </c>
      <c r="B137" s="53" t="str">
        <f>IFERROR(VLOOKUP($A137,#REF!,15,FALSE),"0")</f>
        <v>0</v>
      </c>
      <c r="C137" s="53" t="str">
        <f>IFERROR(VLOOKUP($A137,#REF!,15,FALSE),"0")</f>
        <v>0</v>
      </c>
      <c r="D137" s="53" t="str">
        <f>IFERROR(VLOOKUP($A137,#REF!,15,FALSE),"0")</f>
        <v>0</v>
      </c>
      <c r="E137" s="53" t="str">
        <f>IFERROR(VLOOKUP($A137,#REF!,15,FALSE),"0")</f>
        <v>0</v>
      </c>
      <c r="F137" s="53" t="str">
        <f>IFERROR(VLOOKUP($A137,#REF!,15,FALSE),"0")</f>
        <v>0</v>
      </c>
      <c r="G137" s="53" t="str">
        <f>IFERROR(VLOOKUP($A137,#REF!,15,FALSE),"0")</f>
        <v>0</v>
      </c>
      <c r="H137" s="53" t="str">
        <f>IFERROR(VLOOKUP($A137,#REF!,15,FALSE),"0")</f>
        <v>0</v>
      </c>
      <c r="I137" s="53" t="str">
        <f>IFERROR(VLOOKUP($A137,#REF!,15,FALSE),"0")</f>
        <v>0</v>
      </c>
      <c r="J137" s="53" t="str">
        <f>IFERROR(VLOOKUP($A137,#REF!,15,FALSE),"0")</f>
        <v>0</v>
      </c>
      <c r="K137" s="53" t="str">
        <f>IFERROR(VLOOKUP($A137,#REF!,15,FALSE),"0")</f>
        <v>0</v>
      </c>
      <c r="L137" s="53" t="str">
        <f>IFERROR(VLOOKUP($A137,#REF!,15,FALSE),"0")</f>
        <v>0</v>
      </c>
      <c r="M137" s="53" t="str">
        <f>IFERROR(VLOOKUP($A137,#REF!,15,FALSE),"0")</f>
        <v>0</v>
      </c>
      <c r="N137" s="56">
        <f t="shared" ref="N137:N140" si="53">SUM(B137:M137)</f>
        <v>0</v>
      </c>
      <c r="P137" s="53" t="str">
        <f>$A$43</f>
        <v>mumasasn</v>
      </c>
      <c r="Q137" s="53" t="str">
        <f>IFERROR(VLOOKUP($A137,#REF!,16,FALSE),"0")</f>
        <v>0</v>
      </c>
      <c r="R137" s="53" t="str">
        <f>IFERROR(VLOOKUP($A137,#REF!,16,FALSE),"0")</f>
        <v>0</v>
      </c>
      <c r="S137" s="53" t="str">
        <f>IFERROR(VLOOKUP($A137,#REF!,16,FALSE),"0")</f>
        <v>0</v>
      </c>
      <c r="T137" s="53" t="str">
        <f>IFERROR(VLOOKUP($A137,#REF!,16,FALSE),"0")</f>
        <v>0</v>
      </c>
      <c r="U137" s="53" t="str">
        <f>IFERROR(VLOOKUP($A137,#REF!,16,FALSE),"0")</f>
        <v>0</v>
      </c>
      <c r="V137" s="53" t="str">
        <f>IFERROR(VLOOKUP($A137,#REF!,16,FALSE),"0")</f>
        <v>0</v>
      </c>
      <c r="W137" s="53" t="str">
        <f>IFERROR(VLOOKUP($A137,#REF!,16,FALSE),"0")</f>
        <v>0</v>
      </c>
      <c r="X137" s="53" t="str">
        <f>IFERROR(VLOOKUP($A137,#REF!,16,FALSE),"0")</f>
        <v>0</v>
      </c>
      <c r="Y137" s="53" t="str">
        <f>IFERROR(VLOOKUP($A137,#REF!,16,FALSE),"0")</f>
        <v>0</v>
      </c>
      <c r="Z137" s="53" t="str">
        <f>IFERROR(VLOOKUP($A137,#REF!,16,FALSE),"0")</f>
        <v>0</v>
      </c>
      <c r="AA137" s="53" t="str">
        <f>IFERROR(VLOOKUP($A137,#REF!,16,FALSE),"0")</f>
        <v>0</v>
      </c>
      <c r="AB137" s="53" t="str">
        <f>IFERROR(VLOOKUP($A137,#REF!,16,FALSE),"0")</f>
        <v>0</v>
      </c>
      <c r="AC137" s="56">
        <f t="shared" ref="AC137:AC140" si="54">SUM(Q137:AB137)</f>
        <v>0</v>
      </c>
      <c r="AE137" s="53" t="str">
        <f>$A$43</f>
        <v>mumasasn</v>
      </c>
      <c r="AF137" s="53" t="str">
        <f>IFERROR(VLOOKUP($A137,#REF!,17,FALSE),"0")</f>
        <v>0</v>
      </c>
      <c r="AG137" s="53" t="str">
        <f>IFERROR(VLOOKUP($A137,#REF!,17,FALSE),"0")</f>
        <v>0</v>
      </c>
      <c r="AH137" s="53" t="str">
        <f>IFERROR(VLOOKUP($A137,#REF!,17,FALSE),"0")</f>
        <v>0</v>
      </c>
      <c r="AI137" s="53" t="str">
        <f>IFERROR(VLOOKUP($A137,#REF!,17,FALSE),"0")</f>
        <v>0</v>
      </c>
      <c r="AJ137" s="53" t="str">
        <f>IFERROR(VLOOKUP($A137,#REF!,17,FALSE),"0")</f>
        <v>0</v>
      </c>
      <c r="AK137" s="53" t="str">
        <f>IFERROR(VLOOKUP($A137,#REF!,17,FALSE),"0")</f>
        <v>0</v>
      </c>
      <c r="AL137" s="53" t="str">
        <f>IFERROR(VLOOKUP($A137,#REF!,17,FALSE),"0")</f>
        <v>0</v>
      </c>
      <c r="AM137" s="53" t="str">
        <f>IFERROR(VLOOKUP($A137,#REF!,17,FALSE),"0")</f>
        <v>0</v>
      </c>
      <c r="AN137" s="53" t="str">
        <f>IFERROR(VLOOKUP($A137,#REF!,17,FALSE),"0")</f>
        <v>0</v>
      </c>
      <c r="AO137" s="53" t="str">
        <f>IFERROR(VLOOKUP($A137,#REF!,17,FALSE),"0")</f>
        <v>0</v>
      </c>
      <c r="AP137" s="53" t="str">
        <f>IFERROR(VLOOKUP($A137,#REF!,17,FALSE),"0")</f>
        <v>0</v>
      </c>
      <c r="AQ137" s="53" t="str">
        <f>IFERROR(VLOOKUP($A137,#REF!,17,FALSE),"0")</f>
        <v>0</v>
      </c>
      <c r="AR137" s="56">
        <f t="shared" ref="AR137:AR140" si="55">SUM(AF137:AQ137)</f>
        <v>0</v>
      </c>
      <c r="AT137" s="53" t="str">
        <f>$A$43</f>
        <v>mumasasn</v>
      </c>
      <c r="AU137" s="53" t="str">
        <f>IFERROR(VLOOKUP($A137,#REF!,18,FALSE),"0")</f>
        <v>0</v>
      </c>
      <c r="AV137" s="53" t="str">
        <f>IFERROR(VLOOKUP($A137,#REF!,18,FALSE),"0")</f>
        <v>0</v>
      </c>
      <c r="AW137" s="53" t="str">
        <f>IFERROR(VLOOKUP($A137,#REF!,18,FALSE),"0")</f>
        <v>0</v>
      </c>
      <c r="AX137" s="53" t="str">
        <f>IFERROR(VLOOKUP($A137,#REF!,18,FALSE),"0")</f>
        <v>0</v>
      </c>
      <c r="AY137" s="53" t="str">
        <f>IFERROR(VLOOKUP($A137,#REF!,18,FALSE),"0")</f>
        <v>0</v>
      </c>
      <c r="AZ137" s="53" t="str">
        <f>IFERROR(VLOOKUP($A137,#REF!,18,FALSE),"0")</f>
        <v>0</v>
      </c>
      <c r="BA137" s="53" t="str">
        <f>IFERROR(VLOOKUP($A137,#REF!,18,FALSE),"0")</f>
        <v>0</v>
      </c>
      <c r="BB137" s="53" t="str">
        <f>IFERROR(VLOOKUP($A137,#REF!,18,FALSE),"0")</f>
        <v>0</v>
      </c>
      <c r="BC137" s="53" t="str">
        <f>IFERROR(VLOOKUP($A137,#REF!,18,FALSE),"0")</f>
        <v>0</v>
      </c>
      <c r="BD137" s="53" t="str">
        <f>IFERROR(VLOOKUP($A137,#REF!,18,FALSE),"0")</f>
        <v>0</v>
      </c>
      <c r="BE137" s="53" t="str">
        <f>IFERROR(VLOOKUP($A137,#REF!,18,FALSE),"0")</f>
        <v>0</v>
      </c>
      <c r="BF137" s="53" t="str">
        <f>IFERROR(VLOOKUP($A137,#REF!,18,FALSE),"0")</f>
        <v>0</v>
      </c>
      <c r="BG137" s="56">
        <f t="shared" ref="BG137:BG140" si="56">SUM(AU137:BF137)</f>
        <v>0</v>
      </c>
      <c r="BI137" s="53" t="str">
        <f>$A$43</f>
        <v>mumasasn</v>
      </c>
      <c r="BJ137" s="53" t="str">
        <f>IFERROR(VLOOKUP($A137,#REF!,19,FALSE),"0")</f>
        <v>0</v>
      </c>
      <c r="BK137" s="53" t="str">
        <f>IFERROR(VLOOKUP($A137,#REF!,19,FALSE),"0")</f>
        <v>0</v>
      </c>
      <c r="BL137" s="53" t="str">
        <f>IFERROR(VLOOKUP($A137,#REF!,19,FALSE),"0")</f>
        <v>0</v>
      </c>
      <c r="BM137" s="53" t="str">
        <f>IFERROR(VLOOKUP($A137,#REF!,19,FALSE),"0")</f>
        <v>0</v>
      </c>
      <c r="BN137" s="53" t="str">
        <f>IFERROR(VLOOKUP($A137,#REF!,19,FALSE),"0")</f>
        <v>0</v>
      </c>
      <c r="BO137" s="53" t="str">
        <f>IFERROR(VLOOKUP($A137,#REF!,19,FALSE),"0")</f>
        <v>0</v>
      </c>
      <c r="BP137" s="53" t="str">
        <f>IFERROR(VLOOKUP($A137,#REF!,19,FALSE),"0")</f>
        <v>0</v>
      </c>
      <c r="BQ137" s="53" t="str">
        <f>IFERROR(VLOOKUP($A137,#REF!,19,FALSE),"0")</f>
        <v>0</v>
      </c>
      <c r="BR137" s="53" t="str">
        <f>IFERROR(VLOOKUP($A137,#REF!,19,FALSE),"0")</f>
        <v>0</v>
      </c>
      <c r="BS137" s="53" t="str">
        <f>IFERROR(VLOOKUP($A137,#REF!,19,FALSE),"0")</f>
        <v>0</v>
      </c>
      <c r="BT137" s="53" t="str">
        <f>IFERROR(VLOOKUP($A137,#REF!,19,FALSE),"0")</f>
        <v>0</v>
      </c>
      <c r="BU137" s="53" t="str">
        <f>IFERROR(VLOOKUP($A137,#REF!,19,FALSE),"0")</f>
        <v>0</v>
      </c>
      <c r="BV137" s="56">
        <f t="shared" ref="BV137:BV140" si="57">SUM(BJ137:BU137)</f>
        <v>0</v>
      </c>
      <c r="CK137" s="56"/>
      <c r="CZ137" s="56"/>
    </row>
    <row r="138" spans="1:104" x14ac:dyDescent="0.25">
      <c r="A138" s="53" t="e">
        <f>$A$44</f>
        <v>#REF!</v>
      </c>
      <c r="B138" s="53" t="str">
        <f>IFERROR(VLOOKUP($A138,#REF!,15,FALSE),"0")</f>
        <v>0</v>
      </c>
      <c r="C138" s="53" t="str">
        <f>IFERROR(VLOOKUP($A138,#REF!,15,FALSE),"0")</f>
        <v>0</v>
      </c>
      <c r="D138" s="53" t="str">
        <f>IFERROR(VLOOKUP($A138,#REF!,15,FALSE),"0")</f>
        <v>0</v>
      </c>
      <c r="E138" s="53" t="str">
        <f>IFERROR(VLOOKUP($A138,#REF!,15,FALSE),"0")</f>
        <v>0</v>
      </c>
      <c r="F138" s="53" t="str">
        <f>IFERROR(VLOOKUP($A138,#REF!,15,FALSE),"0")</f>
        <v>0</v>
      </c>
      <c r="G138" s="53" t="str">
        <f>IFERROR(VLOOKUP($A138,#REF!,15,FALSE),"0")</f>
        <v>0</v>
      </c>
      <c r="H138" s="53" t="str">
        <f>IFERROR(VLOOKUP($A138,#REF!,15,FALSE),"0")</f>
        <v>0</v>
      </c>
      <c r="I138" s="53" t="str">
        <f>IFERROR(VLOOKUP($A138,#REF!,15,FALSE),"0")</f>
        <v>0</v>
      </c>
      <c r="J138" s="53" t="str">
        <f>IFERROR(VLOOKUP($A138,#REF!,15,FALSE),"0")</f>
        <v>0</v>
      </c>
      <c r="K138" s="53" t="str">
        <f>IFERROR(VLOOKUP($A138,#REF!,15,FALSE),"0")</f>
        <v>0</v>
      </c>
      <c r="L138" s="53" t="str">
        <f>IFERROR(VLOOKUP($A138,#REF!,15,FALSE),"0")</f>
        <v>0</v>
      </c>
      <c r="M138" s="53" t="str">
        <f>IFERROR(VLOOKUP($A138,#REF!,15,FALSE),"0")</f>
        <v>0</v>
      </c>
      <c r="N138" s="56">
        <f t="shared" si="53"/>
        <v>0</v>
      </c>
      <c r="P138" s="53" t="e">
        <f>$A$44</f>
        <v>#REF!</v>
      </c>
      <c r="Q138" s="53" t="str">
        <f>IFERROR(VLOOKUP($A138,#REF!,16,FALSE),"0")</f>
        <v>0</v>
      </c>
      <c r="R138" s="53" t="str">
        <f>IFERROR(VLOOKUP($A138,#REF!,16,FALSE),"0")</f>
        <v>0</v>
      </c>
      <c r="S138" s="53" t="str">
        <f>IFERROR(VLOOKUP($A138,#REF!,16,FALSE),"0")</f>
        <v>0</v>
      </c>
      <c r="T138" s="53" t="str">
        <f>IFERROR(VLOOKUP($A138,#REF!,16,FALSE),"0")</f>
        <v>0</v>
      </c>
      <c r="U138" s="53" t="str">
        <f>IFERROR(VLOOKUP($A138,#REF!,16,FALSE),"0")</f>
        <v>0</v>
      </c>
      <c r="V138" s="53" t="str">
        <f>IFERROR(VLOOKUP($A138,#REF!,16,FALSE),"0")</f>
        <v>0</v>
      </c>
      <c r="W138" s="53" t="str">
        <f>IFERROR(VLOOKUP($A138,#REF!,16,FALSE),"0")</f>
        <v>0</v>
      </c>
      <c r="X138" s="53" t="str">
        <f>IFERROR(VLOOKUP($A138,#REF!,16,FALSE),"0")</f>
        <v>0</v>
      </c>
      <c r="Y138" s="53" t="str">
        <f>IFERROR(VLOOKUP($A138,#REF!,16,FALSE),"0")</f>
        <v>0</v>
      </c>
      <c r="Z138" s="53" t="str">
        <f>IFERROR(VLOOKUP($A138,#REF!,16,FALSE),"0")</f>
        <v>0</v>
      </c>
      <c r="AA138" s="53" t="str">
        <f>IFERROR(VLOOKUP($A138,#REF!,16,FALSE),"0")</f>
        <v>0</v>
      </c>
      <c r="AB138" s="53" t="str">
        <f>IFERROR(VLOOKUP($A138,#REF!,16,FALSE),"0")</f>
        <v>0</v>
      </c>
      <c r="AC138" s="56">
        <f t="shared" si="54"/>
        <v>0</v>
      </c>
      <c r="AE138" s="53" t="e">
        <f>$A$44</f>
        <v>#REF!</v>
      </c>
      <c r="AF138" s="53" t="str">
        <f>IFERROR(VLOOKUP($A138,#REF!,17,FALSE),"0")</f>
        <v>0</v>
      </c>
      <c r="AG138" s="53" t="str">
        <f>IFERROR(VLOOKUP($A138,#REF!,17,FALSE),"0")</f>
        <v>0</v>
      </c>
      <c r="AH138" s="53" t="str">
        <f>IFERROR(VLOOKUP($A138,#REF!,17,FALSE),"0")</f>
        <v>0</v>
      </c>
      <c r="AI138" s="53" t="str">
        <f>IFERROR(VLOOKUP($A138,#REF!,17,FALSE),"0")</f>
        <v>0</v>
      </c>
      <c r="AJ138" s="53" t="str">
        <f>IFERROR(VLOOKUP($A138,#REF!,17,FALSE),"0")</f>
        <v>0</v>
      </c>
      <c r="AK138" s="53" t="str">
        <f>IFERROR(VLOOKUP($A138,#REF!,17,FALSE),"0")</f>
        <v>0</v>
      </c>
      <c r="AL138" s="53" t="str">
        <f>IFERROR(VLOOKUP($A138,#REF!,17,FALSE),"0")</f>
        <v>0</v>
      </c>
      <c r="AM138" s="53" t="str">
        <f>IFERROR(VLOOKUP($A138,#REF!,17,FALSE),"0")</f>
        <v>0</v>
      </c>
      <c r="AN138" s="53" t="str">
        <f>IFERROR(VLOOKUP($A138,#REF!,17,FALSE),"0")</f>
        <v>0</v>
      </c>
      <c r="AO138" s="53" t="str">
        <f>IFERROR(VLOOKUP($A138,#REF!,17,FALSE),"0")</f>
        <v>0</v>
      </c>
      <c r="AP138" s="53" t="str">
        <f>IFERROR(VLOOKUP($A138,#REF!,17,FALSE),"0")</f>
        <v>0</v>
      </c>
      <c r="AQ138" s="53" t="str">
        <f>IFERROR(VLOOKUP($A138,#REF!,17,FALSE),"0")</f>
        <v>0</v>
      </c>
      <c r="AR138" s="56">
        <f t="shared" si="55"/>
        <v>0</v>
      </c>
      <c r="AT138" s="53" t="e">
        <f>$A$44</f>
        <v>#REF!</v>
      </c>
      <c r="AU138" s="53" t="str">
        <f>IFERROR(VLOOKUP($A138,#REF!,18,FALSE),"0")</f>
        <v>0</v>
      </c>
      <c r="AV138" s="53" t="str">
        <f>IFERROR(VLOOKUP($A138,#REF!,18,FALSE),"0")</f>
        <v>0</v>
      </c>
      <c r="AW138" s="53" t="str">
        <f>IFERROR(VLOOKUP($A138,#REF!,18,FALSE),"0")</f>
        <v>0</v>
      </c>
      <c r="AX138" s="53" t="str">
        <f>IFERROR(VLOOKUP($A138,#REF!,18,FALSE),"0")</f>
        <v>0</v>
      </c>
      <c r="AY138" s="53" t="str">
        <f>IFERROR(VLOOKUP($A138,#REF!,18,FALSE),"0")</f>
        <v>0</v>
      </c>
      <c r="AZ138" s="53" t="str">
        <f>IFERROR(VLOOKUP($A138,#REF!,18,FALSE),"0")</f>
        <v>0</v>
      </c>
      <c r="BA138" s="53" t="str">
        <f>IFERROR(VLOOKUP($A138,#REF!,18,FALSE),"0")</f>
        <v>0</v>
      </c>
      <c r="BB138" s="53" t="str">
        <f>IFERROR(VLOOKUP($A138,#REF!,18,FALSE),"0")</f>
        <v>0</v>
      </c>
      <c r="BC138" s="53" t="str">
        <f>IFERROR(VLOOKUP($A138,#REF!,18,FALSE),"0")</f>
        <v>0</v>
      </c>
      <c r="BD138" s="53" t="str">
        <f>IFERROR(VLOOKUP($A138,#REF!,18,FALSE),"0")</f>
        <v>0</v>
      </c>
      <c r="BE138" s="53" t="str">
        <f>IFERROR(VLOOKUP($A138,#REF!,18,FALSE),"0")</f>
        <v>0</v>
      </c>
      <c r="BF138" s="53" t="str">
        <f>IFERROR(VLOOKUP($A138,#REF!,18,FALSE),"0")</f>
        <v>0</v>
      </c>
      <c r="BG138" s="56">
        <f t="shared" si="56"/>
        <v>0</v>
      </c>
      <c r="BI138" s="53" t="e">
        <f>$A$44</f>
        <v>#REF!</v>
      </c>
      <c r="BJ138" s="53" t="str">
        <f>IFERROR(VLOOKUP($A138,#REF!,19,FALSE),"0")</f>
        <v>0</v>
      </c>
      <c r="BK138" s="53" t="str">
        <f>IFERROR(VLOOKUP($A138,#REF!,19,FALSE),"0")</f>
        <v>0</v>
      </c>
      <c r="BL138" s="53" t="str">
        <f>IFERROR(VLOOKUP($A138,#REF!,19,FALSE),"0")</f>
        <v>0</v>
      </c>
      <c r="BM138" s="53" t="str">
        <f>IFERROR(VLOOKUP($A138,#REF!,19,FALSE),"0")</f>
        <v>0</v>
      </c>
      <c r="BN138" s="53" t="str">
        <f>IFERROR(VLOOKUP($A138,#REF!,19,FALSE),"0")</f>
        <v>0</v>
      </c>
      <c r="BO138" s="53" t="str">
        <f>IFERROR(VLOOKUP($A138,#REF!,19,FALSE),"0")</f>
        <v>0</v>
      </c>
      <c r="BP138" s="53" t="str">
        <f>IFERROR(VLOOKUP($A138,#REF!,19,FALSE),"0")</f>
        <v>0</v>
      </c>
      <c r="BQ138" s="53" t="str">
        <f>IFERROR(VLOOKUP($A138,#REF!,19,FALSE),"0")</f>
        <v>0</v>
      </c>
      <c r="BR138" s="53" t="str">
        <f>IFERROR(VLOOKUP($A138,#REF!,19,FALSE),"0")</f>
        <v>0</v>
      </c>
      <c r="BS138" s="53" t="str">
        <f>IFERROR(VLOOKUP($A138,#REF!,19,FALSE),"0")</f>
        <v>0</v>
      </c>
      <c r="BT138" s="53" t="str">
        <f>IFERROR(VLOOKUP($A138,#REF!,19,FALSE),"0")</f>
        <v>0</v>
      </c>
      <c r="BU138" s="53" t="str">
        <f>IFERROR(VLOOKUP($A138,#REF!,19,FALSE),"0")</f>
        <v>0</v>
      </c>
      <c r="BV138" s="56">
        <f t="shared" si="57"/>
        <v>0</v>
      </c>
      <c r="CK138" s="56"/>
      <c r="CZ138" s="56"/>
    </row>
    <row r="139" spans="1:104" x14ac:dyDescent="0.25">
      <c r="A139" s="53" t="str">
        <f>$A$45</f>
        <v>kentoksu</v>
      </c>
      <c r="B139" s="53" t="str">
        <f>IFERROR(VLOOKUP($A139,#REF!,15,FALSE),"0")</f>
        <v>0</v>
      </c>
      <c r="C139" s="53" t="str">
        <f>IFERROR(VLOOKUP($A139,#REF!,15,FALSE),"0")</f>
        <v>0</v>
      </c>
      <c r="D139" s="53" t="str">
        <f>IFERROR(VLOOKUP($A139,#REF!,15,FALSE),"0")</f>
        <v>0</v>
      </c>
      <c r="E139" s="53" t="str">
        <f>IFERROR(VLOOKUP($A139,#REF!,15,FALSE),"0")</f>
        <v>0</v>
      </c>
      <c r="F139" s="53" t="str">
        <f>IFERROR(VLOOKUP($A139,#REF!,15,FALSE),"0")</f>
        <v>0</v>
      </c>
      <c r="G139" s="53" t="str">
        <f>IFERROR(VLOOKUP($A139,#REF!,15,FALSE),"0")</f>
        <v>0</v>
      </c>
      <c r="H139" s="53" t="str">
        <f>IFERROR(VLOOKUP($A139,#REF!,15,FALSE),"0")</f>
        <v>0</v>
      </c>
      <c r="I139" s="53" t="str">
        <f>IFERROR(VLOOKUP($A139,#REF!,15,FALSE),"0")</f>
        <v>0</v>
      </c>
      <c r="J139" s="53" t="str">
        <f>IFERROR(VLOOKUP($A139,#REF!,15,FALSE),"0")</f>
        <v>0</v>
      </c>
      <c r="K139" s="53" t="str">
        <f>IFERROR(VLOOKUP($A139,#REF!,15,FALSE),"0")</f>
        <v>0</v>
      </c>
      <c r="L139" s="53" t="str">
        <f>IFERROR(VLOOKUP($A139,#REF!,15,FALSE),"0")</f>
        <v>0</v>
      </c>
      <c r="M139" s="53" t="str">
        <f>IFERROR(VLOOKUP($A139,#REF!,15,FALSE),"0")</f>
        <v>0</v>
      </c>
      <c r="N139" s="56">
        <f t="shared" si="53"/>
        <v>0</v>
      </c>
      <c r="P139" s="53" t="str">
        <f>$A$45</f>
        <v>kentoksu</v>
      </c>
      <c r="Q139" s="53" t="str">
        <f>IFERROR(VLOOKUP($A139,#REF!,16,FALSE),"0")</f>
        <v>0</v>
      </c>
      <c r="R139" s="53" t="str">
        <f>IFERROR(VLOOKUP($A139,#REF!,16,FALSE),"0")</f>
        <v>0</v>
      </c>
      <c r="S139" s="53" t="str">
        <f>IFERROR(VLOOKUP($A139,#REF!,16,FALSE),"0")</f>
        <v>0</v>
      </c>
      <c r="T139" s="53" t="str">
        <f>IFERROR(VLOOKUP($A139,#REF!,16,FALSE),"0")</f>
        <v>0</v>
      </c>
      <c r="U139" s="53" t="str">
        <f>IFERROR(VLOOKUP($A139,#REF!,16,FALSE),"0")</f>
        <v>0</v>
      </c>
      <c r="V139" s="53" t="str">
        <f>IFERROR(VLOOKUP($A139,#REF!,16,FALSE),"0")</f>
        <v>0</v>
      </c>
      <c r="W139" s="53" t="str">
        <f>IFERROR(VLOOKUP($A139,#REF!,16,FALSE),"0")</f>
        <v>0</v>
      </c>
      <c r="X139" s="53" t="str">
        <f>IFERROR(VLOOKUP($A139,#REF!,16,FALSE),"0")</f>
        <v>0</v>
      </c>
      <c r="Y139" s="53" t="str">
        <f>IFERROR(VLOOKUP($A139,#REF!,16,FALSE),"0")</f>
        <v>0</v>
      </c>
      <c r="Z139" s="53" t="str">
        <f>IFERROR(VLOOKUP($A139,#REF!,16,FALSE),"0")</f>
        <v>0</v>
      </c>
      <c r="AA139" s="53" t="str">
        <f>IFERROR(VLOOKUP($A139,#REF!,16,FALSE),"0")</f>
        <v>0</v>
      </c>
      <c r="AB139" s="53" t="str">
        <f>IFERROR(VLOOKUP($A139,#REF!,16,FALSE),"0")</f>
        <v>0</v>
      </c>
      <c r="AC139" s="56">
        <f t="shared" si="54"/>
        <v>0</v>
      </c>
      <c r="AE139" s="53" t="str">
        <f>$A$45</f>
        <v>kentoksu</v>
      </c>
      <c r="AF139" s="53" t="str">
        <f>IFERROR(VLOOKUP($A139,#REF!,17,FALSE),"0")</f>
        <v>0</v>
      </c>
      <c r="AG139" s="53" t="str">
        <f>IFERROR(VLOOKUP($A139,#REF!,17,FALSE),"0")</f>
        <v>0</v>
      </c>
      <c r="AH139" s="53" t="str">
        <f>IFERROR(VLOOKUP($A139,#REF!,17,FALSE),"0")</f>
        <v>0</v>
      </c>
      <c r="AI139" s="53" t="str">
        <f>IFERROR(VLOOKUP($A139,#REF!,17,FALSE),"0")</f>
        <v>0</v>
      </c>
      <c r="AJ139" s="53" t="str">
        <f>IFERROR(VLOOKUP($A139,#REF!,17,FALSE),"0")</f>
        <v>0</v>
      </c>
      <c r="AK139" s="53" t="str">
        <f>IFERROR(VLOOKUP($A139,#REF!,17,FALSE),"0")</f>
        <v>0</v>
      </c>
      <c r="AL139" s="53" t="str">
        <f>IFERROR(VLOOKUP($A139,#REF!,17,FALSE),"0")</f>
        <v>0</v>
      </c>
      <c r="AM139" s="53" t="str">
        <f>IFERROR(VLOOKUP($A139,#REF!,17,FALSE),"0")</f>
        <v>0</v>
      </c>
      <c r="AN139" s="53" t="str">
        <f>IFERROR(VLOOKUP($A139,#REF!,17,FALSE),"0")</f>
        <v>0</v>
      </c>
      <c r="AO139" s="53" t="str">
        <f>IFERROR(VLOOKUP($A139,#REF!,17,FALSE),"0")</f>
        <v>0</v>
      </c>
      <c r="AP139" s="53" t="str">
        <f>IFERROR(VLOOKUP($A139,#REF!,17,FALSE),"0")</f>
        <v>0</v>
      </c>
      <c r="AQ139" s="53" t="str">
        <f>IFERROR(VLOOKUP($A139,#REF!,17,FALSE),"0")</f>
        <v>0</v>
      </c>
      <c r="AR139" s="56">
        <f t="shared" si="55"/>
        <v>0</v>
      </c>
      <c r="AT139" s="53" t="str">
        <f>$A$45</f>
        <v>kentoksu</v>
      </c>
      <c r="AU139" s="53" t="str">
        <f>IFERROR(VLOOKUP($A139,#REF!,18,FALSE),"0")</f>
        <v>0</v>
      </c>
      <c r="AV139" s="53" t="str">
        <f>IFERROR(VLOOKUP($A139,#REF!,18,FALSE),"0")</f>
        <v>0</v>
      </c>
      <c r="AW139" s="53" t="str">
        <f>IFERROR(VLOOKUP($A139,#REF!,18,FALSE),"0")</f>
        <v>0</v>
      </c>
      <c r="AX139" s="53" t="str">
        <f>IFERROR(VLOOKUP($A139,#REF!,18,FALSE),"0")</f>
        <v>0</v>
      </c>
      <c r="AY139" s="53" t="str">
        <f>IFERROR(VLOOKUP($A139,#REF!,18,FALSE),"0")</f>
        <v>0</v>
      </c>
      <c r="AZ139" s="53" t="str">
        <f>IFERROR(VLOOKUP($A139,#REF!,18,FALSE),"0")</f>
        <v>0</v>
      </c>
      <c r="BA139" s="53" t="str">
        <f>IFERROR(VLOOKUP($A139,#REF!,18,FALSE),"0")</f>
        <v>0</v>
      </c>
      <c r="BB139" s="53" t="str">
        <f>IFERROR(VLOOKUP($A139,#REF!,18,FALSE),"0")</f>
        <v>0</v>
      </c>
      <c r="BC139" s="53" t="str">
        <f>IFERROR(VLOOKUP($A139,#REF!,18,FALSE),"0")</f>
        <v>0</v>
      </c>
      <c r="BD139" s="53" t="str">
        <f>IFERROR(VLOOKUP($A139,#REF!,18,FALSE),"0")</f>
        <v>0</v>
      </c>
      <c r="BE139" s="53" t="str">
        <f>IFERROR(VLOOKUP($A139,#REF!,18,FALSE),"0")</f>
        <v>0</v>
      </c>
      <c r="BF139" s="53" t="str">
        <f>IFERROR(VLOOKUP($A139,#REF!,18,FALSE),"0")</f>
        <v>0</v>
      </c>
      <c r="BG139" s="56">
        <f t="shared" si="56"/>
        <v>0</v>
      </c>
      <c r="BI139" s="53" t="str">
        <f>$A$45</f>
        <v>kentoksu</v>
      </c>
      <c r="BJ139" s="53" t="str">
        <f>IFERROR(VLOOKUP($A139,#REF!,19,FALSE),"0")</f>
        <v>0</v>
      </c>
      <c r="BK139" s="53" t="str">
        <f>IFERROR(VLOOKUP($A139,#REF!,19,FALSE),"0")</f>
        <v>0</v>
      </c>
      <c r="BL139" s="53" t="str">
        <f>IFERROR(VLOOKUP($A139,#REF!,19,FALSE),"0")</f>
        <v>0</v>
      </c>
      <c r="BM139" s="53" t="str">
        <f>IFERROR(VLOOKUP($A139,#REF!,19,FALSE),"0")</f>
        <v>0</v>
      </c>
      <c r="BN139" s="53" t="str">
        <f>IFERROR(VLOOKUP($A139,#REF!,19,FALSE),"0")</f>
        <v>0</v>
      </c>
      <c r="BO139" s="53" t="str">
        <f>IFERROR(VLOOKUP($A139,#REF!,19,FALSE),"0")</f>
        <v>0</v>
      </c>
      <c r="BP139" s="53" t="str">
        <f>IFERROR(VLOOKUP($A139,#REF!,19,FALSE),"0")</f>
        <v>0</v>
      </c>
      <c r="BQ139" s="53" t="str">
        <f>IFERROR(VLOOKUP($A139,#REF!,19,FALSE),"0")</f>
        <v>0</v>
      </c>
      <c r="BR139" s="53" t="str">
        <f>IFERROR(VLOOKUP($A139,#REF!,19,FALSE),"0")</f>
        <v>0</v>
      </c>
      <c r="BS139" s="53" t="str">
        <f>IFERROR(VLOOKUP($A139,#REF!,19,FALSE),"0")</f>
        <v>0</v>
      </c>
      <c r="BT139" s="53" t="str">
        <f>IFERROR(VLOOKUP($A139,#REF!,19,FALSE),"0")</f>
        <v>0</v>
      </c>
      <c r="BU139" s="53" t="str">
        <f>IFERROR(VLOOKUP($A139,#REF!,19,FALSE),"0")</f>
        <v>0</v>
      </c>
      <c r="BV139" s="56">
        <f t="shared" si="57"/>
        <v>0</v>
      </c>
      <c r="CK139" s="56"/>
      <c r="CZ139" s="56"/>
    </row>
    <row r="140" spans="1:104" x14ac:dyDescent="0.25">
      <c r="A140" s="53" t="e">
        <f>$A$46</f>
        <v>#REF!</v>
      </c>
      <c r="B140" s="53" t="str">
        <f>IFERROR(VLOOKUP($A140,#REF!,15,FALSE),"0")</f>
        <v>0</v>
      </c>
      <c r="C140" s="53" t="str">
        <f>IFERROR(VLOOKUP($A140,#REF!,15,FALSE),"0")</f>
        <v>0</v>
      </c>
      <c r="D140" s="53" t="str">
        <f>IFERROR(VLOOKUP($A140,#REF!,15,FALSE),"0")</f>
        <v>0</v>
      </c>
      <c r="E140" s="53" t="str">
        <f>IFERROR(VLOOKUP($A140,#REF!,15,FALSE),"0")</f>
        <v>0</v>
      </c>
      <c r="F140" s="53" t="str">
        <f>IFERROR(VLOOKUP($A140,#REF!,15,FALSE),"0")</f>
        <v>0</v>
      </c>
      <c r="G140" s="53" t="str">
        <f>IFERROR(VLOOKUP($A140,#REF!,15,FALSE),"0")</f>
        <v>0</v>
      </c>
      <c r="H140" s="53" t="str">
        <f>IFERROR(VLOOKUP($A140,#REF!,15,FALSE),"0")</f>
        <v>0</v>
      </c>
      <c r="I140" s="53" t="str">
        <f>IFERROR(VLOOKUP($A140,#REF!,15,FALSE),"0")</f>
        <v>0</v>
      </c>
      <c r="J140" s="53" t="str">
        <f>IFERROR(VLOOKUP($A140,#REF!,15,FALSE),"0")</f>
        <v>0</v>
      </c>
      <c r="K140" s="53" t="str">
        <f>IFERROR(VLOOKUP($A140,#REF!,15,FALSE),"0")</f>
        <v>0</v>
      </c>
      <c r="L140" s="53" t="str">
        <f>IFERROR(VLOOKUP($A140,#REF!,15,FALSE),"0")</f>
        <v>0</v>
      </c>
      <c r="M140" s="53" t="str">
        <f>IFERROR(VLOOKUP($A140,#REF!,15,FALSE),"0")</f>
        <v>0</v>
      </c>
      <c r="N140" s="56">
        <f t="shared" si="53"/>
        <v>0</v>
      </c>
      <c r="P140" s="53" t="e">
        <f>$A$46</f>
        <v>#REF!</v>
      </c>
      <c r="Q140" s="53" t="str">
        <f>IFERROR(VLOOKUP($A140,#REF!,16,FALSE),"0")</f>
        <v>0</v>
      </c>
      <c r="R140" s="53" t="str">
        <f>IFERROR(VLOOKUP($A140,#REF!,16,FALSE),"0")</f>
        <v>0</v>
      </c>
      <c r="S140" s="53" t="str">
        <f>IFERROR(VLOOKUP($A140,#REF!,16,FALSE),"0")</f>
        <v>0</v>
      </c>
      <c r="T140" s="53" t="str">
        <f>IFERROR(VLOOKUP($A140,#REF!,16,FALSE),"0")</f>
        <v>0</v>
      </c>
      <c r="U140" s="53" t="str">
        <f>IFERROR(VLOOKUP($A140,#REF!,16,FALSE),"0")</f>
        <v>0</v>
      </c>
      <c r="V140" s="53" t="str">
        <f>IFERROR(VLOOKUP($A140,#REF!,16,FALSE),"0")</f>
        <v>0</v>
      </c>
      <c r="W140" s="53" t="str">
        <f>IFERROR(VLOOKUP($A140,#REF!,16,FALSE),"0")</f>
        <v>0</v>
      </c>
      <c r="X140" s="53" t="str">
        <f>IFERROR(VLOOKUP($A140,#REF!,16,FALSE),"0")</f>
        <v>0</v>
      </c>
      <c r="Y140" s="53" t="str">
        <f>IFERROR(VLOOKUP($A140,#REF!,16,FALSE),"0")</f>
        <v>0</v>
      </c>
      <c r="Z140" s="53" t="str">
        <f>IFERROR(VLOOKUP($A140,#REF!,16,FALSE),"0")</f>
        <v>0</v>
      </c>
      <c r="AA140" s="53" t="str">
        <f>IFERROR(VLOOKUP($A140,#REF!,16,FALSE),"0")</f>
        <v>0</v>
      </c>
      <c r="AB140" s="53" t="str">
        <f>IFERROR(VLOOKUP($A140,#REF!,16,FALSE),"0")</f>
        <v>0</v>
      </c>
      <c r="AC140" s="56">
        <f t="shared" si="54"/>
        <v>0</v>
      </c>
      <c r="AE140" s="53" t="e">
        <f>$A$46</f>
        <v>#REF!</v>
      </c>
      <c r="AF140" s="53" t="str">
        <f>IFERROR(VLOOKUP($A140,#REF!,17,FALSE),"0")</f>
        <v>0</v>
      </c>
      <c r="AG140" s="53" t="str">
        <f>IFERROR(VLOOKUP($A140,#REF!,17,FALSE),"0")</f>
        <v>0</v>
      </c>
      <c r="AH140" s="53" t="str">
        <f>IFERROR(VLOOKUP($A140,#REF!,17,FALSE),"0")</f>
        <v>0</v>
      </c>
      <c r="AI140" s="53" t="str">
        <f>IFERROR(VLOOKUP($A140,#REF!,17,FALSE),"0")</f>
        <v>0</v>
      </c>
      <c r="AJ140" s="53" t="str">
        <f>IFERROR(VLOOKUP($A140,#REF!,17,FALSE),"0")</f>
        <v>0</v>
      </c>
      <c r="AK140" s="53" t="str">
        <f>IFERROR(VLOOKUP($A140,#REF!,17,FALSE),"0")</f>
        <v>0</v>
      </c>
      <c r="AL140" s="53" t="str">
        <f>IFERROR(VLOOKUP($A140,#REF!,17,FALSE),"0")</f>
        <v>0</v>
      </c>
      <c r="AM140" s="53" t="str">
        <f>IFERROR(VLOOKUP($A140,#REF!,17,FALSE),"0")</f>
        <v>0</v>
      </c>
      <c r="AN140" s="53" t="str">
        <f>IFERROR(VLOOKUP($A140,#REF!,17,FALSE),"0")</f>
        <v>0</v>
      </c>
      <c r="AO140" s="53" t="str">
        <f>IFERROR(VLOOKUP($A140,#REF!,17,FALSE),"0")</f>
        <v>0</v>
      </c>
      <c r="AP140" s="53" t="str">
        <f>IFERROR(VLOOKUP($A140,#REF!,17,FALSE),"0")</f>
        <v>0</v>
      </c>
      <c r="AQ140" s="53" t="str">
        <f>IFERROR(VLOOKUP($A140,#REF!,17,FALSE),"0")</f>
        <v>0</v>
      </c>
      <c r="AR140" s="56">
        <f t="shared" si="55"/>
        <v>0</v>
      </c>
      <c r="AT140" s="53" t="e">
        <f>$A$46</f>
        <v>#REF!</v>
      </c>
      <c r="AU140" s="53" t="str">
        <f>IFERROR(VLOOKUP($A140,#REF!,18,FALSE),"0")</f>
        <v>0</v>
      </c>
      <c r="AV140" s="53" t="str">
        <f>IFERROR(VLOOKUP($A140,#REF!,18,FALSE),"0")</f>
        <v>0</v>
      </c>
      <c r="AW140" s="53" t="str">
        <f>IFERROR(VLOOKUP($A140,#REF!,18,FALSE),"0")</f>
        <v>0</v>
      </c>
      <c r="AX140" s="53" t="str">
        <f>IFERROR(VLOOKUP($A140,#REF!,18,FALSE),"0")</f>
        <v>0</v>
      </c>
      <c r="AY140" s="53" t="str">
        <f>IFERROR(VLOOKUP($A140,#REF!,18,FALSE),"0")</f>
        <v>0</v>
      </c>
      <c r="AZ140" s="53" t="str">
        <f>IFERROR(VLOOKUP($A140,#REF!,18,FALSE),"0")</f>
        <v>0</v>
      </c>
      <c r="BA140" s="53" t="str">
        <f>IFERROR(VLOOKUP($A140,#REF!,18,FALSE),"0")</f>
        <v>0</v>
      </c>
      <c r="BB140" s="53" t="str">
        <f>IFERROR(VLOOKUP($A140,#REF!,18,FALSE),"0")</f>
        <v>0</v>
      </c>
      <c r="BC140" s="53" t="str">
        <f>IFERROR(VLOOKUP($A140,#REF!,18,FALSE),"0")</f>
        <v>0</v>
      </c>
      <c r="BD140" s="53" t="str">
        <f>IFERROR(VLOOKUP($A140,#REF!,18,FALSE),"0")</f>
        <v>0</v>
      </c>
      <c r="BE140" s="53" t="str">
        <f>IFERROR(VLOOKUP($A140,#REF!,18,FALSE),"0")</f>
        <v>0</v>
      </c>
      <c r="BF140" s="53" t="str">
        <f>IFERROR(VLOOKUP($A140,#REF!,18,FALSE),"0")</f>
        <v>0</v>
      </c>
      <c r="BG140" s="56">
        <f t="shared" si="56"/>
        <v>0</v>
      </c>
      <c r="BI140" s="53" t="e">
        <f>$A$46</f>
        <v>#REF!</v>
      </c>
      <c r="BJ140" s="53" t="str">
        <f>IFERROR(VLOOKUP($A140,#REF!,19,FALSE),"0")</f>
        <v>0</v>
      </c>
      <c r="BK140" s="53" t="str">
        <f>IFERROR(VLOOKUP($A140,#REF!,19,FALSE),"0")</f>
        <v>0</v>
      </c>
      <c r="BL140" s="53" t="str">
        <f>IFERROR(VLOOKUP($A140,#REF!,19,FALSE),"0")</f>
        <v>0</v>
      </c>
      <c r="BM140" s="53" t="str">
        <f>IFERROR(VLOOKUP($A140,#REF!,19,FALSE),"0")</f>
        <v>0</v>
      </c>
      <c r="BN140" s="53" t="str">
        <f>IFERROR(VLOOKUP($A140,#REF!,19,FALSE),"0")</f>
        <v>0</v>
      </c>
      <c r="BO140" s="53" t="str">
        <f>IFERROR(VLOOKUP($A140,#REF!,19,FALSE),"0")</f>
        <v>0</v>
      </c>
      <c r="BP140" s="53" t="str">
        <f>IFERROR(VLOOKUP($A140,#REF!,19,FALSE),"0")</f>
        <v>0</v>
      </c>
      <c r="BQ140" s="53" t="str">
        <f>IFERROR(VLOOKUP($A140,#REF!,19,FALSE),"0")</f>
        <v>0</v>
      </c>
      <c r="BR140" s="53" t="str">
        <f>IFERROR(VLOOKUP($A140,#REF!,19,FALSE),"0")</f>
        <v>0</v>
      </c>
      <c r="BS140" s="53" t="str">
        <f>IFERROR(VLOOKUP($A140,#REF!,19,FALSE),"0")</f>
        <v>0</v>
      </c>
      <c r="BT140" s="53" t="str">
        <f>IFERROR(VLOOKUP($A140,#REF!,19,FALSE),"0")</f>
        <v>0</v>
      </c>
      <c r="BU140" s="53" t="str">
        <f>IFERROR(VLOOKUP($A140,#REF!,19,FALSE),"0")</f>
        <v>0</v>
      </c>
      <c r="BV140" s="56">
        <f t="shared" si="57"/>
        <v>0</v>
      </c>
      <c r="CK140" s="56"/>
      <c r="CZ140" s="56"/>
    </row>
    <row r="141" spans="1:104" ht="18" thickBot="1" x14ac:dyDescent="0.3">
      <c r="A141" s="72"/>
      <c r="N141" s="56"/>
      <c r="P141" s="72"/>
      <c r="AC141" s="56"/>
      <c r="AE141" s="72"/>
      <c r="AR141" s="56"/>
      <c r="AT141" s="72"/>
      <c r="BG141" s="56"/>
      <c r="BI141" s="72"/>
      <c r="BV141" s="56"/>
      <c r="CK141" s="56"/>
      <c r="CZ141" s="56"/>
    </row>
    <row r="142" spans="1:104" s="72" customFormat="1" ht="18" thickBot="1" x14ac:dyDescent="0.3">
      <c r="N142" s="73"/>
      <c r="AC142" s="73"/>
      <c r="AR142" s="73"/>
      <c r="BG142" s="73"/>
      <c r="BV142" s="73"/>
      <c r="CK142" s="73"/>
      <c r="CZ142" s="73"/>
    </row>
    <row r="143" spans="1:104" x14ac:dyDescent="0.25">
      <c r="B143" s="53" t="s">
        <v>100</v>
      </c>
      <c r="C143" s="53" t="s">
        <v>101</v>
      </c>
      <c r="D143" s="53" t="s">
        <v>102</v>
      </c>
      <c r="E143" s="53" t="s">
        <v>103</v>
      </c>
      <c r="F143" s="53" t="s">
        <v>104</v>
      </c>
      <c r="G143" s="53" t="s">
        <v>105</v>
      </c>
      <c r="H143" s="53" t="s">
        <v>106</v>
      </c>
      <c r="I143" s="53" t="s">
        <v>107</v>
      </c>
      <c r="J143" s="53" t="s">
        <v>108</v>
      </c>
      <c r="K143" s="53" t="s">
        <v>109</v>
      </c>
      <c r="L143" s="53" t="s">
        <v>110</v>
      </c>
      <c r="M143" s="53" t="s">
        <v>111</v>
      </c>
      <c r="N143" s="56" t="s">
        <v>6</v>
      </c>
      <c r="Q143" s="53" t="s">
        <v>100</v>
      </c>
      <c r="R143" s="53" t="s">
        <v>101</v>
      </c>
      <c r="S143" s="53" t="s">
        <v>102</v>
      </c>
      <c r="T143" s="53" t="s">
        <v>103</v>
      </c>
      <c r="U143" s="53" t="s">
        <v>104</v>
      </c>
      <c r="V143" s="53" t="s">
        <v>105</v>
      </c>
      <c r="W143" s="53" t="s">
        <v>106</v>
      </c>
      <c r="X143" s="53" t="s">
        <v>107</v>
      </c>
      <c r="Y143" s="53" t="s">
        <v>108</v>
      </c>
      <c r="Z143" s="53" t="s">
        <v>109</v>
      </c>
      <c r="AA143" s="53" t="s">
        <v>110</v>
      </c>
      <c r="AB143" s="53" t="s">
        <v>111</v>
      </c>
      <c r="AC143" s="56" t="s">
        <v>6</v>
      </c>
      <c r="AF143" s="53" t="s">
        <v>100</v>
      </c>
      <c r="AG143" s="53" t="s">
        <v>101</v>
      </c>
      <c r="AH143" s="53" t="s">
        <v>102</v>
      </c>
      <c r="AI143" s="53" t="s">
        <v>103</v>
      </c>
      <c r="AJ143" s="53" t="s">
        <v>104</v>
      </c>
      <c r="AK143" s="53" t="s">
        <v>105</v>
      </c>
      <c r="AL143" s="53" t="s">
        <v>106</v>
      </c>
      <c r="AM143" s="53" t="s">
        <v>107</v>
      </c>
      <c r="AN143" s="53" t="s">
        <v>108</v>
      </c>
      <c r="AO143" s="53" t="s">
        <v>109</v>
      </c>
      <c r="AP143" s="53" t="s">
        <v>110</v>
      </c>
      <c r="AQ143" s="53" t="s">
        <v>111</v>
      </c>
      <c r="AR143" s="56" t="s">
        <v>6</v>
      </c>
      <c r="AU143" s="53" t="s">
        <v>100</v>
      </c>
      <c r="AV143" s="53" t="s">
        <v>101</v>
      </c>
      <c r="AW143" s="53" t="s">
        <v>102</v>
      </c>
      <c r="AX143" s="53" t="s">
        <v>103</v>
      </c>
      <c r="AY143" s="53" t="s">
        <v>104</v>
      </c>
      <c r="AZ143" s="53" t="s">
        <v>105</v>
      </c>
      <c r="BA143" s="53" t="s">
        <v>106</v>
      </c>
      <c r="BB143" s="53" t="s">
        <v>107</v>
      </c>
      <c r="BC143" s="53" t="s">
        <v>108</v>
      </c>
      <c r="BD143" s="53" t="s">
        <v>109</v>
      </c>
      <c r="BE143" s="53" t="s">
        <v>110</v>
      </c>
      <c r="BF143" s="53" t="s">
        <v>111</v>
      </c>
      <c r="BG143" s="56" t="s">
        <v>6</v>
      </c>
      <c r="BJ143" s="53" t="s">
        <v>100</v>
      </c>
      <c r="BK143" s="53" t="s">
        <v>101</v>
      </c>
      <c r="BL143" s="53" t="s">
        <v>102</v>
      </c>
      <c r="BM143" s="53" t="s">
        <v>103</v>
      </c>
      <c r="BN143" s="53" t="s">
        <v>104</v>
      </c>
      <c r="BO143" s="53" t="s">
        <v>105</v>
      </c>
      <c r="BP143" s="53" t="s">
        <v>106</v>
      </c>
      <c r="BQ143" s="53" t="s">
        <v>107</v>
      </c>
      <c r="BR143" s="53" t="s">
        <v>108</v>
      </c>
      <c r="BS143" s="53" t="s">
        <v>109</v>
      </c>
      <c r="BT143" s="53" t="s">
        <v>110</v>
      </c>
      <c r="BU143" s="53" t="s">
        <v>111</v>
      </c>
      <c r="BV143" s="56" t="s">
        <v>6</v>
      </c>
      <c r="CK143" s="56"/>
      <c r="CZ143" s="56"/>
    </row>
    <row r="144" spans="1:104" x14ac:dyDescent="0.25">
      <c r="A144" s="54" t="s">
        <v>23</v>
      </c>
      <c r="N144" s="56"/>
      <c r="P144" s="54" t="s">
        <v>24</v>
      </c>
      <c r="AC144" s="56"/>
      <c r="AE144" s="54" t="s">
        <v>25</v>
      </c>
      <c r="AR144" s="56"/>
      <c r="AT144" s="54" t="s">
        <v>26</v>
      </c>
      <c r="BG144" s="56"/>
      <c r="BI144" s="54" t="s">
        <v>27</v>
      </c>
      <c r="BV144" s="56"/>
      <c r="CK144" s="56"/>
      <c r="CZ144" s="56"/>
    </row>
    <row r="145" spans="1:104" x14ac:dyDescent="0.25">
      <c r="A145" s="53" t="e">
        <f>$A$3</f>
        <v>#REF!</v>
      </c>
      <c r="B145" s="53" t="str">
        <f>IFERROR(VLOOKUP($A145,#REF!,20,FALSE),"0")</f>
        <v>0</v>
      </c>
      <c r="C145" s="53" t="str">
        <f>IFERROR(VLOOKUP($A145,#REF!,20,FALSE),"0")</f>
        <v>0</v>
      </c>
      <c r="D145" s="53" t="str">
        <f>IFERROR(VLOOKUP($A145,#REF!,20,FALSE),"0")</f>
        <v>0</v>
      </c>
      <c r="E145" s="53" t="str">
        <f>IFERROR(VLOOKUP($A145,#REF!,20,FALSE),"0")</f>
        <v>0</v>
      </c>
      <c r="F145" s="53" t="str">
        <f>IFERROR(VLOOKUP($A145,#REF!,20,FALSE),"0")</f>
        <v>0</v>
      </c>
      <c r="G145" s="53" t="str">
        <f>IFERROR(VLOOKUP($A145,#REF!,20,FALSE),"0")</f>
        <v>0</v>
      </c>
      <c r="H145" s="53" t="str">
        <f>IFERROR(VLOOKUP($A145,#REF!,20,FALSE),"0")</f>
        <v>0</v>
      </c>
      <c r="I145" s="53" t="str">
        <f>IFERROR(VLOOKUP($A145,#REF!,20,FALSE),"0")</f>
        <v>0</v>
      </c>
      <c r="J145" s="53" t="str">
        <f>IFERROR(VLOOKUP($A145,#REF!,20,FALSE),"0")</f>
        <v>0</v>
      </c>
      <c r="K145" s="53" t="str">
        <f>IFERROR(VLOOKUP($A145,#REF!,20,FALSE),"0")</f>
        <v>0</v>
      </c>
      <c r="L145" s="53" t="str">
        <f>IFERROR(VLOOKUP($A145,#REF!,20,FALSE),"0")</f>
        <v>0</v>
      </c>
      <c r="M145" s="53" t="str">
        <f>IFERROR(VLOOKUP($A145,#REF!,20,FALSE),"0")</f>
        <v>0</v>
      </c>
      <c r="N145" s="56">
        <f t="shared" ref="N145:N184" si="58">SUM(B145:M145)</f>
        <v>0</v>
      </c>
      <c r="P145" s="53" t="e">
        <f>$A$3</f>
        <v>#REF!</v>
      </c>
      <c r="Q145" s="53" t="str">
        <f>IFERROR(VLOOKUP($A145,#REF!,21,FALSE),"0")</f>
        <v>0</v>
      </c>
      <c r="R145" s="53" t="str">
        <f>IFERROR(VLOOKUP($A145,#REF!,21,FALSE),"0")</f>
        <v>0</v>
      </c>
      <c r="S145" s="53" t="str">
        <f>IFERROR(VLOOKUP($A145,#REF!,21,FALSE),"0")</f>
        <v>0</v>
      </c>
      <c r="T145" s="53" t="str">
        <f>IFERROR(VLOOKUP($A145,#REF!,21,FALSE),"0")</f>
        <v>0</v>
      </c>
      <c r="U145" s="53" t="str">
        <f>IFERROR(VLOOKUP($A145,#REF!,21,FALSE),"0")</f>
        <v>0</v>
      </c>
      <c r="V145" s="53" t="str">
        <f>IFERROR(VLOOKUP($A145,#REF!,21,FALSE),"0")</f>
        <v>0</v>
      </c>
      <c r="W145" s="53" t="str">
        <f>IFERROR(VLOOKUP($A145,#REF!,21,FALSE),"0")</f>
        <v>0</v>
      </c>
      <c r="X145" s="53" t="str">
        <f>IFERROR(VLOOKUP($A145,#REF!,21,FALSE),"0")</f>
        <v>0</v>
      </c>
      <c r="Y145" s="53" t="str">
        <f>IFERROR(VLOOKUP($A145,#REF!,21,FALSE),"0")</f>
        <v>0</v>
      </c>
      <c r="Z145" s="53" t="str">
        <f>IFERROR(VLOOKUP($A145,#REF!,21,FALSE),"0")</f>
        <v>0</v>
      </c>
      <c r="AA145" s="53" t="str">
        <f>IFERROR(VLOOKUP($A145,#REF!,21,FALSE),"0")</f>
        <v>0</v>
      </c>
      <c r="AB145" s="53" t="str">
        <f>IFERROR(VLOOKUP($A145,#REF!,21,FALSE),"0")</f>
        <v>0</v>
      </c>
      <c r="AC145" s="56">
        <f t="shared" ref="AC145:AC184" si="59">SUM(Q145:AB145)</f>
        <v>0</v>
      </c>
      <c r="AE145" s="53" t="e">
        <f>$A$3</f>
        <v>#REF!</v>
      </c>
      <c r="AF145" s="53" t="str">
        <f>IFERROR(VLOOKUP($A145,#REF!,22,FALSE),"0")</f>
        <v>0</v>
      </c>
      <c r="AG145" s="53" t="str">
        <f>IFERROR(VLOOKUP($A145,#REF!,22,FALSE),"0")</f>
        <v>0</v>
      </c>
      <c r="AH145" s="53" t="str">
        <f>IFERROR(VLOOKUP($A145,#REF!,22,FALSE),"0")</f>
        <v>0</v>
      </c>
      <c r="AI145" s="53" t="str">
        <f>IFERROR(VLOOKUP($A145,#REF!,22,FALSE),"0")</f>
        <v>0</v>
      </c>
      <c r="AJ145" s="53" t="str">
        <f>IFERROR(VLOOKUP($A145,#REF!,22,FALSE),"0")</f>
        <v>0</v>
      </c>
      <c r="AK145" s="53" t="str">
        <f>IFERROR(VLOOKUP($A145,#REF!,22,FALSE),"0")</f>
        <v>0</v>
      </c>
      <c r="AL145" s="53" t="str">
        <f>IFERROR(VLOOKUP($A145,#REF!,22,FALSE),"0")</f>
        <v>0</v>
      </c>
      <c r="AM145" s="53" t="str">
        <f>IFERROR(VLOOKUP($A145,#REF!,22,FALSE),"0")</f>
        <v>0</v>
      </c>
      <c r="AN145" s="53" t="str">
        <f>IFERROR(VLOOKUP($A145,#REF!,22,FALSE),"0")</f>
        <v>0</v>
      </c>
      <c r="AO145" s="53" t="str">
        <f>IFERROR(VLOOKUP($A145,#REF!,22,FALSE),"0")</f>
        <v>0</v>
      </c>
      <c r="AP145" s="53" t="str">
        <f>IFERROR(VLOOKUP($A145,#REF!,22,FALSE),"0")</f>
        <v>0</v>
      </c>
      <c r="AQ145" s="53" t="str">
        <f>IFERROR(VLOOKUP($A145,#REF!,22,FALSE),"0")</f>
        <v>0</v>
      </c>
      <c r="AR145" s="56">
        <f t="shared" ref="AR145:AR184" si="60">SUM(AF145:AQ145)</f>
        <v>0</v>
      </c>
      <c r="AT145" s="53" t="e">
        <f>$A$3</f>
        <v>#REF!</v>
      </c>
      <c r="AU145" s="53" t="str">
        <f>IFERROR(VLOOKUP($A145,#REF!,23,FALSE),"0")</f>
        <v>0</v>
      </c>
      <c r="AV145" s="53" t="str">
        <f>IFERROR(VLOOKUP($A145,#REF!,23,FALSE),"0")</f>
        <v>0</v>
      </c>
      <c r="AW145" s="53" t="str">
        <f>IFERROR(VLOOKUP($A145,#REF!,23,FALSE),"0")</f>
        <v>0</v>
      </c>
      <c r="AX145" s="53" t="str">
        <f>IFERROR(VLOOKUP($A145,#REF!,23,FALSE),"0")</f>
        <v>0</v>
      </c>
      <c r="AY145" s="53" t="str">
        <f>IFERROR(VLOOKUP($A145,#REF!,23,FALSE),"0")</f>
        <v>0</v>
      </c>
      <c r="AZ145" s="53" t="str">
        <f>IFERROR(VLOOKUP($A145,#REF!,23,FALSE),"0")</f>
        <v>0</v>
      </c>
      <c r="BA145" s="53" t="str">
        <f>IFERROR(VLOOKUP($A145,#REF!,23,FALSE),"0")</f>
        <v>0</v>
      </c>
      <c r="BB145" s="53" t="str">
        <f>IFERROR(VLOOKUP($A145,#REF!,23,FALSE),"0")</f>
        <v>0</v>
      </c>
      <c r="BC145" s="53" t="str">
        <f>IFERROR(VLOOKUP($A145,#REF!,23,FALSE),"0")</f>
        <v>0</v>
      </c>
      <c r="BD145" s="53" t="str">
        <f>IFERROR(VLOOKUP($A145,#REF!,23,FALSE),"0")</f>
        <v>0</v>
      </c>
      <c r="BE145" s="53" t="str">
        <f>IFERROR(VLOOKUP($A145,#REF!,23,FALSE),"0")</f>
        <v>0</v>
      </c>
      <c r="BF145" s="53" t="str">
        <f>IFERROR(VLOOKUP($A145,#REF!,23,FALSE),"0")</f>
        <v>0</v>
      </c>
      <c r="BG145" s="56">
        <f t="shared" ref="BG145:BG184" si="61">SUM(AU145:BF145)</f>
        <v>0</v>
      </c>
      <c r="BI145" s="53" t="e">
        <f>$A$3</f>
        <v>#REF!</v>
      </c>
      <c r="BJ145" s="53" t="str">
        <f>IFERROR(VLOOKUP($A145,#REF!,24,FALSE),"0")</f>
        <v>0</v>
      </c>
      <c r="BK145" s="53" t="str">
        <f>IFERROR(VLOOKUP($A145,#REF!,24,FALSE),"0")</f>
        <v>0</v>
      </c>
      <c r="BL145" s="53" t="str">
        <f>IFERROR(VLOOKUP($A145,#REF!,24,FALSE),"0")</f>
        <v>0</v>
      </c>
      <c r="BM145" s="53" t="str">
        <f>IFERROR(VLOOKUP($A145,#REF!,24,FALSE),"0")</f>
        <v>0</v>
      </c>
      <c r="BN145" s="53" t="str">
        <f>IFERROR(VLOOKUP($A145,#REF!,24,FALSE),"0")</f>
        <v>0</v>
      </c>
      <c r="BO145" s="53" t="str">
        <f>IFERROR(VLOOKUP($A145,#REF!,24,FALSE),"0")</f>
        <v>0</v>
      </c>
      <c r="BP145" s="53" t="str">
        <f>IFERROR(VLOOKUP($A145,#REF!,24,FALSE),"0")</f>
        <v>0</v>
      </c>
      <c r="BQ145" s="53" t="str">
        <f>IFERROR(VLOOKUP($A145,#REF!,24,FALSE),"0")</f>
        <v>0</v>
      </c>
      <c r="BR145" s="53" t="str">
        <f>IFERROR(VLOOKUP($A145,#REF!,24,FALSE),"0")</f>
        <v>0</v>
      </c>
      <c r="BS145" s="53" t="str">
        <f>IFERROR(VLOOKUP($A145,#REF!,24,FALSE),"0")</f>
        <v>0</v>
      </c>
      <c r="BT145" s="53" t="str">
        <f>IFERROR(VLOOKUP($A145,#REF!,24,FALSE),"0")</f>
        <v>0</v>
      </c>
      <c r="BU145" s="53" t="str">
        <f>IFERROR(VLOOKUP($A145,#REF!,24,FALSE),"0")</f>
        <v>0</v>
      </c>
      <c r="BV145" s="56">
        <f t="shared" ref="BV145:BV184" si="62">SUM(BJ145:BU145)</f>
        <v>0</v>
      </c>
      <c r="CK145" s="56"/>
      <c r="CZ145" s="56"/>
    </row>
    <row r="146" spans="1:104" x14ac:dyDescent="0.25">
      <c r="A146" s="53" t="e">
        <f>$A$4</f>
        <v>#REF!</v>
      </c>
      <c r="B146" s="53" t="str">
        <f>IFERROR(VLOOKUP($A146,#REF!,20,FALSE),"0")</f>
        <v>0</v>
      </c>
      <c r="C146" s="53" t="str">
        <f>IFERROR(VLOOKUP($A146,#REF!,20,FALSE),"0")</f>
        <v>0</v>
      </c>
      <c r="D146" s="53" t="str">
        <f>IFERROR(VLOOKUP($A146,#REF!,20,FALSE),"0")</f>
        <v>0</v>
      </c>
      <c r="E146" s="53" t="str">
        <f>IFERROR(VLOOKUP($A146,#REF!,20,FALSE),"0")</f>
        <v>0</v>
      </c>
      <c r="F146" s="53" t="str">
        <f>IFERROR(VLOOKUP($A146,#REF!,20,FALSE),"0")</f>
        <v>0</v>
      </c>
      <c r="G146" s="53" t="str">
        <f>IFERROR(VLOOKUP($A146,#REF!,20,FALSE),"0")</f>
        <v>0</v>
      </c>
      <c r="H146" s="53" t="str">
        <f>IFERROR(VLOOKUP($A146,#REF!,20,FALSE),"0")</f>
        <v>0</v>
      </c>
      <c r="I146" s="53" t="str">
        <f>IFERROR(VLOOKUP($A146,#REF!,20,FALSE),"0")</f>
        <v>0</v>
      </c>
      <c r="J146" s="53" t="str">
        <f>IFERROR(VLOOKUP($A146,#REF!,20,FALSE),"0")</f>
        <v>0</v>
      </c>
      <c r="K146" s="53" t="str">
        <f>IFERROR(VLOOKUP($A146,#REF!,20,FALSE),"0")</f>
        <v>0</v>
      </c>
      <c r="L146" s="53" t="str">
        <f>IFERROR(VLOOKUP($A146,#REF!,20,FALSE),"0")</f>
        <v>0</v>
      </c>
      <c r="M146" s="53" t="str">
        <f>IFERROR(VLOOKUP($A146,#REF!,20,FALSE),"0")</f>
        <v>0</v>
      </c>
      <c r="N146" s="56">
        <f t="shared" si="58"/>
        <v>0</v>
      </c>
      <c r="P146" s="53" t="e">
        <f>$A$4</f>
        <v>#REF!</v>
      </c>
      <c r="Q146" s="53" t="str">
        <f>IFERROR(VLOOKUP($A146,#REF!,21,FALSE),"0")</f>
        <v>0</v>
      </c>
      <c r="R146" s="53" t="str">
        <f>IFERROR(VLOOKUP($A146,#REF!,21,FALSE),"0")</f>
        <v>0</v>
      </c>
      <c r="S146" s="53" t="str">
        <f>IFERROR(VLOOKUP($A146,#REF!,21,FALSE),"0")</f>
        <v>0</v>
      </c>
      <c r="T146" s="53" t="str">
        <f>IFERROR(VLOOKUP($A146,#REF!,21,FALSE),"0")</f>
        <v>0</v>
      </c>
      <c r="U146" s="53" t="str">
        <f>IFERROR(VLOOKUP($A146,#REF!,21,FALSE),"0")</f>
        <v>0</v>
      </c>
      <c r="V146" s="53" t="str">
        <f>IFERROR(VLOOKUP($A146,#REF!,21,FALSE),"0")</f>
        <v>0</v>
      </c>
      <c r="W146" s="53" t="str">
        <f>IFERROR(VLOOKUP($A146,#REF!,21,FALSE),"0")</f>
        <v>0</v>
      </c>
      <c r="X146" s="53" t="str">
        <f>IFERROR(VLOOKUP($A146,#REF!,21,FALSE),"0")</f>
        <v>0</v>
      </c>
      <c r="Y146" s="53" t="str">
        <f>IFERROR(VLOOKUP($A146,#REF!,21,FALSE),"0")</f>
        <v>0</v>
      </c>
      <c r="Z146" s="53" t="str">
        <f>IFERROR(VLOOKUP($A146,#REF!,21,FALSE),"0")</f>
        <v>0</v>
      </c>
      <c r="AA146" s="53" t="str">
        <f>IFERROR(VLOOKUP($A146,#REF!,21,FALSE),"0")</f>
        <v>0</v>
      </c>
      <c r="AB146" s="53" t="str">
        <f>IFERROR(VLOOKUP($A146,#REF!,21,FALSE),"0")</f>
        <v>0</v>
      </c>
      <c r="AC146" s="56">
        <f t="shared" si="59"/>
        <v>0</v>
      </c>
      <c r="AE146" s="53" t="e">
        <f>$A$4</f>
        <v>#REF!</v>
      </c>
      <c r="AF146" s="53" t="str">
        <f>IFERROR(VLOOKUP($A146,#REF!,22,FALSE),"0")</f>
        <v>0</v>
      </c>
      <c r="AG146" s="53" t="str">
        <f>IFERROR(VLOOKUP($A146,#REF!,22,FALSE),"0")</f>
        <v>0</v>
      </c>
      <c r="AH146" s="53" t="str">
        <f>IFERROR(VLOOKUP($A146,#REF!,22,FALSE),"0")</f>
        <v>0</v>
      </c>
      <c r="AI146" s="53" t="str">
        <f>IFERROR(VLOOKUP($A146,#REF!,22,FALSE),"0")</f>
        <v>0</v>
      </c>
      <c r="AJ146" s="53" t="str">
        <f>IFERROR(VLOOKUP($A146,#REF!,22,FALSE),"0")</f>
        <v>0</v>
      </c>
      <c r="AK146" s="53" t="str">
        <f>IFERROR(VLOOKUP($A146,#REF!,22,FALSE),"0")</f>
        <v>0</v>
      </c>
      <c r="AL146" s="53" t="str">
        <f>IFERROR(VLOOKUP($A146,#REF!,22,FALSE),"0")</f>
        <v>0</v>
      </c>
      <c r="AM146" s="53" t="str">
        <f>IFERROR(VLOOKUP($A146,#REF!,22,FALSE),"0")</f>
        <v>0</v>
      </c>
      <c r="AN146" s="53" t="str">
        <f>IFERROR(VLOOKUP($A146,#REF!,22,FALSE),"0")</f>
        <v>0</v>
      </c>
      <c r="AO146" s="53" t="str">
        <f>IFERROR(VLOOKUP($A146,#REF!,22,FALSE),"0")</f>
        <v>0</v>
      </c>
      <c r="AP146" s="53" t="str">
        <f>IFERROR(VLOOKUP($A146,#REF!,22,FALSE),"0")</f>
        <v>0</v>
      </c>
      <c r="AQ146" s="53" t="str">
        <f>IFERROR(VLOOKUP($A146,#REF!,22,FALSE),"0")</f>
        <v>0</v>
      </c>
      <c r="AR146" s="56">
        <f t="shared" si="60"/>
        <v>0</v>
      </c>
      <c r="AT146" s="53" t="e">
        <f>$A$4</f>
        <v>#REF!</v>
      </c>
      <c r="AU146" s="53" t="str">
        <f>IFERROR(VLOOKUP($A146,#REF!,23,FALSE),"0")</f>
        <v>0</v>
      </c>
      <c r="AV146" s="53" t="str">
        <f>IFERROR(VLOOKUP($A146,#REF!,23,FALSE),"0")</f>
        <v>0</v>
      </c>
      <c r="AW146" s="53" t="str">
        <f>IFERROR(VLOOKUP($A146,#REF!,23,FALSE),"0")</f>
        <v>0</v>
      </c>
      <c r="AX146" s="53" t="str">
        <f>IFERROR(VLOOKUP($A146,#REF!,23,FALSE),"0")</f>
        <v>0</v>
      </c>
      <c r="AY146" s="53" t="str">
        <f>IFERROR(VLOOKUP($A146,#REF!,23,FALSE),"0")</f>
        <v>0</v>
      </c>
      <c r="AZ146" s="53" t="str">
        <f>IFERROR(VLOOKUP($A146,#REF!,23,FALSE),"0")</f>
        <v>0</v>
      </c>
      <c r="BA146" s="53" t="str">
        <f>IFERROR(VLOOKUP($A146,#REF!,23,FALSE),"0")</f>
        <v>0</v>
      </c>
      <c r="BB146" s="53" t="str">
        <f>IFERROR(VLOOKUP($A146,#REF!,23,FALSE),"0")</f>
        <v>0</v>
      </c>
      <c r="BC146" s="53" t="str">
        <f>IFERROR(VLOOKUP($A146,#REF!,23,FALSE),"0")</f>
        <v>0</v>
      </c>
      <c r="BD146" s="53" t="str">
        <f>IFERROR(VLOOKUP($A146,#REF!,23,FALSE),"0")</f>
        <v>0</v>
      </c>
      <c r="BE146" s="53" t="str">
        <f>IFERROR(VLOOKUP($A146,#REF!,23,FALSE),"0")</f>
        <v>0</v>
      </c>
      <c r="BF146" s="53" t="str">
        <f>IFERROR(VLOOKUP($A146,#REF!,23,FALSE),"0")</f>
        <v>0</v>
      </c>
      <c r="BG146" s="56">
        <f t="shared" si="61"/>
        <v>0</v>
      </c>
      <c r="BI146" s="53" t="e">
        <f>$A$4</f>
        <v>#REF!</v>
      </c>
      <c r="BJ146" s="53" t="str">
        <f>IFERROR(VLOOKUP($A146,#REF!,24,FALSE),"0")</f>
        <v>0</v>
      </c>
      <c r="BK146" s="53" t="str">
        <f>IFERROR(VLOOKUP($A146,#REF!,24,FALSE),"0")</f>
        <v>0</v>
      </c>
      <c r="BL146" s="53" t="str">
        <f>IFERROR(VLOOKUP($A146,#REF!,24,FALSE),"0")</f>
        <v>0</v>
      </c>
      <c r="BM146" s="53" t="str">
        <f>IFERROR(VLOOKUP($A146,#REF!,24,FALSE),"0")</f>
        <v>0</v>
      </c>
      <c r="BN146" s="53" t="str">
        <f>IFERROR(VLOOKUP($A146,#REF!,24,FALSE),"0")</f>
        <v>0</v>
      </c>
      <c r="BO146" s="53" t="str">
        <f>IFERROR(VLOOKUP($A146,#REF!,24,FALSE),"0")</f>
        <v>0</v>
      </c>
      <c r="BP146" s="53" t="str">
        <f>IFERROR(VLOOKUP($A146,#REF!,24,FALSE),"0")</f>
        <v>0</v>
      </c>
      <c r="BQ146" s="53" t="str">
        <f>IFERROR(VLOOKUP($A146,#REF!,24,FALSE),"0")</f>
        <v>0</v>
      </c>
      <c r="BR146" s="53" t="str">
        <f>IFERROR(VLOOKUP($A146,#REF!,24,FALSE),"0")</f>
        <v>0</v>
      </c>
      <c r="BS146" s="53" t="str">
        <f>IFERROR(VLOOKUP($A146,#REF!,24,FALSE),"0")</f>
        <v>0</v>
      </c>
      <c r="BT146" s="53" t="str">
        <f>IFERROR(VLOOKUP($A146,#REF!,24,FALSE),"0")</f>
        <v>0</v>
      </c>
      <c r="BU146" s="53" t="str">
        <f>IFERROR(VLOOKUP($A146,#REF!,24,FALSE),"0")</f>
        <v>0</v>
      </c>
      <c r="BV146" s="56">
        <f t="shared" si="62"/>
        <v>0</v>
      </c>
      <c r="CK146" s="56"/>
      <c r="CZ146" s="56"/>
    </row>
    <row r="147" spans="1:104" x14ac:dyDescent="0.25">
      <c r="A147" s="53" t="e">
        <f>$A$5</f>
        <v>#REF!</v>
      </c>
      <c r="B147" s="53" t="str">
        <f>IFERROR(VLOOKUP($A147,#REF!,20,FALSE),"0")</f>
        <v>0</v>
      </c>
      <c r="C147" s="53" t="str">
        <f>IFERROR(VLOOKUP($A147,#REF!,20,FALSE),"0")</f>
        <v>0</v>
      </c>
      <c r="D147" s="53" t="str">
        <f>IFERROR(VLOOKUP($A147,#REF!,20,FALSE),"0")</f>
        <v>0</v>
      </c>
      <c r="E147" s="53" t="str">
        <f>IFERROR(VLOOKUP($A147,#REF!,20,FALSE),"0")</f>
        <v>0</v>
      </c>
      <c r="F147" s="53" t="str">
        <f>IFERROR(VLOOKUP($A147,#REF!,20,FALSE),"0")</f>
        <v>0</v>
      </c>
      <c r="G147" s="53" t="str">
        <f>IFERROR(VLOOKUP($A147,#REF!,20,FALSE),"0")</f>
        <v>0</v>
      </c>
      <c r="H147" s="53" t="str">
        <f>IFERROR(VLOOKUP($A147,#REF!,20,FALSE),"0")</f>
        <v>0</v>
      </c>
      <c r="I147" s="53" t="str">
        <f>IFERROR(VLOOKUP($A147,#REF!,20,FALSE),"0")</f>
        <v>0</v>
      </c>
      <c r="J147" s="53" t="str">
        <f>IFERROR(VLOOKUP($A147,#REF!,20,FALSE),"0")</f>
        <v>0</v>
      </c>
      <c r="K147" s="53" t="str">
        <f>IFERROR(VLOOKUP($A147,#REF!,20,FALSE),"0")</f>
        <v>0</v>
      </c>
      <c r="L147" s="53" t="str">
        <f>IFERROR(VLOOKUP($A147,#REF!,20,FALSE),"0")</f>
        <v>0</v>
      </c>
      <c r="M147" s="53" t="str">
        <f>IFERROR(VLOOKUP($A147,#REF!,20,FALSE),"0")</f>
        <v>0</v>
      </c>
      <c r="N147" s="56">
        <f t="shared" si="58"/>
        <v>0</v>
      </c>
      <c r="P147" s="53" t="e">
        <f>$A$5</f>
        <v>#REF!</v>
      </c>
      <c r="Q147" s="53" t="str">
        <f>IFERROR(VLOOKUP($A147,#REF!,21,FALSE),"0")</f>
        <v>0</v>
      </c>
      <c r="R147" s="53" t="str">
        <f>IFERROR(VLOOKUP($A147,#REF!,21,FALSE),"0")</f>
        <v>0</v>
      </c>
      <c r="S147" s="53" t="str">
        <f>IFERROR(VLOOKUP($A147,#REF!,21,FALSE),"0")</f>
        <v>0</v>
      </c>
      <c r="T147" s="53" t="str">
        <f>IFERROR(VLOOKUP($A147,#REF!,21,FALSE),"0")</f>
        <v>0</v>
      </c>
      <c r="U147" s="53" t="str">
        <f>IFERROR(VLOOKUP($A147,#REF!,21,FALSE),"0")</f>
        <v>0</v>
      </c>
      <c r="V147" s="53" t="str">
        <f>IFERROR(VLOOKUP($A147,#REF!,21,FALSE),"0")</f>
        <v>0</v>
      </c>
      <c r="W147" s="53" t="str">
        <f>IFERROR(VLOOKUP($A147,#REF!,21,FALSE),"0")</f>
        <v>0</v>
      </c>
      <c r="X147" s="53" t="str">
        <f>IFERROR(VLOOKUP($A147,#REF!,21,FALSE),"0")</f>
        <v>0</v>
      </c>
      <c r="Y147" s="53" t="str">
        <f>IFERROR(VLOOKUP($A147,#REF!,21,FALSE),"0")</f>
        <v>0</v>
      </c>
      <c r="Z147" s="53" t="str">
        <f>IFERROR(VLOOKUP($A147,#REF!,21,FALSE),"0")</f>
        <v>0</v>
      </c>
      <c r="AA147" s="53" t="str">
        <f>IFERROR(VLOOKUP($A147,#REF!,21,FALSE),"0")</f>
        <v>0</v>
      </c>
      <c r="AB147" s="53" t="str">
        <f>IFERROR(VLOOKUP($A147,#REF!,21,FALSE),"0")</f>
        <v>0</v>
      </c>
      <c r="AC147" s="56">
        <f t="shared" si="59"/>
        <v>0</v>
      </c>
      <c r="AE147" s="53" t="e">
        <f>$A$5</f>
        <v>#REF!</v>
      </c>
      <c r="AF147" s="53" t="str">
        <f>IFERROR(VLOOKUP($A147,#REF!,22,FALSE),"0")</f>
        <v>0</v>
      </c>
      <c r="AG147" s="53" t="str">
        <f>IFERROR(VLOOKUP($A147,#REF!,22,FALSE),"0")</f>
        <v>0</v>
      </c>
      <c r="AH147" s="53" t="str">
        <f>IFERROR(VLOOKUP($A147,#REF!,22,FALSE),"0")</f>
        <v>0</v>
      </c>
      <c r="AI147" s="53" t="str">
        <f>IFERROR(VLOOKUP($A147,#REF!,22,FALSE),"0")</f>
        <v>0</v>
      </c>
      <c r="AJ147" s="53" t="str">
        <f>IFERROR(VLOOKUP($A147,#REF!,22,FALSE),"0")</f>
        <v>0</v>
      </c>
      <c r="AK147" s="53" t="str">
        <f>IFERROR(VLOOKUP($A147,#REF!,22,FALSE),"0")</f>
        <v>0</v>
      </c>
      <c r="AL147" s="53" t="str">
        <f>IFERROR(VLOOKUP($A147,#REF!,22,FALSE),"0")</f>
        <v>0</v>
      </c>
      <c r="AM147" s="53" t="str">
        <f>IFERROR(VLOOKUP($A147,#REF!,22,FALSE),"0")</f>
        <v>0</v>
      </c>
      <c r="AN147" s="53" t="str">
        <f>IFERROR(VLOOKUP($A147,#REF!,22,FALSE),"0")</f>
        <v>0</v>
      </c>
      <c r="AO147" s="53" t="str">
        <f>IFERROR(VLOOKUP($A147,#REF!,22,FALSE),"0")</f>
        <v>0</v>
      </c>
      <c r="AP147" s="53" t="str">
        <f>IFERROR(VLOOKUP($A147,#REF!,22,FALSE),"0")</f>
        <v>0</v>
      </c>
      <c r="AQ147" s="53" t="str">
        <f>IFERROR(VLOOKUP($A147,#REF!,22,FALSE),"0")</f>
        <v>0</v>
      </c>
      <c r="AR147" s="56">
        <f t="shared" si="60"/>
        <v>0</v>
      </c>
      <c r="AT147" s="53" t="e">
        <f>$A$5</f>
        <v>#REF!</v>
      </c>
      <c r="AU147" s="53" t="str">
        <f>IFERROR(VLOOKUP($A147,#REF!,23,FALSE),"0")</f>
        <v>0</v>
      </c>
      <c r="AV147" s="53" t="str">
        <f>IFERROR(VLOOKUP($A147,#REF!,23,FALSE),"0")</f>
        <v>0</v>
      </c>
      <c r="AW147" s="53" t="str">
        <f>IFERROR(VLOOKUP($A147,#REF!,23,FALSE),"0")</f>
        <v>0</v>
      </c>
      <c r="AX147" s="53" t="str">
        <f>IFERROR(VLOOKUP($A147,#REF!,23,FALSE),"0")</f>
        <v>0</v>
      </c>
      <c r="AY147" s="53" t="str">
        <f>IFERROR(VLOOKUP($A147,#REF!,23,FALSE),"0")</f>
        <v>0</v>
      </c>
      <c r="AZ147" s="53" t="str">
        <f>IFERROR(VLOOKUP($A147,#REF!,23,FALSE),"0")</f>
        <v>0</v>
      </c>
      <c r="BA147" s="53" t="str">
        <f>IFERROR(VLOOKUP($A147,#REF!,23,FALSE),"0")</f>
        <v>0</v>
      </c>
      <c r="BB147" s="53" t="str">
        <f>IFERROR(VLOOKUP($A147,#REF!,23,FALSE),"0")</f>
        <v>0</v>
      </c>
      <c r="BC147" s="53" t="str">
        <f>IFERROR(VLOOKUP($A147,#REF!,23,FALSE),"0")</f>
        <v>0</v>
      </c>
      <c r="BD147" s="53" t="str">
        <f>IFERROR(VLOOKUP($A147,#REF!,23,FALSE),"0")</f>
        <v>0</v>
      </c>
      <c r="BE147" s="53" t="str">
        <f>IFERROR(VLOOKUP($A147,#REF!,23,FALSE),"0")</f>
        <v>0</v>
      </c>
      <c r="BF147" s="53" t="str">
        <f>IFERROR(VLOOKUP($A147,#REF!,23,FALSE),"0")</f>
        <v>0</v>
      </c>
      <c r="BG147" s="56">
        <f t="shared" si="61"/>
        <v>0</v>
      </c>
      <c r="BI147" s="53" t="e">
        <f>$A$5</f>
        <v>#REF!</v>
      </c>
      <c r="BJ147" s="53" t="str">
        <f>IFERROR(VLOOKUP($A147,#REF!,24,FALSE),"0")</f>
        <v>0</v>
      </c>
      <c r="BK147" s="53" t="str">
        <f>IFERROR(VLOOKUP($A147,#REF!,24,FALSE),"0")</f>
        <v>0</v>
      </c>
      <c r="BL147" s="53" t="str">
        <f>IFERROR(VLOOKUP($A147,#REF!,24,FALSE),"0")</f>
        <v>0</v>
      </c>
      <c r="BM147" s="53" t="str">
        <f>IFERROR(VLOOKUP($A147,#REF!,24,FALSE),"0")</f>
        <v>0</v>
      </c>
      <c r="BN147" s="53" t="str">
        <f>IFERROR(VLOOKUP($A147,#REF!,24,FALSE),"0")</f>
        <v>0</v>
      </c>
      <c r="BO147" s="53" t="str">
        <f>IFERROR(VLOOKUP($A147,#REF!,24,FALSE),"0")</f>
        <v>0</v>
      </c>
      <c r="BP147" s="53" t="str">
        <f>IFERROR(VLOOKUP($A147,#REF!,24,FALSE),"0")</f>
        <v>0</v>
      </c>
      <c r="BQ147" s="53" t="str">
        <f>IFERROR(VLOOKUP($A147,#REF!,24,FALSE),"0")</f>
        <v>0</v>
      </c>
      <c r="BR147" s="53" t="str">
        <f>IFERROR(VLOOKUP($A147,#REF!,24,FALSE),"0")</f>
        <v>0</v>
      </c>
      <c r="BS147" s="53" t="str">
        <f>IFERROR(VLOOKUP($A147,#REF!,24,FALSE),"0")</f>
        <v>0</v>
      </c>
      <c r="BT147" s="53" t="str">
        <f>IFERROR(VLOOKUP($A147,#REF!,24,FALSE),"0")</f>
        <v>0</v>
      </c>
      <c r="BU147" s="53" t="str">
        <f>IFERROR(VLOOKUP($A147,#REF!,24,FALSE),"0")</f>
        <v>0</v>
      </c>
      <c r="BV147" s="56">
        <f t="shared" si="62"/>
        <v>0</v>
      </c>
      <c r="CK147" s="56"/>
      <c r="CZ147" s="56"/>
    </row>
    <row r="148" spans="1:104" x14ac:dyDescent="0.25">
      <c r="A148" s="53" t="str">
        <f>$A$6</f>
        <v>yagiha</v>
      </c>
      <c r="B148" s="53" t="str">
        <f>IFERROR(VLOOKUP($A148,#REF!,20,FALSE),"0")</f>
        <v>0</v>
      </c>
      <c r="C148" s="53" t="str">
        <f>IFERROR(VLOOKUP($A148,#REF!,20,FALSE),"0")</f>
        <v>0</v>
      </c>
      <c r="D148" s="53" t="str">
        <f>IFERROR(VLOOKUP($A148,#REF!,20,FALSE),"0")</f>
        <v>0</v>
      </c>
      <c r="E148" s="53" t="str">
        <f>IFERROR(VLOOKUP($A148,#REF!,20,FALSE),"0")</f>
        <v>0</v>
      </c>
      <c r="F148" s="53" t="str">
        <f>IFERROR(VLOOKUP($A148,#REF!,20,FALSE),"0")</f>
        <v>0</v>
      </c>
      <c r="G148" s="53" t="str">
        <f>IFERROR(VLOOKUP($A148,#REF!,20,FALSE),"0")</f>
        <v>0</v>
      </c>
      <c r="H148" s="53" t="str">
        <f>IFERROR(VLOOKUP($A148,#REF!,20,FALSE),"0")</f>
        <v>0</v>
      </c>
      <c r="I148" s="53" t="str">
        <f>IFERROR(VLOOKUP($A148,#REF!,20,FALSE),"0")</f>
        <v>0</v>
      </c>
      <c r="J148" s="53" t="str">
        <f>IFERROR(VLOOKUP($A148,#REF!,20,FALSE),"0")</f>
        <v>0</v>
      </c>
      <c r="K148" s="53" t="str">
        <f>IFERROR(VLOOKUP($A148,#REF!,20,FALSE),"0")</f>
        <v>0</v>
      </c>
      <c r="L148" s="53" t="str">
        <f>IFERROR(VLOOKUP($A148,#REF!,20,FALSE),"0")</f>
        <v>0</v>
      </c>
      <c r="M148" s="53" t="str">
        <f>IFERROR(VLOOKUP($A148,#REF!,20,FALSE),"0")</f>
        <v>0</v>
      </c>
      <c r="N148" s="56">
        <f t="shared" si="58"/>
        <v>0</v>
      </c>
      <c r="P148" s="53" t="str">
        <f>$A$6</f>
        <v>yagiha</v>
      </c>
      <c r="Q148" s="53" t="str">
        <f>IFERROR(VLOOKUP($A148,#REF!,21,FALSE),"0")</f>
        <v>0</v>
      </c>
      <c r="R148" s="53" t="str">
        <f>IFERROR(VLOOKUP($A148,#REF!,21,FALSE),"0")</f>
        <v>0</v>
      </c>
      <c r="S148" s="53" t="str">
        <f>IFERROR(VLOOKUP($A148,#REF!,21,FALSE),"0")</f>
        <v>0</v>
      </c>
      <c r="T148" s="53" t="str">
        <f>IFERROR(VLOOKUP($A148,#REF!,21,FALSE),"0")</f>
        <v>0</v>
      </c>
      <c r="U148" s="53" t="str">
        <f>IFERROR(VLOOKUP($A148,#REF!,21,FALSE),"0")</f>
        <v>0</v>
      </c>
      <c r="V148" s="53" t="str">
        <f>IFERROR(VLOOKUP($A148,#REF!,21,FALSE),"0")</f>
        <v>0</v>
      </c>
      <c r="W148" s="53" t="str">
        <f>IFERROR(VLOOKUP($A148,#REF!,21,FALSE),"0")</f>
        <v>0</v>
      </c>
      <c r="X148" s="53" t="str">
        <f>IFERROR(VLOOKUP($A148,#REF!,21,FALSE),"0")</f>
        <v>0</v>
      </c>
      <c r="Y148" s="53" t="str">
        <f>IFERROR(VLOOKUP($A148,#REF!,21,FALSE),"0")</f>
        <v>0</v>
      </c>
      <c r="Z148" s="53" t="str">
        <f>IFERROR(VLOOKUP($A148,#REF!,21,FALSE),"0")</f>
        <v>0</v>
      </c>
      <c r="AA148" s="53" t="str">
        <f>IFERROR(VLOOKUP($A148,#REF!,21,FALSE),"0")</f>
        <v>0</v>
      </c>
      <c r="AB148" s="53" t="str">
        <f>IFERROR(VLOOKUP($A148,#REF!,21,FALSE),"0")</f>
        <v>0</v>
      </c>
      <c r="AC148" s="56">
        <f t="shared" si="59"/>
        <v>0</v>
      </c>
      <c r="AE148" s="53" t="str">
        <f>$A$6</f>
        <v>yagiha</v>
      </c>
      <c r="AF148" s="53" t="str">
        <f>IFERROR(VLOOKUP($A148,#REF!,22,FALSE),"0")</f>
        <v>0</v>
      </c>
      <c r="AG148" s="53" t="str">
        <f>IFERROR(VLOOKUP($A148,#REF!,22,FALSE),"0")</f>
        <v>0</v>
      </c>
      <c r="AH148" s="53" t="str">
        <f>IFERROR(VLOOKUP($A148,#REF!,22,FALSE),"0")</f>
        <v>0</v>
      </c>
      <c r="AI148" s="53" t="str">
        <f>IFERROR(VLOOKUP($A148,#REF!,22,FALSE),"0")</f>
        <v>0</v>
      </c>
      <c r="AJ148" s="53" t="str">
        <f>IFERROR(VLOOKUP($A148,#REF!,22,FALSE),"0")</f>
        <v>0</v>
      </c>
      <c r="AK148" s="53" t="str">
        <f>IFERROR(VLOOKUP($A148,#REF!,22,FALSE),"0")</f>
        <v>0</v>
      </c>
      <c r="AL148" s="53" t="str">
        <f>IFERROR(VLOOKUP($A148,#REF!,22,FALSE),"0")</f>
        <v>0</v>
      </c>
      <c r="AM148" s="53" t="str">
        <f>IFERROR(VLOOKUP($A148,#REF!,22,FALSE),"0")</f>
        <v>0</v>
      </c>
      <c r="AN148" s="53" t="str">
        <f>IFERROR(VLOOKUP($A148,#REF!,22,FALSE),"0")</f>
        <v>0</v>
      </c>
      <c r="AO148" s="53" t="str">
        <f>IFERROR(VLOOKUP($A148,#REF!,22,FALSE),"0")</f>
        <v>0</v>
      </c>
      <c r="AP148" s="53" t="str">
        <f>IFERROR(VLOOKUP($A148,#REF!,22,FALSE),"0")</f>
        <v>0</v>
      </c>
      <c r="AQ148" s="53" t="str">
        <f>IFERROR(VLOOKUP($A148,#REF!,22,FALSE),"0")</f>
        <v>0</v>
      </c>
      <c r="AR148" s="56">
        <f t="shared" si="60"/>
        <v>0</v>
      </c>
      <c r="AT148" s="53" t="str">
        <f>$A$6</f>
        <v>yagiha</v>
      </c>
      <c r="AU148" s="53" t="str">
        <f>IFERROR(VLOOKUP($A148,#REF!,23,FALSE),"0")</f>
        <v>0</v>
      </c>
      <c r="AV148" s="53" t="str">
        <f>IFERROR(VLOOKUP($A148,#REF!,23,FALSE),"0")</f>
        <v>0</v>
      </c>
      <c r="AW148" s="53" t="str">
        <f>IFERROR(VLOOKUP($A148,#REF!,23,FALSE),"0")</f>
        <v>0</v>
      </c>
      <c r="AX148" s="53" t="str">
        <f>IFERROR(VLOOKUP($A148,#REF!,23,FALSE),"0")</f>
        <v>0</v>
      </c>
      <c r="AY148" s="53" t="str">
        <f>IFERROR(VLOOKUP($A148,#REF!,23,FALSE),"0")</f>
        <v>0</v>
      </c>
      <c r="AZ148" s="53" t="str">
        <f>IFERROR(VLOOKUP($A148,#REF!,23,FALSE),"0")</f>
        <v>0</v>
      </c>
      <c r="BA148" s="53" t="str">
        <f>IFERROR(VLOOKUP($A148,#REF!,23,FALSE),"0")</f>
        <v>0</v>
      </c>
      <c r="BB148" s="53" t="str">
        <f>IFERROR(VLOOKUP($A148,#REF!,23,FALSE),"0")</f>
        <v>0</v>
      </c>
      <c r="BC148" s="53" t="str">
        <f>IFERROR(VLOOKUP($A148,#REF!,23,FALSE),"0")</f>
        <v>0</v>
      </c>
      <c r="BD148" s="53" t="str">
        <f>IFERROR(VLOOKUP($A148,#REF!,23,FALSE),"0")</f>
        <v>0</v>
      </c>
      <c r="BE148" s="53" t="str">
        <f>IFERROR(VLOOKUP($A148,#REF!,23,FALSE),"0")</f>
        <v>0</v>
      </c>
      <c r="BF148" s="53" t="str">
        <f>IFERROR(VLOOKUP($A148,#REF!,23,FALSE),"0")</f>
        <v>0</v>
      </c>
      <c r="BG148" s="56">
        <f t="shared" si="61"/>
        <v>0</v>
      </c>
      <c r="BI148" s="53" t="str">
        <f>$A$6</f>
        <v>yagiha</v>
      </c>
      <c r="BJ148" s="53" t="str">
        <f>IFERROR(VLOOKUP($A148,#REF!,24,FALSE),"0")</f>
        <v>0</v>
      </c>
      <c r="BK148" s="53" t="str">
        <f>IFERROR(VLOOKUP($A148,#REF!,24,FALSE),"0")</f>
        <v>0</v>
      </c>
      <c r="BL148" s="53" t="str">
        <f>IFERROR(VLOOKUP($A148,#REF!,24,FALSE),"0")</f>
        <v>0</v>
      </c>
      <c r="BM148" s="53" t="str">
        <f>IFERROR(VLOOKUP($A148,#REF!,24,FALSE),"0")</f>
        <v>0</v>
      </c>
      <c r="BN148" s="53" t="str">
        <f>IFERROR(VLOOKUP($A148,#REF!,24,FALSE),"0")</f>
        <v>0</v>
      </c>
      <c r="BO148" s="53" t="str">
        <f>IFERROR(VLOOKUP($A148,#REF!,24,FALSE),"0")</f>
        <v>0</v>
      </c>
      <c r="BP148" s="53" t="str">
        <f>IFERROR(VLOOKUP($A148,#REF!,24,FALSE),"0")</f>
        <v>0</v>
      </c>
      <c r="BQ148" s="53" t="str">
        <f>IFERROR(VLOOKUP($A148,#REF!,24,FALSE),"0")</f>
        <v>0</v>
      </c>
      <c r="BR148" s="53" t="str">
        <f>IFERROR(VLOOKUP($A148,#REF!,24,FALSE),"0")</f>
        <v>0</v>
      </c>
      <c r="BS148" s="53" t="str">
        <f>IFERROR(VLOOKUP($A148,#REF!,24,FALSE),"0")</f>
        <v>0</v>
      </c>
      <c r="BT148" s="53" t="str">
        <f>IFERROR(VLOOKUP($A148,#REF!,24,FALSE),"0")</f>
        <v>0</v>
      </c>
      <c r="BU148" s="53" t="str">
        <f>IFERROR(VLOOKUP($A148,#REF!,24,FALSE),"0")</f>
        <v>0</v>
      </c>
      <c r="BV148" s="56">
        <f t="shared" si="62"/>
        <v>0</v>
      </c>
      <c r="CK148" s="56"/>
      <c r="CZ148" s="56"/>
    </row>
    <row r="149" spans="1:104" x14ac:dyDescent="0.25">
      <c r="A149" s="53" t="str">
        <f>$A$7</f>
        <v>shingato</v>
      </c>
      <c r="B149" s="53" t="str">
        <f>IFERROR(VLOOKUP($A149,#REF!,20,FALSE),"0")</f>
        <v>0</v>
      </c>
      <c r="C149" s="53" t="str">
        <f>IFERROR(VLOOKUP($A149,#REF!,20,FALSE),"0")</f>
        <v>0</v>
      </c>
      <c r="D149" s="53" t="str">
        <f>IFERROR(VLOOKUP($A149,#REF!,20,FALSE),"0")</f>
        <v>0</v>
      </c>
      <c r="E149" s="53" t="str">
        <f>IFERROR(VLOOKUP($A149,#REF!,20,FALSE),"0")</f>
        <v>0</v>
      </c>
      <c r="F149" s="53" t="str">
        <f>IFERROR(VLOOKUP($A149,#REF!,20,FALSE),"0")</f>
        <v>0</v>
      </c>
      <c r="G149" s="53" t="str">
        <f>IFERROR(VLOOKUP($A149,#REF!,20,FALSE),"0")</f>
        <v>0</v>
      </c>
      <c r="H149" s="53" t="str">
        <f>IFERROR(VLOOKUP($A149,#REF!,20,FALSE),"0")</f>
        <v>0</v>
      </c>
      <c r="I149" s="53" t="str">
        <f>IFERROR(VLOOKUP($A149,#REF!,20,FALSE),"0")</f>
        <v>0</v>
      </c>
      <c r="J149" s="53" t="str">
        <f>IFERROR(VLOOKUP($A149,#REF!,20,FALSE),"0")</f>
        <v>0</v>
      </c>
      <c r="K149" s="53" t="str">
        <f>IFERROR(VLOOKUP($A149,#REF!,20,FALSE),"0")</f>
        <v>0</v>
      </c>
      <c r="L149" s="53" t="str">
        <f>IFERROR(VLOOKUP($A149,#REF!,20,FALSE),"0")</f>
        <v>0</v>
      </c>
      <c r="M149" s="53" t="str">
        <f>IFERROR(VLOOKUP($A149,#REF!,20,FALSE),"0")</f>
        <v>0</v>
      </c>
      <c r="N149" s="56">
        <f t="shared" si="58"/>
        <v>0</v>
      </c>
      <c r="P149" s="53" t="str">
        <f>$A$7</f>
        <v>shingato</v>
      </c>
      <c r="Q149" s="53" t="str">
        <f>IFERROR(VLOOKUP($A149,#REF!,21,FALSE),"0")</f>
        <v>0</v>
      </c>
      <c r="R149" s="53" t="str">
        <f>IFERROR(VLOOKUP($A149,#REF!,21,FALSE),"0")</f>
        <v>0</v>
      </c>
      <c r="S149" s="53" t="str">
        <f>IFERROR(VLOOKUP($A149,#REF!,21,FALSE),"0")</f>
        <v>0</v>
      </c>
      <c r="T149" s="53" t="str">
        <f>IFERROR(VLOOKUP($A149,#REF!,21,FALSE),"0")</f>
        <v>0</v>
      </c>
      <c r="U149" s="53" t="str">
        <f>IFERROR(VLOOKUP($A149,#REF!,21,FALSE),"0")</f>
        <v>0</v>
      </c>
      <c r="V149" s="53" t="str">
        <f>IFERROR(VLOOKUP($A149,#REF!,21,FALSE),"0")</f>
        <v>0</v>
      </c>
      <c r="W149" s="53" t="str">
        <f>IFERROR(VLOOKUP($A149,#REF!,21,FALSE),"0")</f>
        <v>0</v>
      </c>
      <c r="X149" s="53" t="str">
        <f>IFERROR(VLOOKUP($A149,#REF!,21,FALSE),"0")</f>
        <v>0</v>
      </c>
      <c r="Y149" s="53" t="str">
        <f>IFERROR(VLOOKUP($A149,#REF!,21,FALSE),"0")</f>
        <v>0</v>
      </c>
      <c r="Z149" s="53" t="str">
        <f>IFERROR(VLOOKUP($A149,#REF!,21,FALSE),"0")</f>
        <v>0</v>
      </c>
      <c r="AA149" s="53" t="str">
        <f>IFERROR(VLOOKUP($A149,#REF!,21,FALSE),"0")</f>
        <v>0</v>
      </c>
      <c r="AB149" s="53" t="str">
        <f>IFERROR(VLOOKUP($A149,#REF!,21,FALSE),"0")</f>
        <v>0</v>
      </c>
      <c r="AC149" s="56">
        <f t="shared" si="59"/>
        <v>0</v>
      </c>
      <c r="AE149" s="53" t="str">
        <f>$A$7</f>
        <v>shingato</v>
      </c>
      <c r="AF149" s="53" t="str">
        <f>IFERROR(VLOOKUP($A149,#REF!,22,FALSE),"0")</f>
        <v>0</v>
      </c>
      <c r="AG149" s="53" t="str">
        <f>IFERROR(VLOOKUP($A149,#REF!,22,FALSE),"0")</f>
        <v>0</v>
      </c>
      <c r="AH149" s="53" t="str">
        <f>IFERROR(VLOOKUP($A149,#REF!,22,FALSE),"0")</f>
        <v>0</v>
      </c>
      <c r="AI149" s="53" t="str">
        <f>IFERROR(VLOOKUP($A149,#REF!,22,FALSE),"0")</f>
        <v>0</v>
      </c>
      <c r="AJ149" s="53" t="str">
        <f>IFERROR(VLOOKUP($A149,#REF!,22,FALSE),"0")</f>
        <v>0</v>
      </c>
      <c r="AK149" s="53" t="str">
        <f>IFERROR(VLOOKUP($A149,#REF!,22,FALSE),"0")</f>
        <v>0</v>
      </c>
      <c r="AL149" s="53" t="str">
        <f>IFERROR(VLOOKUP($A149,#REF!,22,FALSE),"0")</f>
        <v>0</v>
      </c>
      <c r="AM149" s="53" t="str">
        <f>IFERROR(VLOOKUP($A149,#REF!,22,FALSE),"0")</f>
        <v>0</v>
      </c>
      <c r="AN149" s="53" t="str">
        <f>IFERROR(VLOOKUP($A149,#REF!,22,FALSE),"0")</f>
        <v>0</v>
      </c>
      <c r="AO149" s="53" t="str">
        <f>IFERROR(VLOOKUP($A149,#REF!,22,FALSE),"0")</f>
        <v>0</v>
      </c>
      <c r="AP149" s="53" t="str">
        <f>IFERROR(VLOOKUP($A149,#REF!,22,FALSE),"0")</f>
        <v>0</v>
      </c>
      <c r="AQ149" s="53" t="str">
        <f>IFERROR(VLOOKUP($A149,#REF!,22,FALSE),"0")</f>
        <v>0</v>
      </c>
      <c r="AR149" s="56">
        <f t="shared" si="60"/>
        <v>0</v>
      </c>
      <c r="AT149" s="53" t="str">
        <f>$A$7</f>
        <v>shingato</v>
      </c>
      <c r="AU149" s="53" t="str">
        <f>IFERROR(VLOOKUP($A149,#REF!,23,FALSE),"0")</f>
        <v>0</v>
      </c>
      <c r="AV149" s="53" t="str">
        <f>IFERROR(VLOOKUP($A149,#REF!,23,FALSE),"0")</f>
        <v>0</v>
      </c>
      <c r="AW149" s="53" t="str">
        <f>IFERROR(VLOOKUP($A149,#REF!,23,FALSE),"0")</f>
        <v>0</v>
      </c>
      <c r="AX149" s="53" t="str">
        <f>IFERROR(VLOOKUP($A149,#REF!,23,FALSE),"0")</f>
        <v>0</v>
      </c>
      <c r="AY149" s="53" t="str">
        <f>IFERROR(VLOOKUP($A149,#REF!,23,FALSE),"0")</f>
        <v>0</v>
      </c>
      <c r="AZ149" s="53" t="str">
        <f>IFERROR(VLOOKUP($A149,#REF!,23,FALSE),"0")</f>
        <v>0</v>
      </c>
      <c r="BA149" s="53" t="str">
        <f>IFERROR(VLOOKUP($A149,#REF!,23,FALSE),"0")</f>
        <v>0</v>
      </c>
      <c r="BB149" s="53" t="str">
        <f>IFERROR(VLOOKUP($A149,#REF!,23,FALSE),"0")</f>
        <v>0</v>
      </c>
      <c r="BC149" s="53" t="str">
        <f>IFERROR(VLOOKUP($A149,#REF!,23,FALSE),"0")</f>
        <v>0</v>
      </c>
      <c r="BD149" s="53" t="str">
        <f>IFERROR(VLOOKUP($A149,#REF!,23,FALSE),"0")</f>
        <v>0</v>
      </c>
      <c r="BE149" s="53" t="str">
        <f>IFERROR(VLOOKUP($A149,#REF!,23,FALSE),"0")</f>
        <v>0</v>
      </c>
      <c r="BF149" s="53" t="str">
        <f>IFERROR(VLOOKUP($A149,#REF!,23,FALSE),"0")</f>
        <v>0</v>
      </c>
      <c r="BG149" s="56">
        <f t="shared" si="61"/>
        <v>0</v>
      </c>
      <c r="BI149" s="53" t="str">
        <f>$A$7</f>
        <v>shingato</v>
      </c>
      <c r="BJ149" s="53" t="str">
        <f>IFERROR(VLOOKUP($A149,#REF!,24,FALSE),"0")</f>
        <v>0</v>
      </c>
      <c r="BK149" s="53" t="str">
        <f>IFERROR(VLOOKUP($A149,#REF!,24,FALSE),"0")</f>
        <v>0</v>
      </c>
      <c r="BL149" s="53" t="str">
        <f>IFERROR(VLOOKUP($A149,#REF!,24,FALSE),"0")</f>
        <v>0</v>
      </c>
      <c r="BM149" s="53" t="str">
        <f>IFERROR(VLOOKUP($A149,#REF!,24,FALSE),"0")</f>
        <v>0</v>
      </c>
      <c r="BN149" s="53" t="str">
        <f>IFERROR(VLOOKUP($A149,#REF!,24,FALSE),"0")</f>
        <v>0</v>
      </c>
      <c r="BO149" s="53" t="str">
        <f>IFERROR(VLOOKUP($A149,#REF!,24,FALSE),"0")</f>
        <v>0</v>
      </c>
      <c r="BP149" s="53" t="str">
        <f>IFERROR(VLOOKUP($A149,#REF!,24,FALSE),"0")</f>
        <v>0</v>
      </c>
      <c r="BQ149" s="53" t="str">
        <f>IFERROR(VLOOKUP($A149,#REF!,24,FALSE),"0")</f>
        <v>0</v>
      </c>
      <c r="BR149" s="53" t="str">
        <f>IFERROR(VLOOKUP($A149,#REF!,24,FALSE),"0")</f>
        <v>0</v>
      </c>
      <c r="BS149" s="53" t="str">
        <f>IFERROR(VLOOKUP($A149,#REF!,24,FALSE),"0")</f>
        <v>0</v>
      </c>
      <c r="BT149" s="53" t="str">
        <f>IFERROR(VLOOKUP($A149,#REF!,24,FALSE),"0")</f>
        <v>0</v>
      </c>
      <c r="BU149" s="53" t="str">
        <f>IFERROR(VLOOKUP($A149,#REF!,24,FALSE),"0")</f>
        <v>0</v>
      </c>
      <c r="BV149" s="56">
        <f t="shared" si="62"/>
        <v>0</v>
      </c>
      <c r="CK149" s="56"/>
      <c r="CZ149" s="56"/>
    </row>
    <row r="150" spans="1:104" x14ac:dyDescent="0.25">
      <c r="A150" s="53" t="str">
        <f>$A$8</f>
        <v>nreika</v>
      </c>
      <c r="B150" s="53" t="str">
        <f>IFERROR(VLOOKUP($A150,#REF!,20,FALSE),"0")</f>
        <v>0</v>
      </c>
      <c r="C150" s="53" t="str">
        <f>IFERROR(VLOOKUP($A150,#REF!,20,FALSE),"0")</f>
        <v>0</v>
      </c>
      <c r="D150" s="53" t="str">
        <f>IFERROR(VLOOKUP($A150,#REF!,20,FALSE),"0")</f>
        <v>0</v>
      </c>
      <c r="E150" s="53" t="str">
        <f>IFERROR(VLOOKUP($A150,#REF!,20,FALSE),"0")</f>
        <v>0</v>
      </c>
      <c r="F150" s="53" t="str">
        <f>IFERROR(VLOOKUP($A150,#REF!,20,FALSE),"0")</f>
        <v>0</v>
      </c>
      <c r="G150" s="53" t="str">
        <f>IFERROR(VLOOKUP($A150,#REF!,20,FALSE),"0")</f>
        <v>0</v>
      </c>
      <c r="H150" s="53" t="str">
        <f>IFERROR(VLOOKUP($A150,#REF!,20,FALSE),"0")</f>
        <v>0</v>
      </c>
      <c r="I150" s="53" t="str">
        <f>IFERROR(VLOOKUP($A150,#REF!,20,FALSE),"0")</f>
        <v>0</v>
      </c>
      <c r="J150" s="53" t="str">
        <f>IFERROR(VLOOKUP($A150,#REF!,20,FALSE),"0")</f>
        <v>0</v>
      </c>
      <c r="K150" s="53" t="str">
        <f>IFERROR(VLOOKUP($A150,#REF!,20,FALSE),"0")</f>
        <v>0</v>
      </c>
      <c r="L150" s="53" t="str">
        <f>IFERROR(VLOOKUP($A150,#REF!,20,FALSE),"0")</f>
        <v>0</v>
      </c>
      <c r="M150" s="53" t="str">
        <f>IFERROR(VLOOKUP($A150,#REF!,20,FALSE),"0")</f>
        <v>0</v>
      </c>
      <c r="N150" s="56">
        <f t="shared" si="58"/>
        <v>0</v>
      </c>
      <c r="P150" s="53" t="str">
        <f>$A$8</f>
        <v>nreika</v>
      </c>
      <c r="Q150" s="53" t="str">
        <f>IFERROR(VLOOKUP($A150,#REF!,21,FALSE),"0")</f>
        <v>0</v>
      </c>
      <c r="R150" s="53" t="str">
        <f>IFERROR(VLOOKUP($A150,#REF!,21,FALSE),"0")</f>
        <v>0</v>
      </c>
      <c r="S150" s="53" t="str">
        <f>IFERROR(VLOOKUP($A150,#REF!,21,FALSE),"0")</f>
        <v>0</v>
      </c>
      <c r="T150" s="53" t="str">
        <f>IFERROR(VLOOKUP($A150,#REF!,21,FALSE),"0")</f>
        <v>0</v>
      </c>
      <c r="U150" s="53" t="str">
        <f>IFERROR(VLOOKUP($A150,#REF!,21,FALSE),"0")</f>
        <v>0</v>
      </c>
      <c r="V150" s="53" t="str">
        <f>IFERROR(VLOOKUP($A150,#REF!,21,FALSE),"0")</f>
        <v>0</v>
      </c>
      <c r="W150" s="53" t="str">
        <f>IFERROR(VLOOKUP($A150,#REF!,21,FALSE),"0")</f>
        <v>0</v>
      </c>
      <c r="X150" s="53" t="str">
        <f>IFERROR(VLOOKUP($A150,#REF!,21,FALSE),"0")</f>
        <v>0</v>
      </c>
      <c r="Y150" s="53" t="str">
        <f>IFERROR(VLOOKUP($A150,#REF!,21,FALSE),"0")</f>
        <v>0</v>
      </c>
      <c r="Z150" s="53" t="str">
        <f>IFERROR(VLOOKUP($A150,#REF!,21,FALSE),"0")</f>
        <v>0</v>
      </c>
      <c r="AA150" s="53" t="str">
        <f>IFERROR(VLOOKUP($A150,#REF!,21,FALSE),"0")</f>
        <v>0</v>
      </c>
      <c r="AB150" s="53" t="str">
        <f>IFERROR(VLOOKUP($A150,#REF!,21,FALSE),"0")</f>
        <v>0</v>
      </c>
      <c r="AC150" s="56">
        <f t="shared" si="59"/>
        <v>0</v>
      </c>
      <c r="AE150" s="53" t="str">
        <f>$A$8</f>
        <v>nreika</v>
      </c>
      <c r="AF150" s="53" t="str">
        <f>IFERROR(VLOOKUP($A150,#REF!,22,FALSE),"0")</f>
        <v>0</v>
      </c>
      <c r="AG150" s="53" t="str">
        <f>IFERROR(VLOOKUP($A150,#REF!,22,FALSE),"0")</f>
        <v>0</v>
      </c>
      <c r="AH150" s="53" t="str">
        <f>IFERROR(VLOOKUP($A150,#REF!,22,FALSE),"0")</f>
        <v>0</v>
      </c>
      <c r="AI150" s="53" t="str">
        <f>IFERROR(VLOOKUP($A150,#REF!,22,FALSE),"0")</f>
        <v>0</v>
      </c>
      <c r="AJ150" s="53" t="str">
        <f>IFERROR(VLOOKUP($A150,#REF!,22,FALSE),"0")</f>
        <v>0</v>
      </c>
      <c r="AK150" s="53" t="str">
        <f>IFERROR(VLOOKUP($A150,#REF!,22,FALSE),"0")</f>
        <v>0</v>
      </c>
      <c r="AL150" s="53" t="str">
        <f>IFERROR(VLOOKUP($A150,#REF!,22,FALSE),"0")</f>
        <v>0</v>
      </c>
      <c r="AM150" s="53" t="str">
        <f>IFERROR(VLOOKUP($A150,#REF!,22,FALSE),"0")</f>
        <v>0</v>
      </c>
      <c r="AN150" s="53" t="str">
        <f>IFERROR(VLOOKUP($A150,#REF!,22,FALSE),"0")</f>
        <v>0</v>
      </c>
      <c r="AO150" s="53" t="str">
        <f>IFERROR(VLOOKUP($A150,#REF!,22,FALSE),"0")</f>
        <v>0</v>
      </c>
      <c r="AP150" s="53" t="str">
        <f>IFERROR(VLOOKUP($A150,#REF!,22,FALSE),"0")</f>
        <v>0</v>
      </c>
      <c r="AQ150" s="53" t="str">
        <f>IFERROR(VLOOKUP($A150,#REF!,22,FALSE),"0")</f>
        <v>0</v>
      </c>
      <c r="AR150" s="56">
        <f t="shared" si="60"/>
        <v>0</v>
      </c>
      <c r="AT150" s="53" t="str">
        <f>$A$8</f>
        <v>nreika</v>
      </c>
      <c r="AU150" s="53" t="str">
        <f>IFERROR(VLOOKUP($A150,#REF!,23,FALSE),"0")</f>
        <v>0</v>
      </c>
      <c r="AV150" s="53" t="str">
        <f>IFERROR(VLOOKUP($A150,#REF!,23,FALSE),"0")</f>
        <v>0</v>
      </c>
      <c r="AW150" s="53" t="str">
        <f>IFERROR(VLOOKUP($A150,#REF!,23,FALSE),"0")</f>
        <v>0</v>
      </c>
      <c r="AX150" s="53" t="str">
        <f>IFERROR(VLOOKUP($A150,#REF!,23,FALSE),"0")</f>
        <v>0</v>
      </c>
      <c r="AY150" s="53" t="str">
        <f>IFERROR(VLOOKUP($A150,#REF!,23,FALSE),"0")</f>
        <v>0</v>
      </c>
      <c r="AZ150" s="53" t="str">
        <f>IFERROR(VLOOKUP($A150,#REF!,23,FALSE),"0")</f>
        <v>0</v>
      </c>
      <c r="BA150" s="53" t="str">
        <f>IFERROR(VLOOKUP($A150,#REF!,23,FALSE),"0")</f>
        <v>0</v>
      </c>
      <c r="BB150" s="53" t="str">
        <f>IFERROR(VLOOKUP($A150,#REF!,23,FALSE),"0")</f>
        <v>0</v>
      </c>
      <c r="BC150" s="53" t="str">
        <f>IFERROR(VLOOKUP($A150,#REF!,23,FALSE),"0")</f>
        <v>0</v>
      </c>
      <c r="BD150" s="53" t="str">
        <f>IFERROR(VLOOKUP($A150,#REF!,23,FALSE),"0")</f>
        <v>0</v>
      </c>
      <c r="BE150" s="53" t="str">
        <f>IFERROR(VLOOKUP($A150,#REF!,23,FALSE),"0")</f>
        <v>0</v>
      </c>
      <c r="BF150" s="53" t="str">
        <f>IFERROR(VLOOKUP($A150,#REF!,23,FALSE),"0")</f>
        <v>0</v>
      </c>
      <c r="BG150" s="56">
        <f t="shared" si="61"/>
        <v>0</v>
      </c>
      <c r="BI150" s="53" t="str">
        <f>$A$8</f>
        <v>nreika</v>
      </c>
      <c r="BJ150" s="53" t="str">
        <f>IFERROR(VLOOKUP($A150,#REF!,24,FALSE),"0")</f>
        <v>0</v>
      </c>
      <c r="BK150" s="53" t="str">
        <f>IFERROR(VLOOKUP($A150,#REF!,24,FALSE),"0")</f>
        <v>0</v>
      </c>
      <c r="BL150" s="53" t="str">
        <f>IFERROR(VLOOKUP($A150,#REF!,24,FALSE),"0")</f>
        <v>0</v>
      </c>
      <c r="BM150" s="53" t="str">
        <f>IFERROR(VLOOKUP($A150,#REF!,24,FALSE),"0")</f>
        <v>0</v>
      </c>
      <c r="BN150" s="53" t="str">
        <f>IFERROR(VLOOKUP($A150,#REF!,24,FALSE),"0")</f>
        <v>0</v>
      </c>
      <c r="BO150" s="53" t="str">
        <f>IFERROR(VLOOKUP($A150,#REF!,24,FALSE),"0")</f>
        <v>0</v>
      </c>
      <c r="BP150" s="53" t="str">
        <f>IFERROR(VLOOKUP($A150,#REF!,24,FALSE),"0")</f>
        <v>0</v>
      </c>
      <c r="BQ150" s="53" t="str">
        <f>IFERROR(VLOOKUP($A150,#REF!,24,FALSE),"0")</f>
        <v>0</v>
      </c>
      <c r="BR150" s="53" t="str">
        <f>IFERROR(VLOOKUP($A150,#REF!,24,FALSE),"0")</f>
        <v>0</v>
      </c>
      <c r="BS150" s="53" t="str">
        <f>IFERROR(VLOOKUP($A150,#REF!,24,FALSE),"0")</f>
        <v>0</v>
      </c>
      <c r="BT150" s="53" t="str">
        <f>IFERROR(VLOOKUP($A150,#REF!,24,FALSE),"0")</f>
        <v>0</v>
      </c>
      <c r="BU150" s="53" t="str">
        <f>IFERROR(VLOOKUP($A150,#REF!,24,FALSE),"0")</f>
        <v>0</v>
      </c>
      <c r="BV150" s="56">
        <f t="shared" si="62"/>
        <v>0</v>
      </c>
      <c r="CK150" s="56"/>
      <c r="CZ150" s="56"/>
    </row>
    <row r="151" spans="1:104" x14ac:dyDescent="0.25">
      <c r="A151" s="53" t="str">
        <f>$A$9</f>
        <v>hontak</v>
      </c>
      <c r="B151" s="53" t="str">
        <f>IFERROR(VLOOKUP($A151,#REF!,20,FALSE),"0")</f>
        <v>0</v>
      </c>
      <c r="C151" s="53" t="str">
        <f>IFERROR(VLOOKUP($A151,#REF!,20,FALSE),"0")</f>
        <v>0</v>
      </c>
      <c r="D151" s="53" t="str">
        <f>IFERROR(VLOOKUP($A151,#REF!,20,FALSE),"0")</f>
        <v>0</v>
      </c>
      <c r="E151" s="53" t="str">
        <f>IFERROR(VLOOKUP($A151,#REF!,20,FALSE),"0")</f>
        <v>0</v>
      </c>
      <c r="F151" s="53" t="str">
        <f>IFERROR(VLOOKUP($A151,#REF!,20,FALSE),"0")</f>
        <v>0</v>
      </c>
      <c r="G151" s="53" t="str">
        <f>IFERROR(VLOOKUP($A151,#REF!,20,FALSE),"0")</f>
        <v>0</v>
      </c>
      <c r="H151" s="53" t="str">
        <f>IFERROR(VLOOKUP($A151,#REF!,20,FALSE),"0")</f>
        <v>0</v>
      </c>
      <c r="I151" s="53" t="str">
        <f>IFERROR(VLOOKUP($A151,#REF!,20,FALSE),"0")</f>
        <v>0</v>
      </c>
      <c r="J151" s="53" t="str">
        <f>IFERROR(VLOOKUP($A151,#REF!,20,FALSE),"0")</f>
        <v>0</v>
      </c>
      <c r="K151" s="53" t="str">
        <f>IFERROR(VLOOKUP($A151,#REF!,20,FALSE),"0")</f>
        <v>0</v>
      </c>
      <c r="L151" s="53" t="str">
        <f>IFERROR(VLOOKUP($A151,#REF!,20,FALSE),"0")</f>
        <v>0</v>
      </c>
      <c r="M151" s="53" t="str">
        <f>IFERROR(VLOOKUP($A151,#REF!,20,FALSE),"0")</f>
        <v>0</v>
      </c>
      <c r="N151" s="56">
        <f t="shared" si="58"/>
        <v>0</v>
      </c>
      <c r="P151" s="53" t="str">
        <f>$A$9</f>
        <v>hontak</v>
      </c>
      <c r="Q151" s="53" t="str">
        <f>IFERROR(VLOOKUP($A151,#REF!,21,FALSE),"0")</f>
        <v>0</v>
      </c>
      <c r="R151" s="53" t="str">
        <f>IFERROR(VLOOKUP($A151,#REF!,21,FALSE),"0")</f>
        <v>0</v>
      </c>
      <c r="S151" s="53" t="str">
        <f>IFERROR(VLOOKUP($A151,#REF!,21,FALSE),"0")</f>
        <v>0</v>
      </c>
      <c r="T151" s="53" t="str">
        <f>IFERROR(VLOOKUP($A151,#REF!,21,FALSE),"0")</f>
        <v>0</v>
      </c>
      <c r="U151" s="53" t="str">
        <f>IFERROR(VLOOKUP($A151,#REF!,21,FALSE),"0")</f>
        <v>0</v>
      </c>
      <c r="V151" s="53" t="str">
        <f>IFERROR(VLOOKUP($A151,#REF!,21,FALSE),"0")</f>
        <v>0</v>
      </c>
      <c r="W151" s="53" t="str">
        <f>IFERROR(VLOOKUP($A151,#REF!,21,FALSE),"0")</f>
        <v>0</v>
      </c>
      <c r="X151" s="53" t="str">
        <f>IFERROR(VLOOKUP($A151,#REF!,21,FALSE),"0")</f>
        <v>0</v>
      </c>
      <c r="Y151" s="53" t="str">
        <f>IFERROR(VLOOKUP($A151,#REF!,21,FALSE),"0")</f>
        <v>0</v>
      </c>
      <c r="Z151" s="53" t="str">
        <f>IFERROR(VLOOKUP($A151,#REF!,21,FALSE),"0")</f>
        <v>0</v>
      </c>
      <c r="AA151" s="53" t="str">
        <f>IFERROR(VLOOKUP($A151,#REF!,21,FALSE),"0")</f>
        <v>0</v>
      </c>
      <c r="AB151" s="53" t="str">
        <f>IFERROR(VLOOKUP($A151,#REF!,21,FALSE),"0")</f>
        <v>0</v>
      </c>
      <c r="AC151" s="56">
        <f t="shared" si="59"/>
        <v>0</v>
      </c>
      <c r="AE151" s="53" t="str">
        <f>$A$9</f>
        <v>hontak</v>
      </c>
      <c r="AF151" s="53" t="str">
        <f>IFERROR(VLOOKUP($A151,#REF!,22,FALSE),"0")</f>
        <v>0</v>
      </c>
      <c r="AG151" s="53" t="str">
        <f>IFERROR(VLOOKUP($A151,#REF!,22,FALSE),"0")</f>
        <v>0</v>
      </c>
      <c r="AH151" s="53" t="str">
        <f>IFERROR(VLOOKUP($A151,#REF!,22,FALSE),"0")</f>
        <v>0</v>
      </c>
      <c r="AI151" s="53" t="str">
        <f>IFERROR(VLOOKUP($A151,#REF!,22,FALSE),"0")</f>
        <v>0</v>
      </c>
      <c r="AJ151" s="53" t="str">
        <f>IFERROR(VLOOKUP($A151,#REF!,22,FALSE),"0")</f>
        <v>0</v>
      </c>
      <c r="AK151" s="53" t="str">
        <f>IFERROR(VLOOKUP($A151,#REF!,22,FALSE),"0")</f>
        <v>0</v>
      </c>
      <c r="AL151" s="53" t="str">
        <f>IFERROR(VLOOKUP($A151,#REF!,22,FALSE),"0")</f>
        <v>0</v>
      </c>
      <c r="AM151" s="53" t="str">
        <f>IFERROR(VLOOKUP($A151,#REF!,22,FALSE),"0")</f>
        <v>0</v>
      </c>
      <c r="AN151" s="53" t="str">
        <f>IFERROR(VLOOKUP($A151,#REF!,22,FALSE),"0")</f>
        <v>0</v>
      </c>
      <c r="AO151" s="53" t="str">
        <f>IFERROR(VLOOKUP($A151,#REF!,22,FALSE),"0")</f>
        <v>0</v>
      </c>
      <c r="AP151" s="53" t="str">
        <f>IFERROR(VLOOKUP($A151,#REF!,22,FALSE),"0")</f>
        <v>0</v>
      </c>
      <c r="AQ151" s="53" t="str">
        <f>IFERROR(VLOOKUP($A151,#REF!,22,FALSE),"0")</f>
        <v>0</v>
      </c>
      <c r="AR151" s="56">
        <f t="shared" si="60"/>
        <v>0</v>
      </c>
      <c r="AT151" s="53" t="str">
        <f>$A$9</f>
        <v>hontak</v>
      </c>
      <c r="AU151" s="53" t="str">
        <f>IFERROR(VLOOKUP($A151,#REF!,23,FALSE),"0")</f>
        <v>0</v>
      </c>
      <c r="AV151" s="53" t="str">
        <f>IFERROR(VLOOKUP($A151,#REF!,23,FALSE),"0")</f>
        <v>0</v>
      </c>
      <c r="AW151" s="53" t="str">
        <f>IFERROR(VLOOKUP($A151,#REF!,23,FALSE),"0")</f>
        <v>0</v>
      </c>
      <c r="AX151" s="53" t="str">
        <f>IFERROR(VLOOKUP($A151,#REF!,23,FALSE),"0")</f>
        <v>0</v>
      </c>
      <c r="AY151" s="53" t="str">
        <f>IFERROR(VLOOKUP($A151,#REF!,23,FALSE),"0")</f>
        <v>0</v>
      </c>
      <c r="AZ151" s="53" t="str">
        <f>IFERROR(VLOOKUP($A151,#REF!,23,FALSE),"0")</f>
        <v>0</v>
      </c>
      <c r="BA151" s="53" t="str">
        <f>IFERROR(VLOOKUP($A151,#REF!,23,FALSE),"0")</f>
        <v>0</v>
      </c>
      <c r="BB151" s="53" t="str">
        <f>IFERROR(VLOOKUP($A151,#REF!,23,FALSE),"0")</f>
        <v>0</v>
      </c>
      <c r="BC151" s="53" t="str">
        <f>IFERROR(VLOOKUP($A151,#REF!,23,FALSE),"0")</f>
        <v>0</v>
      </c>
      <c r="BD151" s="53" t="str">
        <f>IFERROR(VLOOKUP($A151,#REF!,23,FALSE),"0")</f>
        <v>0</v>
      </c>
      <c r="BE151" s="53" t="str">
        <f>IFERROR(VLOOKUP($A151,#REF!,23,FALSE),"0")</f>
        <v>0</v>
      </c>
      <c r="BF151" s="53" t="str">
        <f>IFERROR(VLOOKUP($A151,#REF!,23,FALSE),"0")</f>
        <v>0</v>
      </c>
      <c r="BG151" s="56">
        <f t="shared" si="61"/>
        <v>0</v>
      </c>
      <c r="BI151" s="53" t="str">
        <f>$A$9</f>
        <v>hontak</v>
      </c>
      <c r="BJ151" s="53" t="str">
        <f>IFERROR(VLOOKUP($A151,#REF!,24,FALSE),"0")</f>
        <v>0</v>
      </c>
      <c r="BK151" s="53" t="str">
        <f>IFERROR(VLOOKUP($A151,#REF!,24,FALSE),"0")</f>
        <v>0</v>
      </c>
      <c r="BL151" s="53" t="str">
        <f>IFERROR(VLOOKUP($A151,#REF!,24,FALSE),"0")</f>
        <v>0</v>
      </c>
      <c r="BM151" s="53" t="str">
        <f>IFERROR(VLOOKUP($A151,#REF!,24,FALSE),"0")</f>
        <v>0</v>
      </c>
      <c r="BN151" s="53" t="str">
        <f>IFERROR(VLOOKUP($A151,#REF!,24,FALSE),"0")</f>
        <v>0</v>
      </c>
      <c r="BO151" s="53" t="str">
        <f>IFERROR(VLOOKUP($A151,#REF!,24,FALSE),"0")</f>
        <v>0</v>
      </c>
      <c r="BP151" s="53" t="str">
        <f>IFERROR(VLOOKUP($A151,#REF!,24,FALSE),"0")</f>
        <v>0</v>
      </c>
      <c r="BQ151" s="53" t="str">
        <f>IFERROR(VLOOKUP($A151,#REF!,24,FALSE),"0")</f>
        <v>0</v>
      </c>
      <c r="BR151" s="53" t="str">
        <f>IFERROR(VLOOKUP($A151,#REF!,24,FALSE),"0")</f>
        <v>0</v>
      </c>
      <c r="BS151" s="53" t="str">
        <f>IFERROR(VLOOKUP($A151,#REF!,24,FALSE),"0")</f>
        <v>0</v>
      </c>
      <c r="BT151" s="53" t="str">
        <f>IFERROR(VLOOKUP($A151,#REF!,24,FALSE),"0")</f>
        <v>0</v>
      </c>
      <c r="BU151" s="53" t="str">
        <f>IFERROR(VLOOKUP($A151,#REF!,24,FALSE),"0")</f>
        <v>0</v>
      </c>
      <c r="BV151" s="56">
        <f t="shared" si="62"/>
        <v>0</v>
      </c>
      <c r="CK151" s="56"/>
      <c r="CZ151" s="56"/>
    </row>
    <row r="152" spans="1:104" x14ac:dyDescent="0.25">
      <c r="A152" s="53" t="str">
        <f>$A$10</f>
        <v>zhixiay</v>
      </c>
      <c r="B152" s="53" t="str">
        <f>IFERROR(VLOOKUP($A152,#REF!,20,FALSE),"0")</f>
        <v>0</v>
      </c>
      <c r="C152" s="53" t="str">
        <f>IFERROR(VLOOKUP($A152,#REF!,20,FALSE),"0")</f>
        <v>0</v>
      </c>
      <c r="D152" s="53" t="str">
        <f>IFERROR(VLOOKUP($A152,#REF!,20,FALSE),"0")</f>
        <v>0</v>
      </c>
      <c r="E152" s="53" t="str">
        <f>IFERROR(VLOOKUP($A152,#REF!,20,FALSE),"0")</f>
        <v>0</v>
      </c>
      <c r="F152" s="53" t="str">
        <f>IFERROR(VLOOKUP($A152,#REF!,20,FALSE),"0")</f>
        <v>0</v>
      </c>
      <c r="G152" s="53" t="str">
        <f>IFERROR(VLOOKUP($A152,#REF!,20,FALSE),"0")</f>
        <v>0</v>
      </c>
      <c r="H152" s="53" t="str">
        <f>IFERROR(VLOOKUP($A152,#REF!,20,FALSE),"0")</f>
        <v>0</v>
      </c>
      <c r="I152" s="53" t="str">
        <f>IFERROR(VLOOKUP($A152,#REF!,20,FALSE),"0")</f>
        <v>0</v>
      </c>
      <c r="J152" s="53" t="str">
        <f>IFERROR(VLOOKUP($A152,#REF!,20,FALSE),"0")</f>
        <v>0</v>
      </c>
      <c r="K152" s="53" t="str">
        <f>IFERROR(VLOOKUP($A152,#REF!,20,FALSE),"0")</f>
        <v>0</v>
      </c>
      <c r="L152" s="53" t="str">
        <f>IFERROR(VLOOKUP($A152,#REF!,20,FALSE),"0")</f>
        <v>0</v>
      </c>
      <c r="M152" s="53" t="str">
        <f>IFERROR(VLOOKUP($A152,#REF!,20,FALSE),"0")</f>
        <v>0</v>
      </c>
      <c r="N152" s="56">
        <f t="shared" si="58"/>
        <v>0</v>
      </c>
      <c r="P152" s="53" t="str">
        <f>$A$10</f>
        <v>zhixiay</v>
      </c>
      <c r="Q152" s="53" t="str">
        <f>IFERROR(VLOOKUP($A152,#REF!,21,FALSE),"0")</f>
        <v>0</v>
      </c>
      <c r="R152" s="53" t="str">
        <f>IFERROR(VLOOKUP($A152,#REF!,21,FALSE),"0")</f>
        <v>0</v>
      </c>
      <c r="S152" s="53" t="str">
        <f>IFERROR(VLOOKUP($A152,#REF!,21,FALSE),"0")</f>
        <v>0</v>
      </c>
      <c r="T152" s="53" t="str">
        <f>IFERROR(VLOOKUP($A152,#REF!,21,FALSE),"0")</f>
        <v>0</v>
      </c>
      <c r="U152" s="53" t="str">
        <f>IFERROR(VLOOKUP($A152,#REF!,21,FALSE),"0")</f>
        <v>0</v>
      </c>
      <c r="V152" s="53" t="str">
        <f>IFERROR(VLOOKUP($A152,#REF!,21,FALSE),"0")</f>
        <v>0</v>
      </c>
      <c r="W152" s="53" t="str">
        <f>IFERROR(VLOOKUP($A152,#REF!,21,FALSE),"0")</f>
        <v>0</v>
      </c>
      <c r="X152" s="53" t="str">
        <f>IFERROR(VLOOKUP($A152,#REF!,21,FALSE),"0")</f>
        <v>0</v>
      </c>
      <c r="Y152" s="53" t="str">
        <f>IFERROR(VLOOKUP($A152,#REF!,21,FALSE),"0")</f>
        <v>0</v>
      </c>
      <c r="Z152" s="53" t="str">
        <f>IFERROR(VLOOKUP($A152,#REF!,21,FALSE),"0")</f>
        <v>0</v>
      </c>
      <c r="AA152" s="53" t="str">
        <f>IFERROR(VLOOKUP($A152,#REF!,21,FALSE),"0")</f>
        <v>0</v>
      </c>
      <c r="AB152" s="53" t="str">
        <f>IFERROR(VLOOKUP($A152,#REF!,21,FALSE),"0")</f>
        <v>0</v>
      </c>
      <c r="AC152" s="56">
        <f t="shared" si="59"/>
        <v>0</v>
      </c>
      <c r="AE152" s="53" t="str">
        <f>$A$10</f>
        <v>zhixiay</v>
      </c>
      <c r="AF152" s="53" t="str">
        <f>IFERROR(VLOOKUP($A152,#REF!,22,FALSE),"0")</f>
        <v>0</v>
      </c>
      <c r="AG152" s="53" t="str">
        <f>IFERROR(VLOOKUP($A152,#REF!,22,FALSE),"0")</f>
        <v>0</v>
      </c>
      <c r="AH152" s="53" t="str">
        <f>IFERROR(VLOOKUP($A152,#REF!,22,FALSE),"0")</f>
        <v>0</v>
      </c>
      <c r="AI152" s="53" t="str">
        <f>IFERROR(VLOOKUP($A152,#REF!,22,FALSE),"0")</f>
        <v>0</v>
      </c>
      <c r="AJ152" s="53" t="str">
        <f>IFERROR(VLOOKUP($A152,#REF!,22,FALSE),"0")</f>
        <v>0</v>
      </c>
      <c r="AK152" s="53" t="str">
        <f>IFERROR(VLOOKUP($A152,#REF!,22,FALSE),"0")</f>
        <v>0</v>
      </c>
      <c r="AL152" s="53" t="str">
        <f>IFERROR(VLOOKUP($A152,#REF!,22,FALSE),"0")</f>
        <v>0</v>
      </c>
      <c r="AM152" s="53" t="str">
        <f>IFERROR(VLOOKUP($A152,#REF!,22,FALSE),"0")</f>
        <v>0</v>
      </c>
      <c r="AN152" s="53" t="str">
        <f>IFERROR(VLOOKUP($A152,#REF!,22,FALSE),"0")</f>
        <v>0</v>
      </c>
      <c r="AO152" s="53" t="str">
        <f>IFERROR(VLOOKUP($A152,#REF!,22,FALSE),"0")</f>
        <v>0</v>
      </c>
      <c r="AP152" s="53" t="str">
        <f>IFERROR(VLOOKUP($A152,#REF!,22,FALSE),"0")</f>
        <v>0</v>
      </c>
      <c r="AQ152" s="53" t="str">
        <f>IFERROR(VLOOKUP($A152,#REF!,22,FALSE),"0")</f>
        <v>0</v>
      </c>
      <c r="AR152" s="56">
        <f t="shared" si="60"/>
        <v>0</v>
      </c>
      <c r="AT152" s="53" t="str">
        <f>$A$10</f>
        <v>zhixiay</v>
      </c>
      <c r="AU152" s="53" t="str">
        <f>IFERROR(VLOOKUP($A152,#REF!,23,FALSE),"0")</f>
        <v>0</v>
      </c>
      <c r="AV152" s="53" t="str">
        <f>IFERROR(VLOOKUP($A152,#REF!,23,FALSE),"0")</f>
        <v>0</v>
      </c>
      <c r="AW152" s="53" t="str">
        <f>IFERROR(VLOOKUP($A152,#REF!,23,FALSE),"0")</f>
        <v>0</v>
      </c>
      <c r="AX152" s="53" t="str">
        <f>IFERROR(VLOOKUP($A152,#REF!,23,FALSE),"0")</f>
        <v>0</v>
      </c>
      <c r="AY152" s="53" t="str">
        <f>IFERROR(VLOOKUP($A152,#REF!,23,FALSE),"0")</f>
        <v>0</v>
      </c>
      <c r="AZ152" s="53" t="str">
        <f>IFERROR(VLOOKUP($A152,#REF!,23,FALSE),"0")</f>
        <v>0</v>
      </c>
      <c r="BA152" s="53" t="str">
        <f>IFERROR(VLOOKUP($A152,#REF!,23,FALSE),"0")</f>
        <v>0</v>
      </c>
      <c r="BB152" s="53" t="str">
        <f>IFERROR(VLOOKUP($A152,#REF!,23,FALSE),"0")</f>
        <v>0</v>
      </c>
      <c r="BC152" s="53" t="str">
        <f>IFERROR(VLOOKUP($A152,#REF!,23,FALSE),"0")</f>
        <v>0</v>
      </c>
      <c r="BD152" s="53" t="str">
        <f>IFERROR(VLOOKUP($A152,#REF!,23,FALSE),"0")</f>
        <v>0</v>
      </c>
      <c r="BE152" s="53" t="str">
        <f>IFERROR(VLOOKUP($A152,#REF!,23,FALSE),"0")</f>
        <v>0</v>
      </c>
      <c r="BF152" s="53" t="str">
        <f>IFERROR(VLOOKUP($A152,#REF!,23,FALSE),"0")</f>
        <v>0</v>
      </c>
      <c r="BG152" s="56">
        <f t="shared" si="61"/>
        <v>0</v>
      </c>
      <c r="BI152" s="53" t="str">
        <f>$A$10</f>
        <v>zhixiay</v>
      </c>
      <c r="BJ152" s="53" t="str">
        <f>IFERROR(VLOOKUP($A152,#REF!,24,FALSE),"0")</f>
        <v>0</v>
      </c>
      <c r="BK152" s="53" t="str">
        <f>IFERROR(VLOOKUP($A152,#REF!,24,FALSE),"0")</f>
        <v>0</v>
      </c>
      <c r="BL152" s="53" t="str">
        <f>IFERROR(VLOOKUP($A152,#REF!,24,FALSE),"0")</f>
        <v>0</v>
      </c>
      <c r="BM152" s="53" t="str">
        <f>IFERROR(VLOOKUP($A152,#REF!,24,FALSE),"0")</f>
        <v>0</v>
      </c>
      <c r="BN152" s="53" t="str">
        <f>IFERROR(VLOOKUP($A152,#REF!,24,FALSE),"0")</f>
        <v>0</v>
      </c>
      <c r="BO152" s="53" t="str">
        <f>IFERROR(VLOOKUP($A152,#REF!,24,FALSE),"0")</f>
        <v>0</v>
      </c>
      <c r="BP152" s="53" t="str">
        <f>IFERROR(VLOOKUP($A152,#REF!,24,FALSE),"0")</f>
        <v>0</v>
      </c>
      <c r="BQ152" s="53" t="str">
        <f>IFERROR(VLOOKUP($A152,#REF!,24,FALSE),"0")</f>
        <v>0</v>
      </c>
      <c r="BR152" s="53" t="str">
        <f>IFERROR(VLOOKUP($A152,#REF!,24,FALSE),"0")</f>
        <v>0</v>
      </c>
      <c r="BS152" s="53" t="str">
        <f>IFERROR(VLOOKUP($A152,#REF!,24,FALSE),"0")</f>
        <v>0</v>
      </c>
      <c r="BT152" s="53" t="str">
        <f>IFERROR(VLOOKUP($A152,#REF!,24,FALSE),"0")</f>
        <v>0</v>
      </c>
      <c r="BU152" s="53" t="str">
        <f>IFERROR(VLOOKUP($A152,#REF!,24,FALSE),"0")</f>
        <v>0</v>
      </c>
      <c r="BV152" s="56">
        <f t="shared" si="62"/>
        <v>0</v>
      </c>
      <c r="CK152" s="56"/>
      <c r="CZ152" s="56"/>
    </row>
    <row r="153" spans="1:104" x14ac:dyDescent="0.25">
      <c r="A153" s="53" t="str">
        <f>$A$11</f>
        <v>takuyafi</v>
      </c>
      <c r="B153" s="53" t="str">
        <f>IFERROR(VLOOKUP($A153,#REF!,20,FALSE),"0")</f>
        <v>0</v>
      </c>
      <c r="C153" s="53" t="str">
        <f>IFERROR(VLOOKUP($A153,#REF!,20,FALSE),"0")</f>
        <v>0</v>
      </c>
      <c r="D153" s="53" t="str">
        <f>IFERROR(VLOOKUP($A153,#REF!,20,FALSE),"0")</f>
        <v>0</v>
      </c>
      <c r="E153" s="53" t="str">
        <f>IFERROR(VLOOKUP($A153,#REF!,20,FALSE),"0")</f>
        <v>0</v>
      </c>
      <c r="F153" s="53" t="str">
        <f>IFERROR(VLOOKUP($A153,#REF!,20,FALSE),"0")</f>
        <v>0</v>
      </c>
      <c r="G153" s="53" t="str">
        <f>IFERROR(VLOOKUP($A153,#REF!,20,FALSE),"0")</f>
        <v>0</v>
      </c>
      <c r="H153" s="53" t="str">
        <f>IFERROR(VLOOKUP($A153,#REF!,20,FALSE),"0")</f>
        <v>0</v>
      </c>
      <c r="I153" s="53" t="str">
        <f>IFERROR(VLOOKUP($A153,#REF!,20,FALSE),"0")</f>
        <v>0</v>
      </c>
      <c r="J153" s="53" t="str">
        <f>IFERROR(VLOOKUP($A153,#REF!,20,FALSE),"0")</f>
        <v>0</v>
      </c>
      <c r="K153" s="53" t="str">
        <f>IFERROR(VLOOKUP($A153,#REF!,20,FALSE),"0")</f>
        <v>0</v>
      </c>
      <c r="L153" s="53" t="str">
        <f>IFERROR(VLOOKUP($A153,#REF!,20,FALSE),"0")</f>
        <v>0</v>
      </c>
      <c r="M153" s="53" t="str">
        <f>IFERROR(VLOOKUP($A153,#REF!,20,FALSE),"0")</f>
        <v>0</v>
      </c>
      <c r="N153" s="56">
        <f t="shared" si="58"/>
        <v>0</v>
      </c>
      <c r="P153" s="53" t="str">
        <f>$A$11</f>
        <v>takuyafi</v>
      </c>
      <c r="Q153" s="53" t="str">
        <f>IFERROR(VLOOKUP($A153,#REF!,21,FALSE),"0")</f>
        <v>0</v>
      </c>
      <c r="R153" s="53" t="str">
        <f>IFERROR(VLOOKUP($A153,#REF!,21,FALSE),"0")</f>
        <v>0</v>
      </c>
      <c r="S153" s="53" t="str">
        <f>IFERROR(VLOOKUP($A153,#REF!,21,FALSE),"0")</f>
        <v>0</v>
      </c>
      <c r="T153" s="53" t="str">
        <f>IFERROR(VLOOKUP($A153,#REF!,21,FALSE),"0")</f>
        <v>0</v>
      </c>
      <c r="U153" s="53" t="str">
        <f>IFERROR(VLOOKUP($A153,#REF!,21,FALSE),"0")</f>
        <v>0</v>
      </c>
      <c r="V153" s="53" t="str">
        <f>IFERROR(VLOOKUP($A153,#REF!,21,FALSE),"0")</f>
        <v>0</v>
      </c>
      <c r="W153" s="53" t="str">
        <f>IFERROR(VLOOKUP($A153,#REF!,21,FALSE),"0")</f>
        <v>0</v>
      </c>
      <c r="X153" s="53" t="str">
        <f>IFERROR(VLOOKUP($A153,#REF!,21,FALSE),"0")</f>
        <v>0</v>
      </c>
      <c r="Y153" s="53" t="str">
        <f>IFERROR(VLOOKUP($A153,#REF!,21,FALSE),"0")</f>
        <v>0</v>
      </c>
      <c r="Z153" s="53" t="str">
        <f>IFERROR(VLOOKUP($A153,#REF!,21,FALSE),"0")</f>
        <v>0</v>
      </c>
      <c r="AA153" s="53" t="str">
        <f>IFERROR(VLOOKUP($A153,#REF!,21,FALSE),"0")</f>
        <v>0</v>
      </c>
      <c r="AB153" s="53" t="str">
        <f>IFERROR(VLOOKUP($A153,#REF!,21,FALSE),"0")</f>
        <v>0</v>
      </c>
      <c r="AC153" s="56">
        <f t="shared" si="59"/>
        <v>0</v>
      </c>
      <c r="AE153" s="53" t="str">
        <f>$A$11</f>
        <v>takuyafi</v>
      </c>
      <c r="AF153" s="53" t="str">
        <f>IFERROR(VLOOKUP($A153,#REF!,22,FALSE),"0")</f>
        <v>0</v>
      </c>
      <c r="AG153" s="53" t="str">
        <f>IFERROR(VLOOKUP($A153,#REF!,22,FALSE),"0")</f>
        <v>0</v>
      </c>
      <c r="AH153" s="53" t="str">
        <f>IFERROR(VLOOKUP($A153,#REF!,22,FALSE),"0")</f>
        <v>0</v>
      </c>
      <c r="AI153" s="53" t="str">
        <f>IFERROR(VLOOKUP($A153,#REF!,22,FALSE),"0")</f>
        <v>0</v>
      </c>
      <c r="AJ153" s="53" t="str">
        <f>IFERROR(VLOOKUP($A153,#REF!,22,FALSE),"0")</f>
        <v>0</v>
      </c>
      <c r="AK153" s="53" t="str">
        <f>IFERROR(VLOOKUP($A153,#REF!,22,FALSE),"0")</f>
        <v>0</v>
      </c>
      <c r="AL153" s="53" t="str">
        <f>IFERROR(VLOOKUP($A153,#REF!,22,FALSE),"0")</f>
        <v>0</v>
      </c>
      <c r="AM153" s="53" t="str">
        <f>IFERROR(VLOOKUP($A153,#REF!,22,FALSE),"0")</f>
        <v>0</v>
      </c>
      <c r="AN153" s="53" t="str">
        <f>IFERROR(VLOOKUP($A153,#REF!,22,FALSE),"0")</f>
        <v>0</v>
      </c>
      <c r="AO153" s="53" t="str">
        <f>IFERROR(VLOOKUP($A153,#REF!,22,FALSE),"0")</f>
        <v>0</v>
      </c>
      <c r="AP153" s="53" t="str">
        <f>IFERROR(VLOOKUP($A153,#REF!,22,FALSE),"0")</f>
        <v>0</v>
      </c>
      <c r="AQ153" s="53" t="str">
        <f>IFERROR(VLOOKUP($A153,#REF!,22,FALSE),"0")</f>
        <v>0</v>
      </c>
      <c r="AR153" s="56">
        <f t="shared" si="60"/>
        <v>0</v>
      </c>
      <c r="AT153" s="53" t="str">
        <f>$A$11</f>
        <v>takuyafi</v>
      </c>
      <c r="AU153" s="53" t="str">
        <f>IFERROR(VLOOKUP($A153,#REF!,23,FALSE),"0")</f>
        <v>0</v>
      </c>
      <c r="AV153" s="53" t="str">
        <f>IFERROR(VLOOKUP($A153,#REF!,23,FALSE),"0")</f>
        <v>0</v>
      </c>
      <c r="AW153" s="53" t="str">
        <f>IFERROR(VLOOKUP($A153,#REF!,23,FALSE),"0")</f>
        <v>0</v>
      </c>
      <c r="AX153" s="53" t="str">
        <f>IFERROR(VLOOKUP($A153,#REF!,23,FALSE),"0")</f>
        <v>0</v>
      </c>
      <c r="AY153" s="53" t="str">
        <f>IFERROR(VLOOKUP($A153,#REF!,23,FALSE),"0")</f>
        <v>0</v>
      </c>
      <c r="AZ153" s="53" t="str">
        <f>IFERROR(VLOOKUP($A153,#REF!,23,FALSE),"0")</f>
        <v>0</v>
      </c>
      <c r="BA153" s="53" t="str">
        <f>IFERROR(VLOOKUP($A153,#REF!,23,FALSE),"0")</f>
        <v>0</v>
      </c>
      <c r="BB153" s="53" t="str">
        <f>IFERROR(VLOOKUP($A153,#REF!,23,FALSE),"0")</f>
        <v>0</v>
      </c>
      <c r="BC153" s="53" t="str">
        <f>IFERROR(VLOOKUP($A153,#REF!,23,FALSE),"0")</f>
        <v>0</v>
      </c>
      <c r="BD153" s="53" t="str">
        <f>IFERROR(VLOOKUP($A153,#REF!,23,FALSE),"0")</f>
        <v>0</v>
      </c>
      <c r="BE153" s="53" t="str">
        <f>IFERROR(VLOOKUP($A153,#REF!,23,FALSE),"0")</f>
        <v>0</v>
      </c>
      <c r="BF153" s="53" t="str">
        <f>IFERROR(VLOOKUP($A153,#REF!,23,FALSE),"0")</f>
        <v>0</v>
      </c>
      <c r="BG153" s="56">
        <f t="shared" si="61"/>
        <v>0</v>
      </c>
      <c r="BI153" s="53" t="str">
        <f>$A$11</f>
        <v>takuyafi</v>
      </c>
      <c r="BJ153" s="53" t="str">
        <f>IFERROR(VLOOKUP($A153,#REF!,24,FALSE),"0")</f>
        <v>0</v>
      </c>
      <c r="BK153" s="53" t="str">
        <f>IFERROR(VLOOKUP($A153,#REF!,24,FALSE),"0")</f>
        <v>0</v>
      </c>
      <c r="BL153" s="53" t="str">
        <f>IFERROR(VLOOKUP($A153,#REF!,24,FALSE),"0")</f>
        <v>0</v>
      </c>
      <c r="BM153" s="53" t="str">
        <f>IFERROR(VLOOKUP($A153,#REF!,24,FALSE),"0")</f>
        <v>0</v>
      </c>
      <c r="BN153" s="53" t="str">
        <f>IFERROR(VLOOKUP($A153,#REF!,24,FALSE),"0")</f>
        <v>0</v>
      </c>
      <c r="BO153" s="53" t="str">
        <f>IFERROR(VLOOKUP($A153,#REF!,24,FALSE),"0")</f>
        <v>0</v>
      </c>
      <c r="BP153" s="53" t="str">
        <f>IFERROR(VLOOKUP($A153,#REF!,24,FALSE),"0")</f>
        <v>0</v>
      </c>
      <c r="BQ153" s="53" t="str">
        <f>IFERROR(VLOOKUP($A153,#REF!,24,FALSE),"0")</f>
        <v>0</v>
      </c>
      <c r="BR153" s="53" t="str">
        <f>IFERROR(VLOOKUP($A153,#REF!,24,FALSE),"0")</f>
        <v>0</v>
      </c>
      <c r="BS153" s="53" t="str">
        <f>IFERROR(VLOOKUP($A153,#REF!,24,FALSE),"0")</f>
        <v>0</v>
      </c>
      <c r="BT153" s="53" t="str">
        <f>IFERROR(VLOOKUP($A153,#REF!,24,FALSE),"0")</f>
        <v>0</v>
      </c>
      <c r="BU153" s="53" t="str">
        <f>IFERROR(VLOOKUP($A153,#REF!,24,FALSE),"0")</f>
        <v>0</v>
      </c>
      <c r="BV153" s="56">
        <f t="shared" si="62"/>
        <v>0</v>
      </c>
      <c r="CK153" s="56"/>
      <c r="CZ153" s="56"/>
    </row>
    <row r="154" spans="1:104" x14ac:dyDescent="0.25">
      <c r="A154" s="53" t="str">
        <f>$A$12</f>
        <v>ayekhyin</v>
      </c>
      <c r="B154" s="53" t="str">
        <f>IFERROR(VLOOKUP($A154,#REF!,20,FALSE),"0")</f>
        <v>0</v>
      </c>
      <c r="C154" s="53" t="str">
        <f>IFERROR(VLOOKUP($A154,#REF!,20,FALSE),"0")</f>
        <v>0</v>
      </c>
      <c r="D154" s="53" t="str">
        <f>IFERROR(VLOOKUP($A154,#REF!,20,FALSE),"0")</f>
        <v>0</v>
      </c>
      <c r="E154" s="53" t="str">
        <f>IFERROR(VLOOKUP($A154,#REF!,20,FALSE),"0")</f>
        <v>0</v>
      </c>
      <c r="F154" s="53" t="str">
        <f>IFERROR(VLOOKUP($A154,#REF!,20,FALSE),"0")</f>
        <v>0</v>
      </c>
      <c r="G154" s="53" t="str">
        <f>IFERROR(VLOOKUP($A154,#REF!,20,FALSE),"0")</f>
        <v>0</v>
      </c>
      <c r="H154" s="53" t="str">
        <f>IFERROR(VLOOKUP($A154,#REF!,20,FALSE),"0")</f>
        <v>0</v>
      </c>
      <c r="I154" s="53" t="str">
        <f>IFERROR(VLOOKUP($A154,#REF!,20,FALSE),"0")</f>
        <v>0</v>
      </c>
      <c r="J154" s="53" t="str">
        <f>IFERROR(VLOOKUP($A154,#REF!,20,FALSE),"0")</f>
        <v>0</v>
      </c>
      <c r="K154" s="53" t="str">
        <f>IFERROR(VLOOKUP($A154,#REF!,20,FALSE),"0")</f>
        <v>0</v>
      </c>
      <c r="L154" s="53" t="str">
        <f>IFERROR(VLOOKUP($A154,#REF!,20,FALSE),"0")</f>
        <v>0</v>
      </c>
      <c r="M154" s="53" t="str">
        <f>IFERROR(VLOOKUP($A154,#REF!,20,FALSE),"0")</f>
        <v>0</v>
      </c>
      <c r="N154" s="56">
        <f t="shared" si="58"/>
        <v>0</v>
      </c>
      <c r="P154" s="53" t="str">
        <f>$A$12</f>
        <v>ayekhyin</v>
      </c>
      <c r="Q154" s="53" t="str">
        <f>IFERROR(VLOOKUP($A154,#REF!,21,FALSE),"0")</f>
        <v>0</v>
      </c>
      <c r="R154" s="53" t="str">
        <f>IFERROR(VLOOKUP($A154,#REF!,21,FALSE),"0")</f>
        <v>0</v>
      </c>
      <c r="S154" s="53" t="str">
        <f>IFERROR(VLOOKUP($A154,#REF!,21,FALSE),"0")</f>
        <v>0</v>
      </c>
      <c r="T154" s="53" t="str">
        <f>IFERROR(VLOOKUP($A154,#REF!,21,FALSE),"0")</f>
        <v>0</v>
      </c>
      <c r="U154" s="53" t="str">
        <f>IFERROR(VLOOKUP($A154,#REF!,21,FALSE),"0")</f>
        <v>0</v>
      </c>
      <c r="V154" s="53" t="str">
        <f>IFERROR(VLOOKUP($A154,#REF!,21,FALSE),"0")</f>
        <v>0</v>
      </c>
      <c r="W154" s="53" t="str">
        <f>IFERROR(VLOOKUP($A154,#REF!,21,FALSE),"0")</f>
        <v>0</v>
      </c>
      <c r="X154" s="53" t="str">
        <f>IFERROR(VLOOKUP($A154,#REF!,21,FALSE),"0")</f>
        <v>0</v>
      </c>
      <c r="Y154" s="53" t="str">
        <f>IFERROR(VLOOKUP($A154,#REF!,21,FALSE),"0")</f>
        <v>0</v>
      </c>
      <c r="Z154" s="53" t="str">
        <f>IFERROR(VLOOKUP($A154,#REF!,21,FALSE),"0")</f>
        <v>0</v>
      </c>
      <c r="AA154" s="53" t="str">
        <f>IFERROR(VLOOKUP($A154,#REF!,21,FALSE),"0")</f>
        <v>0</v>
      </c>
      <c r="AB154" s="53" t="str">
        <f>IFERROR(VLOOKUP($A154,#REF!,21,FALSE),"0")</f>
        <v>0</v>
      </c>
      <c r="AC154" s="56">
        <f t="shared" si="59"/>
        <v>0</v>
      </c>
      <c r="AE154" s="53" t="str">
        <f>$A$12</f>
        <v>ayekhyin</v>
      </c>
      <c r="AF154" s="53" t="str">
        <f>IFERROR(VLOOKUP($A154,#REF!,22,FALSE),"0")</f>
        <v>0</v>
      </c>
      <c r="AG154" s="53" t="str">
        <f>IFERROR(VLOOKUP($A154,#REF!,22,FALSE),"0")</f>
        <v>0</v>
      </c>
      <c r="AH154" s="53" t="str">
        <f>IFERROR(VLOOKUP($A154,#REF!,22,FALSE),"0")</f>
        <v>0</v>
      </c>
      <c r="AI154" s="53" t="str">
        <f>IFERROR(VLOOKUP($A154,#REF!,22,FALSE),"0")</f>
        <v>0</v>
      </c>
      <c r="AJ154" s="53" t="str">
        <f>IFERROR(VLOOKUP($A154,#REF!,22,FALSE),"0")</f>
        <v>0</v>
      </c>
      <c r="AK154" s="53" t="str">
        <f>IFERROR(VLOOKUP($A154,#REF!,22,FALSE),"0")</f>
        <v>0</v>
      </c>
      <c r="AL154" s="53" t="str">
        <f>IFERROR(VLOOKUP($A154,#REF!,22,FALSE),"0")</f>
        <v>0</v>
      </c>
      <c r="AM154" s="53" t="str">
        <f>IFERROR(VLOOKUP($A154,#REF!,22,FALSE),"0")</f>
        <v>0</v>
      </c>
      <c r="AN154" s="53" t="str">
        <f>IFERROR(VLOOKUP($A154,#REF!,22,FALSE),"0")</f>
        <v>0</v>
      </c>
      <c r="AO154" s="53" t="str">
        <f>IFERROR(VLOOKUP($A154,#REF!,22,FALSE),"0")</f>
        <v>0</v>
      </c>
      <c r="AP154" s="53" t="str">
        <f>IFERROR(VLOOKUP($A154,#REF!,22,FALSE),"0")</f>
        <v>0</v>
      </c>
      <c r="AQ154" s="53" t="str">
        <f>IFERROR(VLOOKUP($A154,#REF!,22,FALSE),"0")</f>
        <v>0</v>
      </c>
      <c r="AR154" s="56">
        <f t="shared" si="60"/>
        <v>0</v>
      </c>
      <c r="AT154" s="53" t="str">
        <f>$A$12</f>
        <v>ayekhyin</v>
      </c>
      <c r="AU154" s="53" t="str">
        <f>IFERROR(VLOOKUP($A154,#REF!,23,FALSE),"0")</f>
        <v>0</v>
      </c>
      <c r="AV154" s="53" t="str">
        <f>IFERROR(VLOOKUP($A154,#REF!,23,FALSE),"0")</f>
        <v>0</v>
      </c>
      <c r="AW154" s="53" t="str">
        <f>IFERROR(VLOOKUP($A154,#REF!,23,FALSE),"0")</f>
        <v>0</v>
      </c>
      <c r="AX154" s="53" t="str">
        <f>IFERROR(VLOOKUP($A154,#REF!,23,FALSE),"0")</f>
        <v>0</v>
      </c>
      <c r="AY154" s="53" t="str">
        <f>IFERROR(VLOOKUP($A154,#REF!,23,FALSE),"0")</f>
        <v>0</v>
      </c>
      <c r="AZ154" s="53" t="str">
        <f>IFERROR(VLOOKUP($A154,#REF!,23,FALSE),"0")</f>
        <v>0</v>
      </c>
      <c r="BA154" s="53" t="str">
        <f>IFERROR(VLOOKUP($A154,#REF!,23,FALSE),"0")</f>
        <v>0</v>
      </c>
      <c r="BB154" s="53" t="str">
        <f>IFERROR(VLOOKUP($A154,#REF!,23,FALSE),"0")</f>
        <v>0</v>
      </c>
      <c r="BC154" s="53" t="str">
        <f>IFERROR(VLOOKUP($A154,#REF!,23,FALSE),"0")</f>
        <v>0</v>
      </c>
      <c r="BD154" s="53" t="str">
        <f>IFERROR(VLOOKUP($A154,#REF!,23,FALSE),"0")</f>
        <v>0</v>
      </c>
      <c r="BE154" s="53" t="str">
        <f>IFERROR(VLOOKUP($A154,#REF!,23,FALSE),"0")</f>
        <v>0</v>
      </c>
      <c r="BF154" s="53" t="str">
        <f>IFERROR(VLOOKUP($A154,#REF!,23,FALSE),"0")</f>
        <v>0</v>
      </c>
      <c r="BG154" s="56">
        <f t="shared" si="61"/>
        <v>0</v>
      </c>
      <c r="BI154" s="53" t="str">
        <f>$A$12</f>
        <v>ayekhyin</v>
      </c>
      <c r="BJ154" s="53" t="str">
        <f>IFERROR(VLOOKUP($A154,#REF!,24,FALSE),"0")</f>
        <v>0</v>
      </c>
      <c r="BK154" s="53" t="str">
        <f>IFERROR(VLOOKUP($A154,#REF!,24,FALSE),"0")</f>
        <v>0</v>
      </c>
      <c r="BL154" s="53" t="str">
        <f>IFERROR(VLOOKUP($A154,#REF!,24,FALSE),"0")</f>
        <v>0</v>
      </c>
      <c r="BM154" s="53" t="str">
        <f>IFERROR(VLOOKUP($A154,#REF!,24,FALSE),"0")</f>
        <v>0</v>
      </c>
      <c r="BN154" s="53" t="str">
        <f>IFERROR(VLOOKUP($A154,#REF!,24,FALSE),"0")</f>
        <v>0</v>
      </c>
      <c r="BO154" s="53" t="str">
        <f>IFERROR(VLOOKUP($A154,#REF!,24,FALSE),"0")</f>
        <v>0</v>
      </c>
      <c r="BP154" s="53" t="str">
        <f>IFERROR(VLOOKUP($A154,#REF!,24,FALSE),"0")</f>
        <v>0</v>
      </c>
      <c r="BQ154" s="53" t="str">
        <f>IFERROR(VLOOKUP($A154,#REF!,24,FALSE),"0")</f>
        <v>0</v>
      </c>
      <c r="BR154" s="53" t="str">
        <f>IFERROR(VLOOKUP($A154,#REF!,24,FALSE),"0")</f>
        <v>0</v>
      </c>
      <c r="BS154" s="53" t="str">
        <f>IFERROR(VLOOKUP($A154,#REF!,24,FALSE),"0")</f>
        <v>0</v>
      </c>
      <c r="BT154" s="53" t="str">
        <f>IFERROR(VLOOKUP($A154,#REF!,24,FALSE),"0")</f>
        <v>0</v>
      </c>
      <c r="BU154" s="53" t="str">
        <f>IFERROR(VLOOKUP($A154,#REF!,24,FALSE),"0")</f>
        <v>0</v>
      </c>
      <c r="BV154" s="56">
        <f t="shared" si="62"/>
        <v>0</v>
      </c>
      <c r="CK154" s="56"/>
      <c r="CZ154" s="56"/>
    </row>
    <row r="155" spans="1:104" x14ac:dyDescent="0.25">
      <c r="A155" s="53" t="str">
        <f>$A$13</f>
        <v>takaasad</v>
      </c>
      <c r="B155" s="53" t="str">
        <f>IFERROR(VLOOKUP($A155,#REF!,20,FALSE),"0")</f>
        <v>0</v>
      </c>
      <c r="C155" s="53" t="str">
        <f>IFERROR(VLOOKUP($A155,#REF!,20,FALSE),"0")</f>
        <v>0</v>
      </c>
      <c r="D155" s="53" t="str">
        <f>IFERROR(VLOOKUP($A155,#REF!,20,FALSE),"0")</f>
        <v>0</v>
      </c>
      <c r="E155" s="53" t="str">
        <f>IFERROR(VLOOKUP($A155,#REF!,20,FALSE),"0")</f>
        <v>0</v>
      </c>
      <c r="F155" s="53" t="str">
        <f>IFERROR(VLOOKUP($A155,#REF!,20,FALSE),"0")</f>
        <v>0</v>
      </c>
      <c r="G155" s="53" t="str">
        <f>IFERROR(VLOOKUP($A155,#REF!,20,FALSE),"0")</f>
        <v>0</v>
      </c>
      <c r="H155" s="53" t="str">
        <f>IFERROR(VLOOKUP($A155,#REF!,20,FALSE),"0")</f>
        <v>0</v>
      </c>
      <c r="I155" s="53" t="str">
        <f>IFERROR(VLOOKUP($A155,#REF!,20,FALSE),"0")</f>
        <v>0</v>
      </c>
      <c r="J155" s="53" t="str">
        <f>IFERROR(VLOOKUP($A155,#REF!,20,FALSE),"0")</f>
        <v>0</v>
      </c>
      <c r="K155" s="53" t="str">
        <f>IFERROR(VLOOKUP($A155,#REF!,20,FALSE),"0")</f>
        <v>0</v>
      </c>
      <c r="L155" s="53" t="str">
        <f>IFERROR(VLOOKUP($A155,#REF!,20,FALSE),"0")</f>
        <v>0</v>
      </c>
      <c r="M155" s="53" t="str">
        <f>IFERROR(VLOOKUP($A155,#REF!,20,FALSE),"0")</f>
        <v>0</v>
      </c>
      <c r="N155" s="56">
        <f t="shared" si="58"/>
        <v>0</v>
      </c>
      <c r="P155" s="53" t="str">
        <f>$A$13</f>
        <v>takaasad</v>
      </c>
      <c r="Q155" s="53" t="str">
        <f>IFERROR(VLOOKUP($A155,#REF!,21,FALSE),"0")</f>
        <v>0</v>
      </c>
      <c r="R155" s="53" t="str">
        <f>IFERROR(VLOOKUP($A155,#REF!,21,FALSE),"0")</f>
        <v>0</v>
      </c>
      <c r="S155" s="53" t="str">
        <f>IFERROR(VLOOKUP($A155,#REF!,21,FALSE),"0")</f>
        <v>0</v>
      </c>
      <c r="T155" s="53" t="str">
        <f>IFERROR(VLOOKUP($A155,#REF!,21,FALSE),"0")</f>
        <v>0</v>
      </c>
      <c r="U155" s="53" t="str">
        <f>IFERROR(VLOOKUP($A155,#REF!,21,FALSE),"0")</f>
        <v>0</v>
      </c>
      <c r="V155" s="53" t="str">
        <f>IFERROR(VLOOKUP($A155,#REF!,21,FALSE),"0")</f>
        <v>0</v>
      </c>
      <c r="W155" s="53" t="str">
        <f>IFERROR(VLOOKUP($A155,#REF!,21,FALSE),"0")</f>
        <v>0</v>
      </c>
      <c r="X155" s="53" t="str">
        <f>IFERROR(VLOOKUP($A155,#REF!,21,FALSE),"0")</f>
        <v>0</v>
      </c>
      <c r="Y155" s="53" t="str">
        <f>IFERROR(VLOOKUP($A155,#REF!,21,FALSE),"0")</f>
        <v>0</v>
      </c>
      <c r="Z155" s="53" t="str">
        <f>IFERROR(VLOOKUP($A155,#REF!,21,FALSE),"0")</f>
        <v>0</v>
      </c>
      <c r="AA155" s="53" t="str">
        <f>IFERROR(VLOOKUP($A155,#REF!,21,FALSE),"0")</f>
        <v>0</v>
      </c>
      <c r="AB155" s="53" t="str">
        <f>IFERROR(VLOOKUP($A155,#REF!,21,FALSE),"0")</f>
        <v>0</v>
      </c>
      <c r="AC155" s="56">
        <f t="shared" si="59"/>
        <v>0</v>
      </c>
      <c r="AE155" s="53" t="str">
        <f>$A$13</f>
        <v>takaasad</v>
      </c>
      <c r="AF155" s="53" t="str">
        <f>IFERROR(VLOOKUP($A155,#REF!,22,FALSE),"0")</f>
        <v>0</v>
      </c>
      <c r="AG155" s="53" t="str">
        <f>IFERROR(VLOOKUP($A155,#REF!,22,FALSE),"0")</f>
        <v>0</v>
      </c>
      <c r="AH155" s="53" t="str">
        <f>IFERROR(VLOOKUP($A155,#REF!,22,FALSE),"0")</f>
        <v>0</v>
      </c>
      <c r="AI155" s="53" t="str">
        <f>IFERROR(VLOOKUP($A155,#REF!,22,FALSE),"0")</f>
        <v>0</v>
      </c>
      <c r="AJ155" s="53" t="str">
        <f>IFERROR(VLOOKUP($A155,#REF!,22,FALSE),"0")</f>
        <v>0</v>
      </c>
      <c r="AK155" s="53" t="str">
        <f>IFERROR(VLOOKUP($A155,#REF!,22,FALSE),"0")</f>
        <v>0</v>
      </c>
      <c r="AL155" s="53" t="str">
        <f>IFERROR(VLOOKUP($A155,#REF!,22,FALSE),"0")</f>
        <v>0</v>
      </c>
      <c r="AM155" s="53" t="str">
        <f>IFERROR(VLOOKUP($A155,#REF!,22,FALSE),"0")</f>
        <v>0</v>
      </c>
      <c r="AN155" s="53" t="str">
        <f>IFERROR(VLOOKUP($A155,#REF!,22,FALSE),"0")</f>
        <v>0</v>
      </c>
      <c r="AO155" s="53" t="str">
        <f>IFERROR(VLOOKUP($A155,#REF!,22,FALSE),"0")</f>
        <v>0</v>
      </c>
      <c r="AP155" s="53" t="str">
        <f>IFERROR(VLOOKUP($A155,#REF!,22,FALSE),"0")</f>
        <v>0</v>
      </c>
      <c r="AQ155" s="53" t="str">
        <f>IFERROR(VLOOKUP($A155,#REF!,22,FALSE),"0")</f>
        <v>0</v>
      </c>
      <c r="AR155" s="56">
        <f t="shared" si="60"/>
        <v>0</v>
      </c>
      <c r="AT155" s="53" t="str">
        <f>$A$13</f>
        <v>takaasad</v>
      </c>
      <c r="AU155" s="53" t="str">
        <f>IFERROR(VLOOKUP($A155,#REF!,23,FALSE),"0")</f>
        <v>0</v>
      </c>
      <c r="AV155" s="53" t="str">
        <f>IFERROR(VLOOKUP($A155,#REF!,23,FALSE),"0")</f>
        <v>0</v>
      </c>
      <c r="AW155" s="53" t="str">
        <f>IFERROR(VLOOKUP($A155,#REF!,23,FALSE),"0")</f>
        <v>0</v>
      </c>
      <c r="AX155" s="53" t="str">
        <f>IFERROR(VLOOKUP($A155,#REF!,23,FALSE),"0")</f>
        <v>0</v>
      </c>
      <c r="AY155" s="53" t="str">
        <f>IFERROR(VLOOKUP($A155,#REF!,23,FALSE),"0")</f>
        <v>0</v>
      </c>
      <c r="AZ155" s="53" t="str">
        <f>IFERROR(VLOOKUP($A155,#REF!,23,FALSE),"0")</f>
        <v>0</v>
      </c>
      <c r="BA155" s="53" t="str">
        <f>IFERROR(VLOOKUP($A155,#REF!,23,FALSE),"0")</f>
        <v>0</v>
      </c>
      <c r="BB155" s="53" t="str">
        <f>IFERROR(VLOOKUP($A155,#REF!,23,FALSE),"0")</f>
        <v>0</v>
      </c>
      <c r="BC155" s="53" t="str">
        <f>IFERROR(VLOOKUP($A155,#REF!,23,FALSE),"0")</f>
        <v>0</v>
      </c>
      <c r="BD155" s="53" t="str">
        <f>IFERROR(VLOOKUP($A155,#REF!,23,FALSE),"0")</f>
        <v>0</v>
      </c>
      <c r="BE155" s="53" t="str">
        <f>IFERROR(VLOOKUP($A155,#REF!,23,FALSE),"0")</f>
        <v>0</v>
      </c>
      <c r="BF155" s="53" t="str">
        <f>IFERROR(VLOOKUP($A155,#REF!,23,FALSE),"0")</f>
        <v>0</v>
      </c>
      <c r="BG155" s="56">
        <f t="shared" si="61"/>
        <v>0</v>
      </c>
      <c r="BI155" s="53" t="str">
        <f>$A$13</f>
        <v>takaasad</v>
      </c>
      <c r="BJ155" s="53" t="str">
        <f>IFERROR(VLOOKUP($A155,#REF!,24,FALSE),"0")</f>
        <v>0</v>
      </c>
      <c r="BK155" s="53" t="str">
        <f>IFERROR(VLOOKUP($A155,#REF!,24,FALSE),"0")</f>
        <v>0</v>
      </c>
      <c r="BL155" s="53" t="str">
        <f>IFERROR(VLOOKUP($A155,#REF!,24,FALSE),"0")</f>
        <v>0</v>
      </c>
      <c r="BM155" s="53" t="str">
        <f>IFERROR(VLOOKUP($A155,#REF!,24,FALSE),"0")</f>
        <v>0</v>
      </c>
      <c r="BN155" s="53" t="str">
        <f>IFERROR(VLOOKUP($A155,#REF!,24,FALSE),"0")</f>
        <v>0</v>
      </c>
      <c r="BO155" s="53" t="str">
        <f>IFERROR(VLOOKUP($A155,#REF!,24,FALSE),"0")</f>
        <v>0</v>
      </c>
      <c r="BP155" s="53" t="str">
        <f>IFERROR(VLOOKUP($A155,#REF!,24,FALSE),"0")</f>
        <v>0</v>
      </c>
      <c r="BQ155" s="53" t="str">
        <f>IFERROR(VLOOKUP($A155,#REF!,24,FALSE),"0")</f>
        <v>0</v>
      </c>
      <c r="BR155" s="53" t="str">
        <f>IFERROR(VLOOKUP($A155,#REF!,24,FALSE),"0")</f>
        <v>0</v>
      </c>
      <c r="BS155" s="53" t="str">
        <f>IFERROR(VLOOKUP($A155,#REF!,24,FALSE),"0")</f>
        <v>0</v>
      </c>
      <c r="BT155" s="53" t="str">
        <f>IFERROR(VLOOKUP($A155,#REF!,24,FALSE),"0")</f>
        <v>0</v>
      </c>
      <c r="BU155" s="53" t="str">
        <f>IFERROR(VLOOKUP($A155,#REF!,24,FALSE),"0")</f>
        <v>0</v>
      </c>
      <c r="BV155" s="56">
        <f t="shared" si="62"/>
        <v>0</v>
      </c>
      <c r="CK155" s="56"/>
      <c r="CZ155" s="56"/>
    </row>
    <row r="156" spans="1:104" x14ac:dyDescent="0.25">
      <c r="A156" s="53" t="e">
        <f>$A$14</f>
        <v>#REF!</v>
      </c>
      <c r="B156" s="53" t="str">
        <f>IFERROR(VLOOKUP($A156,#REF!,20,FALSE),"0")</f>
        <v>0</v>
      </c>
      <c r="C156" s="53" t="str">
        <f>IFERROR(VLOOKUP($A156,#REF!,20,FALSE),"0")</f>
        <v>0</v>
      </c>
      <c r="D156" s="53" t="str">
        <f>IFERROR(VLOOKUP($A156,#REF!,20,FALSE),"0")</f>
        <v>0</v>
      </c>
      <c r="E156" s="53" t="str">
        <f>IFERROR(VLOOKUP($A156,#REF!,20,FALSE),"0")</f>
        <v>0</v>
      </c>
      <c r="F156" s="53" t="str">
        <f>IFERROR(VLOOKUP($A156,#REF!,20,FALSE),"0")</f>
        <v>0</v>
      </c>
      <c r="G156" s="53" t="str">
        <f>IFERROR(VLOOKUP($A156,#REF!,20,FALSE),"0")</f>
        <v>0</v>
      </c>
      <c r="H156" s="53" t="str">
        <f>IFERROR(VLOOKUP($A156,#REF!,20,FALSE),"0")</f>
        <v>0</v>
      </c>
      <c r="I156" s="53" t="str">
        <f>IFERROR(VLOOKUP($A156,#REF!,20,FALSE),"0")</f>
        <v>0</v>
      </c>
      <c r="J156" s="53" t="str">
        <f>IFERROR(VLOOKUP($A156,#REF!,20,FALSE),"0")</f>
        <v>0</v>
      </c>
      <c r="K156" s="53" t="str">
        <f>IFERROR(VLOOKUP($A156,#REF!,20,FALSE),"0")</f>
        <v>0</v>
      </c>
      <c r="L156" s="53" t="str">
        <f>IFERROR(VLOOKUP($A156,#REF!,20,FALSE),"0")</f>
        <v>0</v>
      </c>
      <c r="M156" s="53" t="str">
        <f>IFERROR(VLOOKUP($A156,#REF!,20,FALSE),"0")</f>
        <v>0</v>
      </c>
      <c r="N156" s="56">
        <f t="shared" si="58"/>
        <v>0</v>
      </c>
      <c r="P156" s="53" t="e">
        <f>$A$14</f>
        <v>#REF!</v>
      </c>
      <c r="Q156" s="53" t="str">
        <f>IFERROR(VLOOKUP($A156,#REF!,21,FALSE),"0")</f>
        <v>0</v>
      </c>
      <c r="R156" s="53" t="str">
        <f>IFERROR(VLOOKUP($A156,#REF!,21,FALSE),"0")</f>
        <v>0</v>
      </c>
      <c r="S156" s="53" t="str">
        <f>IFERROR(VLOOKUP($A156,#REF!,21,FALSE),"0")</f>
        <v>0</v>
      </c>
      <c r="T156" s="53" t="str">
        <f>IFERROR(VLOOKUP($A156,#REF!,21,FALSE),"0")</f>
        <v>0</v>
      </c>
      <c r="U156" s="53" t="str">
        <f>IFERROR(VLOOKUP($A156,#REF!,21,FALSE),"0")</f>
        <v>0</v>
      </c>
      <c r="V156" s="53" t="str">
        <f>IFERROR(VLOOKUP($A156,#REF!,21,FALSE),"0")</f>
        <v>0</v>
      </c>
      <c r="W156" s="53" t="str">
        <f>IFERROR(VLOOKUP($A156,#REF!,21,FALSE),"0")</f>
        <v>0</v>
      </c>
      <c r="X156" s="53" t="str">
        <f>IFERROR(VLOOKUP($A156,#REF!,21,FALSE),"0")</f>
        <v>0</v>
      </c>
      <c r="Y156" s="53" t="str">
        <f>IFERROR(VLOOKUP($A156,#REF!,21,FALSE),"0")</f>
        <v>0</v>
      </c>
      <c r="Z156" s="53" t="str">
        <f>IFERROR(VLOOKUP($A156,#REF!,21,FALSE),"0")</f>
        <v>0</v>
      </c>
      <c r="AA156" s="53" t="str">
        <f>IFERROR(VLOOKUP($A156,#REF!,21,FALSE),"0")</f>
        <v>0</v>
      </c>
      <c r="AB156" s="53" t="str">
        <f>IFERROR(VLOOKUP($A156,#REF!,21,FALSE),"0")</f>
        <v>0</v>
      </c>
      <c r="AC156" s="56">
        <f t="shared" si="59"/>
        <v>0</v>
      </c>
      <c r="AE156" s="53" t="e">
        <f>$A$14</f>
        <v>#REF!</v>
      </c>
      <c r="AF156" s="53" t="str">
        <f>IFERROR(VLOOKUP($A156,#REF!,22,FALSE),"0")</f>
        <v>0</v>
      </c>
      <c r="AG156" s="53" t="str">
        <f>IFERROR(VLOOKUP($A156,#REF!,22,FALSE),"0")</f>
        <v>0</v>
      </c>
      <c r="AH156" s="53" t="str">
        <f>IFERROR(VLOOKUP($A156,#REF!,22,FALSE),"0")</f>
        <v>0</v>
      </c>
      <c r="AI156" s="53" t="str">
        <f>IFERROR(VLOOKUP($A156,#REF!,22,FALSE),"0")</f>
        <v>0</v>
      </c>
      <c r="AJ156" s="53" t="str">
        <f>IFERROR(VLOOKUP($A156,#REF!,22,FALSE),"0")</f>
        <v>0</v>
      </c>
      <c r="AK156" s="53" t="str">
        <f>IFERROR(VLOOKUP($A156,#REF!,22,FALSE),"0")</f>
        <v>0</v>
      </c>
      <c r="AL156" s="53" t="str">
        <f>IFERROR(VLOOKUP($A156,#REF!,22,FALSE),"0")</f>
        <v>0</v>
      </c>
      <c r="AM156" s="53" t="str">
        <f>IFERROR(VLOOKUP($A156,#REF!,22,FALSE),"0")</f>
        <v>0</v>
      </c>
      <c r="AN156" s="53" t="str">
        <f>IFERROR(VLOOKUP($A156,#REF!,22,FALSE),"0")</f>
        <v>0</v>
      </c>
      <c r="AO156" s="53" t="str">
        <f>IFERROR(VLOOKUP($A156,#REF!,22,FALSE),"0")</f>
        <v>0</v>
      </c>
      <c r="AP156" s="53" t="str">
        <f>IFERROR(VLOOKUP($A156,#REF!,22,FALSE),"0")</f>
        <v>0</v>
      </c>
      <c r="AQ156" s="53" t="str">
        <f>IFERROR(VLOOKUP($A156,#REF!,22,FALSE),"0")</f>
        <v>0</v>
      </c>
      <c r="AR156" s="56">
        <f t="shared" si="60"/>
        <v>0</v>
      </c>
      <c r="AT156" s="53" t="e">
        <f>$A$14</f>
        <v>#REF!</v>
      </c>
      <c r="AU156" s="53" t="str">
        <f>IFERROR(VLOOKUP($A156,#REF!,23,FALSE),"0")</f>
        <v>0</v>
      </c>
      <c r="AV156" s="53" t="str">
        <f>IFERROR(VLOOKUP($A156,#REF!,23,FALSE),"0")</f>
        <v>0</v>
      </c>
      <c r="AW156" s="53" t="str">
        <f>IFERROR(VLOOKUP($A156,#REF!,23,FALSE),"0")</f>
        <v>0</v>
      </c>
      <c r="AX156" s="53" t="str">
        <f>IFERROR(VLOOKUP($A156,#REF!,23,FALSE),"0")</f>
        <v>0</v>
      </c>
      <c r="AY156" s="53" t="str">
        <f>IFERROR(VLOOKUP($A156,#REF!,23,FALSE),"0")</f>
        <v>0</v>
      </c>
      <c r="AZ156" s="53" t="str">
        <f>IFERROR(VLOOKUP($A156,#REF!,23,FALSE),"0")</f>
        <v>0</v>
      </c>
      <c r="BA156" s="53" t="str">
        <f>IFERROR(VLOOKUP($A156,#REF!,23,FALSE),"0")</f>
        <v>0</v>
      </c>
      <c r="BB156" s="53" t="str">
        <f>IFERROR(VLOOKUP($A156,#REF!,23,FALSE),"0")</f>
        <v>0</v>
      </c>
      <c r="BC156" s="53" t="str">
        <f>IFERROR(VLOOKUP($A156,#REF!,23,FALSE),"0")</f>
        <v>0</v>
      </c>
      <c r="BD156" s="53" t="str">
        <f>IFERROR(VLOOKUP($A156,#REF!,23,FALSE),"0")</f>
        <v>0</v>
      </c>
      <c r="BE156" s="53" t="str">
        <f>IFERROR(VLOOKUP($A156,#REF!,23,FALSE),"0")</f>
        <v>0</v>
      </c>
      <c r="BF156" s="53" t="str">
        <f>IFERROR(VLOOKUP($A156,#REF!,23,FALSE),"0")</f>
        <v>0</v>
      </c>
      <c r="BG156" s="56">
        <f t="shared" si="61"/>
        <v>0</v>
      </c>
      <c r="BI156" s="53" t="e">
        <f>$A$14</f>
        <v>#REF!</v>
      </c>
      <c r="BJ156" s="53" t="str">
        <f>IFERROR(VLOOKUP($A156,#REF!,24,FALSE),"0")</f>
        <v>0</v>
      </c>
      <c r="BK156" s="53" t="str">
        <f>IFERROR(VLOOKUP($A156,#REF!,24,FALSE),"0")</f>
        <v>0</v>
      </c>
      <c r="BL156" s="53" t="str">
        <f>IFERROR(VLOOKUP($A156,#REF!,24,FALSE),"0")</f>
        <v>0</v>
      </c>
      <c r="BM156" s="53" t="str">
        <f>IFERROR(VLOOKUP($A156,#REF!,24,FALSE),"0")</f>
        <v>0</v>
      </c>
      <c r="BN156" s="53" t="str">
        <f>IFERROR(VLOOKUP($A156,#REF!,24,FALSE),"0")</f>
        <v>0</v>
      </c>
      <c r="BO156" s="53" t="str">
        <f>IFERROR(VLOOKUP($A156,#REF!,24,FALSE),"0")</f>
        <v>0</v>
      </c>
      <c r="BP156" s="53" t="str">
        <f>IFERROR(VLOOKUP($A156,#REF!,24,FALSE),"0")</f>
        <v>0</v>
      </c>
      <c r="BQ156" s="53" t="str">
        <f>IFERROR(VLOOKUP($A156,#REF!,24,FALSE),"0")</f>
        <v>0</v>
      </c>
      <c r="BR156" s="53" t="str">
        <f>IFERROR(VLOOKUP($A156,#REF!,24,FALSE),"0")</f>
        <v>0</v>
      </c>
      <c r="BS156" s="53" t="str">
        <f>IFERROR(VLOOKUP($A156,#REF!,24,FALSE),"0")</f>
        <v>0</v>
      </c>
      <c r="BT156" s="53" t="str">
        <f>IFERROR(VLOOKUP($A156,#REF!,24,FALSE),"0")</f>
        <v>0</v>
      </c>
      <c r="BU156" s="53" t="str">
        <f>IFERROR(VLOOKUP($A156,#REF!,24,FALSE),"0")</f>
        <v>0</v>
      </c>
      <c r="BV156" s="56">
        <f t="shared" si="62"/>
        <v>0</v>
      </c>
      <c r="CK156" s="56"/>
      <c r="CZ156" s="56"/>
    </row>
    <row r="157" spans="1:104" x14ac:dyDescent="0.25">
      <c r="A157" s="53" t="str">
        <f>$A$15</f>
        <v>omusera</v>
      </c>
      <c r="B157" s="53" t="str">
        <f>IFERROR(VLOOKUP($A157,#REF!,20,FALSE),"0")</f>
        <v>0</v>
      </c>
      <c r="C157" s="53" t="str">
        <f>IFERROR(VLOOKUP($A157,#REF!,20,FALSE),"0")</f>
        <v>0</v>
      </c>
      <c r="D157" s="53" t="str">
        <f>IFERROR(VLOOKUP($A157,#REF!,20,FALSE),"0")</f>
        <v>0</v>
      </c>
      <c r="E157" s="53" t="str">
        <f>IFERROR(VLOOKUP($A157,#REF!,20,FALSE),"0")</f>
        <v>0</v>
      </c>
      <c r="F157" s="53" t="str">
        <f>IFERROR(VLOOKUP($A157,#REF!,20,FALSE),"0")</f>
        <v>0</v>
      </c>
      <c r="G157" s="53" t="str">
        <f>IFERROR(VLOOKUP($A157,#REF!,20,FALSE),"0")</f>
        <v>0</v>
      </c>
      <c r="H157" s="53" t="str">
        <f>IFERROR(VLOOKUP($A157,#REF!,20,FALSE),"0")</f>
        <v>0</v>
      </c>
      <c r="I157" s="53" t="str">
        <f>IFERROR(VLOOKUP($A157,#REF!,20,FALSE),"0")</f>
        <v>0</v>
      </c>
      <c r="J157" s="53" t="str">
        <f>IFERROR(VLOOKUP($A157,#REF!,20,FALSE),"0")</f>
        <v>0</v>
      </c>
      <c r="K157" s="53" t="str">
        <f>IFERROR(VLOOKUP($A157,#REF!,20,FALSE),"0")</f>
        <v>0</v>
      </c>
      <c r="L157" s="53" t="str">
        <f>IFERROR(VLOOKUP($A157,#REF!,20,FALSE),"0")</f>
        <v>0</v>
      </c>
      <c r="M157" s="53" t="str">
        <f>IFERROR(VLOOKUP($A157,#REF!,20,FALSE),"0")</f>
        <v>0</v>
      </c>
      <c r="N157" s="56">
        <f t="shared" ref="N157:N164" si="63">SUM(B157:M157)</f>
        <v>0</v>
      </c>
      <c r="P157" s="53" t="str">
        <f>$A$15</f>
        <v>omusera</v>
      </c>
      <c r="Q157" s="53" t="str">
        <f>IFERROR(VLOOKUP($A157,#REF!,21,FALSE),"0")</f>
        <v>0</v>
      </c>
      <c r="R157" s="53" t="str">
        <f>IFERROR(VLOOKUP($A157,#REF!,21,FALSE),"0")</f>
        <v>0</v>
      </c>
      <c r="S157" s="53" t="str">
        <f>IFERROR(VLOOKUP($A157,#REF!,21,FALSE),"0")</f>
        <v>0</v>
      </c>
      <c r="T157" s="53" t="str">
        <f>IFERROR(VLOOKUP($A157,#REF!,21,FALSE),"0")</f>
        <v>0</v>
      </c>
      <c r="U157" s="53" t="str">
        <f>IFERROR(VLOOKUP($A157,#REF!,21,FALSE),"0")</f>
        <v>0</v>
      </c>
      <c r="V157" s="53" t="str">
        <f>IFERROR(VLOOKUP($A157,#REF!,21,FALSE),"0")</f>
        <v>0</v>
      </c>
      <c r="W157" s="53" t="str">
        <f>IFERROR(VLOOKUP($A157,#REF!,21,FALSE),"0")</f>
        <v>0</v>
      </c>
      <c r="X157" s="53" t="str">
        <f>IFERROR(VLOOKUP($A157,#REF!,21,FALSE),"0")</f>
        <v>0</v>
      </c>
      <c r="Y157" s="53" t="str">
        <f>IFERROR(VLOOKUP($A157,#REF!,21,FALSE),"0")</f>
        <v>0</v>
      </c>
      <c r="Z157" s="53" t="str">
        <f>IFERROR(VLOOKUP($A157,#REF!,21,FALSE),"0")</f>
        <v>0</v>
      </c>
      <c r="AA157" s="53" t="str">
        <f>IFERROR(VLOOKUP($A157,#REF!,21,FALSE),"0")</f>
        <v>0</v>
      </c>
      <c r="AB157" s="53" t="str">
        <f>IFERROR(VLOOKUP($A157,#REF!,21,FALSE),"0")</f>
        <v>0</v>
      </c>
      <c r="AC157" s="56">
        <f t="shared" ref="AC157:AC164" si="64">SUM(Q157:AB157)</f>
        <v>0</v>
      </c>
      <c r="AE157" s="53" t="str">
        <f>$A$15</f>
        <v>omusera</v>
      </c>
      <c r="AF157" s="53" t="str">
        <f>IFERROR(VLOOKUP($A157,#REF!,22,FALSE),"0")</f>
        <v>0</v>
      </c>
      <c r="AG157" s="53" t="str">
        <f>IFERROR(VLOOKUP($A157,#REF!,22,FALSE),"0")</f>
        <v>0</v>
      </c>
      <c r="AH157" s="53" t="str">
        <f>IFERROR(VLOOKUP($A157,#REF!,22,FALSE),"0")</f>
        <v>0</v>
      </c>
      <c r="AI157" s="53" t="str">
        <f>IFERROR(VLOOKUP($A157,#REF!,22,FALSE),"0")</f>
        <v>0</v>
      </c>
      <c r="AJ157" s="53" t="str">
        <f>IFERROR(VLOOKUP($A157,#REF!,22,FALSE),"0")</f>
        <v>0</v>
      </c>
      <c r="AK157" s="53" t="str">
        <f>IFERROR(VLOOKUP($A157,#REF!,22,FALSE),"0")</f>
        <v>0</v>
      </c>
      <c r="AL157" s="53" t="str">
        <f>IFERROR(VLOOKUP($A157,#REF!,22,FALSE),"0")</f>
        <v>0</v>
      </c>
      <c r="AM157" s="53" t="str">
        <f>IFERROR(VLOOKUP($A157,#REF!,22,FALSE),"0")</f>
        <v>0</v>
      </c>
      <c r="AN157" s="53" t="str">
        <f>IFERROR(VLOOKUP($A157,#REF!,22,FALSE),"0")</f>
        <v>0</v>
      </c>
      <c r="AO157" s="53" t="str">
        <f>IFERROR(VLOOKUP($A157,#REF!,22,FALSE),"0")</f>
        <v>0</v>
      </c>
      <c r="AP157" s="53" t="str">
        <f>IFERROR(VLOOKUP($A157,#REF!,22,FALSE),"0")</f>
        <v>0</v>
      </c>
      <c r="AQ157" s="53" t="str">
        <f>IFERROR(VLOOKUP($A157,#REF!,22,FALSE),"0")</f>
        <v>0</v>
      </c>
      <c r="AR157" s="56">
        <f t="shared" ref="AR157:AR164" si="65">SUM(AF157:AQ157)</f>
        <v>0</v>
      </c>
      <c r="AT157" s="53" t="str">
        <f>$A$15</f>
        <v>omusera</v>
      </c>
      <c r="AU157" s="53" t="str">
        <f>IFERROR(VLOOKUP($A157,#REF!,23,FALSE),"0")</f>
        <v>0</v>
      </c>
      <c r="AV157" s="53" t="str">
        <f>IFERROR(VLOOKUP($A157,#REF!,23,FALSE),"0")</f>
        <v>0</v>
      </c>
      <c r="AW157" s="53" t="str">
        <f>IFERROR(VLOOKUP($A157,#REF!,23,FALSE),"0")</f>
        <v>0</v>
      </c>
      <c r="AX157" s="53" t="str">
        <f>IFERROR(VLOOKUP($A157,#REF!,23,FALSE),"0")</f>
        <v>0</v>
      </c>
      <c r="AY157" s="53" t="str">
        <f>IFERROR(VLOOKUP($A157,#REF!,23,FALSE),"0")</f>
        <v>0</v>
      </c>
      <c r="AZ157" s="53" t="str">
        <f>IFERROR(VLOOKUP($A157,#REF!,23,FALSE),"0")</f>
        <v>0</v>
      </c>
      <c r="BA157" s="53" t="str">
        <f>IFERROR(VLOOKUP($A157,#REF!,23,FALSE),"0")</f>
        <v>0</v>
      </c>
      <c r="BB157" s="53" t="str">
        <f>IFERROR(VLOOKUP($A157,#REF!,23,FALSE),"0")</f>
        <v>0</v>
      </c>
      <c r="BC157" s="53" t="str">
        <f>IFERROR(VLOOKUP($A157,#REF!,23,FALSE),"0")</f>
        <v>0</v>
      </c>
      <c r="BD157" s="53" t="str">
        <f>IFERROR(VLOOKUP($A157,#REF!,23,FALSE),"0")</f>
        <v>0</v>
      </c>
      <c r="BE157" s="53" t="str">
        <f>IFERROR(VLOOKUP($A157,#REF!,23,FALSE),"0")</f>
        <v>0</v>
      </c>
      <c r="BF157" s="53" t="str">
        <f>IFERROR(VLOOKUP($A157,#REF!,23,FALSE),"0")</f>
        <v>0</v>
      </c>
      <c r="BG157" s="56">
        <f t="shared" ref="BG157:BG164" si="66">SUM(AU157:BF157)</f>
        <v>0</v>
      </c>
      <c r="BI157" s="53" t="str">
        <f>$A$15</f>
        <v>omusera</v>
      </c>
      <c r="BJ157" s="53" t="str">
        <f>IFERROR(VLOOKUP($A157,#REF!,24,FALSE),"0")</f>
        <v>0</v>
      </c>
      <c r="BK157" s="53" t="str">
        <f>IFERROR(VLOOKUP($A157,#REF!,24,FALSE),"0")</f>
        <v>0</v>
      </c>
      <c r="BL157" s="53" t="str">
        <f>IFERROR(VLOOKUP($A157,#REF!,24,FALSE),"0")</f>
        <v>0</v>
      </c>
      <c r="BM157" s="53" t="str">
        <f>IFERROR(VLOOKUP($A157,#REF!,24,FALSE),"0")</f>
        <v>0</v>
      </c>
      <c r="BN157" s="53" t="str">
        <f>IFERROR(VLOOKUP($A157,#REF!,24,FALSE),"0")</f>
        <v>0</v>
      </c>
      <c r="BO157" s="53" t="str">
        <f>IFERROR(VLOOKUP($A157,#REF!,24,FALSE),"0")</f>
        <v>0</v>
      </c>
      <c r="BP157" s="53" t="str">
        <f>IFERROR(VLOOKUP($A157,#REF!,24,FALSE),"0")</f>
        <v>0</v>
      </c>
      <c r="BQ157" s="53" t="str">
        <f>IFERROR(VLOOKUP($A157,#REF!,24,FALSE),"0")</f>
        <v>0</v>
      </c>
      <c r="BR157" s="53" t="str">
        <f>IFERROR(VLOOKUP($A157,#REF!,24,FALSE),"0")</f>
        <v>0</v>
      </c>
      <c r="BS157" s="53" t="str">
        <f>IFERROR(VLOOKUP($A157,#REF!,24,FALSE),"0")</f>
        <v>0</v>
      </c>
      <c r="BT157" s="53" t="str">
        <f>IFERROR(VLOOKUP($A157,#REF!,24,FALSE),"0")</f>
        <v>0</v>
      </c>
      <c r="BU157" s="53" t="str">
        <f>IFERROR(VLOOKUP($A157,#REF!,24,FALSE),"0")</f>
        <v>0</v>
      </c>
      <c r="BV157" s="56">
        <f t="shared" ref="BV157:BV164" si="67">SUM(BJ157:BU157)</f>
        <v>0</v>
      </c>
      <c r="CK157" s="56"/>
      <c r="CZ157" s="56"/>
    </row>
    <row r="158" spans="1:104" x14ac:dyDescent="0.25">
      <c r="A158" s="53" t="str">
        <f>$A$16</f>
        <v>ishihnaa</v>
      </c>
      <c r="B158" s="53" t="str">
        <f>IFERROR(VLOOKUP($A158,#REF!,20,FALSE),"0")</f>
        <v>0</v>
      </c>
      <c r="C158" s="53" t="str">
        <f>IFERROR(VLOOKUP($A158,#REF!,20,FALSE),"0")</f>
        <v>0</v>
      </c>
      <c r="D158" s="53" t="str">
        <f>IFERROR(VLOOKUP($A158,#REF!,20,FALSE),"0")</f>
        <v>0</v>
      </c>
      <c r="E158" s="53" t="str">
        <f>IFERROR(VLOOKUP($A158,#REF!,20,FALSE),"0")</f>
        <v>0</v>
      </c>
      <c r="F158" s="53" t="str">
        <f>IFERROR(VLOOKUP($A158,#REF!,20,FALSE),"0")</f>
        <v>0</v>
      </c>
      <c r="G158" s="53" t="str">
        <f>IFERROR(VLOOKUP($A158,#REF!,20,FALSE),"0")</f>
        <v>0</v>
      </c>
      <c r="H158" s="53" t="str">
        <f>IFERROR(VLOOKUP($A158,#REF!,20,FALSE),"0")</f>
        <v>0</v>
      </c>
      <c r="I158" s="53" t="str">
        <f>IFERROR(VLOOKUP($A158,#REF!,20,FALSE),"0")</f>
        <v>0</v>
      </c>
      <c r="J158" s="53" t="str">
        <f>IFERROR(VLOOKUP($A158,#REF!,20,FALSE),"0")</f>
        <v>0</v>
      </c>
      <c r="K158" s="53" t="str">
        <f>IFERROR(VLOOKUP($A158,#REF!,20,FALSE),"0")</f>
        <v>0</v>
      </c>
      <c r="L158" s="53" t="str">
        <f>IFERROR(VLOOKUP($A158,#REF!,20,FALSE),"0")</f>
        <v>0</v>
      </c>
      <c r="M158" s="53" t="str">
        <f>IFERROR(VLOOKUP($A158,#REF!,20,FALSE),"0")</f>
        <v>0</v>
      </c>
      <c r="N158" s="56">
        <f t="shared" si="63"/>
        <v>0</v>
      </c>
      <c r="P158" s="53" t="str">
        <f>$A$16</f>
        <v>ishihnaa</v>
      </c>
      <c r="Q158" s="53" t="str">
        <f>IFERROR(VLOOKUP($A158,#REF!,21,FALSE),"0")</f>
        <v>0</v>
      </c>
      <c r="R158" s="53" t="str">
        <f>IFERROR(VLOOKUP($A158,#REF!,21,FALSE),"0")</f>
        <v>0</v>
      </c>
      <c r="S158" s="53" t="str">
        <f>IFERROR(VLOOKUP($A158,#REF!,21,FALSE),"0")</f>
        <v>0</v>
      </c>
      <c r="T158" s="53" t="str">
        <f>IFERROR(VLOOKUP($A158,#REF!,21,FALSE),"0")</f>
        <v>0</v>
      </c>
      <c r="U158" s="53" t="str">
        <f>IFERROR(VLOOKUP($A158,#REF!,21,FALSE),"0")</f>
        <v>0</v>
      </c>
      <c r="V158" s="53" t="str">
        <f>IFERROR(VLOOKUP($A158,#REF!,21,FALSE),"0")</f>
        <v>0</v>
      </c>
      <c r="W158" s="53" t="str">
        <f>IFERROR(VLOOKUP($A158,#REF!,21,FALSE),"0")</f>
        <v>0</v>
      </c>
      <c r="X158" s="53" t="str">
        <f>IFERROR(VLOOKUP($A158,#REF!,21,FALSE),"0")</f>
        <v>0</v>
      </c>
      <c r="Y158" s="53" t="str">
        <f>IFERROR(VLOOKUP($A158,#REF!,21,FALSE),"0")</f>
        <v>0</v>
      </c>
      <c r="Z158" s="53" t="str">
        <f>IFERROR(VLOOKUP($A158,#REF!,21,FALSE),"0")</f>
        <v>0</v>
      </c>
      <c r="AA158" s="53" t="str">
        <f>IFERROR(VLOOKUP($A158,#REF!,21,FALSE),"0")</f>
        <v>0</v>
      </c>
      <c r="AB158" s="53" t="str">
        <f>IFERROR(VLOOKUP($A158,#REF!,21,FALSE),"0")</f>
        <v>0</v>
      </c>
      <c r="AC158" s="56">
        <f t="shared" si="64"/>
        <v>0</v>
      </c>
      <c r="AE158" s="53" t="str">
        <f>$A$16</f>
        <v>ishihnaa</v>
      </c>
      <c r="AF158" s="53" t="str">
        <f>IFERROR(VLOOKUP($A158,#REF!,22,FALSE),"0")</f>
        <v>0</v>
      </c>
      <c r="AG158" s="53" t="str">
        <f>IFERROR(VLOOKUP($A158,#REF!,22,FALSE),"0")</f>
        <v>0</v>
      </c>
      <c r="AH158" s="53" t="str">
        <f>IFERROR(VLOOKUP($A158,#REF!,22,FALSE),"0")</f>
        <v>0</v>
      </c>
      <c r="AI158" s="53" t="str">
        <f>IFERROR(VLOOKUP($A158,#REF!,22,FALSE),"0")</f>
        <v>0</v>
      </c>
      <c r="AJ158" s="53" t="str">
        <f>IFERROR(VLOOKUP($A158,#REF!,22,FALSE),"0")</f>
        <v>0</v>
      </c>
      <c r="AK158" s="53" t="str">
        <f>IFERROR(VLOOKUP($A158,#REF!,22,FALSE),"0")</f>
        <v>0</v>
      </c>
      <c r="AL158" s="53" t="str">
        <f>IFERROR(VLOOKUP($A158,#REF!,22,FALSE),"0")</f>
        <v>0</v>
      </c>
      <c r="AM158" s="53" t="str">
        <f>IFERROR(VLOOKUP($A158,#REF!,22,FALSE),"0")</f>
        <v>0</v>
      </c>
      <c r="AN158" s="53" t="str">
        <f>IFERROR(VLOOKUP($A158,#REF!,22,FALSE),"0")</f>
        <v>0</v>
      </c>
      <c r="AO158" s="53" t="str">
        <f>IFERROR(VLOOKUP($A158,#REF!,22,FALSE),"0")</f>
        <v>0</v>
      </c>
      <c r="AP158" s="53" t="str">
        <f>IFERROR(VLOOKUP($A158,#REF!,22,FALSE),"0")</f>
        <v>0</v>
      </c>
      <c r="AQ158" s="53" t="str">
        <f>IFERROR(VLOOKUP($A158,#REF!,22,FALSE),"0")</f>
        <v>0</v>
      </c>
      <c r="AR158" s="56">
        <f t="shared" si="65"/>
        <v>0</v>
      </c>
      <c r="AT158" s="53" t="str">
        <f>$A$16</f>
        <v>ishihnaa</v>
      </c>
      <c r="AU158" s="53" t="str">
        <f>IFERROR(VLOOKUP($A158,#REF!,23,FALSE),"0")</f>
        <v>0</v>
      </c>
      <c r="AV158" s="53" t="str">
        <f>IFERROR(VLOOKUP($A158,#REF!,23,FALSE),"0")</f>
        <v>0</v>
      </c>
      <c r="AW158" s="53" t="str">
        <f>IFERROR(VLOOKUP($A158,#REF!,23,FALSE),"0")</f>
        <v>0</v>
      </c>
      <c r="AX158" s="53" t="str">
        <f>IFERROR(VLOOKUP($A158,#REF!,23,FALSE),"0")</f>
        <v>0</v>
      </c>
      <c r="AY158" s="53" t="str">
        <f>IFERROR(VLOOKUP($A158,#REF!,23,FALSE),"0")</f>
        <v>0</v>
      </c>
      <c r="AZ158" s="53" t="str">
        <f>IFERROR(VLOOKUP($A158,#REF!,23,FALSE),"0")</f>
        <v>0</v>
      </c>
      <c r="BA158" s="53" t="str">
        <f>IFERROR(VLOOKUP($A158,#REF!,23,FALSE),"0")</f>
        <v>0</v>
      </c>
      <c r="BB158" s="53" t="str">
        <f>IFERROR(VLOOKUP($A158,#REF!,23,FALSE),"0")</f>
        <v>0</v>
      </c>
      <c r="BC158" s="53" t="str">
        <f>IFERROR(VLOOKUP($A158,#REF!,23,FALSE),"0")</f>
        <v>0</v>
      </c>
      <c r="BD158" s="53" t="str">
        <f>IFERROR(VLOOKUP($A158,#REF!,23,FALSE),"0")</f>
        <v>0</v>
      </c>
      <c r="BE158" s="53" t="str">
        <f>IFERROR(VLOOKUP($A158,#REF!,23,FALSE),"0")</f>
        <v>0</v>
      </c>
      <c r="BF158" s="53" t="str">
        <f>IFERROR(VLOOKUP($A158,#REF!,23,FALSE),"0")</f>
        <v>0</v>
      </c>
      <c r="BG158" s="56">
        <f t="shared" si="66"/>
        <v>0</v>
      </c>
      <c r="BI158" s="53" t="str">
        <f>$A$16</f>
        <v>ishihnaa</v>
      </c>
      <c r="BJ158" s="53" t="str">
        <f>IFERROR(VLOOKUP($A158,#REF!,24,FALSE),"0")</f>
        <v>0</v>
      </c>
      <c r="BK158" s="53" t="str">
        <f>IFERROR(VLOOKUP($A158,#REF!,24,FALSE),"0")</f>
        <v>0</v>
      </c>
      <c r="BL158" s="53" t="str">
        <f>IFERROR(VLOOKUP($A158,#REF!,24,FALSE),"0")</f>
        <v>0</v>
      </c>
      <c r="BM158" s="53" t="str">
        <f>IFERROR(VLOOKUP($A158,#REF!,24,FALSE),"0")</f>
        <v>0</v>
      </c>
      <c r="BN158" s="53" t="str">
        <f>IFERROR(VLOOKUP($A158,#REF!,24,FALSE),"0")</f>
        <v>0</v>
      </c>
      <c r="BO158" s="53" t="str">
        <f>IFERROR(VLOOKUP($A158,#REF!,24,FALSE),"0")</f>
        <v>0</v>
      </c>
      <c r="BP158" s="53" t="str">
        <f>IFERROR(VLOOKUP($A158,#REF!,24,FALSE),"0")</f>
        <v>0</v>
      </c>
      <c r="BQ158" s="53" t="str">
        <f>IFERROR(VLOOKUP($A158,#REF!,24,FALSE),"0")</f>
        <v>0</v>
      </c>
      <c r="BR158" s="53" t="str">
        <f>IFERROR(VLOOKUP($A158,#REF!,24,FALSE),"0")</f>
        <v>0</v>
      </c>
      <c r="BS158" s="53" t="str">
        <f>IFERROR(VLOOKUP($A158,#REF!,24,FALSE),"0")</f>
        <v>0</v>
      </c>
      <c r="BT158" s="53" t="str">
        <f>IFERROR(VLOOKUP($A158,#REF!,24,FALSE),"0")</f>
        <v>0</v>
      </c>
      <c r="BU158" s="53" t="str">
        <f>IFERROR(VLOOKUP($A158,#REF!,24,FALSE),"0")</f>
        <v>0</v>
      </c>
      <c r="BV158" s="56">
        <f t="shared" si="67"/>
        <v>0</v>
      </c>
      <c r="CK158" s="56"/>
      <c r="CZ158" s="56"/>
    </row>
    <row r="159" spans="1:104" x14ac:dyDescent="0.25">
      <c r="A159" s="53" t="str">
        <f>$A$17</f>
        <v>lyuanyuw</v>
      </c>
      <c r="B159" s="53" t="str">
        <f>IFERROR(VLOOKUP($A159,#REF!,20,FALSE),"0")</f>
        <v>0</v>
      </c>
      <c r="C159" s="53" t="str">
        <f>IFERROR(VLOOKUP($A159,#REF!,20,FALSE),"0")</f>
        <v>0</v>
      </c>
      <c r="D159" s="53" t="str">
        <f>IFERROR(VLOOKUP($A159,#REF!,20,FALSE),"0")</f>
        <v>0</v>
      </c>
      <c r="E159" s="53" t="str">
        <f>IFERROR(VLOOKUP($A159,#REF!,20,FALSE),"0")</f>
        <v>0</v>
      </c>
      <c r="F159" s="53" t="str">
        <f>IFERROR(VLOOKUP($A159,#REF!,20,FALSE),"0")</f>
        <v>0</v>
      </c>
      <c r="G159" s="53" t="str">
        <f>IFERROR(VLOOKUP($A159,#REF!,20,FALSE),"0")</f>
        <v>0</v>
      </c>
      <c r="H159" s="53" t="str">
        <f>IFERROR(VLOOKUP($A159,#REF!,20,FALSE),"0")</f>
        <v>0</v>
      </c>
      <c r="I159" s="53" t="str">
        <f>IFERROR(VLOOKUP($A159,#REF!,20,FALSE),"0")</f>
        <v>0</v>
      </c>
      <c r="J159" s="53" t="str">
        <f>IFERROR(VLOOKUP($A159,#REF!,20,FALSE),"0")</f>
        <v>0</v>
      </c>
      <c r="K159" s="53" t="str">
        <f>IFERROR(VLOOKUP($A159,#REF!,20,FALSE),"0")</f>
        <v>0</v>
      </c>
      <c r="L159" s="53" t="str">
        <f>IFERROR(VLOOKUP($A159,#REF!,20,FALSE),"0")</f>
        <v>0</v>
      </c>
      <c r="M159" s="53" t="str">
        <f>IFERROR(VLOOKUP($A159,#REF!,20,FALSE),"0")</f>
        <v>0</v>
      </c>
      <c r="N159" s="56">
        <f t="shared" si="63"/>
        <v>0</v>
      </c>
      <c r="P159" s="53" t="str">
        <f>$A$17</f>
        <v>lyuanyuw</v>
      </c>
      <c r="Q159" s="53" t="str">
        <f>IFERROR(VLOOKUP($A159,#REF!,21,FALSE),"0")</f>
        <v>0</v>
      </c>
      <c r="R159" s="53" t="str">
        <f>IFERROR(VLOOKUP($A159,#REF!,21,FALSE),"0")</f>
        <v>0</v>
      </c>
      <c r="S159" s="53" t="str">
        <f>IFERROR(VLOOKUP($A159,#REF!,21,FALSE),"0")</f>
        <v>0</v>
      </c>
      <c r="T159" s="53" t="str">
        <f>IFERROR(VLOOKUP($A159,#REF!,21,FALSE),"0")</f>
        <v>0</v>
      </c>
      <c r="U159" s="53" t="str">
        <f>IFERROR(VLOOKUP($A159,#REF!,21,FALSE),"0")</f>
        <v>0</v>
      </c>
      <c r="V159" s="53" t="str">
        <f>IFERROR(VLOOKUP($A159,#REF!,21,FALSE),"0")</f>
        <v>0</v>
      </c>
      <c r="W159" s="53" t="str">
        <f>IFERROR(VLOOKUP($A159,#REF!,21,FALSE),"0")</f>
        <v>0</v>
      </c>
      <c r="X159" s="53" t="str">
        <f>IFERROR(VLOOKUP($A159,#REF!,21,FALSE),"0")</f>
        <v>0</v>
      </c>
      <c r="Y159" s="53" t="str">
        <f>IFERROR(VLOOKUP($A159,#REF!,21,FALSE),"0")</f>
        <v>0</v>
      </c>
      <c r="Z159" s="53" t="str">
        <f>IFERROR(VLOOKUP($A159,#REF!,21,FALSE),"0")</f>
        <v>0</v>
      </c>
      <c r="AA159" s="53" t="str">
        <f>IFERROR(VLOOKUP($A159,#REF!,21,FALSE),"0")</f>
        <v>0</v>
      </c>
      <c r="AB159" s="53" t="str">
        <f>IFERROR(VLOOKUP($A159,#REF!,21,FALSE),"0")</f>
        <v>0</v>
      </c>
      <c r="AC159" s="56">
        <f t="shared" si="64"/>
        <v>0</v>
      </c>
      <c r="AE159" s="53" t="str">
        <f>$A$17</f>
        <v>lyuanyuw</v>
      </c>
      <c r="AF159" s="53" t="str">
        <f>IFERROR(VLOOKUP($A159,#REF!,22,FALSE),"0")</f>
        <v>0</v>
      </c>
      <c r="AG159" s="53" t="str">
        <f>IFERROR(VLOOKUP($A159,#REF!,22,FALSE),"0")</f>
        <v>0</v>
      </c>
      <c r="AH159" s="53" t="str">
        <f>IFERROR(VLOOKUP($A159,#REF!,22,FALSE),"0")</f>
        <v>0</v>
      </c>
      <c r="AI159" s="53" t="str">
        <f>IFERROR(VLOOKUP($A159,#REF!,22,FALSE),"0")</f>
        <v>0</v>
      </c>
      <c r="AJ159" s="53" t="str">
        <f>IFERROR(VLOOKUP($A159,#REF!,22,FALSE),"0")</f>
        <v>0</v>
      </c>
      <c r="AK159" s="53" t="str">
        <f>IFERROR(VLOOKUP($A159,#REF!,22,FALSE),"0")</f>
        <v>0</v>
      </c>
      <c r="AL159" s="53" t="str">
        <f>IFERROR(VLOOKUP($A159,#REF!,22,FALSE),"0")</f>
        <v>0</v>
      </c>
      <c r="AM159" s="53" t="str">
        <f>IFERROR(VLOOKUP($A159,#REF!,22,FALSE),"0")</f>
        <v>0</v>
      </c>
      <c r="AN159" s="53" t="str">
        <f>IFERROR(VLOOKUP($A159,#REF!,22,FALSE),"0")</f>
        <v>0</v>
      </c>
      <c r="AO159" s="53" t="str">
        <f>IFERROR(VLOOKUP($A159,#REF!,22,FALSE),"0")</f>
        <v>0</v>
      </c>
      <c r="AP159" s="53" t="str">
        <f>IFERROR(VLOOKUP($A159,#REF!,22,FALSE),"0")</f>
        <v>0</v>
      </c>
      <c r="AQ159" s="53" t="str">
        <f>IFERROR(VLOOKUP($A159,#REF!,22,FALSE),"0")</f>
        <v>0</v>
      </c>
      <c r="AR159" s="56">
        <f t="shared" si="65"/>
        <v>0</v>
      </c>
      <c r="AT159" s="53" t="str">
        <f>$A$17</f>
        <v>lyuanyuw</v>
      </c>
      <c r="AU159" s="53" t="str">
        <f>IFERROR(VLOOKUP($A159,#REF!,23,FALSE),"0")</f>
        <v>0</v>
      </c>
      <c r="AV159" s="53" t="str">
        <f>IFERROR(VLOOKUP($A159,#REF!,23,FALSE),"0")</f>
        <v>0</v>
      </c>
      <c r="AW159" s="53" t="str">
        <f>IFERROR(VLOOKUP($A159,#REF!,23,FALSE),"0")</f>
        <v>0</v>
      </c>
      <c r="AX159" s="53" t="str">
        <f>IFERROR(VLOOKUP($A159,#REF!,23,FALSE),"0")</f>
        <v>0</v>
      </c>
      <c r="AY159" s="53" t="str">
        <f>IFERROR(VLOOKUP($A159,#REF!,23,FALSE),"0")</f>
        <v>0</v>
      </c>
      <c r="AZ159" s="53" t="str">
        <f>IFERROR(VLOOKUP($A159,#REF!,23,FALSE),"0")</f>
        <v>0</v>
      </c>
      <c r="BA159" s="53" t="str">
        <f>IFERROR(VLOOKUP($A159,#REF!,23,FALSE),"0")</f>
        <v>0</v>
      </c>
      <c r="BB159" s="53" t="str">
        <f>IFERROR(VLOOKUP($A159,#REF!,23,FALSE),"0")</f>
        <v>0</v>
      </c>
      <c r="BC159" s="53" t="str">
        <f>IFERROR(VLOOKUP($A159,#REF!,23,FALSE),"0")</f>
        <v>0</v>
      </c>
      <c r="BD159" s="53" t="str">
        <f>IFERROR(VLOOKUP($A159,#REF!,23,FALSE),"0")</f>
        <v>0</v>
      </c>
      <c r="BE159" s="53" t="str">
        <f>IFERROR(VLOOKUP($A159,#REF!,23,FALSE),"0")</f>
        <v>0</v>
      </c>
      <c r="BF159" s="53" t="str">
        <f>IFERROR(VLOOKUP($A159,#REF!,23,FALSE),"0")</f>
        <v>0</v>
      </c>
      <c r="BG159" s="56">
        <f t="shared" si="66"/>
        <v>0</v>
      </c>
      <c r="BI159" s="53" t="str">
        <f>$A$17</f>
        <v>lyuanyuw</v>
      </c>
      <c r="BJ159" s="53" t="str">
        <f>IFERROR(VLOOKUP($A159,#REF!,24,FALSE),"0")</f>
        <v>0</v>
      </c>
      <c r="BK159" s="53" t="str">
        <f>IFERROR(VLOOKUP($A159,#REF!,24,FALSE),"0")</f>
        <v>0</v>
      </c>
      <c r="BL159" s="53" t="str">
        <f>IFERROR(VLOOKUP($A159,#REF!,24,FALSE),"0")</f>
        <v>0</v>
      </c>
      <c r="BM159" s="53" t="str">
        <f>IFERROR(VLOOKUP($A159,#REF!,24,FALSE),"0")</f>
        <v>0</v>
      </c>
      <c r="BN159" s="53" t="str">
        <f>IFERROR(VLOOKUP($A159,#REF!,24,FALSE),"0")</f>
        <v>0</v>
      </c>
      <c r="BO159" s="53" t="str">
        <f>IFERROR(VLOOKUP($A159,#REF!,24,FALSE),"0")</f>
        <v>0</v>
      </c>
      <c r="BP159" s="53" t="str">
        <f>IFERROR(VLOOKUP($A159,#REF!,24,FALSE),"0")</f>
        <v>0</v>
      </c>
      <c r="BQ159" s="53" t="str">
        <f>IFERROR(VLOOKUP($A159,#REF!,24,FALSE),"0")</f>
        <v>0</v>
      </c>
      <c r="BR159" s="53" t="str">
        <f>IFERROR(VLOOKUP($A159,#REF!,24,FALSE),"0")</f>
        <v>0</v>
      </c>
      <c r="BS159" s="53" t="str">
        <f>IFERROR(VLOOKUP($A159,#REF!,24,FALSE),"0")</f>
        <v>0</v>
      </c>
      <c r="BT159" s="53" t="str">
        <f>IFERROR(VLOOKUP($A159,#REF!,24,FALSE),"0")</f>
        <v>0</v>
      </c>
      <c r="BU159" s="53" t="str">
        <f>IFERROR(VLOOKUP($A159,#REF!,24,FALSE),"0")</f>
        <v>0</v>
      </c>
      <c r="BV159" s="56">
        <f t="shared" si="67"/>
        <v>0</v>
      </c>
      <c r="CK159" s="56"/>
      <c r="CZ159" s="56"/>
    </row>
    <row r="160" spans="1:104" x14ac:dyDescent="0.25">
      <c r="A160" s="53" t="str">
        <f>$A$18</f>
        <v>maikadaq</v>
      </c>
      <c r="B160" s="53" t="str">
        <f>IFERROR(VLOOKUP($A160,#REF!,20,FALSE),"0")</f>
        <v>0</v>
      </c>
      <c r="C160" s="53" t="str">
        <f>IFERROR(VLOOKUP($A160,#REF!,20,FALSE),"0")</f>
        <v>0</v>
      </c>
      <c r="D160" s="53" t="str">
        <f>IFERROR(VLOOKUP($A160,#REF!,20,FALSE),"0")</f>
        <v>0</v>
      </c>
      <c r="E160" s="53" t="str">
        <f>IFERROR(VLOOKUP($A160,#REF!,20,FALSE),"0")</f>
        <v>0</v>
      </c>
      <c r="F160" s="53" t="str">
        <f>IFERROR(VLOOKUP($A160,#REF!,20,FALSE),"0")</f>
        <v>0</v>
      </c>
      <c r="G160" s="53" t="str">
        <f>IFERROR(VLOOKUP($A160,#REF!,20,FALSE),"0")</f>
        <v>0</v>
      </c>
      <c r="H160" s="53" t="str">
        <f>IFERROR(VLOOKUP($A160,#REF!,20,FALSE),"0")</f>
        <v>0</v>
      </c>
      <c r="I160" s="53" t="str">
        <f>IFERROR(VLOOKUP($A160,#REF!,20,FALSE),"0")</f>
        <v>0</v>
      </c>
      <c r="J160" s="53" t="str">
        <f>IFERROR(VLOOKUP($A160,#REF!,20,FALSE),"0")</f>
        <v>0</v>
      </c>
      <c r="K160" s="53" t="str">
        <f>IFERROR(VLOOKUP($A160,#REF!,20,FALSE),"0")</f>
        <v>0</v>
      </c>
      <c r="L160" s="53" t="str">
        <f>IFERROR(VLOOKUP($A160,#REF!,20,FALSE),"0")</f>
        <v>0</v>
      </c>
      <c r="M160" s="53" t="str">
        <f>IFERROR(VLOOKUP($A160,#REF!,20,FALSE),"0")</f>
        <v>0</v>
      </c>
      <c r="N160" s="56">
        <f t="shared" si="63"/>
        <v>0</v>
      </c>
      <c r="P160" s="53" t="str">
        <f>$A$18</f>
        <v>maikadaq</v>
      </c>
      <c r="Q160" s="53" t="str">
        <f>IFERROR(VLOOKUP($A160,#REF!,21,FALSE),"0")</f>
        <v>0</v>
      </c>
      <c r="R160" s="53" t="str">
        <f>IFERROR(VLOOKUP($A160,#REF!,21,FALSE),"0")</f>
        <v>0</v>
      </c>
      <c r="S160" s="53" t="str">
        <f>IFERROR(VLOOKUP($A160,#REF!,21,FALSE),"0")</f>
        <v>0</v>
      </c>
      <c r="T160" s="53" t="str">
        <f>IFERROR(VLOOKUP($A160,#REF!,21,FALSE),"0")</f>
        <v>0</v>
      </c>
      <c r="U160" s="53" t="str">
        <f>IFERROR(VLOOKUP($A160,#REF!,21,FALSE),"0")</f>
        <v>0</v>
      </c>
      <c r="V160" s="53" t="str">
        <f>IFERROR(VLOOKUP($A160,#REF!,21,FALSE),"0")</f>
        <v>0</v>
      </c>
      <c r="W160" s="53" t="str">
        <f>IFERROR(VLOOKUP($A160,#REF!,21,FALSE),"0")</f>
        <v>0</v>
      </c>
      <c r="X160" s="53" t="str">
        <f>IFERROR(VLOOKUP($A160,#REF!,21,FALSE),"0")</f>
        <v>0</v>
      </c>
      <c r="Y160" s="53" t="str">
        <f>IFERROR(VLOOKUP($A160,#REF!,21,FALSE),"0")</f>
        <v>0</v>
      </c>
      <c r="Z160" s="53" t="str">
        <f>IFERROR(VLOOKUP($A160,#REF!,21,FALSE),"0")</f>
        <v>0</v>
      </c>
      <c r="AA160" s="53" t="str">
        <f>IFERROR(VLOOKUP($A160,#REF!,21,FALSE),"0")</f>
        <v>0</v>
      </c>
      <c r="AB160" s="53" t="str">
        <f>IFERROR(VLOOKUP($A160,#REF!,21,FALSE),"0")</f>
        <v>0</v>
      </c>
      <c r="AC160" s="56">
        <f t="shared" si="64"/>
        <v>0</v>
      </c>
      <c r="AE160" s="53" t="str">
        <f>$A$18</f>
        <v>maikadaq</v>
      </c>
      <c r="AF160" s="53" t="str">
        <f>IFERROR(VLOOKUP($A160,#REF!,22,FALSE),"0")</f>
        <v>0</v>
      </c>
      <c r="AG160" s="53" t="str">
        <f>IFERROR(VLOOKUP($A160,#REF!,22,FALSE),"0")</f>
        <v>0</v>
      </c>
      <c r="AH160" s="53" t="str">
        <f>IFERROR(VLOOKUP($A160,#REF!,22,FALSE),"0")</f>
        <v>0</v>
      </c>
      <c r="AI160" s="53" t="str">
        <f>IFERROR(VLOOKUP($A160,#REF!,22,FALSE),"0")</f>
        <v>0</v>
      </c>
      <c r="AJ160" s="53" t="str">
        <f>IFERROR(VLOOKUP($A160,#REF!,22,FALSE),"0")</f>
        <v>0</v>
      </c>
      <c r="AK160" s="53" t="str">
        <f>IFERROR(VLOOKUP($A160,#REF!,22,FALSE),"0")</f>
        <v>0</v>
      </c>
      <c r="AL160" s="53" t="str">
        <f>IFERROR(VLOOKUP($A160,#REF!,22,FALSE),"0")</f>
        <v>0</v>
      </c>
      <c r="AM160" s="53" t="str">
        <f>IFERROR(VLOOKUP($A160,#REF!,22,FALSE),"0")</f>
        <v>0</v>
      </c>
      <c r="AN160" s="53" t="str">
        <f>IFERROR(VLOOKUP($A160,#REF!,22,FALSE),"0")</f>
        <v>0</v>
      </c>
      <c r="AO160" s="53" t="str">
        <f>IFERROR(VLOOKUP($A160,#REF!,22,FALSE),"0")</f>
        <v>0</v>
      </c>
      <c r="AP160" s="53" t="str">
        <f>IFERROR(VLOOKUP($A160,#REF!,22,FALSE),"0")</f>
        <v>0</v>
      </c>
      <c r="AQ160" s="53" t="str">
        <f>IFERROR(VLOOKUP($A160,#REF!,22,FALSE),"0")</f>
        <v>0</v>
      </c>
      <c r="AR160" s="56">
        <f t="shared" si="65"/>
        <v>0</v>
      </c>
      <c r="AT160" s="53" t="str">
        <f>$A$18</f>
        <v>maikadaq</v>
      </c>
      <c r="AU160" s="53" t="str">
        <f>IFERROR(VLOOKUP($A160,#REF!,23,FALSE),"0")</f>
        <v>0</v>
      </c>
      <c r="AV160" s="53" t="str">
        <f>IFERROR(VLOOKUP($A160,#REF!,23,FALSE),"0")</f>
        <v>0</v>
      </c>
      <c r="AW160" s="53" t="str">
        <f>IFERROR(VLOOKUP($A160,#REF!,23,FALSE),"0")</f>
        <v>0</v>
      </c>
      <c r="AX160" s="53" t="str">
        <f>IFERROR(VLOOKUP($A160,#REF!,23,FALSE),"0")</f>
        <v>0</v>
      </c>
      <c r="AY160" s="53" t="str">
        <f>IFERROR(VLOOKUP($A160,#REF!,23,FALSE),"0")</f>
        <v>0</v>
      </c>
      <c r="AZ160" s="53" t="str">
        <f>IFERROR(VLOOKUP($A160,#REF!,23,FALSE),"0")</f>
        <v>0</v>
      </c>
      <c r="BA160" s="53" t="str">
        <f>IFERROR(VLOOKUP($A160,#REF!,23,FALSE),"0")</f>
        <v>0</v>
      </c>
      <c r="BB160" s="53" t="str">
        <f>IFERROR(VLOOKUP($A160,#REF!,23,FALSE),"0")</f>
        <v>0</v>
      </c>
      <c r="BC160" s="53" t="str">
        <f>IFERROR(VLOOKUP($A160,#REF!,23,FALSE),"0")</f>
        <v>0</v>
      </c>
      <c r="BD160" s="53" t="str">
        <f>IFERROR(VLOOKUP($A160,#REF!,23,FALSE),"0")</f>
        <v>0</v>
      </c>
      <c r="BE160" s="53" t="str">
        <f>IFERROR(VLOOKUP($A160,#REF!,23,FALSE),"0")</f>
        <v>0</v>
      </c>
      <c r="BF160" s="53" t="str">
        <f>IFERROR(VLOOKUP($A160,#REF!,23,FALSE),"0")</f>
        <v>0</v>
      </c>
      <c r="BG160" s="56">
        <f t="shared" si="66"/>
        <v>0</v>
      </c>
      <c r="BI160" s="53" t="str">
        <f>$A$18</f>
        <v>maikadaq</v>
      </c>
      <c r="BJ160" s="53" t="str">
        <f>IFERROR(VLOOKUP($A160,#REF!,24,FALSE),"0")</f>
        <v>0</v>
      </c>
      <c r="BK160" s="53" t="str">
        <f>IFERROR(VLOOKUP($A160,#REF!,24,FALSE),"0")</f>
        <v>0</v>
      </c>
      <c r="BL160" s="53" t="str">
        <f>IFERROR(VLOOKUP($A160,#REF!,24,FALSE),"0")</f>
        <v>0</v>
      </c>
      <c r="BM160" s="53" t="str">
        <f>IFERROR(VLOOKUP($A160,#REF!,24,FALSE),"0")</f>
        <v>0</v>
      </c>
      <c r="BN160" s="53" t="str">
        <f>IFERROR(VLOOKUP($A160,#REF!,24,FALSE),"0")</f>
        <v>0</v>
      </c>
      <c r="BO160" s="53" t="str">
        <f>IFERROR(VLOOKUP($A160,#REF!,24,FALSE),"0")</f>
        <v>0</v>
      </c>
      <c r="BP160" s="53" t="str">
        <f>IFERROR(VLOOKUP($A160,#REF!,24,FALSE),"0")</f>
        <v>0</v>
      </c>
      <c r="BQ160" s="53" t="str">
        <f>IFERROR(VLOOKUP($A160,#REF!,24,FALSE),"0")</f>
        <v>0</v>
      </c>
      <c r="BR160" s="53" t="str">
        <f>IFERROR(VLOOKUP($A160,#REF!,24,FALSE),"0")</f>
        <v>0</v>
      </c>
      <c r="BS160" s="53" t="str">
        <f>IFERROR(VLOOKUP($A160,#REF!,24,FALSE),"0")</f>
        <v>0</v>
      </c>
      <c r="BT160" s="53" t="str">
        <f>IFERROR(VLOOKUP($A160,#REF!,24,FALSE),"0")</f>
        <v>0</v>
      </c>
      <c r="BU160" s="53" t="str">
        <f>IFERROR(VLOOKUP($A160,#REF!,24,FALSE),"0")</f>
        <v>0</v>
      </c>
      <c r="BV160" s="56">
        <f t="shared" si="67"/>
        <v>0</v>
      </c>
      <c r="CK160" s="56"/>
      <c r="CZ160" s="56"/>
    </row>
    <row r="161" spans="1:104" x14ac:dyDescent="0.25">
      <c r="A161" s="53" t="str">
        <f>$A$19</f>
        <v>arshohei</v>
      </c>
      <c r="B161" s="53" t="str">
        <f>IFERROR(VLOOKUP($A161,#REF!,20,FALSE),"0")</f>
        <v>0</v>
      </c>
      <c r="C161" s="53" t="str">
        <f>IFERROR(VLOOKUP($A161,#REF!,20,FALSE),"0")</f>
        <v>0</v>
      </c>
      <c r="D161" s="53" t="str">
        <f>IFERROR(VLOOKUP($A161,#REF!,20,FALSE),"0")</f>
        <v>0</v>
      </c>
      <c r="E161" s="53" t="str">
        <f>IFERROR(VLOOKUP($A161,#REF!,20,FALSE),"0")</f>
        <v>0</v>
      </c>
      <c r="F161" s="53" t="str">
        <f>IFERROR(VLOOKUP($A161,#REF!,20,FALSE),"0")</f>
        <v>0</v>
      </c>
      <c r="G161" s="53" t="str">
        <f>IFERROR(VLOOKUP($A161,#REF!,20,FALSE),"0")</f>
        <v>0</v>
      </c>
      <c r="H161" s="53" t="str">
        <f>IFERROR(VLOOKUP($A161,#REF!,20,FALSE),"0")</f>
        <v>0</v>
      </c>
      <c r="I161" s="53" t="str">
        <f>IFERROR(VLOOKUP($A161,#REF!,20,FALSE),"0")</f>
        <v>0</v>
      </c>
      <c r="J161" s="53" t="str">
        <f>IFERROR(VLOOKUP($A161,#REF!,20,FALSE),"0")</f>
        <v>0</v>
      </c>
      <c r="K161" s="53" t="str">
        <f>IFERROR(VLOOKUP($A161,#REF!,20,FALSE),"0")</f>
        <v>0</v>
      </c>
      <c r="L161" s="53" t="str">
        <f>IFERROR(VLOOKUP($A161,#REF!,20,FALSE),"0")</f>
        <v>0</v>
      </c>
      <c r="M161" s="53" t="str">
        <f>IFERROR(VLOOKUP($A161,#REF!,20,FALSE),"0")</f>
        <v>0</v>
      </c>
      <c r="N161" s="56">
        <f t="shared" si="63"/>
        <v>0</v>
      </c>
      <c r="P161" s="53" t="str">
        <f>$A$19</f>
        <v>arshohei</v>
      </c>
      <c r="Q161" s="53" t="str">
        <f>IFERROR(VLOOKUP($A161,#REF!,21,FALSE),"0")</f>
        <v>0</v>
      </c>
      <c r="R161" s="53" t="str">
        <f>IFERROR(VLOOKUP($A161,#REF!,21,FALSE),"0")</f>
        <v>0</v>
      </c>
      <c r="S161" s="53" t="str">
        <f>IFERROR(VLOOKUP($A161,#REF!,21,FALSE),"0")</f>
        <v>0</v>
      </c>
      <c r="T161" s="53" t="str">
        <f>IFERROR(VLOOKUP($A161,#REF!,21,FALSE),"0")</f>
        <v>0</v>
      </c>
      <c r="U161" s="53" t="str">
        <f>IFERROR(VLOOKUP($A161,#REF!,21,FALSE),"0")</f>
        <v>0</v>
      </c>
      <c r="V161" s="53" t="str">
        <f>IFERROR(VLOOKUP($A161,#REF!,21,FALSE),"0")</f>
        <v>0</v>
      </c>
      <c r="W161" s="53" t="str">
        <f>IFERROR(VLOOKUP($A161,#REF!,21,FALSE),"0")</f>
        <v>0</v>
      </c>
      <c r="X161" s="53" t="str">
        <f>IFERROR(VLOOKUP($A161,#REF!,21,FALSE),"0")</f>
        <v>0</v>
      </c>
      <c r="Y161" s="53" t="str">
        <f>IFERROR(VLOOKUP($A161,#REF!,21,FALSE),"0")</f>
        <v>0</v>
      </c>
      <c r="Z161" s="53" t="str">
        <f>IFERROR(VLOOKUP($A161,#REF!,21,FALSE),"0")</f>
        <v>0</v>
      </c>
      <c r="AA161" s="53" t="str">
        <f>IFERROR(VLOOKUP($A161,#REF!,21,FALSE),"0")</f>
        <v>0</v>
      </c>
      <c r="AB161" s="53" t="str">
        <f>IFERROR(VLOOKUP($A161,#REF!,21,FALSE),"0")</f>
        <v>0</v>
      </c>
      <c r="AC161" s="56">
        <f t="shared" si="64"/>
        <v>0</v>
      </c>
      <c r="AE161" s="53" t="str">
        <f>$A$19</f>
        <v>arshohei</v>
      </c>
      <c r="AF161" s="53" t="str">
        <f>IFERROR(VLOOKUP($A161,#REF!,22,FALSE),"0")</f>
        <v>0</v>
      </c>
      <c r="AG161" s="53" t="str">
        <f>IFERROR(VLOOKUP($A161,#REF!,22,FALSE),"0")</f>
        <v>0</v>
      </c>
      <c r="AH161" s="53" t="str">
        <f>IFERROR(VLOOKUP($A161,#REF!,22,FALSE),"0")</f>
        <v>0</v>
      </c>
      <c r="AI161" s="53" t="str">
        <f>IFERROR(VLOOKUP($A161,#REF!,22,FALSE),"0")</f>
        <v>0</v>
      </c>
      <c r="AJ161" s="53" t="str">
        <f>IFERROR(VLOOKUP($A161,#REF!,22,FALSE),"0")</f>
        <v>0</v>
      </c>
      <c r="AK161" s="53" t="str">
        <f>IFERROR(VLOOKUP($A161,#REF!,22,FALSE),"0")</f>
        <v>0</v>
      </c>
      <c r="AL161" s="53" t="str">
        <f>IFERROR(VLOOKUP($A161,#REF!,22,FALSE),"0")</f>
        <v>0</v>
      </c>
      <c r="AM161" s="53" t="str">
        <f>IFERROR(VLOOKUP($A161,#REF!,22,FALSE),"0")</f>
        <v>0</v>
      </c>
      <c r="AN161" s="53" t="str">
        <f>IFERROR(VLOOKUP($A161,#REF!,22,FALSE),"0")</f>
        <v>0</v>
      </c>
      <c r="AO161" s="53" t="str">
        <f>IFERROR(VLOOKUP($A161,#REF!,22,FALSE),"0")</f>
        <v>0</v>
      </c>
      <c r="AP161" s="53" t="str">
        <f>IFERROR(VLOOKUP($A161,#REF!,22,FALSE),"0")</f>
        <v>0</v>
      </c>
      <c r="AQ161" s="53" t="str">
        <f>IFERROR(VLOOKUP($A161,#REF!,22,FALSE),"0")</f>
        <v>0</v>
      </c>
      <c r="AR161" s="56">
        <f t="shared" si="65"/>
        <v>0</v>
      </c>
      <c r="AT161" s="53" t="str">
        <f>$A$19</f>
        <v>arshohei</v>
      </c>
      <c r="AU161" s="53" t="str">
        <f>IFERROR(VLOOKUP($A161,#REF!,23,FALSE),"0")</f>
        <v>0</v>
      </c>
      <c r="AV161" s="53" t="str">
        <f>IFERROR(VLOOKUP($A161,#REF!,23,FALSE),"0")</f>
        <v>0</v>
      </c>
      <c r="AW161" s="53" t="str">
        <f>IFERROR(VLOOKUP($A161,#REF!,23,FALSE),"0")</f>
        <v>0</v>
      </c>
      <c r="AX161" s="53" t="str">
        <f>IFERROR(VLOOKUP($A161,#REF!,23,FALSE),"0")</f>
        <v>0</v>
      </c>
      <c r="AY161" s="53" t="str">
        <f>IFERROR(VLOOKUP($A161,#REF!,23,FALSE),"0")</f>
        <v>0</v>
      </c>
      <c r="AZ161" s="53" t="str">
        <f>IFERROR(VLOOKUP($A161,#REF!,23,FALSE),"0")</f>
        <v>0</v>
      </c>
      <c r="BA161" s="53" t="str">
        <f>IFERROR(VLOOKUP($A161,#REF!,23,FALSE),"0")</f>
        <v>0</v>
      </c>
      <c r="BB161" s="53" t="str">
        <f>IFERROR(VLOOKUP($A161,#REF!,23,FALSE),"0")</f>
        <v>0</v>
      </c>
      <c r="BC161" s="53" t="str">
        <f>IFERROR(VLOOKUP($A161,#REF!,23,FALSE),"0")</f>
        <v>0</v>
      </c>
      <c r="BD161" s="53" t="str">
        <f>IFERROR(VLOOKUP($A161,#REF!,23,FALSE),"0")</f>
        <v>0</v>
      </c>
      <c r="BE161" s="53" t="str">
        <f>IFERROR(VLOOKUP($A161,#REF!,23,FALSE),"0")</f>
        <v>0</v>
      </c>
      <c r="BF161" s="53" t="str">
        <f>IFERROR(VLOOKUP($A161,#REF!,23,FALSE),"0")</f>
        <v>0</v>
      </c>
      <c r="BG161" s="56">
        <f t="shared" si="66"/>
        <v>0</v>
      </c>
      <c r="BI161" s="53" t="str">
        <f>$A$19</f>
        <v>arshohei</v>
      </c>
      <c r="BJ161" s="53" t="str">
        <f>IFERROR(VLOOKUP($A161,#REF!,24,FALSE),"0")</f>
        <v>0</v>
      </c>
      <c r="BK161" s="53" t="str">
        <f>IFERROR(VLOOKUP($A161,#REF!,24,FALSE),"0")</f>
        <v>0</v>
      </c>
      <c r="BL161" s="53" t="str">
        <f>IFERROR(VLOOKUP($A161,#REF!,24,FALSE),"0")</f>
        <v>0</v>
      </c>
      <c r="BM161" s="53" t="str">
        <f>IFERROR(VLOOKUP($A161,#REF!,24,FALSE),"0")</f>
        <v>0</v>
      </c>
      <c r="BN161" s="53" t="str">
        <f>IFERROR(VLOOKUP($A161,#REF!,24,FALSE),"0")</f>
        <v>0</v>
      </c>
      <c r="BO161" s="53" t="str">
        <f>IFERROR(VLOOKUP($A161,#REF!,24,FALSE),"0")</f>
        <v>0</v>
      </c>
      <c r="BP161" s="53" t="str">
        <f>IFERROR(VLOOKUP($A161,#REF!,24,FALSE),"0")</f>
        <v>0</v>
      </c>
      <c r="BQ161" s="53" t="str">
        <f>IFERROR(VLOOKUP($A161,#REF!,24,FALSE),"0")</f>
        <v>0</v>
      </c>
      <c r="BR161" s="53" t="str">
        <f>IFERROR(VLOOKUP($A161,#REF!,24,FALSE),"0")</f>
        <v>0</v>
      </c>
      <c r="BS161" s="53" t="str">
        <f>IFERROR(VLOOKUP($A161,#REF!,24,FALSE),"0")</f>
        <v>0</v>
      </c>
      <c r="BT161" s="53" t="str">
        <f>IFERROR(VLOOKUP($A161,#REF!,24,FALSE),"0")</f>
        <v>0</v>
      </c>
      <c r="BU161" s="53" t="str">
        <f>IFERROR(VLOOKUP($A161,#REF!,24,FALSE),"0")</f>
        <v>0</v>
      </c>
      <c r="BV161" s="56">
        <f t="shared" si="67"/>
        <v>0</v>
      </c>
      <c r="CK161" s="56"/>
      <c r="CZ161" s="56"/>
    </row>
    <row r="162" spans="1:104" x14ac:dyDescent="0.25">
      <c r="A162" s="53" t="str">
        <f>$A$20</f>
        <v>wshogomo</v>
      </c>
      <c r="B162" s="53" t="str">
        <f>IFERROR(VLOOKUP($A162,#REF!,20,FALSE),"0")</f>
        <v>0</v>
      </c>
      <c r="C162" s="53" t="str">
        <f>IFERROR(VLOOKUP($A162,#REF!,20,FALSE),"0")</f>
        <v>0</v>
      </c>
      <c r="D162" s="53" t="str">
        <f>IFERROR(VLOOKUP($A162,#REF!,20,FALSE),"0")</f>
        <v>0</v>
      </c>
      <c r="E162" s="53" t="str">
        <f>IFERROR(VLOOKUP($A162,#REF!,20,FALSE),"0")</f>
        <v>0</v>
      </c>
      <c r="F162" s="53" t="str">
        <f>IFERROR(VLOOKUP($A162,#REF!,20,FALSE),"0")</f>
        <v>0</v>
      </c>
      <c r="G162" s="53" t="str">
        <f>IFERROR(VLOOKUP($A162,#REF!,20,FALSE),"0")</f>
        <v>0</v>
      </c>
      <c r="H162" s="53" t="str">
        <f>IFERROR(VLOOKUP($A162,#REF!,20,FALSE),"0")</f>
        <v>0</v>
      </c>
      <c r="I162" s="53" t="str">
        <f>IFERROR(VLOOKUP($A162,#REF!,20,FALSE),"0")</f>
        <v>0</v>
      </c>
      <c r="J162" s="53" t="str">
        <f>IFERROR(VLOOKUP($A162,#REF!,20,FALSE),"0")</f>
        <v>0</v>
      </c>
      <c r="K162" s="53" t="str">
        <f>IFERROR(VLOOKUP($A162,#REF!,20,FALSE),"0")</f>
        <v>0</v>
      </c>
      <c r="L162" s="53" t="str">
        <f>IFERROR(VLOOKUP($A162,#REF!,20,FALSE),"0")</f>
        <v>0</v>
      </c>
      <c r="M162" s="53" t="str">
        <f>IFERROR(VLOOKUP($A162,#REF!,20,FALSE),"0")</f>
        <v>0</v>
      </c>
      <c r="N162" s="56">
        <f t="shared" si="63"/>
        <v>0</v>
      </c>
      <c r="P162" s="53" t="str">
        <f>$A$20</f>
        <v>wshogomo</v>
      </c>
      <c r="Q162" s="53" t="str">
        <f>IFERROR(VLOOKUP($A162,#REF!,21,FALSE),"0")</f>
        <v>0</v>
      </c>
      <c r="R162" s="53" t="str">
        <f>IFERROR(VLOOKUP($A162,#REF!,21,FALSE),"0")</f>
        <v>0</v>
      </c>
      <c r="S162" s="53" t="str">
        <f>IFERROR(VLOOKUP($A162,#REF!,21,FALSE),"0")</f>
        <v>0</v>
      </c>
      <c r="T162" s="53" t="str">
        <f>IFERROR(VLOOKUP($A162,#REF!,21,FALSE),"0")</f>
        <v>0</v>
      </c>
      <c r="U162" s="53" t="str">
        <f>IFERROR(VLOOKUP($A162,#REF!,21,FALSE),"0")</f>
        <v>0</v>
      </c>
      <c r="V162" s="53" t="str">
        <f>IFERROR(VLOOKUP($A162,#REF!,21,FALSE),"0")</f>
        <v>0</v>
      </c>
      <c r="W162" s="53" t="str">
        <f>IFERROR(VLOOKUP($A162,#REF!,21,FALSE),"0")</f>
        <v>0</v>
      </c>
      <c r="X162" s="53" t="str">
        <f>IFERROR(VLOOKUP($A162,#REF!,21,FALSE),"0")</f>
        <v>0</v>
      </c>
      <c r="Y162" s="53" t="str">
        <f>IFERROR(VLOOKUP($A162,#REF!,21,FALSE),"0")</f>
        <v>0</v>
      </c>
      <c r="Z162" s="53" t="str">
        <f>IFERROR(VLOOKUP($A162,#REF!,21,FALSE),"0")</f>
        <v>0</v>
      </c>
      <c r="AA162" s="53" t="str">
        <f>IFERROR(VLOOKUP($A162,#REF!,21,FALSE),"0")</f>
        <v>0</v>
      </c>
      <c r="AB162" s="53" t="str">
        <f>IFERROR(VLOOKUP($A162,#REF!,21,FALSE),"0")</f>
        <v>0</v>
      </c>
      <c r="AC162" s="56">
        <f t="shared" si="64"/>
        <v>0</v>
      </c>
      <c r="AE162" s="53" t="str">
        <f>$A$20</f>
        <v>wshogomo</v>
      </c>
      <c r="AF162" s="53" t="str">
        <f>IFERROR(VLOOKUP($A162,#REF!,22,FALSE),"0")</f>
        <v>0</v>
      </c>
      <c r="AG162" s="53" t="str">
        <f>IFERROR(VLOOKUP($A162,#REF!,22,FALSE),"0")</f>
        <v>0</v>
      </c>
      <c r="AH162" s="53" t="str">
        <f>IFERROR(VLOOKUP($A162,#REF!,22,FALSE),"0")</f>
        <v>0</v>
      </c>
      <c r="AI162" s="53" t="str">
        <f>IFERROR(VLOOKUP($A162,#REF!,22,FALSE),"0")</f>
        <v>0</v>
      </c>
      <c r="AJ162" s="53" t="str">
        <f>IFERROR(VLOOKUP($A162,#REF!,22,FALSE),"0")</f>
        <v>0</v>
      </c>
      <c r="AK162" s="53" t="str">
        <f>IFERROR(VLOOKUP($A162,#REF!,22,FALSE),"0")</f>
        <v>0</v>
      </c>
      <c r="AL162" s="53" t="str">
        <f>IFERROR(VLOOKUP($A162,#REF!,22,FALSE),"0")</f>
        <v>0</v>
      </c>
      <c r="AM162" s="53" t="str">
        <f>IFERROR(VLOOKUP($A162,#REF!,22,FALSE),"0")</f>
        <v>0</v>
      </c>
      <c r="AN162" s="53" t="str">
        <f>IFERROR(VLOOKUP($A162,#REF!,22,FALSE),"0")</f>
        <v>0</v>
      </c>
      <c r="AO162" s="53" t="str">
        <f>IFERROR(VLOOKUP($A162,#REF!,22,FALSE),"0")</f>
        <v>0</v>
      </c>
      <c r="AP162" s="53" t="str">
        <f>IFERROR(VLOOKUP($A162,#REF!,22,FALSE),"0")</f>
        <v>0</v>
      </c>
      <c r="AQ162" s="53" t="str">
        <f>IFERROR(VLOOKUP($A162,#REF!,22,FALSE),"0")</f>
        <v>0</v>
      </c>
      <c r="AR162" s="56">
        <f t="shared" si="65"/>
        <v>0</v>
      </c>
      <c r="AT162" s="53" t="str">
        <f>$A$20</f>
        <v>wshogomo</v>
      </c>
      <c r="AU162" s="53" t="str">
        <f>IFERROR(VLOOKUP($A162,#REF!,23,FALSE),"0")</f>
        <v>0</v>
      </c>
      <c r="AV162" s="53" t="str">
        <f>IFERROR(VLOOKUP($A162,#REF!,23,FALSE),"0")</f>
        <v>0</v>
      </c>
      <c r="AW162" s="53" t="str">
        <f>IFERROR(VLOOKUP($A162,#REF!,23,FALSE),"0")</f>
        <v>0</v>
      </c>
      <c r="AX162" s="53" t="str">
        <f>IFERROR(VLOOKUP($A162,#REF!,23,FALSE),"0")</f>
        <v>0</v>
      </c>
      <c r="AY162" s="53" t="str">
        <f>IFERROR(VLOOKUP($A162,#REF!,23,FALSE),"0")</f>
        <v>0</v>
      </c>
      <c r="AZ162" s="53" t="str">
        <f>IFERROR(VLOOKUP($A162,#REF!,23,FALSE),"0")</f>
        <v>0</v>
      </c>
      <c r="BA162" s="53" t="str">
        <f>IFERROR(VLOOKUP($A162,#REF!,23,FALSE),"0")</f>
        <v>0</v>
      </c>
      <c r="BB162" s="53" t="str">
        <f>IFERROR(VLOOKUP($A162,#REF!,23,FALSE),"0")</f>
        <v>0</v>
      </c>
      <c r="BC162" s="53" t="str">
        <f>IFERROR(VLOOKUP($A162,#REF!,23,FALSE),"0")</f>
        <v>0</v>
      </c>
      <c r="BD162" s="53" t="str">
        <f>IFERROR(VLOOKUP($A162,#REF!,23,FALSE),"0")</f>
        <v>0</v>
      </c>
      <c r="BE162" s="53" t="str">
        <f>IFERROR(VLOOKUP($A162,#REF!,23,FALSE),"0")</f>
        <v>0</v>
      </c>
      <c r="BF162" s="53" t="str">
        <f>IFERROR(VLOOKUP($A162,#REF!,23,FALSE),"0")</f>
        <v>0</v>
      </c>
      <c r="BG162" s="56">
        <f t="shared" si="66"/>
        <v>0</v>
      </c>
      <c r="BI162" s="53" t="str">
        <f>$A$20</f>
        <v>wshogomo</v>
      </c>
      <c r="BJ162" s="53" t="str">
        <f>IFERROR(VLOOKUP($A162,#REF!,24,FALSE),"0")</f>
        <v>0</v>
      </c>
      <c r="BK162" s="53" t="str">
        <f>IFERROR(VLOOKUP($A162,#REF!,24,FALSE),"0")</f>
        <v>0</v>
      </c>
      <c r="BL162" s="53" t="str">
        <f>IFERROR(VLOOKUP($A162,#REF!,24,FALSE),"0")</f>
        <v>0</v>
      </c>
      <c r="BM162" s="53" t="str">
        <f>IFERROR(VLOOKUP($A162,#REF!,24,FALSE),"0")</f>
        <v>0</v>
      </c>
      <c r="BN162" s="53" t="str">
        <f>IFERROR(VLOOKUP($A162,#REF!,24,FALSE),"0")</f>
        <v>0</v>
      </c>
      <c r="BO162" s="53" t="str">
        <f>IFERROR(VLOOKUP($A162,#REF!,24,FALSE),"0")</f>
        <v>0</v>
      </c>
      <c r="BP162" s="53" t="str">
        <f>IFERROR(VLOOKUP($A162,#REF!,24,FALSE),"0")</f>
        <v>0</v>
      </c>
      <c r="BQ162" s="53" t="str">
        <f>IFERROR(VLOOKUP($A162,#REF!,24,FALSE),"0")</f>
        <v>0</v>
      </c>
      <c r="BR162" s="53" t="str">
        <f>IFERROR(VLOOKUP($A162,#REF!,24,FALSE),"0")</f>
        <v>0</v>
      </c>
      <c r="BS162" s="53" t="str">
        <f>IFERROR(VLOOKUP($A162,#REF!,24,FALSE),"0")</f>
        <v>0</v>
      </c>
      <c r="BT162" s="53" t="str">
        <f>IFERROR(VLOOKUP($A162,#REF!,24,FALSE),"0")</f>
        <v>0</v>
      </c>
      <c r="BU162" s="53" t="str">
        <f>IFERROR(VLOOKUP($A162,#REF!,24,FALSE),"0")</f>
        <v>0</v>
      </c>
      <c r="BV162" s="56">
        <f t="shared" si="67"/>
        <v>0</v>
      </c>
      <c r="CK162" s="56"/>
      <c r="CZ162" s="56"/>
    </row>
    <row r="163" spans="1:104" x14ac:dyDescent="0.25">
      <c r="A163" s="53" t="str">
        <f>$A$21</f>
        <v>hiyuk</v>
      </c>
      <c r="B163" s="53" t="str">
        <f>IFERROR(VLOOKUP($A163,#REF!,20,FALSE),"0")</f>
        <v>0</v>
      </c>
      <c r="C163" s="53" t="str">
        <f>IFERROR(VLOOKUP($A163,#REF!,20,FALSE),"0")</f>
        <v>0</v>
      </c>
      <c r="D163" s="53" t="str">
        <f>IFERROR(VLOOKUP($A163,#REF!,20,FALSE),"0")</f>
        <v>0</v>
      </c>
      <c r="E163" s="53" t="str">
        <f>IFERROR(VLOOKUP($A163,#REF!,20,FALSE),"0")</f>
        <v>0</v>
      </c>
      <c r="F163" s="53" t="str">
        <f>IFERROR(VLOOKUP($A163,#REF!,20,FALSE),"0")</f>
        <v>0</v>
      </c>
      <c r="G163" s="53" t="str">
        <f>IFERROR(VLOOKUP($A163,#REF!,20,FALSE),"0")</f>
        <v>0</v>
      </c>
      <c r="H163" s="53" t="str">
        <f>IFERROR(VLOOKUP($A163,#REF!,20,FALSE),"0")</f>
        <v>0</v>
      </c>
      <c r="I163" s="53" t="str">
        <f>IFERROR(VLOOKUP($A163,#REF!,20,FALSE),"0")</f>
        <v>0</v>
      </c>
      <c r="J163" s="53" t="str">
        <f>IFERROR(VLOOKUP($A163,#REF!,20,FALSE),"0")</f>
        <v>0</v>
      </c>
      <c r="K163" s="53" t="str">
        <f>IFERROR(VLOOKUP($A163,#REF!,20,FALSE),"0")</f>
        <v>0</v>
      </c>
      <c r="L163" s="53" t="str">
        <f>IFERROR(VLOOKUP($A163,#REF!,20,FALSE),"0")</f>
        <v>0</v>
      </c>
      <c r="M163" s="53" t="str">
        <f>IFERROR(VLOOKUP($A163,#REF!,20,FALSE),"0")</f>
        <v>0</v>
      </c>
      <c r="N163" s="56">
        <f t="shared" si="63"/>
        <v>0</v>
      </c>
      <c r="P163" s="53" t="str">
        <f>$A$21</f>
        <v>hiyuk</v>
      </c>
      <c r="Q163" s="53" t="str">
        <f>IFERROR(VLOOKUP($A163,#REF!,21,FALSE),"0")</f>
        <v>0</v>
      </c>
      <c r="R163" s="53" t="str">
        <f>IFERROR(VLOOKUP($A163,#REF!,21,FALSE),"0")</f>
        <v>0</v>
      </c>
      <c r="S163" s="53" t="str">
        <f>IFERROR(VLOOKUP($A163,#REF!,21,FALSE),"0")</f>
        <v>0</v>
      </c>
      <c r="T163" s="53" t="str">
        <f>IFERROR(VLOOKUP($A163,#REF!,21,FALSE),"0")</f>
        <v>0</v>
      </c>
      <c r="U163" s="53" t="str">
        <f>IFERROR(VLOOKUP($A163,#REF!,21,FALSE),"0")</f>
        <v>0</v>
      </c>
      <c r="V163" s="53" t="str">
        <f>IFERROR(VLOOKUP($A163,#REF!,21,FALSE),"0")</f>
        <v>0</v>
      </c>
      <c r="W163" s="53" t="str">
        <f>IFERROR(VLOOKUP($A163,#REF!,21,FALSE),"0")</f>
        <v>0</v>
      </c>
      <c r="X163" s="53" t="str">
        <f>IFERROR(VLOOKUP($A163,#REF!,21,FALSE),"0")</f>
        <v>0</v>
      </c>
      <c r="Y163" s="53" t="str">
        <f>IFERROR(VLOOKUP($A163,#REF!,21,FALSE),"0")</f>
        <v>0</v>
      </c>
      <c r="Z163" s="53" t="str">
        <f>IFERROR(VLOOKUP($A163,#REF!,21,FALSE),"0")</f>
        <v>0</v>
      </c>
      <c r="AA163" s="53" t="str">
        <f>IFERROR(VLOOKUP($A163,#REF!,21,FALSE),"0")</f>
        <v>0</v>
      </c>
      <c r="AB163" s="53" t="str">
        <f>IFERROR(VLOOKUP($A163,#REF!,21,FALSE),"0")</f>
        <v>0</v>
      </c>
      <c r="AC163" s="56">
        <f t="shared" si="64"/>
        <v>0</v>
      </c>
      <c r="AE163" s="53" t="str">
        <f>$A$21</f>
        <v>hiyuk</v>
      </c>
      <c r="AF163" s="53" t="str">
        <f>IFERROR(VLOOKUP($A163,#REF!,22,FALSE),"0")</f>
        <v>0</v>
      </c>
      <c r="AG163" s="53" t="str">
        <f>IFERROR(VLOOKUP($A163,#REF!,22,FALSE),"0")</f>
        <v>0</v>
      </c>
      <c r="AH163" s="53" t="str">
        <f>IFERROR(VLOOKUP($A163,#REF!,22,FALSE),"0")</f>
        <v>0</v>
      </c>
      <c r="AI163" s="53" t="str">
        <f>IFERROR(VLOOKUP($A163,#REF!,22,FALSE),"0")</f>
        <v>0</v>
      </c>
      <c r="AJ163" s="53" t="str">
        <f>IFERROR(VLOOKUP($A163,#REF!,22,FALSE),"0")</f>
        <v>0</v>
      </c>
      <c r="AK163" s="53" t="str">
        <f>IFERROR(VLOOKUP($A163,#REF!,22,FALSE),"0")</f>
        <v>0</v>
      </c>
      <c r="AL163" s="53" t="str">
        <f>IFERROR(VLOOKUP($A163,#REF!,22,FALSE),"0")</f>
        <v>0</v>
      </c>
      <c r="AM163" s="53" t="str">
        <f>IFERROR(VLOOKUP($A163,#REF!,22,FALSE),"0")</f>
        <v>0</v>
      </c>
      <c r="AN163" s="53" t="str">
        <f>IFERROR(VLOOKUP($A163,#REF!,22,FALSE),"0")</f>
        <v>0</v>
      </c>
      <c r="AO163" s="53" t="str">
        <f>IFERROR(VLOOKUP($A163,#REF!,22,FALSE),"0")</f>
        <v>0</v>
      </c>
      <c r="AP163" s="53" t="str">
        <f>IFERROR(VLOOKUP($A163,#REF!,22,FALSE),"0")</f>
        <v>0</v>
      </c>
      <c r="AQ163" s="53" t="str">
        <f>IFERROR(VLOOKUP($A163,#REF!,22,FALSE),"0")</f>
        <v>0</v>
      </c>
      <c r="AR163" s="56">
        <f t="shared" si="65"/>
        <v>0</v>
      </c>
      <c r="AT163" s="53" t="str">
        <f>$A$21</f>
        <v>hiyuk</v>
      </c>
      <c r="AU163" s="53" t="str">
        <f>IFERROR(VLOOKUP($A163,#REF!,23,FALSE),"0")</f>
        <v>0</v>
      </c>
      <c r="AV163" s="53" t="str">
        <f>IFERROR(VLOOKUP($A163,#REF!,23,FALSE),"0")</f>
        <v>0</v>
      </c>
      <c r="AW163" s="53" t="str">
        <f>IFERROR(VLOOKUP($A163,#REF!,23,FALSE),"0")</f>
        <v>0</v>
      </c>
      <c r="AX163" s="53" t="str">
        <f>IFERROR(VLOOKUP($A163,#REF!,23,FALSE),"0")</f>
        <v>0</v>
      </c>
      <c r="AY163" s="53" t="str">
        <f>IFERROR(VLOOKUP($A163,#REF!,23,FALSE),"0")</f>
        <v>0</v>
      </c>
      <c r="AZ163" s="53" t="str">
        <f>IFERROR(VLOOKUP($A163,#REF!,23,FALSE),"0")</f>
        <v>0</v>
      </c>
      <c r="BA163" s="53" t="str">
        <f>IFERROR(VLOOKUP($A163,#REF!,23,FALSE),"0")</f>
        <v>0</v>
      </c>
      <c r="BB163" s="53" t="str">
        <f>IFERROR(VLOOKUP($A163,#REF!,23,FALSE),"0")</f>
        <v>0</v>
      </c>
      <c r="BC163" s="53" t="str">
        <f>IFERROR(VLOOKUP($A163,#REF!,23,FALSE),"0")</f>
        <v>0</v>
      </c>
      <c r="BD163" s="53" t="str">
        <f>IFERROR(VLOOKUP($A163,#REF!,23,FALSE),"0")</f>
        <v>0</v>
      </c>
      <c r="BE163" s="53" t="str">
        <f>IFERROR(VLOOKUP($A163,#REF!,23,FALSE),"0")</f>
        <v>0</v>
      </c>
      <c r="BF163" s="53" t="str">
        <f>IFERROR(VLOOKUP($A163,#REF!,23,FALSE),"0")</f>
        <v>0</v>
      </c>
      <c r="BG163" s="56">
        <f t="shared" si="66"/>
        <v>0</v>
      </c>
      <c r="BI163" s="53" t="str">
        <f>$A$21</f>
        <v>hiyuk</v>
      </c>
      <c r="BJ163" s="53" t="str">
        <f>IFERROR(VLOOKUP($A163,#REF!,24,FALSE),"0")</f>
        <v>0</v>
      </c>
      <c r="BK163" s="53" t="str">
        <f>IFERROR(VLOOKUP($A163,#REF!,24,FALSE),"0")</f>
        <v>0</v>
      </c>
      <c r="BL163" s="53" t="str">
        <f>IFERROR(VLOOKUP($A163,#REF!,24,FALSE),"0")</f>
        <v>0</v>
      </c>
      <c r="BM163" s="53" t="str">
        <f>IFERROR(VLOOKUP($A163,#REF!,24,FALSE),"0")</f>
        <v>0</v>
      </c>
      <c r="BN163" s="53" t="str">
        <f>IFERROR(VLOOKUP($A163,#REF!,24,FALSE),"0")</f>
        <v>0</v>
      </c>
      <c r="BO163" s="53" t="str">
        <f>IFERROR(VLOOKUP($A163,#REF!,24,FALSE),"0")</f>
        <v>0</v>
      </c>
      <c r="BP163" s="53" t="str">
        <f>IFERROR(VLOOKUP($A163,#REF!,24,FALSE),"0")</f>
        <v>0</v>
      </c>
      <c r="BQ163" s="53" t="str">
        <f>IFERROR(VLOOKUP($A163,#REF!,24,FALSE),"0")</f>
        <v>0</v>
      </c>
      <c r="BR163" s="53" t="str">
        <f>IFERROR(VLOOKUP($A163,#REF!,24,FALSE),"0")</f>
        <v>0</v>
      </c>
      <c r="BS163" s="53" t="str">
        <f>IFERROR(VLOOKUP($A163,#REF!,24,FALSE),"0")</f>
        <v>0</v>
      </c>
      <c r="BT163" s="53" t="str">
        <f>IFERROR(VLOOKUP($A163,#REF!,24,FALSE),"0")</f>
        <v>0</v>
      </c>
      <c r="BU163" s="53" t="str">
        <f>IFERROR(VLOOKUP($A163,#REF!,24,FALSE),"0")</f>
        <v>0</v>
      </c>
      <c r="BV163" s="56">
        <f t="shared" si="67"/>
        <v>0</v>
      </c>
      <c r="CK163" s="56"/>
      <c r="CZ163" s="56"/>
    </row>
    <row r="164" spans="1:104" x14ac:dyDescent="0.25">
      <c r="A164" s="53" t="str">
        <f>$A$22</f>
        <v>shwazawa</v>
      </c>
      <c r="B164" s="53" t="str">
        <f>IFERROR(VLOOKUP($A164,#REF!,20,FALSE),"0")</f>
        <v>0</v>
      </c>
      <c r="C164" s="53" t="str">
        <f>IFERROR(VLOOKUP($A164,#REF!,20,FALSE),"0")</f>
        <v>0</v>
      </c>
      <c r="D164" s="53" t="str">
        <f>IFERROR(VLOOKUP($A164,#REF!,20,FALSE),"0")</f>
        <v>0</v>
      </c>
      <c r="E164" s="53" t="str">
        <f>IFERROR(VLOOKUP($A164,#REF!,20,FALSE),"0")</f>
        <v>0</v>
      </c>
      <c r="F164" s="53" t="str">
        <f>IFERROR(VLOOKUP($A164,#REF!,20,FALSE),"0")</f>
        <v>0</v>
      </c>
      <c r="G164" s="53" t="str">
        <f>IFERROR(VLOOKUP($A164,#REF!,20,FALSE),"0")</f>
        <v>0</v>
      </c>
      <c r="H164" s="53" t="str">
        <f>IFERROR(VLOOKUP($A164,#REF!,20,FALSE),"0")</f>
        <v>0</v>
      </c>
      <c r="I164" s="53" t="str">
        <f>IFERROR(VLOOKUP($A164,#REF!,20,FALSE),"0")</f>
        <v>0</v>
      </c>
      <c r="J164" s="53" t="str">
        <f>IFERROR(VLOOKUP($A164,#REF!,20,FALSE),"0")</f>
        <v>0</v>
      </c>
      <c r="K164" s="53" t="str">
        <f>IFERROR(VLOOKUP($A164,#REF!,20,FALSE),"0")</f>
        <v>0</v>
      </c>
      <c r="L164" s="53" t="str">
        <f>IFERROR(VLOOKUP($A164,#REF!,20,FALSE),"0")</f>
        <v>0</v>
      </c>
      <c r="M164" s="53" t="str">
        <f>IFERROR(VLOOKUP($A164,#REF!,20,FALSE),"0")</f>
        <v>0</v>
      </c>
      <c r="N164" s="56">
        <f t="shared" si="63"/>
        <v>0</v>
      </c>
      <c r="P164" s="53" t="str">
        <f>$A$22</f>
        <v>shwazawa</v>
      </c>
      <c r="Q164" s="53" t="str">
        <f>IFERROR(VLOOKUP($A164,#REF!,21,FALSE),"0")</f>
        <v>0</v>
      </c>
      <c r="R164" s="53" t="str">
        <f>IFERROR(VLOOKUP($A164,#REF!,21,FALSE),"0")</f>
        <v>0</v>
      </c>
      <c r="S164" s="53" t="str">
        <f>IFERROR(VLOOKUP($A164,#REF!,21,FALSE),"0")</f>
        <v>0</v>
      </c>
      <c r="T164" s="53" t="str">
        <f>IFERROR(VLOOKUP($A164,#REF!,21,FALSE),"0")</f>
        <v>0</v>
      </c>
      <c r="U164" s="53" t="str">
        <f>IFERROR(VLOOKUP($A164,#REF!,21,FALSE),"0")</f>
        <v>0</v>
      </c>
      <c r="V164" s="53" t="str">
        <f>IFERROR(VLOOKUP($A164,#REF!,21,FALSE),"0")</f>
        <v>0</v>
      </c>
      <c r="W164" s="53" t="str">
        <f>IFERROR(VLOOKUP($A164,#REF!,21,FALSE),"0")</f>
        <v>0</v>
      </c>
      <c r="X164" s="53" t="str">
        <f>IFERROR(VLOOKUP($A164,#REF!,21,FALSE),"0")</f>
        <v>0</v>
      </c>
      <c r="Y164" s="53" t="str">
        <f>IFERROR(VLOOKUP($A164,#REF!,21,FALSE),"0")</f>
        <v>0</v>
      </c>
      <c r="Z164" s="53" t="str">
        <f>IFERROR(VLOOKUP($A164,#REF!,21,FALSE),"0")</f>
        <v>0</v>
      </c>
      <c r="AA164" s="53" t="str">
        <f>IFERROR(VLOOKUP($A164,#REF!,21,FALSE),"0")</f>
        <v>0</v>
      </c>
      <c r="AB164" s="53" t="str">
        <f>IFERROR(VLOOKUP($A164,#REF!,21,FALSE),"0")</f>
        <v>0</v>
      </c>
      <c r="AC164" s="56">
        <f t="shared" si="64"/>
        <v>0</v>
      </c>
      <c r="AE164" s="53" t="str">
        <f>$A$22</f>
        <v>shwazawa</v>
      </c>
      <c r="AF164" s="53" t="str">
        <f>IFERROR(VLOOKUP($A164,#REF!,22,FALSE),"0")</f>
        <v>0</v>
      </c>
      <c r="AG164" s="53" t="str">
        <f>IFERROR(VLOOKUP($A164,#REF!,22,FALSE),"0")</f>
        <v>0</v>
      </c>
      <c r="AH164" s="53" t="str">
        <f>IFERROR(VLOOKUP($A164,#REF!,22,FALSE),"0")</f>
        <v>0</v>
      </c>
      <c r="AI164" s="53" t="str">
        <f>IFERROR(VLOOKUP($A164,#REF!,22,FALSE),"0")</f>
        <v>0</v>
      </c>
      <c r="AJ164" s="53" t="str">
        <f>IFERROR(VLOOKUP($A164,#REF!,22,FALSE),"0")</f>
        <v>0</v>
      </c>
      <c r="AK164" s="53" t="str">
        <f>IFERROR(VLOOKUP($A164,#REF!,22,FALSE),"0")</f>
        <v>0</v>
      </c>
      <c r="AL164" s="53" t="str">
        <f>IFERROR(VLOOKUP($A164,#REF!,22,FALSE),"0")</f>
        <v>0</v>
      </c>
      <c r="AM164" s="53" t="str">
        <f>IFERROR(VLOOKUP($A164,#REF!,22,FALSE),"0")</f>
        <v>0</v>
      </c>
      <c r="AN164" s="53" t="str">
        <f>IFERROR(VLOOKUP($A164,#REF!,22,FALSE),"0")</f>
        <v>0</v>
      </c>
      <c r="AO164" s="53" t="str">
        <f>IFERROR(VLOOKUP($A164,#REF!,22,FALSE),"0")</f>
        <v>0</v>
      </c>
      <c r="AP164" s="53" t="str">
        <f>IFERROR(VLOOKUP($A164,#REF!,22,FALSE),"0")</f>
        <v>0</v>
      </c>
      <c r="AQ164" s="53" t="str">
        <f>IFERROR(VLOOKUP($A164,#REF!,22,FALSE),"0")</f>
        <v>0</v>
      </c>
      <c r="AR164" s="56">
        <f t="shared" si="65"/>
        <v>0</v>
      </c>
      <c r="AT164" s="53" t="str">
        <f>$A$22</f>
        <v>shwazawa</v>
      </c>
      <c r="AU164" s="53" t="str">
        <f>IFERROR(VLOOKUP($A164,#REF!,23,FALSE),"0")</f>
        <v>0</v>
      </c>
      <c r="AV164" s="53" t="str">
        <f>IFERROR(VLOOKUP($A164,#REF!,23,FALSE),"0")</f>
        <v>0</v>
      </c>
      <c r="AW164" s="53" t="str">
        <f>IFERROR(VLOOKUP($A164,#REF!,23,FALSE),"0")</f>
        <v>0</v>
      </c>
      <c r="AX164" s="53" t="str">
        <f>IFERROR(VLOOKUP($A164,#REF!,23,FALSE),"0")</f>
        <v>0</v>
      </c>
      <c r="AY164" s="53" t="str">
        <f>IFERROR(VLOOKUP($A164,#REF!,23,FALSE),"0")</f>
        <v>0</v>
      </c>
      <c r="AZ164" s="53" t="str">
        <f>IFERROR(VLOOKUP($A164,#REF!,23,FALSE),"0")</f>
        <v>0</v>
      </c>
      <c r="BA164" s="53" t="str">
        <f>IFERROR(VLOOKUP($A164,#REF!,23,FALSE),"0")</f>
        <v>0</v>
      </c>
      <c r="BB164" s="53" t="str">
        <f>IFERROR(VLOOKUP($A164,#REF!,23,FALSE),"0")</f>
        <v>0</v>
      </c>
      <c r="BC164" s="53" t="str">
        <f>IFERROR(VLOOKUP($A164,#REF!,23,FALSE),"0")</f>
        <v>0</v>
      </c>
      <c r="BD164" s="53" t="str">
        <f>IFERROR(VLOOKUP($A164,#REF!,23,FALSE),"0")</f>
        <v>0</v>
      </c>
      <c r="BE164" s="53" t="str">
        <f>IFERROR(VLOOKUP($A164,#REF!,23,FALSE),"0")</f>
        <v>0</v>
      </c>
      <c r="BF164" s="53" t="str">
        <f>IFERROR(VLOOKUP($A164,#REF!,23,FALSE),"0")</f>
        <v>0</v>
      </c>
      <c r="BG164" s="56">
        <f t="shared" si="66"/>
        <v>0</v>
      </c>
      <c r="BI164" s="53" t="str">
        <f>$A$22</f>
        <v>shwazawa</v>
      </c>
      <c r="BJ164" s="53" t="str">
        <f>IFERROR(VLOOKUP($A164,#REF!,24,FALSE),"0")</f>
        <v>0</v>
      </c>
      <c r="BK164" s="53" t="str">
        <f>IFERROR(VLOOKUP($A164,#REF!,24,FALSE),"0")</f>
        <v>0</v>
      </c>
      <c r="BL164" s="53" t="str">
        <f>IFERROR(VLOOKUP($A164,#REF!,24,FALSE),"0")</f>
        <v>0</v>
      </c>
      <c r="BM164" s="53" t="str">
        <f>IFERROR(VLOOKUP($A164,#REF!,24,FALSE),"0")</f>
        <v>0</v>
      </c>
      <c r="BN164" s="53" t="str">
        <f>IFERROR(VLOOKUP($A164,#REF!,24,FALSE),"0")</f>
        <v>0</v>
      </c>
      <c r="BO164" s="53" t="str">
        <f>IFERROR(VLOOKUP($A164,#REF!,24,FALSE),"0")</f>
        <v>0</v>
      </c>
      <c r="BP164" s="53" t="str">
        <f>IFERROR(VLOOKUP($A164,#REF!,24,FALSE),"0")</f>
        <v>0</v>
      </c>
      <c r="BQ164" s="53" t="str">
        <f>IFERROR(VLOOKUP($A164,#REF!,24,FALSE),"0")</f>
        <v>0</v>
      </c>
      <c r="BR164" s="53" t="str">
        <f>IFERROR(VLOOKUP($A164,#REF!,24,FALSE),"0")</f>
        <v>0</v>
      </c>
      <c r="BS164" s="53" t="str">
        <f>IFERROR(VLOOKUP($A164,#REF!,24,FALSE),"0")</f>
        <v>0</v>
      </c>
      <c r="BT164" s="53" t="str">
        <f>IFERROR(VLOOKUP($A164,#REF!,24,FALSE),"0")</f>
        <v>0</v>
      </c>
      <c r="BU164" s="53" t="str">
        <f>IFERROR(VLOOKUP($A164,#REF!,24,FALSE),"0")</f>
        <v>0</v>
      </c>
      <c r="BV164" s="56">
        <f t="shared" si="67"/>
        <v>0</v>
      </c>
      <c r="CK164" s="56"/>
      <c r="CZ164" s="56"/>
    </row>
    <row r="165" spans="1:104" x14ac:dyDescent="0.25">
      <c r="A165" s="53" t="e">
        <f>$A$23</f>
        <v>#REF!</v>
      </c>
      <c r="B165" s="53" t="str">
        <f>IFERROR(VLOOKUP($A165,#REF!,20,FALSE),"0")</f>
        <v>0</v>
      </c>
      <c r="C165" s="53" t="str">
        <f>IFERROR(VLOOKUP($A165,#REF!,20,FALSE),"0")</f>
        <v>0</v>
      </c>
      <c r="D165" s="53" t="str">
        <f>IFERROR(VLOOKUP($A165,#REF!,20,FALSE),"0")</f>
        <v>0</v>
      </c>
      <c r="E165" s="53" t="str">
        <f>IFERROR(VLOOKUP($A165,#REF!,20,FALSE),"0")</f>
        <v>0</v>
      </c>
      <c r="F165" s="53" t="str">
        <f>IFERROR(VLOOKUP($A165,#REF!,20,FALSE),"0")</f>
        <v>0</v>
      </c>
      <c r="G165" s="53" t="str">
        <f>IFERROR(VLOOKUP($A165,#REF!,20,FALSE),"0")</f>
        <v>0</v>
      </c>
      <c r="H165" s="53" t="str">
        <f>IFERROR(VLOOKUP($A165,#REF!,20,FALSE),"0")</f>
        <v>0</v>
      </c>
      <c r="I165" s="53" t="str">
        <f>IFERROR(VLOOKUP($A165,#REF!,20,FALSE),"0")</f>
        <v>0</v>
      </c>
      <c r="J165" s="53" t="str">
        <f>IFERROR(VLOOKUP($A165,#REF!,20,FALSE),"0")</f>
        <v>0</v>
      </c>
      <c r="K165" s="53" t="str">
        <f>IFERROR(VLOOKUP($A165,#REF!,20,FALSE),"0")</f>
        <v>0</v>
      </c>
      <c r="L165" s="53" t="str">
        <f>IFERROR(VLOOKUP($A165,#REF!,20,FALSE),"0")</f>
        <v>0</v>
      </c>
      <c r="M165" s="53" t="str">
        <f>IFERROR(VLOOKUP($A165,#REF!,20,FALSE),"0")</f>
        <v>0</v>
      </c>
      <c r="N165" s="56">
        <f t="shared" si="58"/>
        <v>0</v>
      </c>
      <c r="P165" s="53" t="e">
        <f>$A$23</f>
        <v>#REF!</v>
      </c>
      <c r="Q165" s="53" t="str">
        <f>IFERROR(VLOOKUP($A165,#REF!,21,FALSE),"0")</f>
        <v>0</v>
      </c>
      <c r="R165" s="53" t="str">
        <f>IFERROR(VLOOKUP($A165,#REF!,21,FALSE),"0")</f>
        <v>0</v>
      </c>
      <c r="S165" s="53" t="str">
        <f>IFERROR(VLOOKUP($A165,#REF!,21,FALSE),"0")</f>
        <v>0</v>
      </c>
      <c r="T165" s="53" t="str">
        <f>IFERROR(VLOOKUP($A165,#REF!,21,FALSE),"0")</f>
        <v>0</v>
      </c>
      <c r="U165" s="53" t="str">
        <f>IFERROR(VLOOKUP($A165,#REF!,21,FALSE),"0")</f>
        <v>0</v>
      </c>
      <c r="V165" s="53" t="str">
        <f>IFERROR(VLOOKUP($A165,#REF!,21,FALSE),"0")</f>
        <v>0</v>
      </c>
      <c r="W165" s="53" t="str">
        <f>IFERROR(VLOOKUP($A165,#REF!,21,FALSE),"0")</f>
        <v>0</v>
      </c>
      <c r="X165" s="53" t="str">
        <f>IFERROR(VLOOKUP($A165,#REF!,21,FALSE),"0")</f>
        <v>0</v>
      </c>
      <c r="Y165" s="53" t="str">
        <f>IFERROR(VLOOKUP($A165,#REF!,21,FALSE),"0")</f>
        <v>0</v>
      </c>
      <c r="Z165" s="53" t="str">
        <f>IFERROR(VLOOKUP($A165,#REF!,21,FALSE),"0")</f>
        <v>0</v>
      </c>
      <c r="AA165" s="53" t="str">
        <f>IFERROR(VLOOKUP($A165,#REF!,21,FALSE),"0")</f>
        <v>0</v>
      </c>
      <c r="AB165" s="53" t="str">
        <f>IFERROR(VLOOKUP($A165,#REF!,21,FALSE),"0")</f>
        <v>0</v>
      </c>
      <c r="AC165" s="56">
        <f t="shared" si="59"/>
        <v>0</v>
      </c>
      <c r="AE165" s="53" t="e">
        <f>$A$23</f>
        <v>#REF!</v>
      </c>
      <c r="AF165" s="53" t="str">
        <f>IFERROR(VLOOKUP($A165,#REF!,22,FALSE),"0")</f>
        <v>0</v>
      </c>
      <c r="AG165" s="53" t="str">
        <f>IFERROR(VLOOKUP($A165,#REF!,22,FALSE),"0")</f>
        <v>0</v>
      </c>
      <c r="AH165" s="53" t="str">
        <f>IFERROR(VLOOKUP($A165,#REF!,22,FALSE),"0")</f>
        <v>0</v>
      </c>
      <c r="AI165" s="53" t="str">
        <f>IFERROR(VLOOKUP($A165,#REF!,22,FALSE),"0")</f>
        <v>0</v>
      </c>
      <c r="AJ165" s="53" t="str">
        <f>IFERROR(VLOOKUP($A165,#REF!,22,FALSE),"0")</f>
        <v>0</v>
      </c>
      <c r="AK165" s="53" t="str">
        <f>IFERROR(VLOOKUP($A165,#REF!,22,FALSE),"0")</f>
        <v>0</v>
      </c>
      <c r="AL165" s="53" t="str">
        <f>IFERROR(VLOOKUP($A165,#REF!,22,FALSE),"0")</f>
        <v>0</v>
      </c>
      <c r="AM165" s="53" t="str">
        <f>IFERROR(VLOOKUP($A165,#REF!,22,FALSE),"0")</f>
        <v>0</v>
      </c>
      <c r="AN165" s="53" t="str">
        <f>IFERROR(VLOOKUP($A165,#REF!,22,FALSE),"0")</f>
        <v>0</v>
      </c>
      <c r="AO165" s="53" t="str">
        <f>IFERROR(VLOOKUP($A165,#REF!,22,FALSE),"0")</f>
        <v>0</v>
      </c>
      <c r="AP165" s="53" t="str">
        <f>IFERROR(VLOOKUP($A165,#REF!,22,FALSE),"0")</f>
        <v>0</v>
      </c>
      <c r="AQ165" s="53" t="str">
        <f>IFERROR(VLOOKUP($A165,#REF!,22,FALSE),"0")</f>
        <v>0</v>
      </c>
      <c r="AR165" s="56">
        <f t="shared" si="60"/>
        <v>0</v>
      </c>
      <c r="AT165" s="53" t="e">
        <f>$A$23</f>
        <v>#REF!</v>
      </c>
      <c r="AU165" s="53" t="str">
        <f>IFERROR(VLOOKUP($A165,#REF!,23,FALSE),"0")</f>
        <v>0</v>
      </c>
      <c r="AV165" s="53" t="str">
        <f>IFERROR(VLOOKUP($A165,#REF!,23,FALSE),"0")</f>
        <v>0</v>
      </c>
      <c r="AW165" s="53" t="str">
        <f>IFERROR(VLOOKUP($A165,#REF!,23,FALSE),"0")</f>
        <v>0</v>
      </c>
      <c r="AX165" s="53" t="str">
        <f>IFERROR(VLOOKUP($A165,#REF!,23,FALSE),"0")</f>
        <v>0</v>
      </c>
      <c r="AY165" s="53" t="str">
        <f>IFERROR(VLOOKUP($A165,#REF!,23,FALSE),"0")</f>
        <v>0</v>
      </c>
      <c r="AZ165" s="53" t="str">
        <f>IFERROR(VLOOKUP($A165,#REF!,23,FALSE),"0")</f>
        <v>0</v>
      </c>
      <c r="BA165" s="53" t="str">
        <f>IFERROR(VLOOKUP($A165,#REF!,23,FALSE),"0")</f>
        <v>0</v>
      </c>
      <c r="BB165" s="53" t="str">
        <f>IFERROR(VLOOKUP($A165,#REF!,23,FALSE),"0")</f>
        <v>0</v>
      </c>
      <c r="BC165" s="53" t="str">
        <f>IFERROR(VLOOKUP($A165,#REF!,23,FALSE),"0")</f>
        <v>0</v>
      </c>
      <c r="BD165" s="53" t="str">
        <f>IFERROR(VLOOKUP($A165,#REF!,23,FALSE),"0")</f>
        <v>0</v>
      </c>
      <c r="BE165" s="53" t="str">
        <f>IFERROR(VLOOKUP($A165,#REF!,23,FALSE),"0")</f>
        <v>0</v>
      </c>
      <c r="BF165" s="53" t="str">
        <f>IFERROR(VLOOKUP($A165,#REF!,23,FALSE),"0")</f>
        <v>0</v>
      </c>
      <c r="BG165" s="56">
        <f t="shared" si="61"/>
        <v>0</v>
      </c>
      <c r="BI165" s="53" t="e">
        <f>$A$23</f>
        <v>#REF!</v>
      </c>
      <c r="BJ165" s="53" t="str">
        <f>IFERROR(VLOOKUP($A165,#REF!,24,FALSE),"0")</f>
        <v>0</v>
      </c>
      <c r="BK165" s="53" t="str">
        <f>IFERROR(VLOOKUP($A165,#REF!,24,FALSE),"0")</f>
        <v>0</v>
      </c>
      <c r="BL165" s="53" t="str">
        <f>IFERROR(VLOOKUP($A165,#REF!,24,FALSE),"0")</f>
        <v>0</v>
      </c>
      <c r="BM165" s="53" t="str">
        <f>IFERROR(VLOOKUP($A165,#REF!,24,FALSE),"0")</f>
        <v>0</v>
      </c>
      <c r="BN165" s="53" t="str">
        <f>IFERROR(VLOOKUP($A165,#REF!,24,FALSE),"0")</f>
        <v>0</v>
      </c>
      <c r="BO165" s="53" t="str">
        <f>IFERROR(VLOOKUP($A165,#REF!,24,FALSE),"0")</f>
        <v>0</v>
      </c>
      <c r="BP165" s="53" t="str">
        <f>IFERROR(VLOOKUP($A165,#REF!,24,FALSE),"0")</f>
        <v>0</v>
      </c>
      <c r="BQ165" s="53" t="str">
        <f>IFERROR(VLOOKUP($A165,#REF!,24,FALSE),"0")</f>
        <v>0</v>
      </c>
      <c r="BR165" s="53" t="str">
        <f>IFERROR(VLOOKUP($A165,#REF!,24,FALSE),"0")</f>
        <v>0</v>
      </c>
      <c r="BS165" s="53" t="str">
        <f>IFERROR(VLOOKUP($A165,#REF!,24,FALSE),"0")</f>
        <v>0</v>
      </c>
      <c r="BT165" s="53" t="str">
        <f>IFERROR(VLOOKUP($A165,#REF!,24,FALSE),"0")</f>
        <v>0</v>
      </c>
      <c r="BU165" s="53" t="str">
        <f>IFERROR(VLOOKUP($A165,#REF!,24,FALSE),"0")</f>
        <v>0</v>
      </c>
      <c r="BV165" s="56">
        <f t="shared" si="62"/>
        <v>0</v>
      </c>
      <c r="CK165" s="56"/>
      <c r="CZ165" s="56"/>
    </row>
    <row r="166" spans="1:104" s="72" customFormat="1" ht="18" thickBot="1" x14ac:dyDescent="0.3">
      <c r="A166" s="72" t="str">
        <f>$A$24</f>
        <v>masharih</v>
      </c>
      <c r="B166" s="72" t="str">
        <f>IFERROR(VLOOKUP($A166,#REF!,20,FALSE),"0")</f>
        <v>0</v>
      </c>
      <c r="C166" s="72" t="str">
        <f>IFERROR(VLOOKUP($A166,#REF!,20,FALSE),"0")</f>
        <v>0</v>
      </c>
      <c r="D166" s="72" t="str">
        <f>IFERROR(VLOOKUP($A166,#REF!,20,FALSE),"0")</f>
        <v>0</v>
      </c>
      <c r="E166" s="72" t="str">
        <f>IFERROR(VLOOKUP($A166,#REF!,20,FALSE),"0")</f>
        <v>0</v>
      </c>
      <c r="F166" s="72" t="str">
        <f>IFERROR(VLOOKUP($A166,#REF!,20,FALSE),"0")</f>
        <v>0</v>
      </c>
      <c r="G166" s="72" t="str">
        <f>IFERROR(VLOOKUP($A166,#REF!,20,FALSE),"0")</f>
        <v>0</v>
      </c>
      <c r="H166" s="72" t="str">
        <f>IFERROR(VLOOKUP($A166,#REF!,20,FALSE),"0")</f>
        <v>0</v>
      </c>
      <c r="I166" s="72" t="str">
        <f>IFERROR(VLOOKUP($A166,#REF!,20,FALSE),"0")</f>
        <v>0</v>
      </c>
      <c r="J166" s="72" t="str">
        <f>IFERROR(VLOOKUP($A166,#REF!,20,FALSE),"0")</f>
        <v>0</v>
      </c>
      <c r="K166" s="72" t="str">
        <f>IFERROR(VLOOKUP($A166,#REF!,20,FALSE),"0")</f>
        <v>0</v>
      </c>
      <c r="L166" s="72" t="str">
        <f>IFERROR(VLOOKUP($A166,#REF!,20,FALSE),"0")</f>
        <v>0</v>
      </c>
      <c r="M166" s="72" t="str">
        <f>IFERROR(VLOOKUP($A166,#REF!,20,FALSE),"0")</f>
        <v>0</v>
      </c>
      <c r="N166" s="73">
        <f t="shared" si="58"/>
        <v>0</v>
      </c>
      <c r="P166" s="72" t="str">
        <f>$A$24</f>
        <v>masharih</v>
      </c>
      <c r="Q166" s="72" t="str">
        <f>IFERROR(VLOOKUP($A166,#REF!,21,FALSE),"0")</f>
        <v>0</v>
      </c>
      <c r="R166" s="72" t="str">
        <f>IFERROR(VLOOKUP($A166,#REF!,21,FALSE),"0")</f>
        <v>0</v>
      </c>
      <c r="S166" s="72" t="str">
        <f>IFERROR(VLOOKUP($A166,#REF!,21,FALSE),"0")</f>
        <v>0</v>
      </c>
      <c r="T166" s="72" t="str">
        <f>IFERROR(VLOOKUP($A166,#REF!,21,FALSE),"0")</f>
        <v>0</v>
      </c>
      <c r="U166" s="72" t="str">
        <f>IFERROR(VLOOKUP($A166,#REF!,21,FALSE),"0")</f>
        <v>0</v>
      </c>
      <c r="V166" s="72" t="str">
        <f>IFERROR(VLOOKUP($A166,#REF!,21,FALSE),"0")</f>
        <v>0</v>
      </c>
      <c r="W166" s="72" t="str">
        <f>IFERROR(VLOOKUP($A166,#REF!,21,FALSE),"0")</f>
        <v>0</v>
      </c>
      <c r="X166" s="72" t="str">
        <f>IFERROR(VLOOKUP($A166,#REF!,21,FALSE),"0")</f>
        <v>0</v>
      </c>
      <c r="Y166" s="72" t="str">
        <f>IFERROR(VLOOKUP($A166,#REF!,21,FALSE),"0")</f>
        <v>0</v>
      </c>
      <c r="Z166" s="72" t="str">
        <f>IFERROR(VLOOKUP($A166,#REF!,21,FALSE),"0")</f>
        <v>0</v>
      </c>
      <c r="AA166" s="72" t="str">
        <f>IFERROR(VLOOKUP($A166,#REF!,21,FALSE),"0")</f>
        <v>0</v>
      </c>
      <c r="AB166" s="72" t="str">
        <f>IFERROR(VLOOKUP($A166,#REF!,21,FALSE),"0")</f>
        <v>0</v>
      </c>
      <c r="AC166" s="73">
        <f t="shared" si="59"/>
        <v>0</v>
      </c>
      <c r="AE166" s="72" t="str">
        <f>$A$24</f>
        <v>masharih</v>
      </c>
      <c r="AF166" s="72" t="str">
        <f>IFERROR(VLOOKUP($A166,#REF!,22,FALSE),"0")</f>
        <v>0</v>
      </c>
      <c r="AG166" s="72" t="str">
        <f>IFERROR(VLOOKUP($A166,#REF!,22,FALSE),"0")</f>
        <v>0</v>
      </c>
      <c r="AH166" s="72" t="str">
        <f>IFERROR(VLOOKUP($A166,#REF!,22,FALSE),"0")</f>
        <v>0</v>
      </c>
      <c r="AI166" s="72" t="str">
        <f>IFERROR(VLOOKUP($A166,#REF!,22,FALSE),"0")</f>
        <v>0</v>
      </c>
      <c r="AJ166" s="72" t="str">
        <f>IFERROR(VLOOKUP($A166,#REF!,22,FALSE),"0")</f>
        <v>0</v>
      </c>
      <c r="AK166" s="72" t="str">
        <f>IFERROR(VLOOKUP($A166,#REF!,22,FALSE),"0")</f>
        <v>0</v>
      </c>
      <c r="AL166" s="72" t="str">
        <f>IFERROR(VLOOKUP($A166,#REF!,22,FALSE),"0")</f>
        <v>0</v>
      </c>
      <c r="AM166" s="72" t="str">
        <f>IFERROR(VLOOKUP($A166,#REF!,22,FALSE),"0")</f>
        <v>0</v>
      </c>
      <c r="AN166" s="72" t="str">
        <f>IFERROR(VLOOKUP($A166,#REF!,22,FALSE),"0")</f>
        <v>0</v>
      </c>
      <c r="AO166" s="72" t="str">
        <f>IFERROR(VLOOKUP($A166,#REF!,22,FALSE),"0")</f>
        <v>0</v>
      </c>
      <c r="AP166" s="72" t="str">
        <f>IFERROR(VLOOKUP($A166,#REF!,22,FALSE),"0")</f>
        <v>0</v>
      </c>
      <c r="AQ166" s="72" t="str">
        <f>IFERROR(VLOOKUP($A166,#REF!,22,FALSE),"0")</f>
        <v>0</v>
      </c>
      <c r="AR166" s="73">
        <f t="shared" si="60"/>
        <v>0</v>
      </c>
      <c r="AT166" s="72" t="str">
        <f>$A$24</f>
        <v>masharih</v>
      </c>
      <c r="AU166" s="72" t="str">
        <f>IFERROR(VLOOKUP($A166,#REF!,23,FALSE),"0")</f>
        <v>0</v>
      </c>
      <c r="AV166" s="72" t="str">
        <f>IFERROR(VLOOKUP($A166,#REF!,23,FALSE),"0")</f>
        <v>0</v>
      </c>
      <c r="AW166" s="72" t="str">
        <f>IFERROR(VLOOKUP($A166,#REF!,23,FALSE),"0")</f>
        <v>0</v>
      </c>
      <c r="AX166" s="72" t="str">
        <f>IFERROR(VLOOKUP($A166,#REF!,23,FALSE),"0")</f>
        <v>0</v>
      </c>
      <c r="AY166" s="72" t="str">
        <f>IFERROR(VLOOKUP($A166,#REF!,23,FALSE),"0")</f>
        <v>0</v>
      </c>
      <c r="AZ166" s="72" t="str">
        <f>IFERROR(VLOOKUP($A166,#REF!,23,FALSE),"0")</f>
        <v>0</v>
      </c>
      <c r="BA166" s="72" t="str">
        <f>IFERROR(VLOOKUP($A166,#REF!,23,FALSE),"0")</f>
        <v>0</v>
      </c>
      <c r="BB166" s="72" t="str">
        <f>IFERROR(VLOOKUP($A166,#REF!,23,FALSE),"0")</f>
        <v>0</v>
      </c>
      <c r="BC166" s="72" t="str">
        <f>IFERROR(VLOOKUP($A166,#REF!,23,FALSE),"0")</f>
        <v>0</v>
      </c>
      <c r="BD166" s="72" t="str">
        <f>IFERROR(VLOOKUP($A166,#REF!,23,FALSE),"0")</f>
        <v>0</v>
      </c>
      <c r="BE166" s="72" t="str">
        <f>IFERROR(VLOOKUP($A166,#REF!,23,FALSE),"0")</f>
        <v>0</v>
      </c>
      <c r="BF166" s="72" t="str">
        <f>IFERROR(VLOOKUP($A166,#REF!,23,FALSE),"0")</f>
        <v>0</v>
      </c>
      <c r="BG166" s="73">
        <f t="shared" si="61"/>
        <v>0</v>
      </c>
      <c r="BI166" s="72" t="str">
        <f>$A$24</f>
        <v>masharih</v>
      </c>
      <c r="BJ166" s="72" t="str">
        <f>IFERROR(VLOOKUP($A166,#REF!,24,FALSE),"0")</f>
        <v>0</v>
      </c>
      <c r="BK166" s="72" t="str">
        <f>IFERROR(VLOOKUP($A166,#REF!,24,FALSE),"0")</f>
        <v>0</v>
      </c>
      <c r="BL166" s="72" t="str">
        <f>IFERROR(VLOOKUP($A166,#REF!,24,FALSE),"0")</f>
        <v>0</v>
      </c>
      <c r="BM166" s="72" t="str">
        <f>IFERROR(VLOOKUP($A166,#REF!,24,FALSE),"0")</f>
        <v>0</v>
      </c>
      <c r="BN166" s="72" t="str">
        <f>IFERROR(VLOOKUP($A166,#REF!,24,FALSE),"0")</f>
        <v>0</v>
      </c>
      <c r="BO166" s="72" t="str">
        <f>IFERROR(VLOOKUP($A166,#REF!,24,FALSE),"0")</f>
        <v>0</v>
      </c>
      <c r="BP166" s="72" t="str">
        <f>IFERROR(VLOOKUP($A166,#REF!,24,FALSE),"0")</f>
        <v>0</v>
      </c>
      <c r="BQ166" s="72" t="str">
        <f>IFERROR(VLOOKUP($A166,#REF!,24,FALSE),"0")</f>
        <v>0</v>
      </c>
      <c r="BR166" s="72" t="str">
        <f>IFERROR(VLOOKUP($A166,#REF!,24,FALSE),"0")</f>
        <v>0</v>
      </c>
      <c r="BS166" s="72" t="str">
        <f>IFERROR(VLOOKUP($A166,#REF!,24,FALSE),"0")</f>
        <v>0</v>
      </c>
      <c r="BT166" s="72" t="str">
        <f>IFERROR(VLOOKUP($A166,#REF!,24,FALSE),"0")</f>
        <v>0</v>
      </c>
      <c r="BU166" s="72" t="str">
        <f>IFERROR(VLOOKUP($A166,#REF!,24,FALSE),"0")</f>
        <v>0</v>
      </c>
      <c r="BV166" s="73">
        <f t="shared" si="62"/>
        <v>0</v>
      </c>
      <c r="CK166" s="73"/>
      <c r="CZ166" s="73"/>
    </row>
    <row r="167" spans="1:104" x14ac:dyDescent="0.25">
      <c r="A167" s="53" t="e">
        <f>$A$25</f>
        <v>#REF!</v>
      </c>
      <c r="N167" s="56"/>
      <c r="P167" s="53" t="e">
        <f>$A$25</f>
        <v>#REF!</v>
      </c>
      <c r="AC167" s="56"/>
      <c r="AE167" s="53" t="e">
        <f>$A$25</f>
        <v>#REF!</v>
      </c>
      <c r="AR167" s="56"/>
      <c r="AT167" s="53" t="e">
        <f>$A$25</f>
        <v>#REF!</v>
      </c>
      <c r="BG167" s="56"/>
      <c r="BI167" s="53" t="e">
        <f>$A$25</f>
        <v>#REF!</v>
      </c>
      <c r="BV167" s="56"/>
      <c r="CK167" s="56"/>
      <c r="CZ167" s="56"/>
    </row>
    <row r="168" spans="1:104" x14ac:dyDescent="0.25">
      <c r="A168" s="53" t="str">
        <f>$A$26</f>
        <v>tangtao</v>
      </c>
      <c r="B168" s="53" t="str">
        <f>IFERROR(VLOOKUP($A168,#REF!,20,FALSE),"0")</f>
        <v>0</v>
      </c>
      <c r="C168" s="53" t="str">
        <f>IFERROR(VLOOKUP($A168,#REF!,20,FALSE),"0")</f>
        <v>0</v>
      </c>
      <c r="D168" s="53" t="str">
        <f>IFERROR(VLOOKUP($A168,#REF!,20,FALSE),"0")</f>
        <v>0</v>
      </c>
      <c r="E168" s="53" t="str">
        <f>IFERROR(VLOOKUP($A168,#REF!,20,FALSE),"0")</f>
        <v>0</v>
      </c>
      <c r="F168" s="53" t="str">
        <f>IFERROR(VLOOKUP($A168,#REF!,20,FALSE),"0")</f>
        <v>0</v>
      </c>
      <c r="G168" s="53" t="str">
        <f>IFERROR(VLOOKUP($A168,#REF!,20,FALSE),"0")</f>
        <v>0</v>
      </c>
      <c r="H168" s="53" t="str">
        <f>IFERROR(VLOOKUP($A168,#REF!,20,FALSE),"0")</f>
        <v>0</v>
      </c>
      <c r="I168" s="53" t="str">
        <f>IFERROR(VLOOKUP($A168,#REF!,20,FALSE),"0")</f>
        <v>0</v>
      </c>
      <c r="J168" s="53" t="str">
        <f>IFERROR(VLOOKUP($A168,#REF!,20,FALSE),"0")</f>
        <v>0</v>
      </c>
      <c r="K168" s="53" t="str">
        <f>IFERROR(VLOOKUP($A168,#REF!,20,FALSE),"0")</f>
        <v>0</v>
      </c>
      <c r="L168" s="53" t="str">
        <f>IFERROR(VLOOKUP($A168,#REF!,20,FALSE),"0")</f>
        <v>0</v>
      </c>
      <c r="M168" s="53" t="str">
        <f>IFERROR(VLOOKUP($A168,#REF!,20,FALSE),"0")</f>
        <v>0</v>
      </c>
      <c r="N168" s="56">
        <f t="shared" si="58"/>
        <v>0</v>
      </c>
      <c r="P168" s="53" t="str">
        <f>$A$26</f>
        <v>tangtao</v>
      </c>
      <c r="Q168" s="53" t="str">
        <f>IFERROR(VLOOKUP($A168,#REF!,21,FALSE),"0")</f>
        <v>0</v>
      </c>
      <c r="R168" s="53" t="str">
        <f>IFERROR(VLOOKUP($A168,#REF!,21,FALSE),"0")</f>
        <v>0</v>
      </c>
      <c r="S168" s="53" t="str">
        <f>IFERROR(VLOOKUP($A168,#REF!,21,FALSE),"0")</f>
        <v>0</v>
      </c>
      <c r="T168" s="53" t="str">
        <f>IFERROR(VLOOKUP($A168,#REF!,21,FALSE),"0")</f>
        <v>0</v>
      </c>
      <c r="U168" s="53" t="str">
        <f>IFERROR(VLOOKUP($A168,#REF!,21,FALSE),"0")</f>
        <v>0</v>
      </c>
      <c r="V168" s="53" t="str">
        <f>IFERROR(VLOOKUP($A168,#REF!,21,FALSE),"0")</f>
        <v>0</v>
      </c>
      <c r="W168" s="53" t="str">
        <f>IFERROR(VLOOKUP($A168,#REF!,21,FALSE),"0")</f>
        <v>0</v>
      </c>
      <c r="X168" s="53" t="str">
        <f>IFERROR(VLOOKUP($A168,#REF!,21,FALSE),"0")</f>
        <v>0</v>
      </c>
      <c r="Y168" s="53" t="str">
        <f>IFERROR(VLOOKUP($A168,#REF!,21,FALSE),"0")</f>
        <v>0</v>
      </c>
      <c r="Z168" s="53" t="str">
        <f>IFERROR(VLOOKUP($A168,#REF!,21,FALSE),"0")</f>
        <v>0</v>
      </c>
      <c r="AA168" s="53" t="str">
        <f>IFERROR(VLOOKUP($A168,#REF!,21,FALSE),"0")</f>
        <v>0</v>
      </c>
      <c r="AB168" s="53" t="str">
        <f>IFERROR(VLOOKUP($A168,#REF!,21,FALSE),"0")</f>
        <v>0</v>
      </c>
      <c r="AC168" s="56">
        <f t="shared" si="59"/>
        <v>0</v>
      </c>
      <c r="AE168" s="53" t="str">
        <f>$A$26</f>
        <v>tangtao</v>
      </c>
      <c r="AF168" s="53" t="str">
        <f>IFERROR(VLOOKUP($A168,#REF!,22,FALSE),"0")</f>
        <v>0</v>
      </c>
      <c r="AG168" s="53" t="str">
        <f>IFERROR(VLOOKUP($A168,#REF!,22,FALSE),"0")</f>
        <v>0</v>
      </c>
      <c r="AH168" s="53" t="str">
        <f>IFERROR(VLOOKUP($A168,#REF!,22,FALSE),"0")</f>
        <v>0</v>
      </c>
      <c r="AI168" s="53" t="str">
        <f>IFERROR(VLOOKUP($A168,#REF!,22,FALSE),"0")</f>
        <v>0</v>
      </c>
      <c r="AJ168" s="53" t="str">
        <f>IFERROR(VLOOKUP($A168,#REF!,22,FALSE),"0")</f>
        <v>0</v>
      </c>
      <c r="AK168" s="53" t="str">
        <f>IFERROR(VLOOKUP($A168,#REF!,22,FALSE),"0")</f>
        <v>0</v>
      </c>
      <c r="AL168" s="53" t="str">
        <f>IFERROR(VLOOKUP($A168,#REF!,22,FALSE),"0")</f>
        <v>0</v>
      </c>
      <c r="AM168" s="53" t="str">
        <f>IFERROR(VLOOKUP($A168,#REF!,22,FALSE),"0")</f>
        <v>0</v>
      </c>
      <c r="AN168" s="53" t="str">
        <f>IFERROR(VLOOKUP($A168,#REF!,22,FALSE),"0")</f>
        <v>0</v>
      </c>
      <c r="AO168" s="53" t="str">
        <f>IFERROR(VLOOKUP($A168,#REF!,22,FALSE),"0")</f>
        <v>0</v>
      </c>
      <c r="AP168" s="53" t="str">
        <f>IFERROR(VLOOKUP($A168,#REF!,22,FALSE),"0")</f>
        <v>0</v>
      </c>
      <c r="AQ168" s="53" t="str">
        <f>IFERROR(VLOOKUP($A168,#REF!,22,FALSE),"0")</f>
        <v>0</v>
      </c>
      <c r="AR168" s="56">
        <f t="shared" si="60"/>
        <v>0</v>
      </c>
      <c r="AT168" s="53" t="str">
        <f>$A$26</f>
        <v>tangtao</v>
      </c>
      <c r="AU168" s="53" t="str">
        <f>IFERROR(VLOOKUP($A168,#REF!,23,FALSE),"0")</f>
        <v>0</v>
      </c>
      <c r="AV168" s="53" t="str">
        <f>IFERROR(VLOOKUP($A168,#REF!,23,FALSE),"0")</f>
        <v>0</v>
      </c>
      <c r="AW168" s="53" t="str">
        <f>IFERROR(VLOOKUP($A168,#REF!,23,FALSE),"0")</f>
        <v>0</v>
      </c>
      <c r="AX168" s="53" t="str">
        <f>IFERROR(VLOOKUP($A168,#REF!,23,FALSE),"0")</f>
        <v>0</v>
      </c>
      <c r="AY168" s="53" t="str">
        <f>IFERROR(VLOOKUP($A168,#REF!,23,FALSE),"0")</f>
        <v>0</v>
      </c>
      <c r="AZ168" s="53" t="str">
        <f>IFERROR(VLOOKUP($A168,#REF!,23,FALSE),"0")</f>
        <v>0</v>
      </c>
      <c r="BA168" s="53" t="str">
        <f>IFERROR(VLOOKUP($A168,#REF!,23,FALSE),"0")</f>
        <v>0</v>
      </c>
      <c r="BB168" s="53" t="str">
        <f>IFERROR(VLOOKUP($A168,#REF!,23,FALSE),"0")</f>
        <v>0</v>
      </c>
      <c r="BC168" s="53" t="str">
        <f>IFERROR(VLOOKUP($A168,#REF!,23,FALSE),"0")</f>
        <v>0</v>
      </c>
      <c r="BD168" s="53" t="str">
        <f>IFERROR(VLOOKUP($A168,#REF!,23,FALSE),"0")</f>
        <v>0</v>
      </c>
      <c r="BE168" s="53" t="str">
        <f>IFERROR(VLOOKUP($A168,#REF!,23,FALSE),"0")</f>
        <v>0</v>
      </c>
      <c r="BF168" s="53" t="str">
        <f>IFERROR(VLOOKUP($A168,#REF!,23,FALSE),"0")</f>
        <v>0</v>
      </c>
      <c r="BG168" s="56">
        <f t="shared" si="61"/>
        <v>0</v>
      </c>
      <c r="BI168" s="53" t="str">
        <f>$A$26</f>
        <v>tangtao</v>
      </c>
      <c r="BJ168" s="53" t="str">
        <f>IFERROR(VLOOKUP($A168,#REF!,24,FALSE),"0")</f>
        <v>0</v>
      </c>
      <c r="BK168" s="53" t="str">
        <f>IFERROR(VLOOKUP($A168,#REF!,24,FALSE),"0")</f>
        <v>0</v>
      </c>
      <c r="BL168" s="53" t="str">
        <f>IFERROR(VLOOKUP($A168,#REF!,24,FALSE),"0")</f>
        <v>0</v>
      </c>
      <c r="BM168" s="53" t="str">
        <f>IFERROR(VLOOKUP($A168,#REF!,24,FALSE),"0")</f>
        <v>0</v>
      </c>
      <c r="BN168" s="53" t="str">
        <f>IFERROR(VLOOKUP($A168,#REF!,24,FALSE),"0")</f>
        <v>0</v>
      </c>
      <c r="BO168" s="53" t="str">
        <f>IFERROR(VLOOKUP($A168,#REF!,24,FALSE),"0")</f>
        <v>0</v>
      </c>
      <c r="BP168" s="53" t="str">
        <f>IFERROR(VLOOKUP($A168,#REF!,24,FALSE),"0")</f>
        <v>0</v>
      </c>
      <c r="BQ168" s="53" t="str">
        <f>IFERROR(VLOOKUP($A168,#REF!,24,FALSE),"0")</f>
        <v>0</v>
      </c>
      <c r="BR168" s="53" t="str">
        <f>IFERROR(VLOOKUP($A168,#REF!,24,FALSE),"0")</f>
        <v>0</v>
      </c>
      <c r="BS168" s="53" t="str">
        <f>IFERROR(VLOOKUP($A168,#REF!,24,FALSE),"0")</f>
        <v>0</v>
      </c>
      <c r="BT168" s="53" t="str">
        <f>IFERROR(VLOOKUP($A168,#REF!,24,FALSE),"0")</f>
        <v>0</v>
      </c>
      <c r="BU168" s="53" t="str">
        <f>IFERROR(VLOOKUP($A168,#REF!,24,FALSE),"0")</f>
        <v>0</v>
      </c>
      <c r="BV168" s="56">
        <f t="shared" si="62"/>
        <v>0</v>
      </c>
      <c r="CK168" s="56"/>
      <c r="CZ168" s="56"/>
    </row>
    <row r="169" spans="1:104" x14ac:dyDescent="0.25">
      <c r="A169" s="53">
        <f>$A$27</f>
        <v>0</v>
      </c>
      <c r="B169" s="53" t="str">
        <f>IFERROR(VLOOKUP($A169,#REF!,20,FALSE),"0")</f>
        <v>0</v>
      </c>
      <c r="C169" s="53" t="str">
        <f>IFERROR(VLOOKUP($A169,#REF!,20,FALSE),"0")</f>
        <v>0</v>
      </c>
      <c r="D169" s="53" t="str">
        <f>IFERROR(VLOOKUP($A169,#REF!,20,FALSE),"0")</f>
        <v>0</v>
      </c>
      <c r="E169" s="53" t="str">
        <f>IFERROR(VLOOKUP($A169,#REF!,20,FALSE),"0")</f>
        <v>0</v>
      </c>
      <c r="F169" s="53" t="str">
        <f>IFERROR(VLOOKUP($A169,#REF!,20,FALSE),"0")</f>
        <v>0</v>
      </c>
      <c r="G169" s="53" t="str">
        <f>IFERROR(VLOOKUP($A169,#REF!,20,FALSE),"0")</f>
        <v>0</v>
      </c>
      <c r="H169" s="53" t="str">
        <f>IFERROR(VLOOKUP($A169,#REF!,20,FALSE),"0")</f>
        <v>0</v>
      </c>
      <c r="I169" s="53" t="str">
        <f>IFERROR(VLOOKUP($A169,#REF!,20,FALSE),"0")</f>
        <v>0</v>
      </c>
      <c r="J169" s="53" t="str">
        <f>IFERROR(VLOOKUP($A169,#REF!,20,FALSE),"0")</f>
        <v>0</v>
      </c>
      <c r="K169" s="53" t="str">
        <f>IFERROR(VLOOKUP($A169,#REF!,20,FALSE),"0")</f>
        <v>0</v>
      </c>
      <c r="L169" s="53" t="str">
        <f>IFERROR(VLOOKUP($A169,#REF!,20,FALSE),"0")</f>
        <v>0</v>
      </c>
      <c r="M169" s="53" t="str">
        <f>IFERROR(VLOOKUP($A169,#REF!,20,FALSE),"0")</f>
        <v>0</v>
      </c>
      <c r="N169" s="56">
        <f t="shared" si="58"/>
        <v>0</v>
      </c>
      <c r="P169" s="53">
        <f>$A$27</f>
        <v>0</v>
      </c>
      <c r="Q169" s="53" t="str">
        <f>IFERROR(VLOOKUP($A169,#REF!,21,FALSE),"0")</f>
        <v>0</v>
      </c>
      <c r="R169" s="53" t="str">
        <f>IFERROR(VLOOKUP($A169,#REF!,21,FALSE),"0")</f>
        <v>0</v>
      </c>
      <c r="S169" s="53" t="str">
        <f>IFERROR(VLOOKUP($A169,#REF!,21,FALSE),"0")</f>
        <v>0</v>
      </c>
      <c r="T169" s="53" t="str">
        <f>IFERROR(VLOOKUP($A169,#REF!,21,FALSE),"0")</f>
        <v>0</v>
      </c>
      <c r="U169" s="53" t="str">
        <f>IFERROR(VLOOKUP($A169,#REF!,21,FALSE),"0")</f>
        <v>0</v>
      </c>
      <c r="V169" s="53" t="str">
        <f>IFERROR(VLOOKUP($A169,#REF!,21,FALSE),"0")</f>
        <v>0</v>
      </c>
      <c r="W169" s="53" t="str">
        <f>IFERROR(VLOOKUP($A169,#REF!,21,FALSE),"0")</f>
        <v>0</v>
      </c>
      <c r="X169" s="53" t="str">
        <f>IFERROR(VLOOKUP($A169,#REF!,21,FALSE),"0")</f>
        <v>0</v>
      </c>
      <c r="Y169" s="53" t="str">
        <f>IFERROR(VLOOKUP($A169,#REF!,21,FALSE),"0")</f>
        <v>0</v>
      </c>
      <c r="Z169" s="53" t="str">
        <f>IFERROR(VLOOKUP($A169,#REF!,21,FALSE),"0")</f>
        <v>0</v>
      </c>
      <c r="AA169" s="53" t="str">
        <f>IFERROR(VLOOKUP($A169,#REF!,21,FALSE),"0")</f>
        <v>0</v>
      </c>
      <c r="AB169" s="53" t="str">
        <f>IFERROR(VLOOKUP($A169,#REF!,21,FALSE),"0")</f>
        <v>0</v>
      </c>
      <c r="AC169" s="56">
        <f t="shared" si="59"/>
        <v>0</v>
      </c>
      <c r="AE169" s="53">
        <f>$A$27</f>
        <v>0</v>
      </c>
      <c r="AF169" s="53" t="str">
        <f>IFERROR(VLOOKUP($A169,#REF!,22,FALSE),"0")</f>
        <v>0</v>
      </c>
      <c r="AG169" s="53" t="str">
        <f>IFERROR(VLOOKUP($A169,#REF!,22,FALSE),"0")</f>
        <v>0</v>
      </c>
      <c r="AH169" s="53" t="str">
        <f>IFERROR(VLOOKUP($A169,#REF!,22,FALSE),"0")</f>
        <v>0</v>
      </c>
      <c r="AI169" s="53" t="str">
        <f>IFERROR(VLOOKUP($A169,#REF!,22,FALSE),"0")</f>
        <v>0</v>
      </c>
      <c r="AJ169" s="53" t="str">
        <f>IFERROR(VLOOKUP($A169,#REF!,22,FALSE),"0")</f>
        <v>0</v>
      </c>
      <c r="AK169" s="53" t="str">
        <f>IFERROR(VLOOKUP($A169,#REF!,22,FALSE),"0")</f>
        <v>0</v>
      </c>
      <c r="AL169" s="53" t="str">
        <f>IFERROR(VLOOKUP($A169,#REF!,22,FALSE),"0")</f>
        <v>0</v>
      </c>
      <c r="AM169" s="53" t="str">
        <f>IFERROR(VLOOKUP($A169,#REF!,22,FALSE),"0")</f>
        <v>0</v>
      </c>
      <c r="AN169" s="53" t="str">
        <f>IFERROR(VLOOKUP($A169,#REF!,22,FALSE),"0")</f>
        <v>0</v>
      </c>
      <c r="AO169" s="53" t="str">
        <f>IFERROR(VLOOKUP($A169,#REF!,22,FALSE),"0")</f>
        <v>0</v>
      </c>
      <c r="AP169" s="53" t="str">
        <f>IFERROR(VLOOKUP($A169,#REF!,22,FALSE),"0")</f>
        <v>0</v>
      </c>
      <c r="AQ169" s="53" t="str">
        <f>IFERROR(VLOOKUP($A169,#REF!,22,FALSE),"0")</f>
        <v>0</v>
      </c>
      <c r="AR169" s="56">
        <f t="shared" si="60"/>
        <v>0</v>
      </c>
      <c r="AT169" s="53">
        <f>$A$27</f>
        <v>0</v>
      </c>
      <c r="AU169" s="53" t="str">
        <f>IFERROR(VLOOKUP($A169,#REF!,23,FALSE),"0")</f>
        <v>0</v>
      </c>
      <c r="AV169" s="53" t="str">
        <f>IFERROR(VLOOKUP($A169,#REF!,23,FALSE),"0")</f>
        <v>0</v>
      </c>
      <c r="AW169" s="53" t="str">
        <f>IFERROR(VLOOKUP($A169,#REF!,23,FALSE),"0")</f>
        <v>0</v>
      </c>
      <c r="AX169" s="53" t="str">
        <f>IFERROR(VLOOKUP($A169,#REF!,23,FALSE),"0")</f>
        <v>0</v>
      </c>
      <c r="AY169" s="53" t="str">
        <f>IFERROR(VLOOKUP($A169,#REF!,23,FALSE),"0")</f>
        <v>0</v>
      </c>
      <c r="AZ169" s="53" t="str">
        <f>IFERROR(VLOOKUP($A169,#REF!,23,FALSE),"0")</f>
        <v>0</v>
      </c>
      <c r="BA169" s="53" t="str">
        <f>IFERROR(VLOOKUP($A169,#REF!,23,FALSE),"0")</f>
        <v>0</v>
      </c>
      <c r="BB169" s="53" t="str">
        <f>IFERROR(VLOOKUP($A169,#REF!,23,FALSE),"0")</f>
        <v>0</v>
      </c>
      <c r="BC169" s="53" t="str">
        <f>IFERROR(VLOOKUP($A169,#REF!,23,FALSE),"0")</f>
        <v>0</v>
      </c>
      <c r="BD169" s="53" t="str">
        <f>IFERROR(VLOOKUP($A169,#REF!,23,FALSE),"0")</f>
        <v>0</v>
      </c>
      <c r="BE169" s="53" t="str">
        <f>IFERROR(VLOOKUP($A169,#REF!,23,FALSE),"0")</f>
        <v>0</v>
      </c>
      <c r="BF169" s="53" t="str">
        <f>IFERROR(VLOOKUP($A169,#REF!,23,FALSE),"0")</f>
        <v>0</v>
      </c>
      <c r="BG169" s="56">
        <f t="shared" si="61"/>
        <v>0</v>
      </c>
      <c r="BI169" s="53">
        <f>$A$27</f>
        <v>0</v>
      </c>
      <c r="BJ169" s="53" t="str">
        <f>IFERROR(VLOOKUP($A169,#REF!,24,FALSE),"0")</f>
        <v>0</v>
      </c>
      <c r="BK169" s="53" t="str">
        <f>IFERROR(VLOOKUP($A169,#REF!,24,FALSE),"0")</f>
        <v>0</v>
      </c>
      <c r="BL169" s="53" t="str">
        <f>IFERROR(VLOOKUP($A169,#REF!,24,FALSE),"0")</f>
        <v>0</v>
      </c>
      <c r="BM169" s="53" t="str">
        <f>IFERROR(VLOOKUP($A169,#REF!,24,FALSE),"0")</f>
        <v>0</v>
      </c>
      <c r="BN169" s="53" t="str">
        <f>IFERROR(VLOOKUP($A169,#REF!,24,FALSE),"0")</f>
        <v>0</v>
      </c>
      <c r="BO169" s="53" t="str">
        <f>IFERROR(VLOOKUP($A169,#REF!,24,FALSE),"0")</f>
        <v>0</v>
      </c>
      <c r="BP169" s="53" t="str">
        <f>IFERROR(VLOOKUP($A169,#REF!,24,FALSE),"0")</f>
        <v>0</v>
      </c>
      <c r="BQ169" s="53" t="str">
        <f>IFERROR(VLOOKUP($A169,#REF!,24,FALSE),"0")</f>
        <v>0</v>
      </c>
      <c r="BR169" s="53" t="str">
        <f>IFERROR(VLOOKUP($A169,#REF!,24,FALSE),"0")</f>
        <v>0</v>
      </c>
      <c r="BS169" s="53" t="str">
        <f>IFERROR(VLOOKUP($A169,#REF!,24,FALSE),"0")</f>
        <v>0</v>
      </c>
      <c r="BT169" s="53" t="str">
        <f>IFERROR(VLOOKUP($A169,#REF!,24,FALSE),"0")</f>
        <v>0</v>
      </c>
      <c r="BU169" s="53" t="str">
        <f>IFERROR(VLOOKUP($A169,#REF!,24,FALSE),"0")</f>
        <v>0</v>
      </c>
      <c r="BV169" s="56">
        <f t="shared" si="62"/>
        <v>0</v>
      </c>
      <c r="CK169" s="56"/>
      <c r="CZ169" s="56"/>
    </row>
    <row r="170" spans="1:104" x14ac:dyDescent="0.25">
      <c r="A170" s="53" t="e">
        <f>$A$28</f>
        <v>#REF!</v>
      </c>
      <c r="B170" s="53" t="str">
        <f>IFERROR(VLOOKUP($A170,#REF!,20,FALSE),"0")</f>
        <v>0</v>
      </c>
      <c r="C170" s="53" t="str">
        <f>IFERROR(VLOOKUP($A170,#REF!,20,FALSE),"0")</f>
        <v>0</v>
      </c>
      <c r="D170" s="53" t="str">
        <f>IFERROR(VLOOKUP($A170,#REF!,20,FALSE),"0")</f>
        <v>0</v>
      </c>
      <c r="E170" s="53" t="str">
        <f>IFERROR(VLOOKUP($A170,#REF!,20,FALSE),"0")</f>
        <v>0</v>
      </c>
      <c r="F170" s="53" t="str">
        <f>IFERROR(VLOOKUP($A170,#REF!,20,FALSE),"0")</f>
        <v>0</v>
      </c>
      <c r="G170" s="53" t="str">
        <f>IFERROR(VLOOKUP($A170,#REF!,20,FALSE),"0")</f>
        <v>0</v>
      </c>
      <c r="H170" s="53" t="str">
        <f>IFERROR(VLOOKUP($A170,#REF!,20,FALSE),"0")</f>
        <v>0</v>
      </c>
      <c r="I170" s="53" t="str">
        <f>IFERROR(VLOOKUP($A170,#REF!,20,FALSE),"0")</f>
        <v>0</v>
      </c>
      <c r="J170" s="53" t="str">
        <f>IFERROR(VLOOKUP($A170,#REF!,20,FALSE),"0")</f>
        <v>0</v>
      </c>
      <c r="K170" s="53" t="str">
        <f>IFERROR(VLOOKUP($A170,#REF!,20,FALSE),"0")</f>
        <v>0</v>
      </c>
      <c r="L170" s="53" t="str">
        <f>IFERROR(VLOOKUP($A170,#REF!,20,FALSE),"0")</f>
        <v>0</v>
      </c>
      <c r="M170" s="53" t="str">
        <f>IFERROR(VLOOKUP($A170,#REF!,20,FALSE),"0")</f>
        <v>0</v>
      </c>
      <c r="N170" s="56">
        <f t="shared" si="58"/>
        <v>0</v>
      </c>
      <c r="P170" s="53" t="e">
        <f>$A$28</f>
        <v>#REF!</v>
      </c>
      <c r="Q170" s="53" t="str">
        <f>IFERROR(VLOOKUP($A170,#REF!,21,FALSE),"0")</f>
        <v>0</v>
      </c>
      <c r="R170" s="53" t="str">
        <f>IFERROR(VLOOKUP($A170,#REF!,21,FALSE),"0")</f>
        <v>0</v>
      </c>
      <c r="S170" s="53" t="str">
        <f>IFERROR(VLOOKUP($A170,#REF!,21,FALSE),"0")</f>
        <v>0</v>
      </c>
      <c r="T170" s="53" t="str">
        <f>IFERROR(VLOOKUP($A170,#REF!,21,FALSE),"0")</f>
        <v>0</v>
      </c>
      <c r="U170" s="53" t="str">
        <f>IFERROR(VLOOKUP($A170,#REF!,21,FALSE),"0")</f>
        <v>0</v>
      </c>
      <c r="V170" s="53" t="str">
        <f>IFERROR(VLOOKUP($A170,#REF!,21,FALSE),"0")</f>
        <v>0</v>
      </c>
      <c r="W170" s="53" t="str">
        <f>IFERROR(VLOOKUP($A170,#REF!,21,FALSE),"0")</f>
        <v>0</v>
      </c>
      <c r="X170" s="53" t="str">
        <f>IFERROR(VLOOKUP($A170,#REF!,21,FALSE),"0")</f>
        <v>0</v>
      </c>
      <c r="Y170" s="53" t="str">
        <f>IFERROR(VLOOKUP($A170,#REF!,21,FALSE),"0")</f>
        <v>0</v>
      </c>
      <c r="Z170" s="53" t="str">
        <f>IFERROR(VLOOKUP($A170,#REF!,21,FALSE),"0")</f>
        <v>0</v>
      </c>
      <c r="AA170" s="53" t="str">
        <f>IFERROR(VLOOKUP($A170,#REF!,21,FALSE),"0")</f>
        <v>0</v>
      </c>
      <c r="AB170" s="53" t="str">
        <f>IFERROR(VLOOKUP($A170,#REF!,21,FALSE),"0")</f>
        <v>0</v>
      </c>
      <c r="AC170" s="56">
        <f t="shared" si="59"/>
        <v>0</v>
      </c>
      <c r="AE170" s="53" t="e">
        <f>$A$28</f>
        <v>#REF!</v>
      </c>
      <c r="AF170" s="53" t="str">
        <f>IFERROR(VLOOKUP($A170,#REF!,22,FALSE),"0")</f>
        <v>0</v>
      </c>
      <c r="AG170" s="53" t="str">
        <f>IFERROR(VLOOKUP($A170,#REF!,22,FALSE),"0")</f>
        <v>0</v>
      </c>
      <c r="AH170" s="53" t="str">
        <f>IFERROR(VLOOKUP($A170,#REF!,22,FALSE),"0")</f>
        <v>0</v>
      </c>
      <c r="AI170" s="53" t="str">
        <f>IFERROR(VLOOKUP($A170,#REF!,22,FALSE),"0")</f>
        <v>0</v>
      </c>
      <c r="AJ170" s="53" t="str">
        <f>IFERROR(VLOOKUP($A170,#REF!,22,FALSE),"0")</f>
        <v>0</v>
      </c>
      <c r="AK170" s="53" t="str">
        <f>IFERROR(VLOOKUP($A170,#REF!,22,FALSE),"0")</f>
        <v>0</v>
      </c>
      <c r="AL170" s="53" t="str">
        <f>IFERROR(VLOOKUP($A170,#REF!,22,FALSE),"0")</f>
        <v>0</v>
      </c>
      <c r="AM170" s="53" t="str">
        <f>IFERROR(VLOOKUP($A170,#REF!,22,FALSE),"0")</f>
        <v>0</v>
      </c>
      <c r="AN170" s="53" t="str">
        <f>IFERROR(VLOOKUP($A170,#REF!,22,FALSE),"0")</f>
        <v>0</v>
      </c>
      <c r="AO170" s="53" t="str">
        <f>IFERROR(VLOOKUP($A170,#REF!,22,FALSE),"0")</f>
        <v>0</v>
      </c>
      <c r="AP170" s="53" t="str">
        <f>IFERROR(VLOOKUP($A170,#REF!,22,FALSE),"0")</f>
        <v>0</v>
      </c>
      <c r="AQ170" s="53" t="str">
        <f>IFERROR(VLOOKUP($A170,#REF!,22,FALSE),"0")</f>
        <v>0</v>
      </c>
      <c r="AR170" s="56">
        <f t="shared" si="60"/>
        <v>0</v>
      </c>
      <c r="AT170" s="53" t="e">
        <f>$A$28</f>
        <v>#REF!</v>
      </c>
      <c r="AU170" s="53" t="str">
        <f>IFERROR(VLOOKUP($A170,#REF!,23,FALSE),"0")</f>
        <v>0</v>
      </c>
      <c r="AV170" s="53" t="str">
        <f>IFERROR(VLOOKUP($A170,#REF!,23,FALSE),"0")</f>
        <v>0</v>
      </c>
      <c r="AW170" s="53" t="str">
        <f>IFERROR(VLOOKUP($A170,#REF!,23,FALSE),"0")</f>
        <v>0</v>
      </c>
      <c r="AX170" s="53" t="str">
        <f>IFERROR(VLOOKUP($A170,#REF!,23,FALSE),"0")</f>
        <v>0</v>
      </c>
      <c r="AY170" s="53" t="str">
        <f>IFERROR(VLOOKUP($A170,#REF!,23,FALSE),"0")</f>
        <v>0</v>
      </c>
      <c r="AZ170" s="53" t="str">
        <f>IFERROR(VLOOKUP($A170,#REF!,23,FALSE),"0")</f>
        <v>0</v>
      </c>
      <c r="BA170" s="53" t="str">
        <f>IFERROR(VLOOKUP($A170,#REF!,23,FALSE),"0")</f>
        <v>0</v>
      </c>
      <c r="BB170" s="53" t="str">
        <f>IFERROR(VLOOKUP($A170,#REF!,23,FALSE),"0")</f>
        <v>0</v>
      </c>
      <c r="BC170" s="53" t="str">
        <f>IFERROR(VLOOKUP($A170,#REF!,23,FALSE),"0")</f>
        <v>0</v>
      </c>
      <c r="BD170" s="53" t="str">
        <f>IFERROR(VLOOKUP($A170,#REF!,23,FALSE),"0")</f>
        <v>0</v>
      </c>
      <c r="BE170" s="53" t="str">
        <f>IFERROR(VLOOKUP($A170,#REF!,23,FALSE),"0")</f>
        <v>0</v>
      </c>
      <c r="BF170" s="53" t="str">
        <f>IFERROR(VLOOKUP($A170,#REF!,23,FALSE),"0")</f>
        <v>0</v>
      </c>
      <c r="BG170" s="56">
        <f t="shared" si="61"/>
        <v>0</v>
      </c>
      <c r="BI170" s="53" t="e">
        <f>$A$28</f>
        <v>#REF!</v>
      </c>
      <c r="BJ170" s="53" t="str">
        <f>IFERROR(VLOOKUP($A170,#REF!,24,FALSE),"0")</f>
        <v>0</v>
      </c>
      <c r="BK170" s="53" t="str">
        <f>IFERROR(VLOOKUP($A170,#REF!,24,FALSE),"0")</f>
        <v>0</v>
      </c>
      <c r="BL170" s="53" t="str">
        <f>IFERROR(VLOOKUP($A170,#REF!,24,FALSE),"0")</f>
        <v>0</v>
      </c>
      <c r="BM170" s="53" t="str">
        <f>IFERROR(VLOOKUP($A170,#REF!,24,FALSE),"0")</f>
        <v>0</v>
      </c>
      <c r="BN170" s="53" t="str">
        <f>IFERROR(VLOOKUP($A170,#REF!,24,FALSE),"0")</f>
        <v>0</v>
      </c>
      <c r="BO170" s="53" t="str">
        <f>IFERROR(VLOOKUP($A170,#REF!,24,FALSE),"0")</f>
        <v>0</v>
      </c>
      <c r="BP170" s="53" t="str">
        <f>IFERROR(VLOOKUP($A170,#REF!,24,FALSE),"0")</f>
        <v>0</v>
      </c>
      <c r="BQ170" s="53" t="str">
        <f>IFERROR(VLOOKUP($A170,#REF!,24,FALSE),"0")</f>
        <v>0</v>
      </c>
      <c r="BR170" s="53" t="str">
        <f>IFERROR(VLOOKUP($A170,#REF!,24,FALSE),"0")</f>
        <v>0</v>
      </c>
      <c r="BS170" s="53" t="str">
        <f>IFERROR(VLOOKUP($A170,#REF!,24,FALSE),"0")</f>
        <v>0</v>
      </c>
      <c r="BT170" s="53" t="str">
        <f>IFERROR(VLOOKUP($A170,#REF!,24,FALSE),"0")</f>
        <v>0</v>
      </c>
      <c r="BU170" s="53" t="str">
        <f>IFERROR(VLOOKUP($A170,#REF!,24,FALSE),"0")</f>
        <v>0</v>
      </c>
      <c r="BV170" s="56">
        <f t="shared" si="62"/>
        <v>0</v>
      </c>
      <c r="CK170" s="56"/>
      <c r="CZ170" s="56"/>
    </row>
    <row r="171" spans="1:104" x14ac:dyDescent="0.25">
      <c r="A171" s="53" t="e">
        <f>$A$29</f>
        <v>#REF!</v>
      </c>
      <c r="B171" s="53" t="str">
        <f>IFERROR(VLOOKUP($A171,#REF!,20,FALSE),"0")</f>
        <v>0</v>
      </c>
      <c r="C171" s="53" t="str">
        <f>IFERROR(VLOOKUP($A171,#REF!,20,FALSE),"0")</f>
        <v>0</v>
      </c>
      <c r="D171" s="53" t="str">
        <f>IFERROR(VLOOKUP($A171,#REF!,20,FALSE),"0")</f>
        <v>0</v>
      </c>
      <c r="E171" s="53" t="str">
        <f>IFERROR(VLOOKUP($A171,#REF!,20,FALSE),"0")</f>
        <v>0</v>
      </c>
      <c r="F171" s="53" t="str">
        <f>IFERROR(VLOOKUP($A171,#REF!,20,FALSE),"0")</f>
        <v>0</v>
      </c>
      <c r="G171" s="53" t="str">
        <f>IFERROR(VLOOKUP($A171,#REF!,20,FALSE),"0")</f>
        <v>0</v>
      </c>
      <c r="H171" s="53" t="str">
        <f>IFERROR(VLOOKUP($A171,#REF!,20,FALSE),"0")</f>
        <v>0</v>
      </c>
      <c r="I171" s="53" t="str">
        <f>IFERROR(VLOOKUP($A171,#REF!,20,FALSE),"0")</f>
        <v>0</v>
      </c>
      <c r="J171" s="53" t="str">
        <f>IFERROR(VLOOKUP($A171,#REF!,20,FALSE),"0")</f>
        <v>0</v>
      </c>
      <c r="K171" s="53" t="str">
        <f>IFERROR(VLOOKUP($A171,#REF!,20,FALSE),"0")</f>
        <v>0</v>
      </c>
      <c r="L171" s="53" t="str">
        <f>IFERROR(VLOOKUP($A171,#REF!,20,FALSE),"0")</f>
        <v>0</v>
      </c>
      <c r="M171" s="53" t="str">
        <f>IFERROR(VLOOKUP($A171,#REF!,20,FALSE),"0")</f>
        <v>0</v>
      </c>
      <c r="N171" s="56">
        <f t="shared" si="58"/>
        <v>0</v>
      </c>
      <c r="P171" s="53" t="e">
        <f>$A$29</f>
        <v>#REF!</v>
      </c>
      <c r="Q171" s="53" t="str">
        <f>IFERROR(VLOOKUP($A171,#REF!,21,FALSE),"0")</f>
        <v>0</v>
      </c>
      <c r="R171" s="53" t="str">
        <f>IFERROR(VLOOKUP($A171,#REF!,21,FALSE),"0")</f>
        <v>0</v>
      </c>
      <c r="S171" s="53" t="str">
        <f>IFERROR(VLOOKUP($A171,#REF!,21,FALSE),"0")</f>
        <v>0</v>
      </c>
      <c r="T171" s="53" t="str">
        <f>IFERROR(VLOOKUP($A171,#REF!,21,FALSE),"0")</f>
        <v>0</v>
      </c>
      <c r="U171" s="53" t="str">
        <f>IFERROR(VLOOKUP($A171,#REF!,21,FALSE),"0")</f>
        <v>0</v>
      </c>
      <c r="V171" s="53" t="str">
        <f>IFERROR(VLOOKUP($A171,#REF!,21,FALSE),"0")</f>
        <v>0</v>
      </c>
      <c r="W171" s="53" t="str">
        <f>IFERROR(VLOOKUP($A171,#REF!,21,FALSE),"0")</f>
        <v>0</v>
      </c>
      <c r="X171" s="53" t="str">
        <f>IFERROR(VLOOKUP($A171,#REF!,21,FALSE),"0")</f>
        <v>0</v>
      </c>
      <c r="Y171" s="53" t="str">
        <f>IFERROR(VLOOKUP($A171,#REF!,21,FALSE),"0")</f>
        <v>0</v>
      </c>
      <c r="Z171" s="53" t="str">
        <f>IFERROR(VLOOKUP($A171,#REF!,21,FALSE),"0")</f>
        <v>0</v>
      </c>
      <c r="AA171" s="53" t="str">
        <f>IFERROR(VLOOKUP($A171,#REF!,21,FALSE),"0")</f>
        <v>0</v>
      </c>
      <c r="AB171" s="53" t="str">
        <f>IFERROR(VLOOKUP($A171,#REF!,21,FALSE),"0")</f>
        <v>0</v>
      </c>
      <c r="AC171" s="56">
        <f t="shared" si="59"/>
        <v>0</v>
      </c>
      <c r="AE171" s="53" t="e">
        <f>$A$29</f>
        <v>#REF!</v>
      </c>
      <c r="AF171" s="53" t="str">
        <f>IFERROR(VLOOKUP($A171,#REF!,22,FALSE),"0")</f>
        <v>0</v>
      </c>
      <c r="AG171" s="53" t="str">
        <f>IFERROR(VLOOKUP($A171,#REF!,22,FALSE),"0")</f>
        <v>0</v>
      </c>
      <c r="AH171" s="53" t="str">
        <f>IFERROR(VLOOKUP($A171,#REF!,22,FALSE),"0")</f>
        <v>0</v>
      </c>
      <c r="AI171" s="53" t="str">
        <f>IFERROR(VLOOKUP($A171,#REF!,22,FALSE),"0")</f>
        <v>0</v>
      </c>
      <c r="AJ171" s="53" t="str">
        <f>IFERROR(VLOOKUP($A171,#REF!,22,FALSE),"0")</f>
        <v>0</v>
      </c>
      <c r="AK171" s="53" t="str">
        <f>IFERROR(VLOOKUP($A171,#REF!,22,FALSE),"0")</f>
        <v>0</v>
      </c>
      <c r="AL171" s="53" t="str">
        <f>IFERROR(VLOOKUP($A171,#REF!,22,FALSE),"0")</f>
        <v>0</v>
      </c>
      <c r="AM171" s="53" t="str">
        <f>IFERROR(VLOOKUP($A171,#REF!,22,FALSE),"0")</f>
        <v>0</v>
      </c>
      <c r="AN171" s="53" t="str">
        <f>IFERROR(VLOOKUP($A171,#REF!,22,FALSE),"0")</f>
        <v>0</v>
      </c>
      <c r="AO171" s="53" t="str">
        <f>IFERROR(VLOOKUP($A171,#REF!,22,FALSE),"0")</f>
        <v>0</v>
      </c>
      <c r="AP171" s="53" t="str">
        <f>IFERROR(VLOOKUP($A171,#REF!,22,FALSE),"0")</f>
        <v>0</v>
      </c>
      <c r="AQ171" s="53" t="str">
        <f>IFERROR(VLOOKUP($A171,#REF!,22,FALSE),"0")</f>
        <v>0</v>
      </c>
      <c r="AR171" s="56">
        <f t="shared" si="60"/>
        <v>0</v>
      </c>
      <c r="AT171" s="53" t="e">
        <f>$A$29</f>
        <v>#REF!</v>
      </c>
      <c r="AU171" s="53" t="str">
        <f>IFERROR(VLOOKUP($A171,#REF!,23,FALSE),"0")</f>
        <v>0</v>
      </c>
      <c r="AV171" s="53" t="str">
        <f>IFERROR(VLOOKUP($A171,#REF!,23,FALSE),"0")</f>
        <v>0</v>
      </c>
      <c r="AW171" s="53" t="str">
        <f>IFERROR(VLOOKUP($A171,#REF!,23,FALSE),"0")</f>
        <v>0</v>
      </c>
      <c r="AX171" s="53" t="str">
        <f>IFERROR(VLOOKUP($A171,#REF!,23,FALSE),"0")</f>
        <v>0</v>
      </c>
      <c r="AY171" s="53" t="str">
        <f>IFERROR(VLOOKUP($A171,#REF!,23,FALSE),"0")</f>
        <v>0</v>
      </c>
      <c r="AZ171" s="53" t="str">
        <f>IFERROR(VLOOKUP($A171,#REF!,23,FALSE),"0")</f>
        <v>0</v>
      </c>
      <c r="BA171" s="53" t="str">
        <f>IFERROR(VLOOKUP($A171,#REF!,23,FALSE),"0")</f>
        <v>0</v>
      </c>
      <c r="BB171" s="53" t="str">
        <f>IFERROR(VLOOKUP($A171,#REF!,23,FALSE),"0")</f>
        <v>0</v>
      </c>
      <c r="BC171" s="53" t="str">
        <f>IFERROR(VLOOKUP($A171,#REF!,23,FALSE),"0")</f>
        <v>0</v>
      </c>
      <c r="BD171" s="53" t="str">
        <f>IFERROR(VLOOKUP($A171,#REF!,23,FALSE),"0")</f>
        <v>0</v>
      </c>
      <c r="BE171" s="53" t="str">
        <f>IFERROR(VLOOKUP($A171,#REF!,23,FALSE),"0")</f>
        <v>0</v>
      </c>
      <c r="BF171" s="53" t="str">
        <f>IFERROR(VLOOKUP($A171,#REF!,23,FALSE),"0")</f>
        <v>0</v>
      </c>
      <c r="BG171" s="56">
        <f t="shared" si="61"/>
        <v>0</v>
      </c>
      <c r="BI171" s="53" t="e">
        <f>$A$29</f>
        <v>#REF!</v>
      </c>
      <c r="BJ171" s="53" t="str">
        <f>IFERROR(VLOOKUP($A171,#REF!,24,FALSE),"0")</f>
        <v>0</v>
      </c>
      <c r="BK171" s="53" t="str">
        <f>IFERROR(VLOOKUP($A171,#REF!,24,FALSE),"0")</f>
        <v>0</v>
      </c>
      <c r="BL171" s="53" t="str">
        <f>IFERROR(VLOOKUP($A171,#REF!,24,FALSE),"0")</f>
        <v>0</v>
      </c>
      <c r="BM171" s="53" t="str">
        <f>IFERROR(VLOOKUP($A171,#REF!,24,FALSE),"0")</f>
        <v>0</v>
      </c>
      <c r="BN171" s="53" t="str">
        <f>IFERROR(VLOOKUP($A171,#REF!,24,FALSE),"0")</f>
        <v>0</v>
      </c>
      <c r="BO171" s="53" t="str">
        <f>IFERROR(VLOOKUP($A171,#REF!,24,FALSE),"0")</f>
        <v>0</v>
      </c>
      <c r="BP171" s="53" t="str">
        <f>IFERROR(VLOOKUP($A171,#REF!,24,FALSE),"0")</f>
        <v>0</v>
      </c>
      <c r="BQ171" s="53" t="str">
        <f>IFERROR(VLOOKUP($A171,#REF!,24,FALSE),"0")</f>
        <v>0</v>
      </c>
      <c r="BR171" s="53" t="str">
        <f>IFERROR(VLOOKUP($A171,#REF!,24,FALSE),"0")</f>
        <v>0</v>
      </c>
      <c r="BS171" s="53" t="str">
        <f>IFERROR(VLOOKUP($A171,#REF!,24,FALSE),"0")</f>
        <v>0</v>
      </c>
      <c r="BT171" s="53" t="str">
        <f>IFERROR(VLOOKUP($A171,#REF!,24,FALSE),"0")</f>
        <v>0</v>
      </c>
      <c r="BU171" s="53" t="str">
        <f>IFERROR(VLOOKUP($A171,#REF!,24,FALSE),"0")</f>
        <v>0</v>
      </c>
      <c r="BV171" s="56">
        <f t="shared" si="62"/>
        <v>0</v>
      </c>
      <c r="CK171" s="56"/>
      <c r="CZ171" s="56"/>
    </row>
    <row r="172" spans="1:104" x14ac:dyDescent="0.25">
      <c r="A172" s="53" t="e">
        <f>$A$30</f>
        <v>#REF!</v>
      </c>
      <c r="B172" s="53" t="str">
        <f>IFERROR(VLOOKUP($A172,#REF!,20,FALSE),"0")</f>
        <v>0</v>
      </c>
      <c r="C172" s="53" t="str">
        <f>IFERROR(VLOOKUP($A172,#REF!,20,FALSE),"0")</f>
        <v>0</v>
      </c>
      <c r="D172" s="53" t="str">
        <f>IFERROR(VLOOKUP($A172,#REF!,20,FALSE),"0")</f>
        <v>0</v>
      </c>
      <c r="E172" s="53" t="str">
        <f>IFERROR(VLOOKUP($A172,#REF!,20,FALSE),"0")</f>
        <v>0</v>
      </c>
      <c r="F172" s="53" t="str">
        <f>IFERROR(VLOOKUP($A172,#REF!,20,FALSE),"0")</f>
        <v>0</v>
      </c>
      <c r="G172" s="53" t="str">
        <f>IFERROR(VLOOKUP($A172,#REF!,20,FALSE),"0")</f>
        <v>0</v>
      </c>
      <c r="H172" s="53" t="str">
        <f>IFERROR(VLOOKUP($A172,#REF!,20,FALSE),"0")</f>
        <v>0</v>
      </c>
      <c r="I172" s="53" t="str">
        <f>IFERROR(VLOOKUP($A172,#REF!,20,FALSE),"0")</f>
        <v>0</v>
      </c>
      <c r="J172" s="53" t="str">
        <f>IFERROR(VLOOKUP($A172,#REF!,20,FALSE),"0")</f>
        <v>0</v>
      </c>
      <c r="K172" s="53" t="str">
        <f>IFERROR(VLOOKUP($A172,#REF!,20,FALSE),"0")</f>
        <v>0</v>
      </c>
      <c r="L172" s="53" t="str">
        <f>IFERROR(VLOOKUP($A172,#REF!,20,FALSE),"0")</f>
        <v>0</v>
      </c>
      <c r="M172" s="53" t="str">
        <f>IFERROR(VLOOKUP($A172,#REF!,20,FALSE),"0")</f>
        <v>0</v>
      </c>
      <c r="N172" s="56">
        <f t="shared" si="58"/>
        <v>0</v>
      </c>
      <c r="P172" s="53" t="e">
        <f>$A$30</f>
        <v>#REF!</v>
      </c>
      <c r="Q172" s="53" t="str">
        <f>IFERROR(VLOOKUP($A172,#REF!,21,FALSE),"0")</f>
        <v>0</v>
      </c>
      <c r="R172" s="53" t="str">
        <f>IFERROR(VLOOKUP($A172,#REF!,21,FALSE),"0")</f>
        <v>0</v>
      </c>
      <c r="S172" s="53" t="str">
        <f>IFERROR(VLOOKUP($A172,#REF!,21,FALSE),"0")</f>
        <v>0</v>
      </c>
      <c r="T172" s="53" t="str">
        <f>IFERROR(VLOOKUP($A172,#REF!,21,FALSE),"0")</f>
        <v>0</v>
      </c>
      <c r="U172" s="53" t="str">
        <f>IFERROR(VLOOKUP($A172,#REF!,21,FALSE),"0")</f>
        <v>0</v>
      </c>
      <c r="V172" s="53" t="str">
        <f>IFERROR(VLOOKUP($A172,#REF!,21,FALSE),"0")</f>
        <v>0</v>
      </c>
      <c r="W172" s="53" t="str">
        <f>IFERROR(VLOOKUP($A172,#REF!,21,FALSE),"0")</f>
        <v>0</v>
      </c>
      <c r="X172" s="53" t="str">
        <f>IFERROR(VLOOKUP($A172,#REF!,21,FALSE),"0")</f>
        <v>0</v>
      </c>
      <c r="Y172" s="53" t="str">
        <f>IFERROR(VLOOKUP($A172,#REF!,21,FALSE),"0")</f>
        <v>0</v>
      </c>
      <c r="Z172" s="53" t="str">
        <f>IFERROR(VLOOKUP($A172,#REF!,21,FALSE),"0")</f>
        <v>0</v>
      </c>
      <c r="AA172" s="53" t="str">
        <f>IFERROR(VLOOKUP($A172,#REF!,21,FALSE),"0")</f>
        <v>0</v>
      </c>
      <c r="AB172" s="53" t="str">
        <f>IFERROR(VLOOKUP($A172,#REF!,21,FALSE),"0")</f>
        <v>0</v>
      </c>
      <c r="AC172" s="56">
        <f t="shared" si="59"/>
        <v>0</v>
      </c>
      <c r="AE172" s="53" t="e">
        <f>$A$30</f>
        <v>#REF!</v>
      </c>
      <c r="AF172" s="53" t="str">
        <f>IFERROR(VLOOKUP($A172,#REF!,22,FALSE),"0")</f>
        <v>0</v>
      </c>
      <c r="AG172" s="53" t="str">
        <f>IFERROR(VLOOKUP($A172,#REF!,22,FALSE),"0")</f>
        <v>0</v>
      </c>
      <c r="AH172" s="53" t="str">
        <f>IFERROR(VLOOKUP($A172,#REF!,22,FALSE),"0")</f>
        <v>0</v>
      </c>
      <c r="AI172" s="53" t="str">
        <f>IFERROR(VLOOKUP($A172,#REF!,22,FALSE),"0")</f>
        <v>0</v>
      </c>
      <c r="AJ172" s="53" t="str">
        <f>IFERROR(VLOOKUP($A172,#REF!,22,FALSE),"0")</f>
        <v>0</v>
      </c>
      <c r="AK172" s="53" t="str">
        <f>IFERROR(VLOOKUP($A172,#REF!,22,FALSE),"0")</f>
        <v>0</v>
      </c>
      <c r="AL172" s="53" t="str">
        <f>IFERROR(VLOOKUP($A172,#REF!,22,FALSE),"0")</f>
        <v>0</v>
      </c>
      <c r="AM172" s="53" t="str">
        <f>IFERROR(VLOOKUP($A172,#REF!,22,FALSE),"0")</f>
        <v>0</v>
      </c>
      <c r="AN172" s="53" t="str">
        <f>IFERROR(VLOOKUP($A172,#REF!,22,FALSE),"0")</f>
        <v>0</v>
      </c>
      <c r="AO172" s="53" t="str">
        <f>IFERROR(VLOOKUP($A172,#REF!,22,FALSE),"0")</f>
        <v>0</v>
      </c>
      <c r="AP172" s="53" t="str">
        <f>IFERROR(VLOOKUP($A172,#REF!,22,FALSE),"0")</f>
        <v>0</v>
      </c>
      <c r="AQ172" s="53" t="str">
        <f>IFERROR(VLOOKUP($A172,#REF!,22,FALSE),"0")</f>
        <v>0</v>
      </c>
      <c r="AR172" s="56">
        <f t="shared" si="60"/>
        <v>0</v>
      </c>
      <c r="AT172" s="53" t="e">
        <f>$A$30</f>
        <v>#REF!</v>
      </c>
      <c r="AU172" s="53" t="str">
        <f>IFERROR(VLOOKUP($A172,#REF!,23,FALSE),"0")</f>
        <v>0</v>
      </c>
      <c r="AV172" s="53" t="str">
        <f>IFERROR(VLOOKUP($A172,#REF!,23,FALSE),"0")</f>
        <v>0</v>
      </c>
      <c r="AW172" s="53" t="str">
        <f>IFERROR(VLOOKUP($A172,#REF!,23,FALSE),"0")</f>
        <v>0</v>
      </c>
      <c r="AX172" s="53" t="str">
        <f>IFERROR(VLOOKUP($A172,#REF!,23,FALSE),"0")</f>
        <v>0</v>
      </c>
      <c r="AY172" s="53" t="str">
        <f>IFERROR(VLOOKUP($A172,#REF!,23,FALSE),"0")</f>
        <v>0</v>
      </c>
      <c r="AZ172" s="53" t="str">
        <f>IFERROR(VLOOKUP($A172,#REF!,23,FALSE),"0")</f>
        <v>0</v>
      </c>
      <c r="BA172" s="53" t="str">
        <f>IFERROR(VLOOKUP($A172,#REF!,23,FALSE),"0")</f>
        <v>0</v>
      </c>
      <c r="BB172" s="53" t="str">
        <f>IFERROR(VLOOKUP($A172,#REF!,23,FALSE),"0")</f>
        <v>0</v>
      </c>
      <c r="BC172" s="53" t="str">
        <f>IFERROR(VLOOKUP($A172,#REF!,23,FALSE),"0")</f>
        <v>0</v>
      </c>
      <c r="BD172" s="53" t="str">
        <f>IFERROR(VLOOKUP($A172,#REF!,23,FALSE),"0")</f>
        <v>0</v>
      </c>
      <c r="BE172" s="53" t="str">
        <f>IFERROR(VLOOKUP($A172,#REF!,23,FALSE),"0")</f>
        <v>0</v>
      </c>
      <c r="BF172" s="53" t="str">
        <f>IFERROR(VLOOKUP($A172,#REF!,23,FALSE),"0")</f>
        <v>0</v>
      </c>
      <c r="BG172" s="56">
        <f t="shared" si="61"/>
        <v>0</v>
      </c>
      <c r="BI172" s="53" t="e">
        <f>$A$30</f>
        <v>#REF!</v>
      </c>
      <c r="BJ172" s="53" t="str">
        <f>IFERROR(VLOOKUP($A172,#REF!,24,FALSE),"0")</f>
        <v>0</v>
      </c>
      <c r="BK172" s="53" t="str">
        <f>IFERROR(VLOOKUP($A172,#REF!,24,FALSE),"0")</f>
        <v>0</v>
      </c>
      <c r="BL172" s="53" t="str">
        <f>IFERROR(VLOOKUP($A172,#REF!,24,FALSE),"0")</f>
        <v>0</v>
      </c>
      <c r="BM172" s="53" t="str">
        <f>IFERROR(VLOOKUP($A172,#REF!,24,FALSE),"0")</f>
        <v>0</v>
      </c>
      <c r="BN172" s="53" t="str">
        <f>IFERROR(VLOOKUP($A172,#REF!,24,FALSE),"0")</f>
        <v>0</v>
      </c>
      <c r="BO172" s="53" t="str">
        <f>IFERROR(VLOOKUP($A172,#REF!,24,FALSE),"0")</f>
        <v>0</v>
      </c>
      <c r="BP172" s="53" t="str">
        <f>IFERROR(VLOOKUP($A172,#REF!,24,FALSE),"0")</f>
        <v>0</v>
      </c>
      <c r="BQ172" s="53" t="str">
        <f>IFERROR(VLOOKUP($A172,#REF!,24,FALSE),"0")</f>
        <v>0</v>
      </c>
      <c r="BR172" s="53" t="str">
        <f>IFERROR(VLOOKUP($A172,#REF!,24,FALSE),"0")</f>
        <v>0</v>
      </c>
      <c r="BS172" s="53" t="str">
        <f>IFERROR(VLOOKUP($A172,#REF!,24,FALSE),"0")</f>
        <v>0</v>
      </c>
      <c r="BT172" s="53" t="str">
        <f>IFERROR(VLOOKUP($A172,#REF!,24,FALSE),"0")</f>
        <v>0</v>
      </c>
      <c r="BU172" s="53" t="str">
        <f>IFERROR(VLOOKUP($A172,#REF!,24,FALSE),"0")</f>
        <v>0</v>
      </c>
      <c r="BV172" s="56">
        <f t="shared" si="62"/>
        <v>0</v>
      </c>
      <c r="CK172" s="56"/>
      <c r="CZ172" s="56"/>
    </row>
    <row r="173" spans="1:104" x14ac:dyDescent="0.25">
      <c r="A173" s="53" t="str">
        <f>$A$31</f>
        <v>hirokosk</v>
      </c>
      <c r="B173" s="53" t="str">
        <f>IFERROR(VLOOKUP($A173,#REF!,20,FALSE),"0")</f>
        <v>0</v>
      </c>
      <c r="C173" s="53" t="str">
        <f>IFERROR(VLOOKUP($A173,#REF!,20,FALSE),"0")</f>
        <v>0</v>
      </c>
      <c r="D173" s="53" t="str">
        <f>IFERROR(VLOOKUP($A173,#REF!,20,FALSE),"0")</f>
        <v>0</v>
      </c>
      <c r="E173" s="53" t="str">
        <f>IFERROR(VLOOKUP($A173,#REF!,20,FALSE),"0")</f>
        <v>0</v>
      </c>
      <c r="F173" s="53" t="str">
        <f>IFERROR(VLOOKUP($A173,#REF!,20,FALSE),"0")</f>
        <v>0</v>
      </c>
      <c r="G173" s="53" t="str">
        <f>IFERROR(VLOOKUP($A173,#REF!,20,FALSE),"0")</f>
        <v>0</v>
      </c>
      <c r="H173" s="53" t="str">
        <f>IFERROR(VLOOKUP($A173,#REF!,20,FALSE),"0")</f>
        <v>0</v>
      </c>
      <c r="I173" s="53" t="str">
        <f>IFERROR(VLOOKUP($A173,#REF!,20,FALSE),"0")</f>
        <v>0</v>
      </c>
      <c r="J173" s="53" t="str">
        <f>IFERROR(VLOOKUP($A173,#REF!,20,FALSE),"0")</f>
        <v>0</v>
      </c>
      <c r="K173" s="53" t="str">
        <f>IFERROR(VLOOKUP($A173,#REF!,20,FALSE),"0")</f>
        <v>0</v>
      </c>
      <c r="L173" s="53" t="str">
        <f>IFERROR(VLOOKUP($A173,#REF!,20,FALSE),"0")</f>
        <v>0</v>
      </c>
      <c r="M173" s="53" t="str">
        <f>IFERROR(VLOOKUP($A173,#REF!,20,FALSE),"0")</f>
        <v>0</v>
      </c>
      <c r="N173" s="56">
        <f t="shared" si="58"/>
        <v>0</v>
      </c>
      <c r="P173" s="53" t="str">
        <f>$A$31</f>
        <v>hirokosk</v>
      </c>
      <c r="Q173" s="53" t="str">
        <f>IFERROR(VLOOKUP($A173,#REF!,21,FALSE),"0")</f>
        <v>0</v>
      </c>
      <c r="R173" s="53" t="str">
        <f>IFERROR(VLOOKUP($A173,#REF!,21,FALSE),"0")</f>
        <v>0</v>
      </c>
      <c r="S173" s="53" t="str">
        <f>IFERROR(VLOOKUP($A173,#REF!,21,FALSE),"0")</f>
        <v>0</v>
      </c>
      <c r="T173" s="53" t="str">
        <f>IFERROR(VLOOKUP($A173,#REF!,21,FALSE),"0")</f>
        <v>0</v>
      </c>
      <c r="U173" s="53" t="str">
        <f>IFERROR(VLOOKUP($A173,#REF!,21,FALSE),"0")</f>
        <v>0</v>
      </c>
      <c r="V173" s="53" t="str">
        <f>IFERROR(VLOOKUP($A173,#REF!,21,FALSE),"0")</f>
        <v>0</v>
      </c>
      <c r="W173" s="53" t="str">
        <f>IFERROR(VLOOKUP($A173,#REF!,21,FALSE),"0")</f>
        <v>0</v>
      </c>
      <c r="X173" s="53" t="str">
        <f>IFERROR(VLOOKUP($A173,#REF!,21,FALSE),"0")</f>
        <v>0</v>
      </c>
      <c r="Y173" s="53" t="str">
        <f>IFERROR(VLOOKUP($A173,#REF!,21,FALSE),"0")</f>
        <v>0</v>
      </c>
      <c r="Z173" s="53" t="str">
        <f>IFERROR(VLOOKUP($A173,#REF!,21,FALSE),"0")</f>
        <v>0</v>
      </c>
      <c r="AA173" s="53" t="str">
        <f>IFERROR(VLOOKUP($A173,#REF!,21,FALSE),"0")</f>
        <v>0</v>
      </c>
      <c r="AB173" s="53" t="str">
        <f>IFERROR(VLOOKUP($A173,#REF!,21,FALSE),"0")</f>
        <v>0</v>
      </c>
      <c r="AC173" s="56">
        <f t="shared" si="59"/>
        <v>0</v>
      </c>
      <c r="AE173" s="53" t="str">
        <f>$A$31</f>
        <v>hirokosk</v>
      </c>
      <c r="AF173" s="53" t="str">
        <f>IFERROR(VLOOKUP($A173,#REF!,22,FALSE),"0")</f>
        <v>0</v>
      </c>
      <c r="AG173" s="53" t="str">
        <f>IFERROR(VLOOKUP($A173,#REF!,22,FALSE),"0")</f>
        <v>0</v>
      </c>
      <c r="AH173" s="53" t="str">
        <f>IFERROR(VLOOKUP($A173,#REF!,22,FALSE),"0")</f>
        <v>0</v>
      </c>
      <c r="AI173" s="53" t="str">
        <f>IFERROR(VLOOKUP($A173,#REF!,22,FALSE),"0")</f>
        <v>0</v>
      </c>
      <c r="AJ173" s="53" t="str">
        <f>IFERROR(VLOOKUP($A173,#REF!,22,FALSE),"0")</f>
        <v>0</v>
      </c>
      <c r="AK173" s="53" t="str">
        <f>IFERROR(VLOOKUP($A173,#REF!,22,FALSE),"0")</f>
        <v>0</v>
      </c>
      <c r="AL173" s="53" t="str">
        <f>IFERROR(VLOOKUP($A173,#REF!,22,FALSE),"0")</f>
        <v>0</v>
      </c>
      <c r="AM173" s="53" t="str">
        <f>IFERROR(VLOOKUP($A173,#REF!,22,FALSE),"0")</f>
        <v>0</v>
      </c>
      <c r="AN173" s="53" t="str">
        <f>IFERROR(VLOOKUP($A173,#REF!,22,FALSE),"0")</f>
        <v>0</v>
      </c>
      <c r="AO173" s="53" t="str">
        <f>IFERROR(VLOOKUP($A173,#REF!,22,FALSE),"0")</f>
        <v>0</v>
      </c>
      <c r="AP173" s="53" t="str">
        <f>IFERROR(VLOOKUP($A173,#REF!,22,FALSE),"0")</f>
        <v>0</v>
      </c>
      <c r="AQ173" s="53" t="str">
        <f>IFERROR(VLOOKUP($A173,#REF!,22,FALSE),"0")</f>
        <v>0</v>
      </c>
      <c r="AR173" s="56">
        <f t="shared" si="60"/>
        <v>0</v>
      </c>
      <c r="AT173" s="53" t="str">
        <f>$A$31</f>
        <v>hirokosk</v>
      </c>
      <c r="AU173" s="53" t="str">
        <f>IFERROR(VLOOKUP($A173,#REF!,23,FALSE),"0")</f>
        <v>0</v>
      </c>
      <c r="AV173" s="53" t="str">
        <f>IFERROR(VLOOKUP($A173,#REF!,23,FALSE),"0")</f>
        <v>0</v>
      </c>
      <c r="AW173" s="53" t="str">
        <f>IFERROR(VLOOKUP($A173,#REF!,23,FALSE),"0")</f>
        <v>0</v>
      </c>
      <c r="AX173" s="53" t="str">
        <f>IFERROR(VLOOKUP($A173,#REF!,23,FALSE),"0")</f>
        <v>0</v>
      </c>
      <c r="AY173" s="53" t="str">
        <f>IFERROR(VLOOKUP($A173,#REF!,23,FALSE),"0")</f>
        <v>0</v>
      </c>
      <c r="AZ173" s="53" t="str">
        <f>IFERROR(VLOOKUP($A173,#REF!,23,FALSE),"0")</f>
        <v>0</v>
      </c>
      <c r="BA173" s="53" t="str">
        <f>IFERROR(VLOOKUP($A173,#REF!,23,FALSE),"0")</f>
        <v>0</v>
      </c>
      <c r="BB173" s="53" t="str">
        <f>IFERROR(VLOOKUP($A173,#REF!,23,FALSE),"0")</f>
        <v>0</v>
      </c>
      <c r="BC173" s="53" t="str">
        <f>IFERROR(VLOOKUP($A173,#REF!,23,FALSE),"0")</f>
        <v>0</v>
      </c>
      <c r="BD173" s="53" t="str">
        <f>IFERROR(VLOOKUP($A173,#REF!,23,FALSE),"0")</f>
        <v>0</v>
      </c>
      <c r="BE173" s="53" t="str">
        <f>IFERROR(VLOOKUP($A173,#REF!,23,FALSE),"0")</f>
        <v>0</v>
      </c>
      <c r="BF173" s="53" t="str">
        <f>IFERROR(VLOOKUP($A173,#REF!,23,FALSE),"0")</f>
        <v>0</v>
      </c>
      <c r="BG173" s="56">
        <f t="shared" si="61"/>
        <v>0</v>
      </c>
      <c r="BI173" s="53" t="str">
        <f>$A$31</f>
        <v>hirokosk</v>
      </c>
      <c r="BJ173" s="53" t="str">
        <f>IFERROR(VLOOKUP($A173,#REF!,24,FALSE),"0")</f>
        <v>0</v>
      </c>
      <c r="BK173" s="53" t="str">
        <f>IFERROR(VLOOKUP($A173,#REF!,24,FALSE),"0")</f>
        <v>0</v>
      </c>
      <c r="BL173" s="53" t="str">
        <f>IFERROR(VLOOKUP($A173,#REF!,24,FALSE),"0")</f>
        <v>0</v>
      </c>
      <c r="BM173" s="53" t="str">
        <f>IFERROR(VLOOKUP($A173,#REF!,24,FALSE),"0")</f>
        <v>0</v>
      </c>
      <c r="BN173" s="53" t="str">
        <f>IFERROR(VLOOKUP($A173,#REF!,24,FALSE),"0")</f>
        <v>0</v>
      </c>
      <c r="BO173" s="53" t="str">
        <f>IFERROR(VLOOKUP($A173,#REF!,24,FALSE),"0")</f>
        <v>0</v>
      </c>
      <c r="BP173" s="53" t="str">
        <f>IFERROR(VLOOKUP($A173,#REF!,24,FALSE),"0")</f>
        <v>0</v>
      </c>
      <c r="BQ173" s="53" t="str">
        <f>IFERROR(VLOOKUP($A173,#REF!,24,FALSE),"0")</f>
        <v>0</v>
      </c>
      <c r="BR173" s="53" t="str">
        <f>IFERROR(VLOOKUP($A173,#REF!,24,FALSE),"0")</f>
        <v>0</v>
      </c>
      <c r="BS173" s="53" t="str">
        <f>IFERROR(VLOOKUP($A173,#REF!,24,FALSE),"0")</f>
        <v>0</v>
      </c>
      <c r="BT173" s="53" t="str">
        <f>IFERROR(VLOOKUP($A173,#REF!,24,FALSE),"0")</f>
        <v>0</v>
      </c>
      <c r="BU173" s="53" t="str">
        <f>IFERROR(VLOOKUP($A173,#REF!,24,FALSE),"0")</f>
        <v>0</v>
      </c>
      <c r="BV173" s="56">
        <f t="shared" si="62"/>
        <v>0</v>
      </c>
      <c r="CK173" s="56"/>
      <c r="CZ173" s="56"/>
    </row>
    <row r="174" spans="1:104" x14ac:dyDescent="0.25">
      <c r="A174" s="53" t="e">
        <f>$A$32</f>
        <v>#REF!</v>
      </c>
      <c r="B174" s="53" t="str">
        <f>IFERROR(VLOOKUP($A174,#REF!,20,FALSE),"0")</f>
        <v>0</v>
      </c>
      <c r="C174" s="53" t="str">
        <f>IFERROR(VLOOKUP($A174,#REF!,20,FALSE),"0")</f>
        <v>0</v>
      </c>
      <c r="D174" s="53" t="str">
        <f>IFERROR(VLOOKUP($A174,#REF!,20,FALSE),"0")</f>
        <v>0</v>
      </c>
      <c r="E174" s="53" t="str">
        <f>IFERROR(VLOOKUP($A174,#REF!,20,FALSE),"0")</f>
        <v>0</v>
      </c>
      <c r="F174" s="53" t="str">
        <f>IFERROR(VLOOKUP($A174,#REF!,20,FALSE),"0")</f>
        <v>0</v>
      </c>
      <c r="G174" s="53" t="str">
        <f>IFERROR(VLOOKUP($A174,#REF!,20,FALSE),"0")</f>
        <v>0</v>
      </c>
      <c r="H174" s="53" t="str">
        <f>IFERROR(VLOOKUP($A174,#REF!,20,FALSE),"0")</f>
        <v>0</v>
      </c>
      <c r="I174" s="53" t="str">
        <f>IFERROR(VLOOKUP($A174,#REF!,20,FALSE),"0")</f>
        <v>0</v>
      </c>
      <c r="J174" s="53" t="str">
        <f>IFERROR(VLOOKUP($A174,#REF!,20,FALSE),"0")</f>
        <v>0</v>
      </c>
      <c r="K174" s="53" t="str">
        <f>IFERROR(VLOOKUP($A174,#REF!,20,FALSE),"0")</f>
        <v>0</v>
      </c>
      <c r="L174" s="53" t="str">
        <f>IFERROR(VLOOKUP($A174,#REF!,20,FALSE),"0")</f>
        <v>0</v>
      </c>
      <c r="M174" s="53" t="str">
        <f>IFERROR(VLOOKUP($A174,#REF!,20,FALSE),"0")</f>
        <v>0</v>
      </c>
      <c r="N174" s="56">
        <f t="shared" si="58"/>
        <v>0</v>
      </c>
      <c r="P174" s="53" t="e">
        <f>$A$32</f>
        <v>#REF!</v>
      </c>
      <c r="Q174" s="53" t="str">
        <f>IFERROR(VLOOKUP($A174,#REF!,21,FALSE),"0")</f>
        <v>0</v>
      </c>
      <c r="R174" s="53" t="str">
        <f>IFERROR(VLOOKUP($A174,#REF!,21,FALSE),"0")</f>
        <v>0</v>
      </c>
      <c r="S174" s="53" t="str">
        <f>IFERROR(VLOOKUP($A174,#REF!,21,FALSE),"0")</f>
        <v>0</v>
      </c>
      <c r="T174" s="53" t="str">
        <f>IFERROR(VLOOKUP($A174,#REF!,21,FALSE),"0")</f>
        <v>0</v>
      </c>
      <c r="U174" s="53" t="str">
        <f>IFERROR(VLOOKUP($A174,#REF!,21,FALSE),"0")</f>
        <v>0</v>
      </c>
      <c r="V174" s="53" t="str">
        <f>IFERROR(VLOOKUP($A174,#REF!,21,FALSE),"0")</f>
        <v>0</v>
      </c>
      <c r="W174" s="53" t="str">
        <f>IFERROR(VLOOKUP($A174,#REF!,21,FALSE),"0")</f>
        <v>0</v>
      </c>
      <c r="X174" s="53" t="str">
        <f>IFERROR(VLOOKUP($A174,#REF!,21,FALSE),"0")</f>
        <v>0</v>
      </c>
      <c r="Y174" s="53" t="str">
        <f>IFERROR(VLOOKUP($A174,#REF!,21,FALSE),"0")</f>
        <v>0</v>
      </c>
      <c r="Z174" s="53" t="str">
        <f>IFERROR(VLOOKUP($A174,#REF!,21,FALSE),"0")</f>
        <v>0</v>
      </c>
      <c r="AA174" s="53" t="str">
        <f>IFERROR(VLOOKUP($A174,#REF!,21,FALSE),"0")</f>
        <v>0</v>
      </c>
      <c r="AB174" s="53" t="str">
        <f>IFERROR(VLOOKUP($A174,#REF!,21,FALSE),"0")</f>
        <v>0</v>
      </c>
      <c r="AC174" s="56">
        <f t="shared" si="59"/>
        <v>0</v>
      </c>
      <c r="AE174" s="53" t="e">
        <f>$A$32</f>
        <v>#REF!</v>
      </c>
      <c r="AF174" s="53" t="str">
        <f>IFERROR(VLOOKUP($A174,#REF!,22,FALSE),"0")</f>
        <v>0</v>
      </c>
      <c r="AG174" s="53" t="str">
        <f>IFERROR(VLOOKUP($A174,#REF!,22,FALSE),"0")</f>
        <v>0</v>
      </c>
      <c r="AH174" s="53" t="str">
        <f>IFERROR(VLOOKUP($A174,#REF!,22,FALSE),"0")</f>
        <v>0</v>
      </c>
      <c r="AI174" s="53" t="str">
        <f>IFERROR(VLOOKUP($A174,#REF!,22,FALSE),"0")</f>
        <v>0</v>
      </c>
      <c r="AJ174" s="53" t="str">
        <f>IFERROR(VLOOKUP($A174,#REF!,22,FALSE),"0")</f>
        <v>0</v>
      </c>
      <c r="AK174" s="53" t="str">
        <f>IFERROR(VLOOKUP($A174,#REF!,22,FALSE),"0")</f>
        <v>0</v>
      </c>
      <c r="AL174" s="53" t="str">
        <f>IFERROR(VLOOKUP($A174,#REF!,22,FALSE),"0")</f>
        <v>0</v>
      </c>
      <c r="AM174" s="53" t="str">
        <f>IFERROR(VLOOKUP($A174,#REF!,22,FALSE),"0")</f>
        <v>0</v>
      </c>
      <c r="AN174" s="53" t="str">
        <f>IFERROR(VLOOKUP($A174,#REF!,22,FALSE),"0")</f>
        <v>0</v>
      </c>
      <c r="AO174" s="53" t="str">
        <f>IFERROR(VLOOKUP($A174,#REF!,22,FALSE),"0")</f>
        <v>0</v>
      </c>
      <c r="AP174" s="53" t="str">
        <f>IFERROR(VLOOKUP($A174,#REF!,22,FALSE),"0")</f>
        <v>0</v>
      </c>
      <c r="AQ174" s="53" t="str">
        <f>IFERROR(VLOOKUP($A174,#REF!,22,FALSE),"0")</f>
        <v>0</v>
      </c>
      <c r="AR174" s="56">
        <f t="shared" si="60"/>
        <v>0</v>
      </c>
      <c r="AT174" s="53" t="e">
        <f>$A$32</f>
        <v>#REF!</v>
      </c>
      <c r="AU174" s="53" t="str">
        <f>IFERROR(VLOOKUP($A174,#REF!,23,FALSE),"0")</f>
        <v>0</v>
      </c>
      <c r="AV174" s="53" t="str">
        <f>IFERROR(VLOOKUP($A174,#REF!,23,FALSE),"0")</f>
        <v>0</v>
      </c>
      <c r="AW174" s="53" t="str">
        <f>IFERROR(VLOOKUP($A174,#REF!,23,FALSE),"0")</f>
        <v>0</v>
      </c>
      <c r="AX174" s="53" t="str">
        <f>IFERROR(VLOOKUP($A174,#REF!,23,FALSE),"0")</f>
        <v>0</v>
      </c>
      <c r="AY174" s="53" t="str">
        <f>IFERROR(VLOOKUP($A174,#REF!,23,FALSE),"0")</f>
        <v>0</v>
      </c>
      <c r="AZ174" s="53" t="str">
        <f>IFERROR(VLOOKUP($A174,#REF!,23,FALSE),"0")</f>
        <v>0</v>
      </c>
      <c r="BA174" s="53" t="str">
        <f>IFERROR(VLOOKUP($A174,#REF!,23,FALSE),"0")</f>
        <v>0</v>
      </c>
      <c r="BB174" s="53" t="str">
        <f>IFERROR(VLOOKUP($A174,#REF!,23,FALSE),"0")</f>
        <v>0</v>
      </c>
      <c r="BC174" s="53" t="str">
        <f>IFERROR(VLOOKUP($A174,#REF!,23,FALSE),"0")</f>
        <v>0</v>
      </c>
      <c r="BD174" s="53" t="str">
        <f>IFERROR(VLOOKUP($A174,#REF!,23,FALSE),"0")</f>
        <v>0</v>
      </c>
      <c r="BE174" s="53" t="str">
        <f>IFERROR(VLOOKUP($A174,#REF!,23,FALSE),"0")</f>
        <v>0</v>
      </c>
      <c r="BF174" s="53" t="str">
        <f>IFERROR(VLOOKUP($A174,#REF!,23,FALSE),"0")</f>
        <v>0</v>
      </c>
      <c r="BG174" s="56">
        <f t="shared" si="61"/>
        <v>0</v>
      </c>
      <c r="BI174" s="53" t="e">
        <f>$A$32</f>
        <v>#REF!</v>
      </c>
      <c r="BJ174" s="53" t="str">
        <f>IFERROR(VLOOKUP($A174,#REF!,24,FALSE),"0")</f>
        <v>0</v>
      </c>
      <c r="BK174" s="53" t="str">
        <f>IFERROR(VLOOKUP($A174,#REF!,24,FALSE),"0")</f>
        <v>0</v>
      </c>
      <c r="BL174" s="53" t="str">
        <f>IFERROR(VLOOKUP($A174,#REF!,24,FALSE),"0")</f>
        <v>0</v>
      </c>
      <c r="BM174" s="53" t="str">
        <f>IFERROR(VLOOKUP($A174,#REF!,24,FALSE),"0")</f>
        <v>0</v>
      </c>
      <c r="BN174" s="53" t="str">
        <f>IFERROR(VLOOKUP($A174,#REF!,24,FALSE),"0")</f>
        <v>0</v>
      </c>
      <c r="BO174" s="53" t="str">
        <f>IFERROR(VLOOKUP($A174,#REF!,24,FALSE),"0")</f>
        <v>0</v>
      </c>
      <c r="BP174" s="53" t="str">
        <f>IFERROR(VLOOKUP($A174,#REF!,24,FALSE),"0")</f>
        <v>0</v>
      </c>
      <c r="BQ174" s="53" t="str">
        <f>IFERROR(VLOOKUP($A174,#REF!,24,FALSE),"0")</f>
        <v>0</v>
      </c>
      <c r="BR174" s="53" t="str">
        <f>IFERROR(VLOOKUP($A174,#REF!,24,FALSE),"0")</f>
        <v>0</v>
      </c>
      <c r="BS174" s="53" t="str">
        <f>IFERROR(VLOOKUP($A174,#REF!,24,FALSE),"0")</f>
        <v>0</v>
      </c>
      <c r="BT174" s="53" t="str">
        <f>IFERROR(VLOOKUP($A174,#REF!,24,FALSE),"0")</f>
        <v>0</v>
      </c>
      <c r="BU174" s="53" t="str">
        <f>IFERROR(VLOOKUP($A174,#REF!,24,FALSE),"0")</f>
        <v>0</v>
      </c>
      <c r="BV174" s="56">
        <f t="shared" si="62"/>
        <v>0</v>
      </c>
      <c r="CK174" s="56"/>
      <c r="CZ174" s="56"/>
    </row>
    <row r="175" spans="1:104" x14ac:dyDescent="0.25">
      <c r="A175" s="53" t="str">
        <f>$A$33</f>
        <v>yuriakaw</v>
      </c>
      <c r="B175" s="53" t="str">
        <f>IFERROR(VLOOKUP($A175,#REF!,20,FALSE),"0")</f>
        <v>0</v>
      </c>
      <c r="C175" s="53" t="str">
        <f>IFERROR(VLOOKUP($A175,#REF!,20,FALSE),"0")</f>
        <v>0</v>
      </c>
      <c r="D175" s="53" t="str">
        <f>IFERROR(VLOOKUP($A175,#REF!,20,FALSE),"0")</f>
        <v>0</v>
      </c>
      <c r="E175" s="53" t="str">
        <f>IFERROR(VLOOKUP($A175,#REF!,20,FALSE),"0")</f>
        <v>0</v>
      </c>
      <c r="F175" s="53" t="str">
        <f>IFERROR(VLOOKUP($A175,#REF!,20,FALSE),"0")</f>
        <v>0</v>
      </c>
      <c r="G175" s="53" t="str">
        <f>IFERROR(VLOOKUP($A175,#REF!,20,FALSE),"0")</f>
        <v>0</v>
      </c>
      <c r="H175" s="53" t="str">
        <f>IFERROR(VLOOKUP($A175,#REF!,20,FALSE),"0")</f>
        <v>0</v>
      </c>
      <c r="I175" s="53" t="str">
        <f>IFERROR(VLOOKUP($A175,#REF!,20,FALSE),"0")</f>
        <v>0</v>
      </c>
      <c r="J175" s="53" t="str">
        <f>IFERROR(VLOOKUP($A175,#REF!,20,FALSE),"0")</f>
        <v>0</v>
      </c>
      <c r="K175" s="53" t="str">
        <f>IFERROR(VLOOKUP($A175,#REF!,20,FALSE),"0")</f>
        <v>0</v>
      </c>
      <c r="L175" s="53" t="str">
        <f>IFERROR(VLOOKUP($A175,#REF!,20,FALSE),"0")</f>
        <v>0</v>
      </c>
      <c r="M175" s="53" t="str">
        <f>IFERROR(VLOOKUP($A175,#REF!,20,FALSE),"0")</f>
        <v>0</v>
      </c>
      <c r="N175" s="56">
        <f t="shared" si="58"/>
        <v>0</v>
      </c>
      <c r="P175" s="53" t="str">
        <f>$A$33</f>
        <v>yuriakaw</v>
      </c>
      <c r="Q175" s="53" t="str">
        <f>IFERROR(VLOOKUP($A175,#REF!,21,FALSE),"0")</f>
        <v>0</v>
      </c>
      <c r="R175" s="53" t="str">
        <f>IFERROR(VLOOKUP($A175,#REF!,21,FALSE),"0")</f>
        <v>0</v>
      </c>
      <c r="S175" s="53" t="str">
        <f>IFERROR(VLOOKUP($A175,#REF!,21,FALSE),"0")</f>
        <v>0</v>
      </c>
      <c r="T175" s="53" t="str">
        <f>IFERROR(VLOOKUP($A175,#REF!,21,FALSE),"0")</f>
        <v>0</v>
      </c>
      <c r="U175" s="53" t="str">
        <f>IFERROR(VLOOKUP($A175,#REF!,21,FALSE),"0")</f>
        <v>0</v>
      </c>
      <c r="V175" s="53" t="str">
        <f>IFERROR(VLOOKUP($A175,#REF!,21,FALSE),"0")</f>
        <v>0</v>
      </c>
      <c r="W175" s="53" t="str">
        <f>IFERROR(VLOOKUP($A175,#REF!,21,FALSE),"0")</f>
        <v>0</v>
      </c>
      <c r="X175" s="53" t="str">
        <f>IFERROR(VLOOKUP($A175,#REF!,21,FALSE),"0")</f>
        <v>0</v>
      </c>
      <c r="Y175" s="53" t="str">
        <f>IFERROR(VLOOKUP($A175,#REF!,21,FALSE),"0")</f>
        <v>0</v>
      </c>
      <c r="Z175" s="53" t="str">
        <f>IFERROR(VLOOKUP($A175,#REF!,21,FALSE),"0")</f>
        <v>0</v>
      </c>
      <c r="AA175" s="53" t="str">
        <f>IFERROR(VLOOKUP($A175,#REF!,21,FALSE),"0")</f>
        <v>0</v>
      </c>
      <c r="AB175" s="53" t="str">
        <f>IFERROR(VLOOKUP($A175,#REF!,21,FALSE),"0")</f>
        <v>0</v>
      </c>
      <c r="AC175" s="56">
        <f t="shared" si="59"/>
        <v>0</v>
      </c>
      <c r="AE175" s="53" t="str">
        <f>$A$33</f>
        <v>yuriakaw</v>
      </c>
      <c r="AF175" s="53" t="str">
        <f>IFERROR(VLOOKUP($A175,#REF!,22,FALSE),"0")</f>
        <v>0</v>
      </c>
      <c r="AG175" s="53" t="str">
        <f>IFERROR(VLOOKUP($A175,#REF!,22,FALSE),"0")</f>
        <v>0</v>
      </c>
      <c r="AH175" s="53" t="str">
        <f>IFERROR(VLOOKUP($A175,#REF!,22,FALSE),"0")</f>
        <v>0</v>
      </c>
      <c r="AI175" s="53" t="str">
        <f>IFERROR(VLOOKUP($A175,#REF!,22,FALSE),"0")</f>
        <v>0</v>
      </c>
      <c r="AJ175" s="53" t="str">
        <f>IFERROR(VLOOKUP($A175,#REF!,22,FALSE),"0")</f>
        <v>0</v>
      </c>
      <c r="AK175" s="53" t="str">
        <f>IFERROR(VLOOKUP($A175,#REF!,22,FALSE),"0")</f>
        <v>0</v>
      </c>
      <c r="AL175" s="53" t="str">
        <f>IFERROR(VLOOKUP($A175,#REF!,22,FALSE),"0")</f>
        <v>0</v>
      </c>
      <c r="AM175" s="53" t="str">
        <f>IFERROR(VLOOKUP($A175,#REF!,22,FALSE),"0")</f>
        <v>0</v>
      </c>
      <c r="AN175" s="53" t="str">
        <f>IFERROR(VLOOKUP($A175,#REF!,22,FALSE),"0")</f>
        <v>0</v>
      </c>
      <c r="AO175" s="53" t="str">
        <f>IFERROR(VLOOKUP($A175,#REF!,22,FALSE),"0")</f>
        <v>0</v>
      </c>
      <c r="AP175" s="53" t="str">
        <f>IFERROR(VLOOKUP($A175,#REF!,22,FALSE),"0")</f>
        <v>0</v>
      </c>
      <c r="AQ175" s="53" t="str">
        <f>IFERROR(VLOOKUP($A175,#REF!,22,FALSE),"0")</f>
        <v>0</v>
      </c>
      <c r="AR175" s="56">
        <f t="shared" si="60"/>
        <v>0</v>
      </c>
      <c r="AT175" s="53" t="str">
        <f>$A$33</f>
        <v>yuriakaw</v>
      </c>
      <c r="AU175" s="53" t="str">
        <f>IFERROR(VLOOKUP($A175,#REF!,23,FALSE),"0")</f>
        <v>0</v>
      </c>
      <c r="AV175" s="53" t="str">
        <f>IFERROR(VLOOKUP($A175,#REF!,23,FALSE),"0")</f>
        <v>0</v>
      </c>
      <c r="AW175" s="53" t="str">
        <f>IFERROR(VLOOKUP($A175,#REF!,23,FALSE),"0")</f>
        <v>0</v>
      </c>
      <c r="AX175" s="53" t="str">
        <f>IFERROR(VLOOKUP($A175,#REF!,23,FALSE),"0")</f>
        <v>0</v>
      </c>
      <c r="AY175" s="53" t="str">
        <f>IFERROR(VLOOKUP($A175,#REF!,23,FALSE),"0")</f>
        <v>0</v>
      </c>
      <c r="AZ175" s="53" t="str">
        <f>IFERROR(VLOOKUP($A175,#REF!,23,FALSE),"0")</f>
        <v>0</v>
      </c>
      <c r="BA175" s="53" t="str">
        <f>IFERROR(VLOOKUP($A175,#REF!,23,FALSE),"0")</f>
        <v>0</v>
      </c>
      <c r="BB175" s="53" t="str">
        <f>IFERROR(VLOOKUP($A175,#REF!,23,FALSE),"0")</f>
        <v>0</v>
      </c>
      <c r="BC175" s="53" t="str">
        <f>IFERROR(VLOOKUP($A175,#REF!,23,FALSE),"0")</f>
        <v>0</v>
      </c>
      <c r="BD175" s="53" t="str">
        <f>IFERROR(VLOOKUP($A175,#REF!,23,FALSE),"0")</f>
        <v>0</v>
      </c>
      <c r="BE175" s="53" t="str">
        <f>IFERROR(VLOOKUP($A175,#REF!,23,FALSE),"0")</f>
        <v>0</v>
      </c>
      <c r="BF175" s="53" t="str">
        <f>IFERROR(VLOOKUP($A175,#REF!,23,FALSE),"0")</f>
        <v>0</v>
      </c>
      <c r="BG175" s="56">
        <f t="shared" si="61"/>
        <v>0</v>
      </c>
      <c r="BI175" s="53" t="str">
        <f>$A$33</f>
        <v>yuriakaw</v>
      </c>
      <c r="BJ175" s="53" t="str">
        <f>IFERROR(VLOOKUP($A175,#REF!,24,FALSE),"0")</f>
        <v>0</v>
      </c>
      <c r="BK175" s="53" t="str">
        <f>IFERROR(VLOOKUP($A175,#REF!,24,FALSE),"0")</f>
        <v>0</v>
      </c>
      <c r="BL175" s="53" t="str">
        <f>IFERROR(VLOOKUP($A175,#REF!,24,FALSE),"0")</f>
        <v>0</v>
      </c>
      <c r="BM175" s="53" t="str">
        <f>IFERROR(VLOOKUP($A175,#REF!,24,FALSE),"0")</f>
        <v>0</v>
      </c>
      <c r="BN175" s="53" t="str">
        <f>IFERROR(VLOOKUP($A175,#REF!,24,FALSE),"0")</f>
        <v>0</v>
      </c>
      <c r="BO175" s="53" t="str">
        <f>IFERROR(VLOOKUP($A175,#REF!,24,FALSE),"0")</f>
        <v>0</v>
      </c>
      <c r="BP175" s="53" t="str">
        <f>IFERROR(VLOOKUP($A175,#REF!,24,FALSE),"0")</f>
        <v>0</v>
      </c>
      <c r="BQ175" s="53" t="str">
        <f>IFERROR(VLOOKUP($A175,#REF!,24,FALSE),"0")</f>
        <v>0</v>
      </c>
      <c r="BR175" s="53" t="str">
        <f>IFERROR(VLOOKUP($A175,#REF!,24,FALSE),"0")</f>
        <v>0</v>
      </c>
      <c r="BS175" s="53" t="str">
        <f>IFERROR(VLOOKUP($A175,#REF!,24,FALSE),"0")</f>
        <v>0</v>
      </c>
      <c r="BT175" s="53" t="str">
        <f>IFERROR(VLOOKUP($A175,#REF!,24,FALSE),"0")</f>
        <v>0</v>
      </c>
      <c r="BU175" s="53" t="str">
        <f>IFERROR(VLOOKUP($A175,#REF!,24,FALSE),"0")</f>
        <v>0</v>
      </c>
      <c r="BV175" s="56">
        <f t="shared" si="62"/>
        <v>0</v>
      </c>
      <c r="CK175" s="56"/>
      <c r="CZ175" s="56"/>
    </row>
    <row r="176" spans="1:104" x14ac:dyDescent="0.25">
      <c r="A176" s="53" t="str">
        <f>$A$34</f>
        <v>tomiakik</v>
      </c>
      <c r="B176" s="53" t="str">
        <f>IFERROR(VLOOKUP($A176,#REF!,20,FALSE),"0")</f>
        <v>0</v>
      </c>
      <c r="C176" s="53" t="str">
        <f>IFERROR(VLOOKUP($A176,#REF!,20,FALSE),"0")</f>
        <v>0</v>
      </c>
      <c r="D176" s="53" t="str">
        <f>IFERROR(VLOOKUP($A176,#REF!,20,FALSE),"0")</f>
        <v>0</v>
      </c>
      <c r="E176" s="53" t="str">
        <f>IFERROR(VLOOKUP($A176,#REF!,20,FALSE),"0")</f>
        <v>0</v>
      </c>
      <c r="F176" s="53" t="str">
        <f>IFERROR(VLOOKUP($A176,#REF!,20,FALSE),"0")</f>
        <v>0</v>
      </c>
      <c r="G176" s="53" t="str">
        <f>IFERROR(VLOOKUP($A176,#REF!,20,FALSE),"0")</f>
        <v>0</v>
      </c>
      <c r="H176" s="53" t="str">
        <f>IFERROR(VLOOKUP($A176,#REF!,20,FALSE),"0")</f>
        <v>0</v>
      </c>
      <c r="I176" s="53" t="str">
        <f>IFERROR(VLOOKUP($A176,#REF!,20,FALSE),"0")</f>
        <v>0</v>
      </c>
      <c r="J176" s="53" t="str">
        <f>IFERROR(VLOOKUP($A176,#REF!,20,FALSE),"0")</f>
        <v>0</v>
      </c>
      <c r="K176" s="53" t="str">
        <f>IFERROR(VLOOKUP($A176,#REF!,20,FALSE),"0")</f>
        <v>0</v>
      </c>
      <c r="L176" s="53" t="str">
        <f>IFERROR(VLOOKUP($A176,#REF!,20,FALSE),"0")</f>
        <v>0</v>
      </c>
      <c r="M176" s="53" t="str">
        <f>IFERROR(VLOOKUP($A176,#REF!,20,FALSE),"0")</f>
        <v>0</v>
      </c>
      <c r="N176" s="56">
        <f t="shared" si="58"/>
        <v>0</v>
      </c>
      <c r="P176" s="53" t="str">
        <f>$A$34</f>
        <v>tomiakik</v>
      </c>
      <c r="Q176" s="53" t="str">
        <f>IFERROR(VLOOKUP($A176,#REF!,21,FALSE),"0")</f>
        <v>0</v>
      </c>
      <c r="R176" s="53" t="str">
        <f>IFERROR(VLOOKUP($A176,#REF!,21,FALSE),"0")</f>
        <v>0</v>
      </c>
      <c r="S176" s="53" t="str">
        <f>IFERROR(VLOOKUP($A176,#REF!,21,FALSE),"0")</f>
        <v>0</v>
      </c>
      <c r="T176" s="53" t="str">
        <f>IFERROR(VLOOKUP($A176,#REF!,21,FALSE),"0")</f>
        <v>0</v>
      </c>
      <c r="U176" s="53" t="str">
        <f>IFERROR(VLOOKUP($A176,#REF!,21,FALSE),"0")</f>
        <v>0</v>
      </c>
      <c r="V176" s="53" t="str">
        <f>IFERROR(VLOOKUP($A176,#REF!,21,FALSE),"0")</f>
        <v>0</v>
      </c>
      <c r="W176" s="53" t="str">
        <f>IFERROR(VLOOKUP($A176,#REF!,21,FALSE),"0")</f>
        <v>0</v>
      </c>
      <c r="X176" s="53" t="str">
        <f>IFERROR(VLOOKUP($A176,#REF!,21,FALSE),"0")</f>
        <v>0</v>
      </c>
      <c r="Y176" s="53" t="str">
        <f>IFERROR(VLOOKUP($A176,#REF!,21,FALSE),"0")</f>
        <v>0</v>
      </c>
      <c r="Z176" s="53" t="str">
        <f>IFERROR(VLOOKUP($A176,#REF!,21,FALSE),"0")</f>
        <v>0</v>
      </c>
      <c r="AA176" s="53" t="str">
        <f>IFERROR(VLOOKUP($A176,#REF!,21,FALSE),"0")</f>
        <v>0</v>
      </c>
      <c r="AB176" s="53" t="str">
        <f>IFERROR(VLOOKUP($A176,#REF!,21,FALSE),"0")</f>
        <v>0</v>
      </c>
      <c r="AC176" s="56">
        <f t="shared" si="59"/>
        <v>0</v>
      </c>
      <c r="AE176" s="53" t="str">
        <f>$A$34</f>
        <v>tomiakik</v>
      </c>
      <c r="AF176" s="53" t="str">
        <f>IFERROR(VLOOKUP($A176,#REF!,22,FALSE),"0")</f>
        <v>0</v>
      </c>
      <c r="AG176" s="53" t="str">
        <f>IFERROR(VLOOKUP($A176,#REF!,22,FALSE),"0")</f>
        <v>0</v>
      </c>
      <c r="AH176" s="53" t="str">
        <f>IFERROR(VLOOKUP($A176,#REF!,22,FALSE),"0")</f>
        <v>0</v>
      </c>
      <c r="AI176" s="53" t="str">
        <f>IFERROR(VLOOKUP($A176,#REF!,22,FALSE),"0")</f>
        <v>0</v>
      </c>
      <c r="AJ176" s="53" t="str">
        <f>IFERROR(VLOOKUP($A176,#REF!,22,FALSE),"0")</f>
        <v>0</v>
      </c>
      <c r="AK176" s="53" t="str">
        <f>IFERROR(VLOOKUP($A176,#REF!,22,FALSE),"0")</f>
        <v>0</v>
      </c>
      <c r="AL176" s="53" t="str">
        <f>IFERROR(VLOOKUP($A176,#REF!,22,FALSE),"0")</f>
        <v>0</v>
      </c>
      <c r="AM176" s="53" t="str">
        <f>IFERROR(VLOOKUP($A176,#REF!,22,FALSE),"0")</f>
        <v>0</v>
      </c>
      <c r="AN176" s="53" t="str">
        <f>IFERROR(VLOOKUP($A176,#REF!,22,FALSE),"0")</f>
        <v>0</v>
      </c>
      <c r="AO176" s="53" t="str">
        <f>IFERROR(VLOOKUP($A176,#REF!,22,FALSE),"0")</f>
        <v>0</v>
      </c>
      <c r="AP176" s="53" t="str">
        <f>IFERROR(VLOOKUP($A176,#REF!,22,FALSE),"0")</f>
        <v>0</v>
      </c>
      <c r="AQ176" s="53" t="str">
        <f>IFERROR(VLOOKUP($A176,#REF!,22,FALSE),"0")</f>
        <v>0</v>
      </c>
      <c r="AR176" s="56">
        <f t="shared" si="60"/>
        <v>0</v>
      </c>
      <c r="AT176" s="53" t="str">
        <f>$A$34</f>
        <v>tomiakik</v>
      </c>
      <c r="AU176" s="53" t="str">
        <f>IFERROR(VLOOKUP($A176,#REF!,23,FALSE),"0")</f>
        <v>0</v>
      </c>
      <c r="AV176" s="53" t="str">
        <f>IFERROR(VLOOKUP($A176,#REF!,23,FALSE),"0")</f>
        <v>0</v>
      </c>
      <c r="AW176" s="53" t="str">
        <f>IFERROR(VLOOKUP($A176,#REF!,23,FALSE),"0")</f>
        <v>0</v>
      </c>
      <c r="AX176" s="53" t="str">
        <f>IFERROR(VLOOKUP($A176,#REF!,23,FALSE),"0")</f>
        <v>0</v>
      </c>
      <c r="AY176" s="53" t="str">
        <f>IFERROR(VLOOKUP($A176,#REF!,23,FALSE),"0")</f>
        <v>0</v>
      </c>
      <c r="AZ176" s="53" t="str">
        <f>IFERROR(VLOOKUP($A176,#REF!,23,FALSE),"0")</f>
        <v>0</v>
      </c>
      <c r="BA176" s="53" t="str">
        <f>IFERROR(VLOOKUP($A176,#REF!,23,FALSE),"0")</f>
        <v>0</v>
      </c>
      <c r="BB176" s="53" t="str">
        <f>IFERROR(VLOOKUP($A176,#REF!,23,FALSE),"0")</f>
        <v>0</v>
      </c>
      <c r="BC176" s="53" t="str">
        <f>IFERROR(VLOOKUP($A176,#REF!,23,FALSE),"0")</f>
        <v>0</v>
      </c>
      <c r="BD176" s="53" t="str">
        <f>IFERROR(VLOOKUP($A176,#REF!,23,FALSE),"0")</f>
        <v>0</v>
      </c>
      <c r="BE176" s="53" t="str">
        <f>IFERROR(VLOOKUP($A176,#REF!,23,FALSE),"0")</f>
        <v>0</v>
      </c>
      <c r="BF176" s="53" t="str">
        <f>IFERROR(VLOOKUP($A176,#REF!,23,FALSE),"0")</f>
        <v>0</v>
      </c>
      <c r="BG176" s="56">
        <f t="shared" si="61"/>
        <v>0</v>
      </c>
      <c r="BI176" s="53" t="str">
        <f>$A$34</f>
        <v>tomiakik</v>
      </c>
      <c r="BJ176" s="53" t="str">
        <f>IFERROR(VLOOKUP($A176,#REF!,24,FALSE),"0")</f>
        <v>0</v>
      </c>
      <c r="BK176" s="53" t="str">
        <f>IFERROR(VLOOKUP($A176,#REF!,24,FALSE),"0")</f>
        <v>0</v>
      </c>
      <c r="BL176" s="53" t="str">
        <f>IFERROR(VLOOKUP($A176,#REF!,24,FALSE),"0")</f>
        <v>0</v>
      </c>
      <c r="BM176" s="53" t="str">
        <f>IFERROR(VLOOKUP($A176,#REF!,24,FALSE),"0")</f>
        <v>0</v>
      </c>
      <c r="BN176" s="53" t="str">
        <f>IFERROR(VLOOKUP($A176,#REF!,24,FALSE),"0")</f>
        <v>0</v>
      </c>
      <c r="BO176" s="53" t="str">
        <f>IFERROR(VLOOKUP($A176,#REF!,24,FALSE),"0")</f>
        <v>0</v>
      </c>
      <c r="BP176" s="53" t="str">
        <f>IFERROR(VLOOKUP($A176,#REF!,24,FALSE),"0")</f>
        <v>0</v>
      </c>
      <c r="BQ176" s="53" t="str">
        <f>IFERROR(VLOOKUP($A176,#REF!,24,FALSE),"0")</f>
        <v>0</v>
      </c>
      <c r="BR176" s="53" t="str">
        <f>IFERROR(VLOOKUP($A176,#REF!,24,FALSE),"0")</f>
        <v>0</v>
      </c>
      <c r="BS176" s="53" t="str">
        <f>IFERROR(VLOOKUP($A176,#REF!,24,FALSE),"0")</f>
        <v>0</v>
      </c>
      <c r="BT176" s="53" t="str">
        <f>IFERROR(VLOOKUP($A176,#REF!,24,FALSE),"0")</f>
        <v>0</v>
      </c>
      <c r="BU176" s="53" t="str">
        <f>IFERROR(VLOOKUP($A176,#REF!,24,FALSE),"0")</f>
        <v>0</v>
      </c>
      <c r="BV176" s="56">
        <f t="shared" si="62"/>
        <v>0</v>
      </c>
      <c r="CK176" s="56"/>
      <c r="CZ176" s="56"/>
    </row>
    <row r="177" spans="1:104" x14ac:dyDescent="0.25">
      <c r="A177" s="53" t="str">
        <f>$A$35</f>
        <v>sakumick</v>
      </c>
      <c r="B177" s="53" t="str">
        <f>IFERROR(VLOOKUP($A177,#REF!,20,FALSE),"0")</f>
        <v>0</v>
      </c>
      <c r="C177" s="53" t="str">
        <f>IFERROR(VLOOKUP($A177,#REF!,20,FALSE),"0")</f>
        <v>0</v>
      </c>
      <c r="D177" s="53" t="str">
        <f>IFERROR(VLOOKUP($A177,#REF!,20,FALSE),"0")</f>
        <v>0</v>
      </c>
      <c r="E177" s="53" t="str">
        <f>IFERROR(VLOOKUP($A177,#REF!,20,FALSE),"0")</f>
        <v>0</v>
      </c>
      <c r="F177" s="53" t="str">
        <f>IFERROR(VLOOKUP($A177,#REF!,20,FALSE),"0")</f>
        <v>0</v>
      </c>
      <c r="G177" s="53" t="str">
        <f>IFERROR(VLOOKUP($A177,#REF!,20,FALSE),"0")</f>
        <v>0</v>
      </c>
      <c r="H177" s="53" t="str">
        <f>IFERROR(VLOOKUP($A177,#REF!,20,FALSE),"0")</f>
        <v>0</v>
      </c>
      <c r="I177" s="53" t="str">
        <f>IFERROR(VLOOKUP($A177,#REF!,20,FALSE),"0")</f>
        <v>0</v>
      </c>
      <c r="J177" s="53" t="str">
        <f>IFERROR(VLOOKUP($A177,#REF!,20,FALSE),"0")</f>
        <v>0</v>
      </c>
      <c r="K177" s="53" t="str">
        <f>IFERROR(VLOOKUP($A177,#REF!,20,FALSE),"0")</f>
        <v>0</v>
      </c>
      <c r="L177" s="53" t="str">
        <f>IFERROR(VLOOKUP($A177,#REF!,20,FALSE),"0")</f>
        <v>0</v>
      </c>
      <c r="M177" s="53" t="str">
        <f>IFERROR(VLOOKUP($A177,#REF!,20,FALSE),"0")</f>
        <v>0</v>
      </c>
      <c r="N177" s="56">
        <f t="shared" si="58"/>
        <v>0</v>
      </c>
      <c r="P177" s="53" t="str">
        <f>$A$35</f>
        <v>sakumick</v>
      </c>
      <c r="Q177" s="53" t="str">
        <f>IFERROR(VLOOKUP($A177,#REF!,21,FALSE),"0")</f>
        <v>0</v>
      </c>
      <c r="R177" s="53" t="str">
        <f>IFERROR(VLOOKUP($A177,#REF!,21,FALSE),"0")</f>
        <v>0</v>
      </c>
      <c r="S177" s="53" t="str">
        <f>IFERROR(VLOOKUP($A177,#REF!,21,FALSE),"0")</f>
        <v>0</v>
      </c>
      <c r="T177" s="53" t="str">
        <f>IFERROR(VLOOKUP($A177,#REF!,21,FALSE),"0")</f>
        <v>0</v>
      </c>
      <c r="U177" s="53" t="str">
        <f>IFERROR(VLOOKUP($A177,#REF!,21,FALSE),"0")</f>
        <v>0</v>
      </c>
      <c r="V177" s="53" t="str">
        <f>IFERROR(VLOOKUP($A177,#REF!,21,FALSE),"0")</f>
        <v>0</v>
      </c>
      <c r="W177" s="53" t="str">
        <f>IFERROR(VLOOKUP($A177,#REF!,21,FALSE),"0")</f>
        <v>0</v>
      </c>
      <c r="X177" s="53" t="str">
        <f>IFERROR(VLOOKUP($A177,#REF!,21,FALSE),"0")</f>
        <v>0</v>
      </c>
      <c r="Y177" s="53" t="str">
        <f>IFERROR(VLOOKUP($A177,#REF!,21,FALSE),"0")</f>
        <v>0</v>
      </c>
      <c r="Z177" s="53" t="str">
        <f>IFERROR(VLOOKUP($A177,#REF!,21,FALSE),"0")</f>
        <v>0</v>
      </c>
      <c r="AA177" s="53" t="str">
        <f>IFERROR(VLOOKUP($A177,#REF!,21,FALSE),"0")</f>
        <v>0</v>
      </c>
      <c r="AB177" s="53" t="str">
        <f>IFERROR(VLOOKUP($A177,#REF!,21,FALSE),"0")</f>
        <v>0</v>
      </c>
      <c r="AC177" s="56">
        <f t="shared" si="59"/>
        <v>0</v>
      </c>
      <c r="AE177" s="53" t="str">
        <f>$A$35</f>
        <v>sakumick</v>
      </c>
      <c r="AF177" s="53" t="str">
        <f>IFERROR(VLOOKUP($A177,#REF!,22,FALSE),"0")</f>
        <v>0</v>
      </c>
      <c r="AG177" s="53" t="str">
        <f>IFERROR(VLOOKUP($A177,#REF!,22,FALSE),"0")</f>
        <v>0</v>
      </c>
      <c r="AH177" s="53" t="str">
        <f>IFERROR(VLOOKUP($A177,#REF!,22,FALSE),"0")</f>
        <v>0</v>
      </c>
      <c r="AI177" s="53" t="str">
        <f>IFERROR(VLOOKUP($A177,#REF!,22,FALSE),"0")</f>
        <v>0</v>
      </c>
      <c r="AJ177" s="53" t="str">
        <f>IFERROR(VLOOKUP($A177,#REF!,22,FALSE),"0")</f>
        <v>0</v>
      </c>
      <c r="AK177" s="53" t="str">
        <f>IFERROR(VLOOKUP($A177,#REF!,22,FALSE),"0")</f>
        <v>0</v>
      </c>
      <c r="AL177" s="53" t="str">
        <f>IFERROR(VLOOKUP($A177,#REF!,22,FALSE),"0")</f>
        <v>0</v>
      </c>
      <c r="AM177" s="53" t="str">
        <f>IFERROR(VLOOKUP($A177,#REF!,22,FALSE),"0")</f>
        <v>0</v>
      </c>
      <c r="AN177" s="53" t="str">
        <f>IFERROR(VLOOKUP($A177,#REF!,22,FALSE),"0")</f>
        <v>0</v>
      </c>
      <c r="AO177" s="53" t="str">
        <f>IFERROR(VLOOKUP($A177,#REF!,22,FALSE),"0")</f>
        <v>0</v>
      </c>
      <c r="AP177" s="53" t="str">
        <f>IFERROR(VLOOKUP($A177,#REF!,22,FALSE),"0")</f>
        <v>0</v>
      </c>
      <c r="AQ177" s="53" t="str">
        <f>IFERROR(VLOOKUP($A177,#REF!,22,FALSE),"0")</f>
        <v>0</v>
      </c>
      <c r="AR177" s="56">
        <f t="shared" si="60"/>
        <v>0</v>
      </c>
      <c r="AT177" s="53" t="str">
        <f>$A$35</f>
        <v>sakumick</v>
      </c>
      <c r="AU177" s="53" t="str">
        <f>IFERROR(VLOOKUP($A177,#REF!,23,FALSE),"0")</f>
        <v>0</v>
      </c>
      <c r="AV177" s="53" t="str">
        <f>IFERROR(VLOOKUP($A177,#REF!,23,FALSE),"0")</f>
        <v>0</v>
      </c>
      <c r="AW177" s="53" t="str">
        <f>IFERROR(VLOOKUP($A177,#REF!,23,FALSE),"0")</f>
        <v>0</v>
      </c>
      <c r="AX177" s="53" t="str">
        <f>IFERROR(VLOOKUP($A177,#REF!,23,FALSE),"0")</f>
        <v>0</v>
      </c>
      <c r="AY177" s="53" t="str">
        <f>IFERROR(VLOOKUP($A177,#REF!,23,FALSE),"0")</f>
        <v>0</v>
      </c>
      <c r="AZ177" s="53" t="str">
        <f>IFERROR(VLOOKUP($A177,#REF!,23,FALSE),"0")</f>
        <v>0</v>
      </c>
      <c r="BA177" s="53" t="str">
        <f>IFERROR(VLOOKUP($A177,#REF!,23,FALSE),"0")</f>
        <v>0</v>
      </c>
      <c r="BB177" s="53" t="str">
        <f>IFERROR(VLOOKUP($A177,#REF!,23,FALSE),"0")</f>
        <v>0</v>
      </c>
      <c r="BC177" s="53" t="str">
        <f>IFERROR(VLOOKUP($A177,#REF!,23,FALSE),"0")</f>
        <v>0</v>
      </c>
      <c r="BD177" s="53" t="str">
        <f>IFERROR(VLOOKUP($A177,#REF!,23,FALSE),"0")</f>
        <v>0</v>
      </c>
      <c r="BE177" s="53" t="str">
        <f>IFERROR(VLOOKUP($A177,#REF!,23,FALSE),"0")</f>
        <v>0</v>
      </c>
      <c r="BF177" s="53" t="str">
        <f>IFERROR(VLOOKUP($A177,#REF!,23,FALSE),"0")</f>
        <v>0</v>
      </c>
      <c r="BG177" s="56">
        <f t="shared" si="61"/>
        <v>0</v>
      </c>
      <c r="BI177" s="53" t="str">
        <f>$A$35</f>
        <v>sakumick</v>
      </c>
      <c r="BJ177" s="53" t="str">
        <f>IFERROR(VLOOKUP($A177,#REF!,24,FALSE),"0")</f>
        <v>0</v>
      </c>
      <c r="BK177" s="53" t="str">
        <f>IFERROR(VLOOKUP($A177,#REF!,24,FALSE),"0")</f>
        <v>0</v>
      </c>
      <c r="BL177" s="53" t="str">
        <f>IFERROR(VLOOKUP($A177,#REF!,24,FALSE),"0")</f>
        <v>0</v>
      </c>
      <c r="BM177" s="53" t="str">
        <f>IFERROR(VLOOKUP($A177,#REF!,24,FALSE),"0")</f>
        <v>0</v>
      </c>
      <c r="BN177" s="53" t="str">
        <f>IFERROR(VLOOKUP($A177,#REF!,24,FALSE),"0")</f>
        <v>0</v>
      </c>
      <c r="BO177" s="53" t="str">
        <f>IFERROR(VLOOKUP($A177,#REF!,24,FALSE),"0")</f>
        <v>0</v>
      </c>
      <c r="BP177" s="53" t="str">
        <f>IFERROR(VLOOKUP($A177,#REF!,24,FALSE),"0")</f>
        <v>0</v>
      </c>
      <c r="BQ177" s="53" t="str">
        <f>IFERROR(VLOOKUP($A177,#REF!,24,FALSE),"0")</f>
        <v>0</v>
      </c>
      <c r="BR177" s="53" t="str">
        <f>IFERROR(VLOOKUP($A177,#REF!,24,FALSE),"0")</f>
        <v>0</v>
      </c>
      <c r="BS177" s="53" t="str">
        <f>IFERROR(VLOOKUP($A177,#REF!,24,FALSE),"0")</f>
        <v>0</v>
      </c>
      <c r="BT177" s="53" t="str">
        <f>IFERROR(VLOOKUP($A177,#REF!,24,FALSE),"0")</f>
        <v>0</v>
      </c>
      <c r="BU177" s="53" t="str">
        <f>IFERROR(VLOOKUP($A177,#REF!,24,FALSE),"0")</f>
        <v>0</v>
      </c>
      <c r="BV177" s="56">
        <f t="shared" si="62"/>
        <v>0</v>
      </c>
      <c r="CK177" s="56"/>
      <c r="CZ177" s="56"/>
    </row>
    <row r="178" spans="1:104" x14ac:dyDescent="0.25">
      <c r="A178" s="53" t="str">
        <f>$A$36</f>
        <v>kasuyuto</v>
      </c>
      <c r="B178" s="53" t="str">
        <f>IFERROR(VLOOKUP($A178,#REF!,20,FALSE),"0")</f>
        <v>0</v>
      </c>
      <c r="C178" s="53" t="str">
        <f>IFERROR(VLOOKUP($A178,#REF!,20,FALSE),"0")</f>
        <v>0</v>
      </c>
      <c r="D178" s="53" t="str">
        <f>IFERROR(VLOOKUP($A178,#REF!,20,FALSE),"0")</f>
        <v>0</v>
      </c>
      <c r="E178" s="53" t="str">
        <f>IFERROR(VLOOKUP($A178,#REF!,20,FALSE),"0")</f>
        <v>0</v>
      </c>
      <c r="F178" s="53" t="str">
        <f>IFERROR(VLOOKUP($A178,#REF!,20,FALSE),"0")</f>
        <v>0</v>
      </c>
      <c r="G178" s="53" t="str">
        <f>IFERROR(VLOOKUP($A178,#REF!,20,FALSE),"0")</f>
        <v>0</v>
      </c>
      <c r="H178" s="53" t="str">
        <f>IFERROR(VLOOKUP($A178,#REF!,20,FALSE),"0")</f>
        <v>0</v>
      </c>
      <c r="I178" s="53" t="str">
        <f>IFERROR(VLOOKUP($A178,#REF!,20,FALSE),"0")</f>
        <v>0</v>
      </c>
      <c r="J178" s="53" t="str">
        <f>IFERROR(VLOOKUP($A178,#REF!,20,FALSE),"0")</f>
        <v>0</v>
      </c>
      <c r="K178" s="53" t="str">
        <f>IFERROR(VLOOKUP($A178,#REF!,20,FALSE),"0")</f>
        <v>0</v>
      </c>
      <c r="L178" s="53" t="str">
        <f>IFERROR(VLOOKUP($A178,#REF!,20,FALSE),"0")</f>
        <v>0</v>
      </c>
      <c r="M178" s="53" t="str">
        <f>IFERROR(VLOOKUP($A178,#REF!,20,FALSE),"0")</f>
        <v>0</v>
      </c>
      <c r="N178" s="56">
        <f t="shared" si="58"/>
        <v>0</v>
      </c>
      <c r="P178" s="53" t="str">
        <f>$A$36</f>
        <v>kasuyuto</v>
      </c>
      <c r="Q178" s="53" t="str">
        <f>IFERROR(VLOOKUP($A178,#REF!,21,FALSE),"0")</f>
        <v>0</v>
      </c>
      <c r="R178" s="53" t="str">
        <f>IFERROR(VLOOKUP($A178,#REF!,21,FALSE),"0")</f>
        <v>0</v>
      </c>
      <c r="S178" s="53" t="str">
        <f>IFERROR(VLOOKUP($A178,#REF!,21,FALSE),"0")</f>
        <v>0</v>
      </c>
      <c r="T178" s="53" t="str">
        <f>IFERROR(VLOOKUP($A178,#REF!,21,FALSE),"0")</f>
        <v>0</v>
      </c>
      <c r="U178" s="53" t="str">
        <f>IFERROR(VLOOKUP($A178,#REF!,21,FALSE),"0")</f>
        <v>0</v>
      </c>
      <c r="V178" s="53" t="str">
        <f>IFERROR(VLOOKUP($A178,#REF!,21,FALSE),"0")</f>
        <v>0</v>
      </c>
      <c r="W178" s="53" t="str">
        <f>IFERROR(VLOOKUP($A178,#REF!,21,FALSE),"0")</f>
        <v>0</v>
      </c>
      <c r="X178" s="53" t="str">
        <f>IFERROR(VLOOKUP($A178,#REF!,21,FALSE),"0")</f>
        <v>0</v>
      </c>
      <c r="Y178" s="53" t="str">
        <f>IFERROR(VLOOKUP($A178,#REF!,21,FALSE),"0")</f>
        <v>0</v>
      </c>
      <c r="Z178" s="53" t="str">
        <f>IFERROR(VLOOKUP($A178,#REF!,21,FALSE),"0")</f>
        <v>0</v>
      </c>
      <c r="AA178" s="53" t="str">
        <f>IFERROR(VLOOKUP($A178,#REF!,21,FALSE),"0")</f>
        <v>0</v>
      </c>
      <c r="AB178" s="53" t="str">
        <f>IFERROR(VLOOKUP($A178,#REF!,21,FALSE),"0")</f>
        <v>0</v>
      </c>
      <c r="AC178" s="56">
        <f t="shared" si="59"/>
        <v>0</v>
      </c>
      <c r="AE178" s="53" t="str">
        <f>$A$36</f>
        <v>kasuyuto</v>
      </c>
      <c r="AF178" s="53" t="str">
        <f>IFERROR(VLOOKUP($A178,#REF!,22,FALSE),"0")</f>
        <v>0</v>
      </c>
      <c r="AG178" s="53" t="str">
        <f>IFERROR(VLOOKUP($A178,#REF!,22,FALSE),"0")</f>
        <v>0</v>
      </c>
      <c r="AH178" s="53" t="str">
        <f>IFERROR(VLOOKUP($A178,#REF!,22,FALSE),"0")</f>
        <v>0</v>
      </c>
      <c r="AI178" s="53" t="str">
        <f>IFERROR(VLOOKUP($A178,#REF!,22,FALSE),"0")</f>
        <v>0</v>
      </c>
      <c r="AJ178" s="53" t="str">
        <f>IFERROR(VLOOKUP($A178,#REF!,22,FALSE),"0")</f>
        <v>0</v>
      </c>
      <c r="AK178" s="53" t="str">
        <f>IFERROR(VLOOKUP($A178,#REF!,22,FALSE),"0")</f>
        <v>0</v>
      </c>
      <c r="AL178" s="53" t="str">
        <f>IFERROR(VLOOKUP($A178,#REF!,22,FALSE),"0")</f>
        <v>0</v>
      </c>
      <c r="AM178" s="53" t="str">
        <f>IFERROR(VLOOKUP($A178,#REF!,22,FALSE),"0")</f>
        <v>0</v>
      </c>
      <c r="AN178" s="53" t="str">
        <f>IFERROR(VLOOKUP($A178,#REF!,22,FALSE),"0")</f>
        <v>0</v>
      </c>
      <c r="AO178" s="53" t="str">
        <f>IFERROR(VLOOKUP($A178,#REF!,22,FALSE),"0")</f>
        <v>0</v>
      </c>
      <c r="AP178" s="53" t="str">
        <f>IFERROR(VLOOKUP($A178,#REF!,22,FALSE),"0")</f>
        <v>0</v>
      </c>
      <c r="AQ178" s="53" t="str">
        <f>IFERROR(VLOOKUP($A178,#REF!,22,FALSE),"0")</f>
        <v>0</v>
      </c>
      <c r="AR178" s="56">
        <f t="shared" si="60"/>
        <v>0</v>
      </c>
      <c r="AT178" s="53" t="str">
        <f>$A$36</f>
        <v>kasuyuto</v>
      </c>
      <c r="AU178" s="53" t="str">
        <f>IFERROR(VLOOKUP($A178,#REF!,23,FALSE),"0")</f>
        <v>0</v>
      </c>
      <c r="AV178" s="53" t="str">
        <f>IFERROR(VLOOKUP($A178,#REF!,23,FALSE),"0")</f>
        <v>0</v>
      </c>
      <c r="AW178" s="53" t="str">
        <f>IFERROR(VLOOKUP($A178,#REF!,23,FALSE),"0")</f>
        <v>0</v>
      </c>
      <c r="AX178" s="53" t="str">
        <f>IFERROR(VLOOKUP($A178,#REF!,23,FALSE),"0")</f>
        <v>0</v>
      </c>
      <c r="AY178" s="53" t="str">
        <f>IFERROR(VLOOKUP($A178,#REF!,23,FALSE),"0")</f>
        <v>0</v>
      </c>
      <c r="AZ178" s="53" t="str">
        <f>IFERROR(VLOOKUP($A178,#REF!,23,FALSE),"0")</f>
        <v>0</v>
      </c>
      <c r="BA178" s="53" t="str">
        <f>IFERROR(VLOOKUP($A178,#REF!,23,FALSE),"0")</f>
        <v>0</v>
      </c>
      <c r="BB178" s="53" t="str">
        <f>IFERROR(VLOOKUP($A178,#REF!,23,FALSE),"0")</f>
        <v>0</v>
      </c>
      <c r="BC178" s="53" t="str">
        <f>IFERROR(VLOOKUP($A178,#REF!,23,FALSE),"0")</f>
        <v>0</v>
      </c>
      <c r="BD178" s="53" t="str">
        <f>IFERROR(VLOOKUP($A178,#REF!,23,FALSE),"0")</f>
        <v>0</v>
      </c>
      <c r="BE178" s="53" t="str">
        <f>IFERROR(VLOOKUP($A178,#REF!,23,FALSE),"0")</f>
        <v>0</v>
      </c>
      <c r="BF178" s="53" t="str">
        <f>IFERROR(VLOOKUP($A178,#REF!,23,FALSE),"0")</f>
        <v>0</v>
      </c>
      <c r="BG178" s="56">
        <f t="shared" si="61"/>
        <v>0</v>
      </c>
      <c r="BI178" s="53" t="str">
        <f>$A$36</f>
        <v>kasuyuto</v>
      </c>
      <c r="BJ178" s="53" t="str">
        <f>IFERROR(VLOOKUP($A178,#REF!,24,FALSE),"0")</f>
        <v>0</v>
      </c>
      <c r="BK178" s="53" t="str">
        <f>IFERROR(VLOOKUP($A178,#REF!,24,FALSE),"0")</f>
        <v>0</v>
      </c>
      <c r="BL178" s="53" t="str">
        <f>IFERROR(VLOOKUP($A178,#REF!,24,FALSE),"0")</f>
        <v>0</v>
      </c>
      <c r="BM178" s="53" t="str">
        <f>IFERROR(VLOOKUP($A178,#REF!,24,FALSE),"0")</f>
        <v>0</v>
      </c>
      <c r="BN178" s="53" t="str">
        <f>IFERROR(VLOOKUP($A178,#REF!,24,FALSE),"0")</f>
        <v>0</v>
      </c>
      <c r="BO178" s="53" t="str">
        <f>IFERROR(VLOOKUP($A178,#REF!,24,FALSE),"0")</f>
        <v>0</v>
      </c>
      <c r="BP178" s="53" t="str">
        <f>IFERROR(VLOOKUP($A178,#REF!,24,FALSE),"0")</f>
        <v>0</v>
      </c>
      <c r="BQ178" s="53" t="str">
        <f>IFERROR(VLOOKUP($A178,#REF!,24,FALSE),"0")</f>
        <v>0</v>
      </c>
      <c r="BR178" s="53" t="str">
        <f>IFERROR(VLOOKUP($A178,#REF!,24,FALSE),"0")</f>
        <v>0</v>
      </c>
      <c r="BS178" s="53" t="str">
        <f>IFERROR(VLOOKUP($A178,#REF!,24,FALSE),"0")</f>
        <v>0</v>
      </c>
      <c r="BT178" s="53" t="str">
        <f>IFERROR(VLOOKUP($A178,#REF!,24,FALSE),"0")</f>
        <v>0</v>
      </c>
      <c r="BU178" s="53" t="str">
        <f>IFERROR(VLOOKUP($A178,#REF!,24,FALSE),"0")</f>
        <v>0</v>
      </c>
      <c r="BV178" s="56">
        <f t="shared" si="62"/>
        <v>0</v>
      </c>
      <c r="CK178" s="56"/>
      <c r="CZ178" s="56"/>
    </row>
    <row r="179" spans="1:104" x14ac:dyDescent="0.25">
      <c r="A179" s="53" t="str">
        <f>$A$37</f>
        <v>nyasutho</v>
      </c>
      <c r="B179" s="53" t="str">
        <f>IFERROR(VLOOKUP($A179,#REF!,20,FALSE),"0")</f>
        <v>0</v>
      </c>
      <c r="C179" s="53" t="str">
        <f>IFERROR(VLOOKUP($A179,#REF!,20,FALSE),"0")</f>
        <v>0</v>
      </c>
      <c r="D179" s="53" t="str">
        <f>IFERROR(VLOOKUP($A179,#REF!,20,FALSE),"0")</f>
        <v>0</v>
      </c>
      <c r="E179" s="53" t="str">
        <f>IFERROR(VLOOKUP($A179,#REF!,20,FALSE),"0")</f>
        <v>0</v>
      </c>
      <c r="F179" s="53" t="str">
        <f>IFERROR(VLOOKUP($A179,#REF!,20,FALSE),"0")</f>
        <v>0</v>
      </c>
      <c r="G179" s="53" t="str">
        <f>IFERROR(VLOOKUP($A179,#REF!,20,FALSE),"0")</f>
        <v>0</v>
      </c>
      <c r="H179" s="53" t="str">
        <f>IFERROR(VLOOKUP($A179,#REF!,20,FALSE),"0")</f>
        <v>0</v>
      </c>
      <c r="I179" s="53" t="str">
        <f>IFERROR(VLOOKUP($A179,#REF!,20,FALSE),"0")</f>
        <v>0</v>
      </c>
      <c r="J179" s="53" t="str">
        <f>IFERROR(VLOOKUP($A179,#REF!,20,FALSE),"0")</f>
        <v>0</v>
      </c>
      <c r="K179" s="53" t="str">
        <f>IFERROR(VLOOKUP($A179,#REF!,20,FALSE),"0")</f>
        <v>0</v>
      </c>
      <c r="L179" s="53" t="str">
        <f>IFERROR(VLOOKUP($A179,#REF!,20,FALSE),"0")</f>
        <v>0</v>
      </c>
      <c r="M179" s="53" t="str">
        <f>IFERROR(VLOOKUP($A179,#REF!,20,FALSE),"0")</f>
        <v>0</v>
      </c>
      <c r="N179" s="56">
        <f t="shared" si="58"/>
        <v>0</v>
      </c>
      <c r="P179" s="53" t="str">
        <f>$A$37</f>
        <v>nyasutho</v>
      </c>
      <c r="Q179" s="53" t="str">
        <f>IFERROR(VLOOKUP($A179,#REF!,21,FALSE),"0")</f>
        <v>0</v>
      </c>
      <c r="R179" s="53" t="str">
        <f>IFERROR(VLOOKUP($A179,#REF!,21,FALSE),"0")</f>
        <v>0</v>
      </c>
      <c r="S179" s="53" t="str">
        <f>IFERROR(VLOOKUP($A179,#REF!,21,FALSE),"0")</f>
        <v>0</v>
      </c>
      <c r="T179" s="53" t="str">
        <f>IFERROR(VLOOKUP($A179,#REF!,21,FALSE),"0")</f>
        <v>0</v>
      </c>
      <c r="U179" s="53" t="str">
        <f>IFERROR(VLOOKUP($A179,#REF!,21,FALSE),"0")</f>
        <v>0</v>
      </c>
      <c r="V179" s="53" t="str">
        <f>IFERROR(VLOOKUP($A179,#REF!,21,FALSE),"0")</f>
        <v>0</v>
      </c>
      <c r="W179" s="53" t="str">
        <f>IFERROR(VLOOKUP($A179,#REF!,21,FALSE),"0")</f>
        <v>0</v>
      </c>
      <c r="X179" s="53" t="str">
        <f>IFERROR(VLOOKUP($A179,#REF!,21,FALSE),"0")</f>
        <v>0</v>
      </c>
      <c r="Y179" s="53" t="str">
        <f>IFERROR(VLOOKUP($A179,#REF!,21,FALSE),"0")</f>
        <v>0</v>
      </c>
      <c r="Z179" s="53" t="str">
        <f>IFERROR(VLOOKUP($A179,#REF!,21,FALSE),"0")</f>
        <v>0</v>
      </c>
      <c r="AA179" s="53" t="str">
        <f>IFERROR(VLOOKUP($A179,#REF!,21,FALSE),"0")</f>
        <v>0</v>
      </c>
      <c r="AB179" s="53" t="str">
        <f>IFERROR(VLOOKUP($A179,#REF!,21,FALSE),"0")</f>
        <v>0</v>
      </c>
      <c r="AC179" s="56">
        <f t="shared" si="59"/>
        <v>0</v>
      </c>
      <c r="AE179" s="53" t="str">
        <f>$A$37</f>
        <v>nyasutho</v>
      </c>
      <c r="AF179" s="53" t="str">
        <f>IFERROR(VLOOKUP($A179,#REF!,22,FALSE),"0")</f>
        <v>0</v>
      </c>
      <c r="AG179" s="53" t="str">
        <f>IFERROR(VLOOKUP($A179,#REF!,22,FALSE),"0")</f>
        <v>0</v>
      </c>
      <c r="AH179" s="53" t="str">
        <f>IFERROR(VLOOKUP($A179,#REF!,22,FALSE),"0")</f>
        <v>0</v>
      </c>
      <c r="AI179" s="53" t="str">
        <f>IFERROR(VLOOKUP($A179,#REF!,22,FALSE),"0")</f>
        <v>0</v>
      </c>
      <c r="AJ179" s="53" t="str">
        <f>IFERROR(VLOOKUP($A179,#REF!,22,FALSE),"0")</f>
        <v>0</v>
      </c>
      <c r="AK179" s="53" t="str">
        <f>IFERROR(VLOOKUP($A179,#REF!,22,FALSE),"0")</f>
        <v>0</v>
      </c>
      <c r="AL179" s="53" t="str">
        <f>IFERROR(VLOOKUP($A179,#REF!,22,FALSE),"0")</f>
        <v>0</v>
      </c>
      <c r="AM179" s="53" t="str">
        <f>IFERROR(VLOOKUP($A179,#REF!,22,FALSE),"0")</f>
        <v>0</v>
      </c>
      <c r="AN179" s="53" t="str">
        <f>IFERROR(VLOOKUP($A179,#REF!,22,FALSE),"0")</f>
        <v>0</v>
      </c>
      <c r="AO179" s="53" t="str">
        <f>IFERROR(VLOOKUP($A179,#REF!,22,FALSE),"0")</f>
        <v>0</v>
      </c>
      <c r="AP179" s="53" t="str">
        <f>IFERROR(VLOOKUP($A179,#REF!,22,FALSE),"0")</f>
        <v>0</v>
      </c>
      <c r="AQ179" s="53" t="str">
        <f>IFERROR(VLOOKUP($A179,#REF!,22,FALSE),"0")</f>
        <v>0</v>
      </c>
      <c r="AR179" s="56">
        <f t="shared" si="60"/>
        <v>0</v>
      </c>
      <c r="AT179" s="53" t="str">
        <f>$A$37</f>
        <v>nyasutho</v>
      </c>
      <c r="AU179" s="53" t="str">
        <f>IFERROR(VLOOKUP($A179,#REF!,23,FALSE),"0")</f>
        <v>0</v>
      </c>
      <c r="AV179" s="53" t="str">
        <f>IFERROR(VLOOKUP($A179,#REF!,23,FALSE),"0")</f>
        <v>0</v>
      </c>
      <c r="AW179" s="53" t="str">
        <f>IFERROR(VLOOKUP($A179,#REF!,23,FALSE),"0")</f>
        <v>0</v>
      </c>
      <c r="AX179" s="53" t="str">
        <f>IFERROR(VLOOKUP($A179,#REF!,23,FALSE),"0")</f>
        <v>0</v>
      </c>
      <c r="AY179" s="53" t="str">
        <f>IFERROR(VLOOKUP($A179,#REF!,23,FALSE),"0")</f>
        <v>0</v>
      </c>
      <c r="AZ179" s="53" t="str">
        <f>IFERROR(VLOOKUP($A179,#REF!,23,FALSE),"0")</f>
        <v>0</v>
      </c>
      <c r="BA179" s="53" t="str">
        <f>IFERROR(VLOOKUP($A179,#REF!,23,FALSE),"0")</f>
        <v>0</v>
      </c>
      <c r="BB179" s="53" t="str">
        <f>IFERROR(VLOOKUP($A179,#REF!,23,FALSE),"0")</f>
        <v>0</v>
      </c>
      <c r="BC179" s="53" t="str">
        <f>IFERROR(VLOOKUP($A179,#REF!,23,FALSE),"0")</f>
        <v>0</v>
      </c>
      <c r="BD179" s="53" t="str">
        <f>IFERROR(VLOOKUP($A179,#REF!,23,FALSE),"0")</f>
        <v>0</v>
      </c>
      <c r="BE179" s="53" t="str">
        <f>IFERROR(VLOOKUP($A179,#REF!,23,FALSE),"0")</f>
        <v>0</v>
      </c>
      <c r="BF179" s="53" t="str">
        <f>IFERROR(VLOOKUP($A179,#REF!,23,FALSE),"0")</f>
        <v>0</v>
      </c>
      <c r="BG179" s="56">
        <f t="shared" si="61"/>
        <v>0</v>
      </c>
      <c r="BI179" s="53" t="str">
        <f>$A$37</f>
        <v>nyasutho</v>
      </c>
      <c r="BJ179" s="53" t="str">
        <f>IFERROR(VLOOKUP($A179,#REF!,24,FALSE),"0")</f>
        <v>0</v>
      </c>
      <c r="BK179" s="53" t="str">
        <f>IFERROR(VLOOKUP($A179,#REF!,24,FALSE),"0")</f>
        <v>0</v>
      </c>
      <c r="BL179" s="53" t="str">
        <f>IFERROR(VLOOKUP($A179,#REF!,24,FALSE),"0")</f>
        <v>0</v>
      </c>
      <c r="BM179" s="53" t="str">
        <f>IFERROR(VLOOKUP($A179,#REF!,24,FALSE),"0")</f>
        <v>0</v>
      </c>
      <c r="BN179" s="53" t="str">
        <f>IFERROR(VLOOKUP($A179,#REF!,24,FALSE),"0")</f>
        <v>0</v>
      </c>
      <c r="BO179" s="53" t="str">
        <f>IFERROR(VLOOKUP($A179,#REF!,24,FALSE),"0")</f>
        <v>0</v>
      </c>
      <c r="BP179" s="53" t="str">
        <f>IFERROR(VLOOKUP($A179,#REF!,24,FALSE),"0")</f>
        <v>0</v>
      </c>
      <c r="BQ179" s="53" t="str">
        <f>IFERROR(VLOOKUP($A179,#REF!,24,FALSE),"0")</f>
        <v>0</v>
      </c>
      <c r="BR179" s="53" t="str">
        <f>IFERROR(VLOOKUP($A179,#REF!,24,FALSE),"0")</f>
        <v>0</v>
      </c>
      <c r="BS179" s="53" t="str">
        <f>IFERROR(VLOOKUP($A179,#REF!,24,FALSE),"0")</f>
        <v>0</v>
      </c>
      <c r="BT179" s="53" t="str">
        <f>IFERROR(VLOOKUP($A179,#REF!,24,FALSE),"0")</f>
        <v>0</v>
      </c>
      <c r="BU179" s="53" t="str">
        <f>IFERROR(VLOOKUP($A179,#REF!,24,FALSE),"0")</f>
        <v>0</v>
      </c>
      <c r="BV179" s="56">
        <f t="shared" si="62"/>
        <v>0</v>
      </c>
      <c r="CK179" s="56"/>
      <c r="CZ179" s="56"/>
    </row>
    <row r="180" spans="1:104" x14ac:dyDescent="0.25">
      <c r="A180" s="53" t="e">
        <f>$A$38</f>
        <v>#REF!</v>
      </c>
      <c r="B180" s="53" t="str">
        <f>IFERROR(VLOOKUP($A180,#REF!,20,FALSE),"0")</f>
        <v>0</v>
      </c>
      <c r="C180" s="53" t="str">
        <f>IFERROR(VLOOKUP($A180,#REF!,20,FALSE),"0")</f>
        <v>0</v>
      </c>
      <c r="D180" s="53" t="str">
        <f>IFERROR(VLOOKUP($A180,#REF!,20,FALSE),"0")</f>
        <v>0</v>
      </c>
      <c r="E180" s="53" t="str">
        <f>IFERROR(VLOOKUP($A180,#REF!,20,FALSE),"0")</f>
        <v>0</v>
      </c>
      <c r="F180" s="53" t="str">
        <f>IFERROR(VLOOKUP($A180,#REF!,20,FALSE),"0")</f>
        <v>0</v>
      </c>
      <c r="G180" s="53" t="str">
        <f>IFERROR(VLOOKUP($A180,#REF!,20,FALSE),"0")</f>
        <v>0</v>
      </c>
      <c r="H180" s="53" t="str">
        <f>IFERROR(VLOOKUP($A180,#REF!,20,FALSE),"0")</f>
        <v>0</v>
      </c>
      <c r="I180" s="53" t="str">
        <f>IFERROR(VLOOKUP($A180,#REF!,20,FALSE),"0")</f>
        <v>0</v>
      </c>
      <c r="J180" s="53" t="str">
        <f>IFERROR(VLOOKUP($A180,#REF!,20,FALSE),"0")</f>
        <v>0</v>
      </c>
      <c r="K180" s="53" t="str">
        <f>IFERROR(VLOOKUP($A180,#REF!,20,FALSE),"0")</f>
        <v>0</v>
      </c>
      <c r="L180" s="53" t="str">
        <f>IFERROR(VLOOKUP($A180,#REF!,20,FALSE),"0")</f>
        <v>0</v>
      </c>
      <c r="M180" s="53" t="str">
        <f>IFERROR(VLOOKUP($A180,#REF!,20,FALSE),"0")</f>
        <v>0</v>
      </c>
      <c r="N180" s="56">
        <f t="shared" si="58"/>
        <v>0</v>
      </c>
      <c r="P180" s="53" t="e">
        <f>$A$38</f>
        <v>#REF!</v>
      </c>
      <c r="Q180" s="53" t="str">
        <f>IFERROR(VLOOKUP($A180,#REF!,21,FALSE),"0")</f>
        <v>0</v>
      </c>
      <c r="R180" s="53" t="str">
        <f>IFERROR(VLOOKUP($A180,#REF!,21,FALSE),"0")</f>
        <v>0</v>
      </c>
      <c r="S180" s="53" t="str">
        <f>IFERROR(VLOOKUP($A180,#REF!,21,FALSE),"0")</f>
        <v>0</v>
      </c>
      <c r="T180" s="53" t="str">
        <f>IFERROR(VLOOKUP($A180,#REF!,21,FALSE),"0")</f>
        <v>0</v>
      </c>
      <c r="U180" s="53" t="str">
        <f>IFERROR(VLOOKUP($A180,#REF!,21,FALSE),"0")</f>
        <v>0</v>
      </c>
      <c r="V180" s="53" t="str">
        <f>IFERROR(VLOOKUP($A180,#REF!,21,FALSE),"0")</f>
        <v>0</v>
      </c>
      <c r="W180" s="53" t="str">
        <f>IFERROR(VLOOKUP($A180,#REF!,21,FALSE),"0")</f>
        <v>0</v>
      </c>
      <c r="X180" s="53" t="str">
        <f>IFERROR(VLOOKUP($A180,#REF!,21,FALSE),"0")</f>
        <v>0</v>
      </c>
      <c r="Y180" s="53" t="str">
        <f>IFERROR(VLOOKUP($A180,#REF!,21,FALSE),"0")</f>
        <v>0</v>
      </c>
      <c r="Z180" s="53" t="str">
        <f>IFERROR(VLOOKUP($A180,#REF!,21,FALSE),"0")</f>
        <v>0</v>
      </c>
      <c r="AA180" s="53" t="str">
        <f>IFERROR(VLOOKUP($A180,#REF!,21,FALSE),"0")</f>
        <v>0</v>
      </c>
      <c r="AB180" s="53" t="str">
        <f>IFERROR(VLOOKUP($A180,#REF!,21,FALSE),"0")</f>
        <v>0</v>
      </c>
      <c r="AC180" s="56">
        <f t="shared" si="59"/>
        <v>0</v>
      </c>
      <c r="AE180" s="53" t="e">
        <f>$A$38</f>
        <v>#REF!</v>
      </c>
      <c r="AF180" s="53" t="str">
        <f>IFERROR(VLOOKUP($A180,#REF!,22,FALSE),"0")</f>
        <v>0</v>
      </c>
      <c r="AG180" s="53" t="str">
        <f>IFERROR(VLOOKUP($A180,#REF!,22,FALSE),"0")</f>
        <v>0</v>
      </c>
      <c r="AH180" s="53" t="str">
        <f>IFERROR(VLOOKUP($A180,#REF!,22,FALSE),"0")</f>
        <v>0</v>
      </c>
      <c r="AI180" s="53" t="str">
        <f>IFERROR(VLOOKUP($A180,#REF!,22,FALSE),"0")</f>
        <v>0</v>
      </c>
      <c r="AJ180" s="53" t="str">
        <f>IFERROR(VLOOKUP($A180,#REF!,22,FALSE),"0")</f>
        <v>0</v>
      </c>
      <c r="AK180" s="53" t="str">
        <f>IFERROR(VLOOKUP($A180,#REF!,22,FALSE),"0")</f>
        <v>0</v>
      </c>
      <c r="AL180" s="53" t="str">
        <f>IFERROR(VLOOKUP($A180,#REF!,22,FALSE),"0")</f>
        <v>0</v>
      </c>
      <c r="AM180" s="53" t="str">
        <f>IFERROR(VLOOKUP($A180,#REF!,22,FALSE),"0")</f>
        <v>0</v>
      </c>
      <c r="AN180" s="53" t="str">
        <f>IFERROR(VLOOKUP($A180,#REF!,22,FALSE),"0")</f>
        <v>0</v>
      </c>
      <c r="AO180" s="53" t="str">
        <f>IFERROR(VLOOKUP($A180,#REF!,22,FALSE),"0")</f>
        <v>0</v>
      </c>
      <c r="AP180" s="53" t="str">
        <f>IFERROR(VLOOKUP($A180,#REF!,22,FALSE),"0")</f>
        <v>0</v>
      </c>
      <c r="AQ180" s="53" t="str">
        <f>IFERROR(VLOOKUP($A180,#REF!,22,FALSE),"0")</f>
        <v>0</v>
      </c>
      <c r="AR180" s="56">
        <f t="shared" si="60"/>
        <v>0</v>
      </c>
      <c r="AT180" s="53" t="e">
        <f>$A$38</f>
        <v>#REF!</v>
      </c>
      <c r="AU180" s="53" t="str">
        <f>IFERROR(VLOOKUP($A180,#REF!,23,FALSE),"0")</f>
        <v>0</v>
      </c>
      <c r="AV180" s="53" t="str">
        <f>IFERROR(VLOOKUP($A180,#REF!,23,FALSE),"0")</f>
        <v>0</v>
      </c>
      <c r="AW180" s="53" t="str">
        <f>IFERROR(VLOOKUP($A180,#REF!,23,FALSE),"0")</f>
        <v>0</v>
      </c>
      <c r="AX180" s="53" t="str">
        <f>IFERROR(VLOOKUP($A180,#REF!,23,FALSE),"0")</f>
        <v>0</v>
      </c>
      <c r="AY180" s="53" t="str">
        <f>IFERROR(VLOOKUP($A180,#REF!,23,FALSE),"0")</f>
        <v>0</v>
      </c>
      <c r="AZ180" s="53" t="str">
        <f>IFERROR(VLOOKUP($A180,#REF!,23,FALSE),"0")</f>
        <v>0</v>
      </c>
      <c r="BA180" s="53" t="str">
        <f>IFERROR(VLOOKUP($A180,#REF!,23,FALSE),"0")</f>
        <v>0</v>
      </c>
      <c r="BB180" s="53" t="str">
        <f>IFERROR(VLOOKUP($A180,#REF!,23,FALSE),"0")</f>
        <v>0</v>
      </c>
      <c r="BC180" s="53" t="str">
        <f>IFERROR(VLOOKUP($A180,#REF!,23,FALSE),"0")</f>
        <v>0</v>
      </c>
      <c r="BD180" s="53" t="str">
        <f>IFERROR(VLOOKUP($A180,#REF!,23,FALSE),"0")</f>
        <v>0</v>
      </c>
      <c r="BE180" s="53" t="str">
        <f>IFERROR(VLOOKUP($A180,#REF!,23,FALSE),"0")</f>
        <v>0</v>
      </c>
      <c r="BF180" s="53" t="str">
        <f>IFERROR(VLOOKUP($A180,#REF!,23,FALSE),"0")</f>
        <v>0</v>
      </c>
      <c r="BG180" s="56">
        <f t="shared" si="61"/>
        <v>0</v>
      </c>
      <c r="BI180" s="53" t="e">
        <f>$A$38</f>
        <v>#REF!</v>
      </c>
      <c r="BJ180" s="53" t="str">
        <f>IFERROR(VLOOKUP($A180,#REF!,24,FALSE),"0")</f>
        <v>0</v>
      </c>
      <c r="BK180" s="53" t="str">
        <f>IFERROR(VLOOKUP($A180,#REF!,24,FALSE),"0")</f>
        <v>0</v>
      </c>
      <c r="BL180" s="53" t="str">
        <f>IFERROR(VLOOKUP($A180,#REF!,24,FALSE),"0")</f>
        <v>0</v>
      </c>
      <c r="BM180" s="53" t="str">
        <f>IFERROR(VLOOKUP($A180,#REF!,24,FALSE),"0")</f>
        <v>0</v>
      </c>
      <c r="BN180" s="53" t="str">
        <f>IFERROR(VLOOKUP($A180,#REF!,24,FALSE),"0")</f>
        <v>0</v>
      </c>
      <c r="BO180" s="53" t="str">
        <f>IFERROR(VLOOKUP($A180,#REF!,24,FALSE),"0")</f>
        <v>0</v>
      </c>
      <c r="BP180" s="53" t="str">
        <f>IFERROR(VLOOKUP($A180,#REF!,24,FALSE),"0")</f>
        <v>0</v>
      </c>
      <c r="BQ180" s="53" t="str">
        <f>IFERROR(VLOOKUP($A180,#REF!,24,FALSE),"0")</f>
        <v>0</v>
      </c>
      <c r="BR180" s="53" t="str">
        <f>IFERROR(VLOOKUP($A180,#REF!,24,FALSE),"0")</f>
        <v>0</v>
      </c>
      <c r="BS180" s="53" t="str">
        <f>IFERROR(VLOOKUP($A180,#REF!,24,FALSE),"0")</f>
        <v>0</v>
      </c>
      <c r="BT180" s="53" t="str">
        <f>IFERROR(VLOOKUP($A180,#REF!,24,FALSE),"0")</f>
        <v>0</v>
      </c>
      <c r="BU180" s="53" t="str">
        <f>IFERROR(VLOOKUP($A180,#REF!,24,FALSE),"0")</f>
        <v>0</v>
      </c>
      <c r="BV180" s="56">
        <f t="shared" si="62"/>
        <v>0</v>
      </c>
      <c r="CK180" s="56"/>
      <c r="CZ180" s="56"/>
    </row>
    <row r="181" spans="1:104" x14ac:dyDescent="0.25">
      <c r="A181" s="53" t="str">
        <f>$A$39</f>
        <v>minemume</v>
      </c>
      <c r="B181" s="53" t="str">
        <f>IFERROR(VLOOKUP($A181,#REF!,20,FALSE),"0")</f>
        <v>0</v>
      </c>
      <c r="C181" s="53" t="str">
        <f>IFERROR(VLOOKUP($A181,#REF!,20,FALSE),"0")</f>
        <v>0</v>
      </c>
      <c r="D181" s="53" t="str">
        <f>IFERROR(VLOOKUP($A181,#REF!,20,FALSE),"0")</f>
        <v>0</v>
      </c>
      <c r="E181" s="53" t="str">
        <f>IFERROR(VLOOKUP($A181,#REF!,20,FALSE),"0")</f>
        <v>0</v>
      </c>
      <c r="F181" s="53" t="str">
        <f>IFERROR(VLOOKUP($A181,#REF!,20,FALSE),"0")</f>
        <v>0</v>
      </c>
      <c r="G181" s="53" t="str">
        <f>IFERROR(VLOOKUP($A181,#REF!,20,FALSE),"0")</f>
        <v>0</v>
      </c>
      <c r="H181" s="53" t="str">
        <f>IFERROR(VLOOKUP($A181,#REF!,20,FALSE),"0")</f>
        <v>0</v>
      </c>
      <c r="I181" s="53" t="str">
        <f>IFERROR(VLOOKUP($A181,#REF!,20,FALSE),"0")</f>
        <v>0</v>
      </c>
      <c r="J181" s="53" t="str">
        <f>IFERROR(VLOOKUP($A181,#REF!,20,FALSE),"0")</f>
        <v>0</v>
      </c>
      <c r="K181" s="53" t="str">
        <f>IFERROR(VLOOKUP($A181,#REF!,20,FALSE),"0")</f>
        <v>0</v>
      </c>
      <c r="L181" s="53" t="str">
        <f>IFERROR(VLOOKUP($A181,#REF!,20,FALSE),"0")</f>
        <v>0</v>
      </c>
      <c r="M181" s="53" t="str">
        <f>IFERROR(VLOOKUP($A181,#REF!,20,FALSE),"0")</f>
        <v>0</v>
      </c>
      <c r="N181" s="56">
        <f t="shared" si="58"/>
        <v>0</v>
      </c>
      <c r="P181" s="53" t="str">
        <f>$A$39</f>
        <v>minemume</v>
      </c>
      <c r="Q181" s="53" t="str">
        <f>IFERROR(VLOOKUP($A181,#REF!,21,FALSE),"0")</f>
        <v>0</v>
      </c>
      <c r="R181" s="53" t="str">
        <f>IFERROR(VLOOKUP($A181,#REF!,21,FALSE),"0")</f>
        <v>0</v>
      </c>
      <c r="S181" s="53" t="str">
        <f>IFERROR(VLOOKUP($A181,#REF!,21,FALSE),"0")</f>
        <v>0</v>
      </c>
      <c r="T181" s="53" t="str">
        <f>IFERROR(VLOOKUP($A181,#REF!,21,FALSE),"0")</f>
        <v>0</v>
      </c>
      <c r="U181" s="53" t="str">
        <f>IFERROR(VLOOKUP($A181,#REF!,21,FALSE),"0")</f>
        <v>0</v>
      </c>
      <c r="V181" s="53" t="str">
        <f>IFERROR(VLOOKUP($A181,#REF!,21,FALSE),"0")</f>
        <v>0</v>
      </c>
      <c r="W181" s="53" t="str">
        <f>IFERROR(VLOOKUP($A181,#REF!,21,FALSE),"0")</f>
        <v>0</v>
      </c>
      <c r="X181" s="53" t="str">
        <f>IFERROR(VLOOKUP($A181,#REF!,21,FALSE),"0")</f>
        <v>0</v>
      </c>
      <c r="Y181" s="53" t="str">
        <f>IFERROR(VLOOKUP($A181,#REF!,21,FALSE),"0")</f>
        <v>0</v>
      </c>
      <c r="Z181" s="53" t="str">
        <f>IFERROR(VLOOKUP($A181,#REF!,21,FALSE),"0")</f>
        <v>0</v>
      </c>
      <c r="AA181" s="53" t="str">
        <f>IFERROR(VLOOKUP($A181,#REF!,21,FALSE),"0")</f>
        <v>0</v>
      </c>
      <c r="AB181" s="53" t="str">
        <f>IFERROR(VLOOKUP($A181,#REF!,21,FALSE),"0")</f>
        <v>0</v>
      </c>
      <c r="AC181" s="56">
        <f t="shared" si="59"/>
        <v>0</v>
      </c>
      <c r="AE181" s="53" t="str">
        <f>$A$39</f>
        <v>minemume</v>
      </c>
      <c r="AF181" s="53" t="str">
        <f>IFERROR(VLOOKUP($A181,#REF!,22,FALSE),"0")</f>
        <v>0</v>
      </c>
      <c r="AG181" s="53" t="str">
        <f>IFERROR(VLOOKUP($A181,#REF!,22,FALSE),"0")</f>
        <v>0</v>
      </c>
      <c r="AH181" s="53" t="str">
        <f>IFERROR(VLOOKUP($A181,#REF!,22,FALSE),"0")</f>
        <v>0</v>
      </c>
      <c r="AI181" s="53" t="str">
        <f>IFERROR(VLOOKUP($A181,#REF!,22,FALSE),"0")</f>
        <v>0</v>
      </c>
      <c r="AJ181" s="53" t="str">
        <f>IFERROR(VLOOKUP($A181,#REF!,22,FALSE),"0")</f>
        <v>0</v>
      </c>
      <c r="AK181" s="53" t="str">
        <f>IFERROR(VLOOKUP($A181,#REF!,22,FALSE),"0")</f>
        <v>0</v>
      </c>
      <c r="AL181" s="53" t="str">
        <f>IFERROR(VLOOKUP($A181,#REF!,22,FALSE),"0")</f>
        <v>0</v>
      </c>
      <c r="AM181" s="53" t="str">
        <f>IFERROR(VLOOKUP($A181,#REF!,22,FALSE),"0")</f>
        <v>0</v>
      </c>
      <c r="AN181" s="53" t="str">
        <f>IFERROR(VLOOKUP($A181,#REF!,22,FALSE),"0")</f>
        <v>0</v>
      </c>
      <c r="AO181" s="53" t="str">
        <f>IFERROR(VLOOKUP($A181,#REF!,22,FALSE),"0")</f>
        <v>0</v>
      </c>
      <c r="AP181" s="53" t="str">
        <f>IFERROR(VLOOKUP($A181,#REF!,22,FALSE),"0")</f>
        <v>0</v>
      </c>
      <c r="AQ181" s="53" t="str">
        <f>IFERROR(VLOOKUP($A181,#REF!,22,FALSE),"0")</f>
        <v>0</v>
      </c>
      <c r="AR181" s="56">
        <f t="shared" si="60"/>
        <v>0</v>
      </c>
      <c r="AT181" s="53" t="str">
        <f>$A$39</f>
        <v>minemume</v>
      </c>
      <c r="AU181" s="53" t="str">
        <f>IFERROR(VLOOKUP($A181,#REF!,23,FALSE),"0")</f>
        <v>0</v>
      </c>
      <c r="AV181" s="53" t="str">
        <f>IFERROR(VLOOKUP($A181,#REF!,23,FALSE),"0")</f>
        <v>0</v>
      </c>
      <c r="AW181" s="53" t="str">
        <f>IFERROR(VLOOKUP($A181,#REF!,23,FALSE),"0")</f>
        <v>0</v>
      </c>
      <c r="AX181" s="53" t="str">
        <f>IFERROR(VLOOKUP($A181,#REF!,23,FALSE),"0")</f>
        <v>0</v>
      </c>
      <c r="AY181" s="53" t="str">
        <f>IFERROR(VLOOKUP($A181,#REF!,23,FALSE),"0")</f>
        <v>0</v>
      </c>
      <c r="AZ181" s="53" t="str">
        <f>IFERROR(VLOOKUP($A181,#REF!,23,FALSE),"0")</f>
        <v>0</v>
      </c>
      <c r="BA181" s="53" t="str">
        <f>IFERROR(VLOOKUP($A181,#REF!,23,FALSE),"0")</f>
        <v>0</v>
      </c>
      <c r="BB181" s="53" t="str">
        <f>IFERROR(VLOOKUP($A181,#REF!,23,FALSE),"0")</f>
        <v>0</v>
      </c>
      <c r="BC181" s="53" t="str">
        <f>IFERROR(VLOOKUP($A181,#REF!,23,FALSE),"0")</f>
        <v>0</v>
      </c>
      <c r="BD181" s="53" t="str">
        <f>IFERROR(VLOOKUP($A181,#REF!,23,FALSE),"0")</f>
        <v>0</v>
      </c>
      <c r="BE181" s="53" t="str">
        <f>IFERROR(VLOOKUP($A181,#REF!,23,FALSE),"0")</f>
        <v>0</v>
      </c>
      <c r="BF181" s="53" t="str">
        <f>IFERROR(VLOOKUP($A181,#REF!,23,FALSE),"0")</f>
        <v>0</v>
      </c>
      <c r="BG181" s="56">
        <f t="shared" si="61"/>
        <v>0</v>
      </c>
      <c r="BI181" s="53" t="str">
        <f>$A$39</f>
        <v>minemume</v>
      </c>
      <c r="BJ181" s="53" t="str">
        <f>IFERROR(VLOOKUP($A181,#REF!,24,FALSE),"0")</f>
        <v>0</v>
      </c>
      <c r="BK181" s="53" t="str">
        <f>IFERROR(VLOOKUP($A181,#REF!,24,FALSE),"0")</f>
        <v>0</v>
      </c>
      <c r="BL181" s="53" t="str">
        <f>IFERROR(VLOOKUP($A181,#REF!,24,FALSE),"0")</f>
        <v>0</v>
      </c>
      <c r="BM181" s="53" t="str">
        <f>IFERROR(VLOOKUP($A181,#REF!,24,FALSE),"0")</f>
        <v>0</v>
      </c>
      <c r="BN181" s="53" t="str">
        <f>IFERROR(VLOOKUP($A181,#REF!,24,FALSE),"0")</f>
        <v>0</v>
      </c>
      <c r="BO181" s="53" t="str">
        <f>IFERROR(VLOOKUP($A181,#REF!,24,FALSE),"0")</f>
        <v>0</v>
      </c>
      <c r="BP181" s="53" t="str">
        <f>IFERROR(VLOOKUP($A181,#REF!,24,FALSE),"0")</f>
        <v>0</v>
      </c>
      <c r="BQ181" s="53" t="str">
        <f>IFERROR(VLOOKUP($A181,#REF!,24,FALSE),"0")</f>
        <v>0</v>
      </c>
      <c r="BR181" s="53" t="str">
        <f>IFERROR(VLOOKUP($A181,#REF!,24,FALSE),"0")</f>
        <v>0</v>
      </c>
      <c r="BS181" s="53" t="str">
        <f>IFERROR(VLOOKUP($A181,#REF!,24,FALSE),"0")</f>
        <v>0</v>
      </c>
      <c r="BT181" s="53" t="str">
        <f>IFERROR(VLOOKUP($A181,#REF!,24,FALSE),"0")</f>
        <v>0</v>
      </c>
      <c r="BU181" s="53" t="str">
        <f>IFERROR(VLOOKUP($A181,#REF!,24,FALSE),"0")</f>
        <v>0</v>
      </c>
      <c r="BV181" s="56">
        <f t="shared" si="62"/>
        <v>0</v>
      </c>
      <c r="CK181" s="56"/>
      <c r="CZ181" s="56"/>
    </row>
    <row r="182" spans="1:104" x14ac:dyDescent="0.25">
      <c r="A182" s="53" t="e">
        <f>$A$40</f>
        <v>#REF!</v>
      </c>
      <c r="B182" s="53" t="str">
        <f>IFERROR(VLOOKUP($A182,#REF!,20,FALSE),"0")</f>
        <v>0</v>
      </c>
      <c r="C182" s="53" t="str">
        <f>IFERROR(VLOOKUP($A182,#REF!,20,FALSE),"0")</f>
        <v>0</v>
      </c>
      <c r="D182" s="53" t="str">
        <f>IFERROR(VLOOKUP($A182,#REF!,20,FALSE),"0")</f>
        <v>0</v>
      </c>
      <c r="E182" s="53" t="str">
        <f>IFERROR(VLOOKUP($A182,#REF!,20,FALSE),"0")</f>
        <v>0</v>
      </c>
      <c r="F182" s="53" t="str">
        <f>IFERROR(VLOOKUP($A182,#REF!,20,FALSE),"0")</f>
        <v>0</v>
      </c>
      <c r="G182" s="53" t="str">
        <f>IFERROR(VLOOKUP($A182,#REF!,20,FALSE),"0")</f>
        <v>0</v>
      </c>
      <c r="H182" s="53" t="str">
        <f>IFERROR(VLOOKUP($A182,#REF!,20,FALSE),"0")</f>
        <v>0</v>
      </c>
      <c r="I182" s="53" t="str">
        <f>IFERROR(VLOOKUP($A182,#REF!,20,FALSE),"0")</f>
        <v>0</v>
      </c>
      <c r="J182" s="53" t="str">
        <f>IFERROR(VLOOKUP($A182,#REF!,20,FALSE),"0")</f>
        <v>0</v>
      </c>
      <c r="K182" s="53" t="str">
        <f>IFERROR(VLOOKUP($A182,#REF!,20,FALSE),"0")</f>
        <v>0</v>
      </c>
      <c r="L182" s="53" t="str">
        <f>IFERROR(VLOOKUP($A182,#REF!,20,FALSE),"0")</f>
        <v>0</v>
      </c>
      <c r="M182" s="53" t="str">
        <f>IFERROR(VLOOKUP($A182,#REF!,20,FALSE),"0")</f>
        <v>0</v>
      </c>
      <c r="N182" s="56">
        <f t="shared" si="58"/>
        <v>0</v>
      </c>
      <c r="P182" s="53" t="e">
        <f>$A$40</f>
        <v>#REF!</v>
      </c>
      <c r="Q182" s="53" t="str">
        <f>IFERROR(VLOOKUP($A182,#REF!,21,FALSE),"0")</f>
        <v>0</v>
      </c>
      <c r="R182" s="53" t="str">
        <f>IFERROR(VLOOKUP($A182,#REF!,21,FALSE),"0")</f>
        <v>0</v>
      </c>
      <c r="S182" s="53" t="str">
        <f>IFERROR(VLOOKUP($A182,#REF!,21,FALSE),"0")</f>
        <v>0</v>
      </c>
      <c r="T182" s="53" t="str">
        <f>IFERROR(VLOOKUP($A182,#REF!,21,FALSE),"0")</f>
        <v>0</v>
      </c>
      <c r="U182" s="53" t="str">
        <f>IFERROR(VLOOKUP($A182,#REF!,21,FALSE),"0")</f>
        <v>0</v>
      </c>
      <c r="V182" s="53" t="str">
        <f>IFERROR(VLOOKUP($A182,#REF!,21,FALSE),"0")</f>
        <v>0</v>
      </c>
      <c r="W182" s="53" t="str">
        <f>IFERROR(VLOOKUP($A182,#REF!,21,FALSE),"0")</f>
        <v>0</v>
      </c>
      <c r="X182" s="53" t="str">
        <f>IFERROR(VLOOKUP($A182,#REF!,21,FALSE),"0")</f>
        <v>0</v>
      </c>
      <c r="Y182" s="53" t="str">
        <f>IFERROR(VLOOKUP($A182,#REF!,21,FALSE),"0")</f>
        <v>0</v>
      </c>
      <c r="Z182" s="53" t="str">
        <f>IFERROR(VLOOKUP($A182,#REF!,21,FALSE),"0")</f>
        <v>0</v>
      </c>
      <c r="AA182" s="53" t="str">
        <f>IFERROR(VLOOKUP($A182,#REF!,21,FALSE),"0")</f>
        <v>0</v>
      </c>
      <c r="AB182" s="53" t="str">
        <f>IFERROR(VLOOKUP($A182,#REF!,21,FALSE),"0")</f>
        <v>0</v>
      </c>
      <c r="AC182" s="56">
        <f t="shared" si="59"/>
        <v>0</v>
      </c>
      <c r="AE182" s="53" t="e">
        <f>$A$40</f>
        <v>#REF!</v>
      </c>
      <c r="AF182" s="53" t="str">
        <f>IFERROR(VLOOKUP($A182,#REF!,22,FALSE),"0")</f>
        <v>0</v>
      </c>
      <c r="AG182" s="53" t="str">
        <f>IFERROR(VLOOKUP($A182,#REF!,22,FALSE),"0")</f>
        <v>0</v>
      </c>
      <c r="AH182" s="53" t="str">
        <f>IFERROR(VLOOKUP($A182,#REF!,22,FALSE),"0")</f>
        <v>0</v>
      </c>
      <c r="AI182" s="53" t="str">
        <f>IFERROR(VLOOKUP($A182,#REF!,22,FALSE),"0")</f>
        <v>0</v>
      </c>
      <c r="AJ182" s="53" t="str">
        <f>IFERROR(VLOOKUP($A182,#REF!,22,FALSE),"0")</f>
        <v>0</v>
      </c>
      <c r="AK182" s="53" t="str">
        <f>IFERROR(VLOOKUP($A182,#REF!,22,FALSE),"0")</f>
        <v>0</v>
      </c>
      <c r="AL182" s="53" t="str">
        <f>IFERROR(VLOOKUP($A182,#REF!,22,FALSE),"0")</f>
        <v>0</v>
      </c>
      <c r="AM182" s="53" t="str">
        <f>IFERROR(VLOOKUP($A182,#REF!,22,FALSE),"0")</f>
        <v>0</v>
      </c>
      <c r="AN182" s="53" t="str">
        <f>IFERROR(VLOOKUP($A182,#REF!,22,FALSE),"0")</f>
        <v>0</v>
      </c>
      <c r="AO182" s="53" t="str">
        <f>IFERROR(VLOOKUP($A182,#REF!,22,FALSE),"0")</f>
        <v>0</v>
      </c>
      <c r="AP182" s="53" t="str">
        <f>IFERROR(VLOOKUP($A182,#REF!,22,FALSE),"0")</f>
        <v>0</v>
      </c>
      <c r="AQ182" s="53" t="str">
        <f>IFERROR(VLOOKUP($A182,#REF!,22,FALSE),"0")</f>
        <v>0</v>
      </c>
      <c r="AR182" s="56">
        <f t="shared" si="60"/>
        <v>0</v>
      </c>
      <c r="AT182" s="53" t="e">
        <f>$A$40</f>
        <v>#REF!</v>
      </c>
      <c r="AU182" s="53" t="str">
        <f>IFERROR(VLOOKUP($A182,#REF!,23,FALSE),"0")</f>
        <v>0</v>
      </c>
      <c r="AV182" s="53" t="str">
        <f>IFERROR(VLOOKUP($A182,#REF!,23,FALSE),"0")</f>
        <v>0</v>
      </c>
      <c r="AW182" s="53" t="str">
        <f>IFERROR(VLOOKUP($A182,#REF!,23,FALSE),"0")</f>
        <v>0</v>
      </c>
      <c r="AX182" s="53" t="str">
        <f>IFERROR(VLOOKUP($A182,#REF!,23,FALSE),"0")</f>
        <v>0</v>
      </c>
      <c r="AY182" s="53" t="str">
        <f>IFERROR(VLOOKUP($A182,#REF!,23,FALSE),"0")</f>
        <v>0</v>
      </c>
      <c r="AZ182" s="53" t="str">
        <f>IFERROR(VLOOKUP($A182,#REF!,23,FALSE),"0")</f>
        <v>0</v>
      </c>
      <c r="BA182" s="53" t="str">
        <f>IFERROR(VLOOKUP($A182,#REF!,23,FALSE),"0")</f>
        <v>0</v>
      </c>
      <c r="BB182" s="53" t="str">
        <f>IFERROR(VLOOKUP($A182,#REF!,23,FALSE),"0")</f>
        <v>0</v>
      </c>
      <c r="BC182" s="53" t="str">
        <f>IFERROR(VLOOKUP($A182,#REF!,23,FALSE),"0")</f>
        <v>0</v>
      </c>
      <c r="BD182" s="53" t="str">
        <f>IFERROR(VLOOKUP($A182,#REF!,23,FALSE),"0")</f>
        <v>0</v>
      </c>
      <c r="BE182" s="53" t="str">
        <f>IFERROR(VLOOKUP($A182,#REF!,23,FALSE),"0")</f>
        <v>0</v>
      </c>
      <c r="BF182" s="53" t="str">
        <f>IFERROR(VLOOKUP($A182,#REF!,23,FALSE),"0")</f>
        <v>0</v>
      </c>
      <c r="BG182" s="56">
        <f t="shared" si="61"/>
        <v>0</v>
      </c>
      <c r="BI182" s="53" t="e">
        <f>$A$40</f>
        <v>#REF!</v>
      </c>
      <c r="BJ182" s="53" t="str">
        <f>IFERROR(VLOOKUP($A182,#REF!,24,FALSE),"0")</f>
        <v>0</v>
      </c>
      <c r="BK182" s="53" t="str">
        <f>IFERROR(VLOOKUP($A182,#REF!,24,FALSE),"0")</f>
        <v>0</v>
      </c>
      <c r="BL182" s="53" t="str">
        <f>IFERROR(VLOOKUP($A182,#REF!,24,FALSE),"0")</f>
        <v>0</v>
      </c>
      <c r="BM182" s="53" t="str">
        <f>IFERROR(VLOOKUP($A182,#REF!,24,FALSE),"0")</f>
        <v>0</v>
      </c>
      <c r="BN182" s="53" t="str">
        <f>IFERROR(VLOOKUP($A182,#REF!,24,FALSE),"0")</f>
        <v>0</v>
      </c>
      <c r="BO182" s="53" t="str">
        <f>IFERROR(VLOOKUP($A182,#REF!,24,FALSE),"0")</f>
        <v>0</v>
      </c>
      <c r="BP182" s="53" t="str">
        <f>IFERROR(VLOOKUP($A182,#REF!,24,FALSE),"0")</f>
        <v>0</v>
      </c>
      <c r="BQ182" s="53" t="str">
        <f>IFERROR(VLOOKUP($A182,#REF!,24,FALSE),"0")</f>
        <v>0</v>
      </c>
      <c r="BR182" s="53" t="str">
        <f>IFERROR(VLOOKUP($A182,#REF!,24,FALSE),"0")</f>
        <v>0</v>
      </c>
      <c r="BS182" s="53" t="str">
        <f>IFERROR(VLOOKUP($A182,#REF!,24,FALSE),"0")</f>
        <v>0</v>
      </c>
      <c r="BT182" s="53" t="str">
        <f>IFERROR(VLOOKUP($A182,#REF!,24,FALSE),"0")</f>
        <v>0</v>
      </c>
      <c r="BU182" s="53" t="str">
        <f>IFERROR(VLOOKUP($A182,#REF!,24,FALSE),"0")</f>
        <v>0</v>
      </c>
      <c r="BV182" s="56">
        <f t="shared" si="62"/>
        <v>0</v>
      </c>
      <c r="CK182" s="56"/>
      <c r="CZ182" s="56"/>
    </row>
    <row r="183" spans="1:104" x14ac:dyDescent="0.25">
      <c r="A183" s="53" t="str">
        <f>$A$41</f>
        <v>ainyoshi</v>
      </c>
      <c r="B183" s="53" t="str">
        <f>IFERROR(VLOOKUP($A183,#REF!,20,FALSE),"0")</f>
        <v>0</v>
      </c>
      <c r="C183" s="53" t="str">
        <f>IFERROR(VLOOKUP($A183,#REF!,20,FALSE),"0")</f>
        <v>0</v>
      </c>
      <c r="D183" s="53" t="str">
        <f>IFERROR(VLOOKUP($A183,#REF!,20,FALSE),"0")</f>
        <v>0</v>
      </c>
      <c r="E183" s="53" t="str">
        <f>IFERROR(VLOOKUP($A183,#REF!,20,FALSE),"0")</f>
        <v>0</v>
      </c>
      <c r="F183" s="53" t="str">
        <f>IFERROR(VLOOKUP($A183,#REF!,20,FALSE),"0")</f>
        <v>0</v>
      </c>
      <c r="G183" s="53" t="str">
        <f>IFERROR(VLOOKUP($A183,#REF!,20,FALSE),"0")</f>
        <v>0</v>
      </c>
      <c r="H183" s="53" t="str">
        <f>IFERROR(VLOOKUP($A183,#REF!,20,FALSE),"0")</f>
        <v>0</v>
      </c>
      <c r="I183" s="53" t="str">
        <f>IFERROR(VLOOKUP($A183,#REF!,20,FALSE),"0")</f>
        <v>0</v>
      </c>
      <c r="J183" s="53" t="str">
        <f>IFERROR(VLOOKUP($A183,#REF!,20,FALSE),"0")</f>
        <v>0</v>
      </c>
      <c r="K183" s="53" t="str">
        <f>IFERROR(VLOOKUP($A183,#REF!,20,FALSE),"0")</f>
        <v>0</v>
      </c>
      <c r="L183" s="53" t="str">
        <f>IFERROR(VLOOKUP($A183,#REF!,20,FALSE),"0")</f>
        <v>0</v>
      </c>
      <c r="M183" s="53" t="str">
        <f>IFERROR(VLOOKUP($A183,#REF!,20,FALSE),"0")</f>
        <v>0</v>
      </c>
      <c r="N183" s="56">
        <f t="shared" si="58"/>
        <v>0</v>
      </c>
      <c r="P183" s="53" t="str">
        <f>$A$41</f>
        <v>ainyoshi</v>
      </c>
      <c r="Q183" s="53" t="str">
        <f>IFERROR(VLOOKUP($A183,#REF!,21,FALSE),"0")</f>
        <v>0</v>
      </c>
      <c r="R183" s="53" t="str">
        <f>IFERROR(VLOOKUP($A183,#REF!,21,FALSE),"0")</f>
        <v>0</v>
      </c>
      <c r="S183" s="53" t="str">
        <f>IFERROR(VLOOKUP($A183,#REF!,21,FALSE),"0")</f>
        <v>0</v>
      </c>
      <c r="T183" s="53" t="str">
        <f>IFERROR(VLOOKUP($A183,#REF!,21,FALSE),"0")</f>
        <v>0</v>
      </c>
      <c r="U183" s="53" t="str">
        <f>IFERROR(VLOOKUP($A183,#REF!,21,FALSE),"0")</f>
        <v>0</v>
      </c>
      <c r="V183" s="53" t="str">
        <f>IFERROR(VLOOKUP($A183,#REF!,21,FALSE),"0")</f>
        <v>0</v>
      </c>
      <c r="W183" s="53" t="str">
        <f>IFERROR(VLOOKUP($A183,#REF!,21,FALSE),"0")</f>
        <v>0</v>
      </c>
      <c r="X183" s="53" t="str">
        <f>IFERROR(VLOOKUP($A183,#REF!,21,FALSE),"0")</f>
        <v>0</v>
      </c>
      <c r="Y183" s="53" t="str">
        <f>IFERROR(VLOOKUP($A183,#REF!,21,FALSE),"0")</f>
        <v>0</v>
      </c>
      <c r="Z183" s="53" t="str">
        <f>IFERROR(VLOOKUP($A183,#REF!,21,FALSE),"0")</f>
        <v>0</v>
      </c>
      <c r="AA183" s="53" t="str">
        <f>IFERROR(VLOOKUP($A183,#REF!,21,FALSE),"0")</f>
        <v>0</v>
      </c>
      <c r="AB183" s="53" t="str">
        <f>IFERROR(VLOOKUP($A183,#REF!,21,FALSE),"0")</f>
        <v>0</v>
      </c>
      <c r="AC183" s="56">
        <f t="shared" si="59"/>
        <v>0</v>
      </c>
      <c r="AE183" s="53" t="str">
        <f>$A$41</f>
        <v>ainyoshi</v>
      </c>
      <c r="AF183" s="53" t="str">
        <f>IFERROR(VLOOKUP($A183,#REF!,22,FALSE),"0")</f>
        <v>0</v>
      </c>
      <c r="AG183" s="53" t="str">
        <f>IFERROR(VLOOKUP($A183,#REF!,22,FALSE),"0")</f>
        <v>0</v>
      </c>
      <c r="AH183" s="53" t="str">
        <f>IFERROR(VLOOKUP($A183,#REF!,22,FALSE),"0")</f>
        <v>0</v>
      </c>
      <c r="AI183" s="53" t="str">
        <f>IFERROR(VLOOKUP($A183,#REF!,22,FALSE),"0")</f>
        <v>0</v>
      </c>
      <c r="AJ183" s="53" t="str">
        <f>IFERROR(VLOOKUP($A183,#REF!,22,FALSE),"0")</f>
        <v>0</v>
      </c>
      <c r="AK183" s="53" t="str">
        <f>IFERROR(VLOOKUP($A183,#REF!,22,FALSE),"0")</f>
        <v>0</v>
      </c>
      <c r="AL183" s="53" t="str">
        <f>IFERROR(VLOOKUP($A183,#REF!,22,FALSE),"0")</f>
        <v>0</v>
      </c>
      <c r="AM183" s="53" t="str">
        <f>IFERROR(VLOOKUP($A183,#REF!,22,FALSE),"0")</f>
        <v>0</v>
      </c>
      <c r="AN183" s="53" t="str">
        <f>IFERROR(VLOOKUP($A183,#REF!,22,FALSE),"0")</f>
        <v>0</v>
      </c>
      <c r="AO183" s="53" t="str">
        <f>IFERROR(VLOOKUP($A183,#REF!,22,FALSE),"0")</f>
        <v>0</v>
      </c>
      <c r="AP183" s="53" t="str">
        <f>IFERROR(VLOOKUP($A183,#REF!,22,FALSE),"0")</f>
        <v>0</v>
      </c>
      <c r="AQ183" s="53" t="str">
        <f>IFERROR(VLOOKUP($A183,#REF!,22,FALSE),"0")</f>
        <v>0</v>
      </c>
      <c r="AR183" s="56">
        <f t="shared" si="60"/>
        <v>0</v>
      </c>
      <c r="AT183" s="53" t="str">
        <f>$A$41</f>
        <v>ainyoshi</v>
      </c>
      <c r="AU183" s="53" t="str">
        <f>IFERROR(VLOOKUP($A183,#REF!,23,FALSE),"0")</f>
        <v>0</v>
      </c>
      <c r="AV183" s="53" t="str">
        <f>IFERROR(VLOOKUP($A183,#REF!,23,FALSE),"0")</f>
        <v>0</v>
      </c>
      <c r="AW183" s="53" t="str">
        <f>IFERROR(VLOOKUP($A183,#REF!,23,FALSE),"0")</f>
        <v>0</v>
      </c>
      <c r="AX183" s="53" t="str">
        <f>IFERROR(VLOOKUP($A183,#REF!,23,FALSE),"0")</f>
        <v>0</v>
      </c>
      <c r="AY183" s="53" t="str">
        <f>IFERROR(VLOOKUP($A183,#REF!,23,FALSE),"0")</f>
        <v>0</v>
      </c>
      <c r="AZ183" s="53" t="str">
        <f>IFERROR(VLOOKUP($A183,#REF!,23,FALSE),"0")</f>
        <v>0</v>
      </c>
      <c r="BA183" s="53" t="str">
        <f>IFERROR(VLOOKUP($A183,#REF!,23,FALSE),"0")</f>
        <v>0</v>
      </c>
      <c r="BB183" s="53" t="str">
        <f>IFERROR(VLOOKUP($A183,#REF!,23,FALSE),"0")</f>
        <v>0</v>
      </c>
      <c r="BC183" s="53" t="str">
        <f>IFERROR(VLOOKUP($A183,#REF!,23,FALSE),"0")</f>
        <v>0</v>
      </c>
      <c r="BD183" s="53" t="str">
        <f>IFERROR(VLOOKUP($A183,#REF!,23,FALSE),"0")</f>
        <v>0</v>
      </c>
      <c r="BE183" s="53" t="str">
        <f>IFERROR(VLOOKUP($A183,#REF!,23,FALSE),"0")</f>
        <v>0</v>
      </c>
      <c r="BF183" s="53" t="str">
        <f>IFERROR(VLOOKUP($A183,#REF!,23,FALSE),"0")</f>
        <v>0</v>
      </c>
      <c r="BG183" s="56">
        <f t="shared" si="61"/>
        <v>0</v>
      </c>
      <c r="BI183" s="53" t="str">
        <f>$A$41</f>
        <v>ainyoshi</v>
      </c>
      <c r="BJ183" s="53" t="str">
        <f>IFERROR(VLOOKUP($A183,#REF!,24,FALSE),"0")</f>
        <v>0</v>
      </c>
      <c r="BK183" s="53" t="str">
        <f>IFERROR(VLOOKUP($A183,#REF!,24,FALSE),"0")</f>
        <v>0</v>
      </c>
      <c r="BL183" s="53" t="str">
        <f>IFERROR(VLOOKUP($A183,#REF!,24,FALSE),"0")</f>
        <v>0</v>
      </c>
      <c r="BM183" s="53" t="str">
        <f>IFERROR(VLOOKUP($A183,#REF!,24,FALSE),"0")</f>
        <v>0</v>
      </c>
      <c r="BN183" s="53" t="str">
        <f>IFERROR(VLOOKUP($A183,#REF!,24,FALSE),"0")</f>
        <v>0</v>
      </c>
      <c r="BO183" s="53" t="str">
        <f>IFERROR(VLOOKUP($A183,#REF!,24,FALSE),"0")</f>
        <v>0</v>
      </c>
      <c r="BP183" s="53" t="str">
        <f>IFERROR(VLOOKUP($A183,#REF!,24,FALSE),"0")</f>
        <v>0</v>
      </c>
      <c r="BQ183" s="53" t="str">
        <f>IFERROR(VLOOKUP($A183,#REF!,24,FALSE),"0")</f>
        <v>0</v>
      </c>
      <c r="BR183" s="53" t="str">
        <f>IFERROR(VLOOKUP($A183,#REF!,24,FALSE),"0")</f>
        <v>0</v>
      </c>
      <c r="BS183" s="53" t="str">
        <f>IFERROR(VLOOKUP($A183,#REF!,24,FALSE),"0")</f>
        <v>0</v>
      </c>
      <c r="BT183" s="53" t="str">
        <f>IFERROR(VLOOKUP($A183,#REF!,24,FALSE),"0")</f>
        <v>0</v>
      </c>
      <c r="BU183" s="53" t="str">
        <f>IFERROR(VLOOKUP($A183,#REF!,24,FALSE),"0")</f>
        <v>0</v>
      </c>
      <c r="BV183" s="56">
        <f t="shared" si="62"/>
        <v>0</v>
      </c>
      <c r="CK183" s="56"/>
      <c r="CZ183" s="56"/>
    </row>
    <row r="184" spans="1:104" x14ac:dyDescent="0.25">
      <c r="A184" s="53" t="e">
        <f>$A$42</f>
        <v>#REF!</v>
      </c>
      <c r="B184" s="53" t="str">
        <f>IFERROR(VLOOKUP($A184,#REF!,20,FALSE),"0")</f>
        <v>0</v>
      </c>
      <c r="C184" s="53" t="str">
        <f>IFERROR(VLOOKUP($A184,#REF!,20,FALSE),"0")</f>
        <v>0</v>
      </c>
      <c r="D184" s="53" t="str">
        <f>IFERROR(VLOOKUP($A184,#REF!,20,FALSE),"0")</f>
        <v>0</v>
      </c>
      <c r="E184" s="53" t="str">
        <f>IFERROR(VLOOKUP($A184,#REF!,20,FALSE),"0")</f>
        <v>0</v>
      </c>
      <c r="F184" s="53" t="str">
        <f>IFERROR(VLOOKUP($A184,#REF!,20,FALSE),"0")</f>
        <v>0</v>
      </c>
      <c r="G184" s="53" t="str">
        <f>IFERROR(VLOOKUP($A184,#REF!,20,FALSE),"0")</f>
        <v>0</v>
      </c>
      <c r="H184" s="53" t="str">
        <f>IFERROR(VLOOKUP($A184,#REF!,20,FALSE),"0")</f>
        <v>0</v>
      </c>
      <c r="I184" s="53" t="str">
        <f>IFERROR(VLOOKUP($A184,#REF!,20,FALSE),"0")</f>
        <v>0</v>
      </c>
      <c r="J184" s="53" t="str">
        <f>IFERROR(VLOOKUP($A184,#REF!,20,FALSE),"0")</f>
        <v>0</v>
      </c>
      <c r="K184" s="53" t="str">
        <f>IFERROR(VLOOKUP($A184,#REF!,20,FALSE),"0")</f>
        <v>0</v>
      </c>
      <c r="L184" s="53" t="str">
        <f>IFERROR(VLOOKUP($A184,#REF!,20,FALSE),"0")</f>
        <v>0</v>
      </c>
      <c r="M184" s="53" t="str">
        <f>IFERROR(VLOOKUP($A184,#REF!,20,FALSE),"0")</f>
        <v>0</v>
      </c>
      <c r="N184" s="56">
        <f t="shared" si="58"/>
        <v>0</v>
      </c>
      <c r="P184" s="53" t="e">
        <f>$A$42</f>
        <v>#REF!</v>
      </c>
      <c r="Q184" s="53" t="str">
        <f>IFERROR(VLOOKUP($A184,#REF!,21,FALSE),"0")</f>
        <v>0</v>
      </c>
      <c r="R184" s="53" t="str">
        <f>IFERROR(VLOOKUP($A184,#REF!,21,FALSE),"0")</f>
        <v>0</v>
      </c>
      <c r="S184" s="53" t="str">
        <f>IFERROR(VLOOKUP($A184,#REF!,21,FALSE),"0")</f>
        <v>0</v>
      </c>
      <c r="T184" s="53" t="str">
        <f>IFERROR(VLOOKUP($A184,#REF!,21,FALSE),"0")</f>
        <v>0</v>
      </c>
      <c r="U184" s="53" t="str">
        <f>IFERROR(VLOOKUP($A184,#REF!,21,FALSE),"0")</f>
        <v>0</v>
      </c>
      <c r="V184" s="53" t="str">
        <f>IFERROR(VLOOKUP($A184,#REF!,21,FALSE),"0")</f>
        <v>0</v>
      </c>
      <c r="W184" s="53" t="str">
        <f>IFERROR(VLOOKUP($A184,#REF!,21,FALSE),"0")</f>
        <v>0</v>
      </c>
      <c r="X184" s="53" t="str">
        <f>IFERROR(VLOOKUP($A184,#REF!,21,FALSE),"0")</f>
        <v>0</v>
      </c>
      <c r="Y184" s="53" t="str">
        <f>IFERROR(VLOOKUP($A184,#REF!,21,FALSE),"0")</f>
        <v>0</v>
      </c>
      <c r="Z184" s="53" t="str">
        <f>IFERROR(VLOOKUP($A184,#REF!,21,FALSE),"0")</f>
        <v>0</v>
      </c>
      <c r="AA184" s="53" t="str">
        <f>IFERROR(VLOOKUP($A184,#REF!,21,FALSE),"0")</f>
        <v>0</v>
      </c>
      <c r="AB184" s="53" t="str">
        <f>IFERROR(VLOOKUP($A184,#REF!,21,FALSE),"0")</f>
        <v>0</v>
      </c>
      <c r="AC184" s="56">
        <f t="shared" si="59"/>
        <v>0</v>
      </c>
      <c r="AE184" s="53" t="e">
        <f>$A$42</f>
        <v>#REF!</v>
      </c>
      <c r="AF184" s="53" t="str">
        <f>IFERROR(VLOOKUP($A184,#REF!,22,FALSE),"0")</f>
        <v>0</v>
      </c>
      <c r="AG184" s="53" t="str">
        <f>IFERROR(VLOOKUP($A184,#REF!,22,FALSE),"0")</f>
        <v>0</v>
      </c>
      <c r="AH184" s="53" t="str">
        <f>IFERROR(VLOOKUP($A184,#REF!,22,FALSE),"0")</f>
        <v>0</v>
      </c>
      <c r="AI184" s="53" t="str">
        <f>IFERROR(VLOOKUP($A184,#REF!,22,FALSE),"0")</f>
        <v>0</v>
      </c>
      <c r="AJ184" s="53" t="str">
        <f>IFERROR(VLOOKUP($A184,#REF!,22,FALSE),"0")</f>
        <v>0</v>
      </c>
      <c r="AK184" s="53" t="str">
        <f>IFERROR(VLOOKUP($A184,#REF!,22,FALSE),"0")</f>
        <v>0</v>
      </c>
      <c r="AL184" s="53" t="str">
        <f>IFERROR(VLOOKUP($A184,#REF!,22,FALSE),"0")</f>
        <v>0</v>
      </c>
      <c r="AM184" s="53" t="str">
        <f>IFERROR(VLOOKUP($A184,#REF!,22,FALSE),"0")</f>
        <v>0</v>
      </c>
      <c r="AN184" s="53" t="str">
        <f>IFERROR(VLOOKUP($A184,#REF!,22,FALSE),"0")</f>
        <v>0</v>
      </c>
      <c r="AO184" s="53" t="str">
        <f>IFERROR(VLOOKUP($A184,#REF!,22,FALSE),"0")</f>
        <v>0</v>
      </c>
      <c r="AP184" s="53" t="str">
        <f>IFERROR(VLOOKUP($A184,#REF!,22,FALSE),"0")</f>
        <v>0</v>
      </c>
      <c r="AQ184" s="53" t="str">
        <f>IFERROR(VLOOKUP($A184,#REF!,22,FALSE),"0")</f>
        <v>0</v>
      </c>
      <c r="AR184" s="56">
        <f t="shared" si="60"/>
        <v>0</v>
      </c>
      <c r="AT184" s="53" t="e">
        <f>$A$42</f>
        <v>#REF!</v>
      </c>
      <c r="AU184" s="53" t="str">
        <f>IFERROR(VLOOKUP($A184,#REF!,23,FALSE),"0")</f>
        <v>0</v>
      </c>
      <c r="AV184" s="53" t="str">
        <f>IFERROR(VLOOKUP($A184,#REF!,23,FALSE),"0")</f>
        <v>0</v>
      </c>
      <c r="AW184" s="53" t="str">
        <f>IFERROR(VLOOKUP($A184,#REF!,23,FALSE),"0")</f>
        <v>0</v>
      </c>
      <c r="AX184" s="53" t="str">
        <f>IFERROR(VLOOKUP($A184,#REF!,23,FALSE),"0")</f>
        <v>0</v>
      </c>
      <c r="AY184" s="53" t="str">
        <f>IFERROR(VLOOKUP($A184,#REF!,23,FALSE),"0")</f>
        <v>0</v>
      </c>
      <c r="AZ184" s="53" t="str">
        <f>IFERROR(VLOOKUP($A184,#REF!,23,FALSE),"0")</f>
        <v>0</v>
      </c>
      <c r="BA184" s="53" t="str">
        <f>IFERROR(VLOOKUP($A184,#REF!,23,FALSE),"0")</f>
        <v>0</v>
      </c>
      <c r="BB184" s="53" t="str">
        <f>IFERROR(VLOOKUP($A184,#REF!,23,FALSE),"0")</f>
        <v>0</v>
      </c>
      <c r="BC184" s="53" t="str">
        <f>IFERROR(VLOOKUP($A184,#REF!,23,FALSE),"0")</f>
        <v>0</v>
      </c>
      <c r="BD184" s="53" t="str">
        <f>IFERROR(VLOOKUP($A184,#REF!,23,FALSE),"0")</f>
        <v>0</v>
      </c>
      <c r="BE184" s="53" t="str">
        <f>IFERROR(VLOOKUP($A184,#REF!,23,FALSE),"0")</f>
        <v>0</v>
      </c>
      <c r="BF184" s="53" t="str">
        <f>IFERROR(VLOOKUP($A184,#REF!,23,FALSE),"0")</f>
        <v>0</v>
      </c>
      <c r="BG184" s="56">
        <f t="shared" si="61"/>
        <v>0</v>
      </c>
      <c r="BI184" s="53" t="e">
        <f>$A$42</f>
        <v>#REF!</v>
      </c>
      <c r="BJ184" s="53" t="str">
        <f>IFERROR(VLOOKUP($A184,#REF!,24,FALSE),"0")</f>
        <v>0</v>
      </c>
      <c r="BK184" s="53" t="str">
        <f>IFERROR(VLOOKUP($A184,#REF!,24,FALSE),"0")</f>
        <v>0</v>
      </c>
      <c r="BL184" s="53" t="str">
        <f>IFERROR(VLOOKUP($A184,#REF!,24,FALSE),"0")</f>
        <v>0</v>
      </c>
      <c r="BM184" s="53" t="str">
        <f>IFERROR(VLOOKUP($A184,#REF!,24,FALSE),"0")</f>
        <v>0</v>
      </c>
      <c r="BN184" s="53" t="str">
        <f>IFERROR(VLOOKUP($A184,#REF!,24,FALSE),"0")</f>
        <v>0</v>
      </c>
      <c r="BO184" s="53" t="str">
        <f>IFERROR(VLOOKUP($A184,#REF!,24,FALSE),"0")</f>
        <v>0</v>
      </c>
      <c r="BP184" s="53" t="str">
        <f>IFERROR(VLOOKUP($A184,#REF!,24,FALSE),"0")</f>
        <v>0</v>
      </c>
      <c r="BQ184" s="53" t="str">
        <f>IFERROR(VLOOKUP($A184,#REF!,24,FALSE),"0")</f>
        <v>0</v>
      </c>
      <c r="BR184" s="53" t="str">
        <f>IFERROR(VLOOKUP($A184,#REF!,24,FALSE),"0")</f>
        <v>0</v>
      </c>
      <c r="BS184" s="53" t="str">
        <f>IFERROR(VLOOKUP($A184,#REF!,24,FALSE),"0")</f>
        <v>0</v>
      </c>
      <c r="BT184" s="53" t="str">
        <f>IFERROR(VLOOKUP($A184,#REF!,24,FALSE),"0")</f>
        <v>0</v>
      </c>
      <c r="BU184" s="53" t="str">
        <f>IFERROR(VLOOKUP($A184,#REF!,24,FALSE),"0")</f>
        <v>0</v>
      </c>
      <c r="BV184" s="56">
        <f t="shared" si="62"/>
        <v>0</v>
      </c>
      <c r="CK184" s="56"/>
      <c r="CZ184" s="56"/>
    </row>
    <row r="185" spans="1:104" x14ac:dyDescent="0.25">
      <c r="A185" s="53" t="str">
        <f>$A$43</f>
        <v>mumasasn</v>
      </c>
      <c r="B185" s="53" t="str">
        <f>IFERROR(VLOOKUP($A185,#REF!,20,FALSE),"0")</f>
        <v>0</v>
      </c>
      <c r="C185" s="53" t="str">
        <f>IFERROR(VLOOKUP($A185,#REF!,20,FALSE),"0")</f>
        <v>0</v>
      </c>
      <c r="D185" s="53" t="str">
        <f>IFERROR(VLOOKUP($A185,#REF!,20,FALSE),"0")</f>
        <v>0</v>
      </c>
      <c r="E185" s="53" t="str">
        <f>IFERROR(VLOOKUP($A185,#REF!,20,FALSE),"0")</f>
        <v>0</v>
      </c>
      <c r="F185" s="53" t="str">
        <f>IFERROR(VLOOKUP($A185,#REF!,20,FALSE),"0")</f>
        <v>0</v>
      </c>
      <c r="G185" s="53" t="str">
        <f>IFERROR(VLOOKUP($A185,#REF!,20,FALSE),"0")</f>
        <v>0</v>
      </c>
      <c r="H185" s="53" t="str">
        <f>IFERROR(VLOOKUP($A185,#REF!,20,FALSE),"0")</f>
        <v>0</v>
      </c>
      <c r="I185" s="53" t="str">
        <f>IFERROR(VLOOKUP($A185,#REF!,20,FALSE),"0")</f>
        <v>0</v>
      </c>
      <c r="J185" s="53" t="str">
        <f>IFERROR(VLOOKUP($A185,#REF!,20,FALSE),"0")</f>
        <v>0</v>
      </c>
      <c r="K185" s="53" t="str">
        <f>IFERROR(VLOOKUP($A185,#REF!,20,FALSE),"0")</f>
        <v>0</v>
      </c>
      <c r="L185" s="53" t="str">
        <f>IFERROR(VLOOKUP($A185,#REF!,20,FALSE),"0")</f>
        <v>0</v>
      </c>
      <c r="M185" s="53" t="str">
        <f>IFERROR(VLOOKUP($A185,#REF!,20,FALSE),"0")</f>
        <v>0</v>
      </c>
      <c r="N185" s="56">
        <f t="shared" ref="N185:N188" si="68">SUM(B185:M185)</f>
        <v>0</v>
      </c>
      <c r="P185" s="53" t="str">
        <f>$A$43</f>
        <v>mumasasn</v>
      </c>
      <c r="Q185" s="53" t="str">
        <f>IFERROR(VLOOKUP($A185,#REF!,21,FALSE),"0")</f>
        <v>0</v>
      </c>
      <c r="R185" s="53" t="str">
        <f>IFERROR(VLOOKUP($A185,#REF!,21,FALSE),"0")</f>
        <v>0</v>
      </c>
      <c r="S185" s="53" t="str">
        <f>IFERROR(VLOOKUP($A185,#REF!,21,FALSE),"0")</f>
        <v>0</v>
      </c>
      <c r="T185" s="53" t="str">
        <f>IFERROR(VLOOKUP($A185,#REF!,21,FALSE),"0")</f>
        <v>0</v>
      </c>
      <c r="U185" s="53" t="str">
        <f>IFERROR(VLOOKUP($A185,#REF!,21,FALSE),"0")</f>
        <v>0</v>
      </c>
      <c r="V185" s="53" t="str">
        <f>IFERROR(VLOOKUP($A185,#REF!,21,FALSE),"0")</f>
        <v>0</v>
      </c>
      <c r="W185" s="53" t="str">
        <f>IFERROR(VLOOKUP($A185,#REF!,21,FALSE),"0")</f>
        <v>0</v>
      </c>
      <c r="X185" s="53" t="str">
        <f>IFERROR(VLOOKUP($A185,#REF!,21,FALSE),"0")</f>
        <v>0</v>
      </c>
      <c r="Y185" s="53" t="str">
        <f>IFERROR(VLOOKUP($A185,#REF!,21,FALSE),"0")</f>
        <v>0</v>
      </c>
      <c r="Z185" s="53" t="str">
        <f>IFERROR(VLOOKUP($A185,#REF!,21,FALSE),"0")</f>
        <v>0</v>
      </c>
      <c r="AA185" s="53" t="str">
        <f>IFERROR(VLOOKUP($A185,#REF!,21,FALSE),"0")</f>
        <v>0</v>
      </c>
      <c r="AB185" s="53" t="str">
        <f>IFERROR(VLOOKUP($A185,#REF!,21,FALSE),"0")</f>
        <v>0</v>
      </c>
      <c r="AC185" s="56">
        <f t="shared" ref="AC185:AC188" si="69">SUM(Q185:AB185)</f>
        <v>0</v>
      </c>
      <c r="AE185" s="53" t="str">
        <f>$A$43</f>
        <v>mumasasn</v>
      </c>
      <c r="AF185" s="53" t="str">
        <f>IFERROR(VLOOKUP($A185,#REF!,22,FALSE),"0")</f>
        <v>0</v>
      </c>
      <c r="AG185" s="53" t="str">
        <f>IFERROR(VLOOKUP($A185,#REF!,22,FALSE),"0")</f>
        <v>0</v>
      </c>
      <c r="AH185" s="53" t="str">
        <f>IFERROR(VLOOKUP($A185,#REF!,22,FALSE),"0")</f>
        <v>0</v>
      </c>
      <c r="AI185" s="53" t="str">
        <f>IFERROR(VLOOKUP($A185,#REF!,22,FALSE),"0")</f>
        <v>0</v>
      </c>
      <c r="AJ185" s="53" t="str">
        <f>IFERROR(VLOOKUP($A185,#REF!,22,FALSE),"0")</f>
        <v>0</v>
      </c>
      <c r="AK185" s="53" t="str">
        <f>IFERROR(VLOOKUP($A185,#REF!,22,FALSE),"0")</f>
        <v>0</v>
      </c>
      <c r="AL185" s="53" t="str">
        <f>IFERROR(VLOOKUP($A185,#REF!,22,FALSE),"0")</f>
        <v>0</v>
      </c>
      <c r="AM185" s="53" t="str">
        <f>IFERROR(VLOOKUP($A185,#REF!,22,FALSE),"0")</f>
        <v>0</v>
      </c>
      <c r="AN185" s="53" t="str">
        <f>IFERROR(VLOOKUP($A185,#REF!,22,FALSE),"0")</f>
        <v>0</v>
      </c>
      <c r="AO185" s="53" t="str">
        <f>IFERROR(VLOOKUP($A185,#REF!,22,FALSE),"0")</f>
        <v>0</v>
      </c>
      <c r="AP185" s="53" t="str">
        <f>IFERROR(VLOOKUP($A185,#REF!,22,FALSE),"0")</f>
        <v>0</v>
      </c>
      <c r="AQ185" s="53" t="str">
        <f>IFERROR(VLOOKUP($A185,#REF!,22,FALSE),"0")</f>
        <v>0</v>
      </c>
      <c r="AR185" s="56">
        <f t="shared" ref="AR185:AR188" si="70">SUM(AF185:AQ185)</f>
        <v>0</v>
      </c>
      <c r="AT185" s="53" t="str">
        <f>$A$43</f>
        <v>mumasasn</v>
      </c>
      <c r="AU185" s="53" t="str">
        <f>IFERROR(VLOOKUP($A185,#REF!,23,FALSE),"0")</f>
        <v>0</v>
      </c>
      <c r="AV185" s="53" t="str">
        <f>IFERROR(VLOOKUP($A185,#REF!,23,FALSE),"0")</f>
        <v>0</v>
      </c>
      <c r="AW185" s="53" t="str">
        <f>IFERROR(VLOOKUP($A185,#REF!,23,FALSE),"0")</f>
        <v>0</v>
      </c>
      <c r="AX185" s="53" t="str">
        <f>IFERROR(VLOOKUP($A185,#REF!,23,FALSE),"0")</f>
        <v>0</v>
      </c>
      <c r="AY185" s="53" t="str">
        <f>IFERROR(VLOOKUP($A185,#REF!,23,FALSE),"0")</f>
        <v>0</v>
      </c>
      <c r="AZ185" s="53" t="str">
        <f>IFERROR(VLOOKUP($A185,#REF!,23,FALSE),"0")</f>
        <v>0</v>
      </c>
      <c r="BA185" s="53" t="str">
        <f>IFERROR(VLOOKUP($A185,#REF!,23,FALSE),"0")</f>
        <v>0</v>
      </c>
      <c r="BB185" s="53" t="str">
        <f>IFERROR(VLOOKUP($A185,#REF!,23,FALSE),"0")</f>
        <v>0</v>
      </c>
      <c r="BC185" s="53" t="str">
        <f>IFERROR(VLOOKUP($A185,#REF!,23,FALSE),"0")</f>
        <v>0</v>
      </c>
      <c r="BD185" s="53" t="str">
        <f>IFERROR(VLOOKUP($A185,#REF!,23,FALSE),"0")</f>
        <v>0</v>
      </c>
      <c r="BE185" s="53" t="str">
        <f>IFERROR(VLOOKUP($A185,#REF!,23,FALSE),"0")</f>
        <v>0</v>
      </c>
      <c r="BF185" s="53" t="str">
        <f>IFERROR(VLOOKUP($A185,#REF!,23,FALSE),"0")</f>
        <v>0</v>
      </c>
      <c r="BG185" s="56">
        <f t="shared" ref="BG185:BG188" si="71">SUM(AU185:BF185)</f>
        <v>0</v>
      </c>
      <c r="BI185" s="53" t="str">
        <f>$A$43</f>
        <v>mumasasn</v>
      </c>
      <c r="BJ185" s="53" t="str">
        <f>IFERROR(VLOOKUP($A185,#REF!,24,FALSE),"0")</f>
        <v>0</v>
      </c>
      <c r="BK185" s="53" t="str">
        <f>IFERROR(VLOOKUP($A185,#REF!,24,FALSE),"0")</f>
        <v>0</v>
      </c>
      <c r="BL185" s="53" t="str">
        <f>IFERROR(VLOOKUP($A185,#REF!,24,FALSE),"0")</f>
        <v>0</v>
      </c>
      <c r="BM185" s="53" t="str">
        <f>IFERROR(VLOOKUP($A185,#REF!,24,FALSE),"0")</f>
        <v>0</v>
      </c>
      <c r="BN185" s="53" t="str">
        <f>IFERROR(VLOOKUP($A185,#REF!,24,FALSE),"0")</f>
        <v>0</v>
      </c>
      <c r="BO185" s="53" t="str">
        <f>IFERROR(VLOOKUP($A185,#REF!,24,FALSE),"0")</f>
        <v>0</v>
      </c>
      <c r="BP185" s="53" t="str">
        <f>IFERROR(VLOOKUP($A185,#REF!,24,FALSE),"0")</f>
        <v>0</v>
      </c>
      <c r="BQ185" s="53" t="str">
        <f>IFERROR(VLOOKUP($A185,#REF!,24,FALSE),"0")</f>
        <v>0</v>
      </c>
      <c r="BR185" s="53" t="str">
        <f>IFERROR(VLOOKUP($A185,#REF!,24,FALSE),"0")</f>
        <v>0</v>
      </c>
      <c r="BS185" s="53" t="str">
        <f>IFERROR(VLOOKUP($A185,#REF!,24,FALSE),"0")</f>
        <v>0</v>
      </c>
      <c r="BT185" s="53" t="str">
        <f>IFERROR(VLOOKUP($A185,#REF!,24,FALSE),"0")</f>
        <v>0</v>
      </c>
      <c r="BU185" s="53" t="str">
        <f>IFERROR(VLOOKUP($A185,#REF!,24,FALSE),"0")</f>
        <v>0</v>
      </c>
      <c r="BV185" s="56">
        <f t="shared" ref="BV185:BV188" si="72">SUM(BJ185:BU185)</f>
        <v>0</v>
      </c>
      <c r="CK185" s="56"/>
      <c r="CZ185" s="56"/>
    </row>
    <row r="186" spans="1:104" x14ac:dyDescent="0.25">
      <c r="A186" s="53" t="e">
        <f>$A$44</f>
        <v>#REF!</v>
      </c>
      <c r="B186" s="53" t="str">
        <f>IFERROR(VLOOKUP($A186,#REF!,20,FALSE),"0")</f>
        <v>0</v>
      </c>
      <c r="C186" s="53" t="str">
        <f>IFERROR(VLOOKUP($A186,#REF!,20,FALSE),"0")</f>
        <v>0</v>
      </c>
      <c r="D186" s="53" t="str">
        <f>IFERROR(VLOOKUP($A186,#REF!,20,FALSE),"0")</f>
        <v>0</v>
      </c>
      <c r="E186" s="53" t="str">
        <f>IFERROR(VLOOKUP($A186,#REF!,20,FALSE),"0")</f>
        <v>0</v>
      </c>
      <c r="F186" s="53" t="str">
        <f>IFERROR(VLOOKUP($A186,#REF!,20,FALSE),"0")</f>
        <v>0</v>
      </c>
      <c r="G186" s="53" t="str">
        <f>IFERROR(VLOOKUP($A186,#REF!,20,FALSE),"0")</f>
        <v>0</v>
      </c>
      <c r="H186" s="53" t="str">
        <f>IFERROR(VLOOKUP($A186,#REF!,20,FALSE),"0")</f>
        <v>0</v>
      </c>
      <c r="I186" s="53" t="str">
        <f>IFERROR(VLOOKUP($A186,#REF!,20,FALSE),"0")</f>
        <v>0</v>
      </c>
      <c r="J186" s="53" t="str">
        <f>IFERROR(VLOOKUP($A186,#REF!,20,FALSE),"0")</f>
        <v>0</v>
      </c>
      <c r="K186" s="53" t="str">
        <f>IFERROR(VLOOKUP($A186,#REF!,20,FALSE),"0")</f>
        <v>0</v>
      </c>
      <c r="L186" s="53" t="str">
        <f>IFERROR(VLOOKUP($A186,#REF!,20,FALSE),"0")</f>
        <v>0</v>
      </c>
      <c r="M186" s="53" t="str">
        <f>IFERROR(VLOOKUP($A186,#REF!,20,FALSE),"0")</f>
        <v>0</v>
      </c>
      <c r="N186" s="56">
        <f t="shared" si="68"/>
        <v>0</v>
      </c>
      <c r="P186" s="53" t="e">
        <f>$A$44</f>
        <v>#REF!</v>
      </c>
      <c r="Q186" s="53" t="str">
        <f>IFERROR(VLOOKUP($A186,#REF!,21,FALSE),"0")</f>
        <v>0</v>
      </c>
      <c r="R186" s="53" t="str">
        <f>IFERROR(VLOOKUP($A186,#REF!,21,FALSE),"0")</f>
        <v>0</v>
      </c>
      <c r="S186" s="53" t="str">
        <f>IFERROR(VLOOKUP($A186,#REF!,21,FALSE),"0")</f>
        <v>0</v>
      </c>
      <c r="T186" s="53" t="str">
        <f>IFERROR(VLOOKUP($A186,#REF!,21,FALSE),"0")</f>
        <v>0</v>
      </c>
      <c r="U186" s="53" t="str">
        <f>IFERROR(VLOOKUP($A186,#REF!,21,FALSE),"0")</f>
        <v>0</v>
      </c>
      <c r="V186" s="53" t="str">
        <f>IFERROR(VLOOKUP($A186,#REF!,21,FALSE),"0")</f>
        <v>0</v>
      </c>
      <c r="W186" s="53" t="str">
        <f>IFERROR(VLOOKUP($A186,#REF!,21,FALSE),"0")</f>
        <v>0</v>
      </c>
      <c r="X186" s="53" t="str">
        <f>IFERROR(VLOOKUP($A186,#REF!,21,FALSE),"0")</f>
        <v>0</v>
      </c>
      <c r="Y186" s="53" t="str">
        <f>IFERROR(VLOOKUP($A186,#REF!,21,FALSE),"0")</f>
        <v>0</v>
      </c>
      <c r="Z186" s="53" t="str">
        <f>IFERROR(VLOOKUP($A186,#REF!,21,FALSE),"0")</f>
        <v>0</v>
      </c>
      <c r="AA186" s="53" t="str">
        <f>IFERROR(VLOOKUP($A186,#REF!,21,FALSE),"0")</f>
        <v>0</v>
      </c>
      <c r="AB186" s="53" t="str">
        <f>IFERROR(VLOOKUP($A186,#REF!,21,FALSE),"0")</f>
        <v>0</v>
      </c>
      <c r="AC186" s="56">
        <f t="shared" si="69"/>
        <v>0</v>
      </c>
      <c r="AE186" s="53" t="e">
        <f>$A$44</f>
        <v>#REF!</v>
      </c>
      <c r="AF186" s="53" t="str">
        <f>IFERROR(VLOOKUP($A186,#REF!,22,FALSE),"0")</f>
        <v>0</v>
      </c>
      <c r="AG186" s="53" t="str">
        <f>IFERROR(VLOOKUP($A186,#REF!,22,FALSE),"0")</f>
        <v>0</v>
      </c>
      <c r="AH186" s="53" t="str">
        <f>IFERROR(VLOOKUP($A186,#REF!,22,FALSE),"0")</f>
        <v>0</v>
      </c>
      <c r="AI186" s="53" t="str">
        <f>IFERROR(VLOOKUP($A186,#REF!,22,FALSE),"0")</f>
        <v>0</v>
      </c>
      <c r="AJ186" s="53" t="str">
        <f>IFERROR(VLOOKUP($A186,#REF!,22,FALSE),"0")</f>
        <v>0</v>
      </c>
      <c r="AK186" s="53" t="str">
        <f>IFERROR(VLOOKUP($A186,#REF!,22,FALSE),"0")</f>
        <v>0</v>
      </c>
      <c r="AL186" s="53" t="str">
        <f>IFERROR(VLOOKUP($A186,#REF!,22,FALSE),"0")</f>
        <v>0</v>
      </c>
      <c r="AM186" s="53" t="str">
        <f>IFERROR(VLOOKUP($A186,#REF!,22,FALSE),"0")</f>
        <v>0</v>
      </c>
      <c r="AN186" s="53" t="str">
        <f>IFERROR(VLOOKUP($A186,#REF!,22,FALSE),"0")</f>
        <v>0</v>
      </c>
      <c r="AO186" s="53" t="str">
        <f>IFERROR(VLOOKUP($A186,#REF!,22,FALSE),"0")</f>
        <v>0</v>
      </c>
      <c r="AP186" s="53" t="str">
        <f>IFERROR(VLOOKUP($A186,#REF!,22,FALSE),"0")</f>
        <v>0</v>
      </c>
      <c r="AQ186" s="53" t="str">
        <f>IFERROR(VLOOKUP($A186,#REF!,22,FALSE),"0")</f>
        <v>0</v>
      </c>
      <c r="AR186" s="56">
        <f t="shared" si="70"/>
        <v>0</v>
      </c>
      <c r="AT186" s="53" t="e">
        <f>$A$44</f>
        <v>#REF!</v>
      </c>
      <c r="AU186" s="53" t="str">
        <f>IFERROR(VLOOKUP($A186,#REF!,23,FALSE),"0")</f>
        <v>0</v>
      </c>
      <c r="AV186" s="53" t="str">
        <f>IFERROR(VLOOKUP($A186,#REF!,23,FALSE),"0")</f>
        <v>0</v>
      </c>
      <c r="AW186" s="53" t="str">
        <f>IFERROR(VLOOKUP($A186,#REF!,23,FALSE),"0")</f>
        <v>0</v>
      </c>
      <c r="AX186" s="53" t="str">
        <f>IFERROR(VLOOKUP($A186,#REF!,23,FALSE),"0")</f>
        <v>0</v>
      </c>
      <c r="AY186" s="53" t="str">
        <f>IFERROR(VLOOKUP($A186,#REF!,23,FALSE),"0")</f>
        <v>0</v>
      </c>
      <c r="AZ186" s="53" t="str">
        <f>IFERROR(VLOOKUP($A186,#REF!,23,FALSE),"0")</f>
        <v>0</v>
      </c>
      <c r="BA186" s="53" t="str">
        <f>IFERROR(VLOOKUP($A186,#REF!,23,FALSE),"0")</f>
        <v>0</v>
      </c>
      <c r="BB186" s="53" t="str">
        <f>IFERROR(VLOOKUP($A186,#REF!,23,FALSE),"0")</f>
        <v>0</v>
      </c>
      <c r="BC186" s="53" t="str">
        <f>IFERROR(VLOOKUP($A186,#REF!,23,FALSE),"0")</f>
        <v>0</v>
      </c>
      <c r="BD186" s="53" t="str">
        <f>IFERROR(VLOOKUP($A186,#REF!,23,FALSE),"0")</f>
        <v>0</v>
      </c>
      <c r="BE186" s="53" t="str">
        <f>IFERROR(VLOOKUP($A186,#REF!,23,FALSE),"0")</f>
        <v>0</v>
      </c>
      <c r="BF186" s="53" t="str">
        <f>IFERROR(VLOOKUP($A186,#REF!,23,FALSE),"0")</f>
        <v>0</v>
      </c>
      <c r="BG186" s="56">
        <f t="shared" si="71"/>
        <v>0</v>
      </c>
      <c r="BI186" s="53" t="e">
        <f>$A$44</f>
        <v>#REF!</v>
      </c>
      <c r="BJ186" s="53" t="str">
        <f>IFERROR(VLOOKUP($A186,#REF!,24,FALSE),"0")</f>
        <v>0</v>
      </c>
      <c r="BK186" s="53" t="str">
        <f>IFERROR(VLOOKUP($A186,#REF!,24,FALSE),"0")</f>
        <v>0</v>
      </c>
      <c r="BL186" s="53" t="str">
        <f>IFERROR(VLOOKUP($A186,#REF!,24,FALSE),"0")</f>
        <v>0</v>
      </c>
      <c r="BM186" s="53" t="str">
        <f>IFERROR(VLOOKUP($A186,#REF!,24,FALSE),"0")</f>
        <v>0</v>
      </c>
      <c r="BN186" s="53" t="str">
        <f>IFERROR(VLOOKUP($A186,#REF!,24,FALSE),"0")</f>
        <v>0</v>
      </c>
      <c r="BO186" s="53" t="str">
        <f>IFERROR(VLOOKUP($A186,#REF!,24,FALSE),"0")</f>
        <v>0</v>
      </c>
      <c r="BP186" s="53" t="str">
        <f>IFERROR(VLOOKUP($A186,#REF!,24,FALSE),"0")</f>
        <v>0</v>
      </c>
      <c r="BQ186" s="53" t="str">
        <f>IFERROR(VLOOKUP($A186,#REF!,24,FALSE),"0")</f>
        <v>0</v>
      </c>
      <c r="BR186" s="53" t="str">
        <f>IFERROR(VLOOKUP($A186,#REF!,24,FALSE),"0")</f>
        <v>0</v>
      </c>
      <c r="BS186" s="53" t="str">
        <f>IFERROR(VLOOKUP($A186,#REF!,24,FALSE),"0")</f>
        <v>0</v>
      </c>
      <c r="BT186" s="53" t="str">
        <f>IFERROR(VLOOKUP($A186,#REF!,24,FALSE),"0")</f>
        <v>0</v>
      </c>
      <c r="BU186" s="53" t="str">
        <f>IFERROR(VLOOKUP($A186,#REF!,24,FALSE),"0")</f>
        <v>0</v>
      </c>
      <c r="BV186" s="56">
        <f t="shared" si="72"/>
        <v>0</v>
      </c>
      <c r="CK186" s="56"/>
      <c r="CZ186" s="56"/>
    </row>
    <row r="187" spans="1:104" x14ac:dyDescent="0.25">
      <c r="A187" s="53" t="str">
        <f>$A$45</f>
        <v>kentoksu</v>
      </c>
      <c r="B187" s="53" t="str">
        <f>IFERROR(VLOOKUP($A187,#REF!,20,FALSE),"0")</f>
        <v>0</v>
      </c>
      <c r="C187" s="53" t="str">
        <f>IFERROR(VLOOKUP($A187,#REF!,20,FALSE),"0")</f>
        <v>0</v>
      </c>
      <c r="D187" s="53" t="str">
        <f>IFERROR(VLOOKUP($A187,#REF!,20,FALSE),"0")</f>
        <v>0</v>
      </c>
      <c r="E187" s="53" t="str">
        <f>IFERROR(VLOOKUP($A187,#REF!,20,FALSE),"0")</f>
        <v>0</v>
      </c>
      <c r="F187" s="53" t="str">
        <f>IFERROR(VLOOKUP($A187,#REF!,20,FALSE),"0")</f>
        <v>0</v>
      </c>
      <c r="G187" s="53" t="str">
        <f>IFERROR(VLOOKUP($A187,#REF!,20,FALSE),"0")</f>
        <v>0</v>
      </c>
      <c r="H187" s="53" t="str">
        <f>IFERROR(VLOOKUP($A187,#REF!,20,FALSE),"0")</f>
        <v>0</v>
      </c>
      <c r="I187" s="53" t="str">
        <f>IFERROR(VLOOKUP($A187,#REF!,20,FALSE),"0")</f>
        <v>0</v>
      </c>
      <c r="J187" s="53" t="str">
        <f>IFERROR(VLOOKUP($A187,#REF!,20,FALSE),"0")</f>
        <v>0</v>
      </c>
      <c r="K187" s="53" t="str">
        <f>IFERROR(VLOOKUP($A187,#REF!,20,FALSE),"0")</f>
        <v>0</v>
      </c>
      <c r="L187" s="53" t="str">
        <f>IFERROR(VLOOKUP($A187,#REF!,20,FALSE),"0")</f>
        <v>0</v>
      </c>
      <c r="M187" s="53" t="str">
        <f>IFERROR(VLOOKUP($A187,#REF!,20,FALSE),"0")</f>
        <v>0</v>
      </c>
      <c r="N187" s="56">
        <f t="shared" si="68"/>
        <v>0</v>
      </c>
      <c r="P187" s="53" t="str">
        <f>$A$45</f>
        <v>kentoksu</v>
      </c>
      <c r="Q187" s="53" t="str">
        <f>IFERROR(VLOOKUP($A187,#REF!,21,FALSE),"0")</f>
        <v>0</v>
      </c>
      <c r="R187" s="53" t="str">
        <f>IFERROR(VLOOKUP($A187,#REF!,21,FALSE),"0")</f>
        <v>0</v>
      </c>
      <c r="S187" s="53" t="str">
        <f>IFERROR(VLOOKUP($A187,#REF!,21,FALSE),"0")</f>
        <v>0</v>
      </c>
      <c r="T187" s="53" t="str">
        <f>IFERROR(VLOOKUP($A187,#REF!,21,FALSE),"0")</f>
        <v>0</v>
      </c>
      <c r="U187" s="53" t="str">
        <f>IFERROR(VLOOKUP($A187,#REF!,21,FALSE),"0")</f>
        <v>0</v>
      </c>
      <c r="V187" s="53" t="str">
        <f>IFERROR(VLOOKUP($A187,#REF!,21,FALSE),"0")</f>
        <v>0</v>
      </c>
      <c r="W187" s="53" t="str">
        <f>IFERROR(VLOOKUP($A187,#REF!,21,FALSE),"0")</f>
        <v>0</v>
      </c>
      <c r="X187" s="53" t="str">
        <f>IFERROR(VLOOKUP($A187,#REF!,21,FALSE),"0")</f>
        <v>0</v>
      </c>
      <c r="Y187" s="53" t="str">
        <f>IFERROR(VLOOKUP($A187,#REF!,21,FALSE),"0")</f>
        <v>0</v>
      </c>
      <c r="Z187" s="53" t="str">
        <f>IFERROR(VLOOKUP($A187,#REF!,21,FALSE),"0")</f>
        <v>0</v>
      </c>
      <c r="AA187" s="53" t="str">
        <f>IFERROR(VLOOKUP($A187,#REF!,21,FALSE),"0")</f>
        <v>0</v>
      </c>
      <c r="AB187" s="53" t="str">
        <f>IFERROR(VLOOKUP($A187,#REF!,21,FALSE),"0")</f>
        <v>0</v>
      </c>
      <c r="AC187" s="56">
        <f t="shared" si="69"/>
        <v>0</v>
      </c>
      <c r="AE187" s="53" t="str">
        <f>$A$45</f>
        <v>kentoksu</v>
      </c>
      <c r="AF187" s="53" t="str">
        <f>IFERROR(VLOOKUP($A187,#REF!,22,FALSE),"0")</f>
        <v>0</v>
      </c>
      <c r="AG187" s="53" t="str">
        <f>IFERROR(VLOOKUP($A187,#REF!,22,FALSE),"0")</f>
        <v>0</v>
      </c>
      <c r="AH187" s="53" t="str">
        <f>IFERROR(VLOOKUP($A187,#REF!,22,FALSE),"0")</f>
        <v>0</v>
      </c>
      <c r="AI187" s="53" t="str">
        <f>IFERROR(VLOOKUP($A187,#REF!,22,FALSE),"0")</f>
        <v>0</v>
      </c>
      <c r="AJ187" s="53" t="str">
        <f>IFERROR(VLOOKUP($A187,#REF!,22,FALSE),"0")</f>
        <v>0</v>
      </c>
      <c r="AK187" s="53" t="str">
        <f>IFERROR(VLOOKUP($A187,#REF!,22,FALSE),"0")</f>
        <v>0</v>
      </c>
      <c r="AL187" s="53" t="str">
        <f>IFERROR(VLOOKUP($A187,#REF!,22,FALSE),"0")</f>
        <v>0</v>
      </c>
      <c r="AM187" s="53" t="str">
        <f>IFERROR(VLOOKUP($A187,#REF!,22,FALSE),"0")</f>
        <v>0</v>
      </c>
      <c r="AN187" s="53" t="str">
        <f>IFERROR(VLOOKUP($A187,#REF!,22,FALSE),"0")</f>
        <v>0</v>
      </c>
      <c r="AO187" s="53" t="str">
        <f>IFERROR(VLOOKUP($A187,#REF!,22,FALSE),"0")</f>
        <v>0</v>
      </c>
      <c r="AP187" s="53" t="str">
        <f>IFERROR(VLOOKUP($A187,#REF!,22,FALSE),"0")</f>
        <v>0</v>
      </c>
      <c r="AQ187" s="53" t="str">
        <f>IFERROR(VLOOKUP($A187,#REF!,22,FALSE),"0")</f>
        <v>0</v>
      </c>
      <c r="AR187" s="56">
        <f t="shared" si="70"/>
        <v>0</v>
      </c>
      <c r="AT187" s="53" t="str">
        <f>$A$45</f>
        <v>kentoksu</v>
      </c>
      <c r="AU187" s="53" t="str">
        <f>IFERROR(VLOOKUP($A187,#REF!,23,FALSE),"0")</f>
        <v>0</v>
      </c>
      <c r="AV187" s="53" t="str">
        <f>IFERROR(VLOOKUP($A187,#REF!,23,FALSE),"0")</f>
        <v>0</v>
      </c>
      <c r="AW187" s="53" t="str">
        <f>IFERROR(VLOOKUP($A187,#REF!,23,FALSE),"0")</f>
        <v>0</v>
      </c>
      <c r="AX187" s="53" t="str">
        <f>IFERROR(VLOOKUP($A187,#REF!,23,FALSE),"0")</f>
        <v>0</v>
      </c>
      <c r="AY187" s="53" t="str">
        <f>IFERROR(VLOOKUP($A187,#REF!,23,FALSE),"0")</f>
        <v>0</v>
      </c>
      <c r="AZ187" s="53" t="str">
        <f>IFERROR(VLOOKUP($A187,#REF!,23,FALSE),"0")</f>
        <v>0</v>
      </c>
      <c r="BA187" s="53" t="str">
        <f>IFERROR(VLOOKUP($A187,#REF!,23,FALSE),"0")</f>
        <v>0</v>
      </c>
      <c r="BB187" s="53" t="str">
        <f>IFERROR(VLOOKUP($A187,#REF!,23,FALSE),"0")</f>
        <v>0</v>
      </c>
      <c r="BC187" s="53" t="str">
        <f>IFERROR(VLOOKUP($A187,#REF!,23,FALSE),"0")</f>
        <v>0</v>
      </c>
      <c r="BD187" s="53" t="str">
        <f>IFERROR(VLOOKUP($A187,#REF!,23,FALSE),"0")</f>
        <v>0</v>
      </c>
      <c r="BE187" s="53" t="str">
        <f>IFERROR(VLOOKUP($A187,#REF!,23,FALSE),"0")</f>
        <v>0</v>
      </c>
      <c r="BF187" s="53" t="str">
        <f>IFERROR(VLOOKUP($A187,#REF!,23,FALSE),"0")</f>
        <v>0</v>
      </c>
      <c r="BG187" s="56">
        <f t="shared" si="71"/>
        <v>0</v>
      </c>
      <c r="BI187" s="53" t="str">
        <f>$A$45</f>
        <v>kentoksu</v>
      </c>
      <c r="BJ187" s="53" t="str">
        <f>IFERROR(VLOOKUP($A187,#REF!,24,FALSE),"0")</f>
        <v>0</v>
      </c>
      <c r="BK187" s="53" t="str">
        <f>IFERROR(VLOOKUP($A187,#REF!,24,FALSE),"0")</f>
        <v>0</v>
      </c>
      <c r="BL187" s="53" t="str">
        <f>IFERROR(VLOOKUP($A187,#REF!,24,FALSE),"0")</f>
        <v>0</v>
      </c>
      <c r="BM187" s="53" t="str">
        <f>IFERROR(VLOOKUP($A187,#REF!,24,FALSE),"0")</f>
        <v>0</v>
      </c>
      <c r="BN187" s="53" t="str">
        <f>IFERROR(VLOOKUP($A187,#REF!,24,FALSE),"0")</f>
        <v>0</v>
      </c>
      <c r="BO187" s="53" t="str">
        <f>IFERROR(VLOOKUP($A187,#REF!,24,FALSE),"0")</f>
        <v>0</v>
      </c>
      <c r="BP187" s="53" t="str">
        <f>IFERROR(VLOOKUP($A187,#REF!,24,FALSE),"0")</f>
        <v>0</v>
      </c>
      <c r="BQ187" s="53" t="str">
        <f>IFERROR(VLOOKUP($A187,#REF!,24,FALSE),"0")</f>
        <v>0</v>
      </c>
      <c r="BR187" s="53" t="str">
        <f>IFERROR(VLOOKUP($A187,#REF!,24,FALSE),"0")</f>
        <v>0</v>
      </c>
      <c r="BS187" s="53" t="str">
        <f>IFERROR(VLOOKUP($A187,#REF!,24,FALSE),"0")</f>
        <v>0</v>
      </c>
      <c r="BT187" s="53" t="str">
        <f>IFERROR(VLOOKUP($A187,#REF!,24,FALSE),"0")</f>
        <v>0</v>
      </c>
      <c r="BU187" s="53" t="str">
        <f>IFERROR(VLOOKUP($A187,#REF!,24,FALSE),"0")</f>
        <v>0</v>
      </c>
      <c r="BV187" s="56">
        <f t="shared" si="72"/>
        <v>0</v>
      </c>
      <c r="CK187" s="56"/>
      <c r="CZ187" s="56"/>
    </row>
    <row r="188" spans="1:104" x14ac:dyDescent="0.25">
      <c r="A188" s="53" t="e">
        <f>$A$46</f>
        <v>#REF!</v>
      </c>
      <c r="B188" s="53" t="str">
        <f>IFERROR(VLOOKUP($A188,#REF!,20,FALSE),"0")</f>
        <v>0</v>
      </c>
      <c r="C188" s="53" t="str">
        <f>IFERROR(VLOOKUP($A188,#REF!,20,FALSE),"0")</f>
        <v>0</v>
      </c>
      <c r="D188" s="53" t="str">
        <f>IFERROR(VLOOKUP($A188,#REF!,20,FALSE),"0")</f>
        <v>0</v>
      </c>
      <c r="E188" s="53" t="str">
        <f>IFERROR(VLOOKUP($A188,#REF!,20,FALSE),"0")</f>
        <v>0</v>
      </c>
      <c r="F188" s="53" t="str">
        <f>IFERROR(VLOOKUP($A188,#REF!,20,FALSE),"0")</f>
        <v>0</v>
      </c>
      <c r="G188" s="53" t="str">
        <f>IFERROR(VLOOKUP($A188,#REF!,20,FALSE),"0")</f>
        <v>0</v>
      </c>
      <c r="H188" s="53" t="str">
        <f>IFERROR(VLOOKUP($A188,#REF!,20,FALSE),"0")</f>
        <v>0</v>
      </c>
      <c r="I188" s="53" t="str">
        <f>IFERROR(VLOOKUP($A188,#REF!,20,FALSE),"0")</f>
        <v>0</v>
      </c>
      <c r="J188" s="53" t="str">
        <f>IFERROR(VLOOKUP($A188,#REF!,20,FALSE),"0")</f>
        <v>0</v>
      </c>
      <c r="K188" s="53" t="str">
        <f>IFERROR(VLOOKUP($A188,#REF!,20,FALSE),"0")</f>
        <v>0</v>
      </c>
      <c r="L188" s="53" t="str">
        <f>IFERROR(VLOOKUP($A188,#REF!,20,FALSE),"0")</f>
        <v>0</v>
      </c>
      <c r="M188" s="53" t="str">
        <f>IFERROR(VLOOKUP($A188,#REF!,20,FALSE),"0")</f>
        <v>0</v>
      </c>
      <c r="N188" s="56">
        <f t="shared" si="68"/>
        <v>0</v>
      </c>
      <c r="P188" s="53" t="e">
        <f>$A$46</f>
        <v>#REF!</v>
      </c>
      <c r="Q188" s="53" t="str">
        <f>IFERROR(VLOOKUP($A188,#REF!,21,FALSE),"0")</f>
        <v>0</v>
      </c>
      <c r="R188" s="53" t="str">
        <f>IFERROR(VLOOKUP($A188,#REF!,21,FALSE),"0")</f>
        <v>0</v>
      </c>
      <c r="S188" s="53" t="str">
        <f>IFERROR(VLOOKUP($A188,#REF!,21,FALSE),"0")</f>
        <v>0</v>
      </c>
      <c r="T188" s="53" t="str">
        <f>IFERROR(VLOOKUP($A188,#REF!,21,FALSE),"0")</f>
        <v>0</v>
      </c>
      <c r="U188" s="53" t="str">
        <f>IFERROR(VLOOKUP($A188,#REF!,21,FALSE),"0")</f>
        <v>0</v>
      </c>
      <c r="V188" s="53" t="str">
        <f>IFERROR(VLOOKUP($A188,#REF!,21,FALSE),"0")</f>
        <v>0</v>
      </c>
      <c r="W188" s="53" t="str">
        <f>IFERROR(VLOOKUP($A188,#REF!,21,FALSE),"0")</f>
        <v>0</v>
      </c>
      <c r="X188" s="53" t="str">
        <f>IFERROR(VLOOKUP($A188,#REF!,21,FALSE),"0")</f>
        <v>0</v>
      </c>
      <c r="Y188" s="53" t="str">
        <f>IFERROR(VLOOKUP($A188,#REF!,21,FALSE),"0")</f>
        <v>0</v>
      </c>
      <c r="Z188" s="53" t="str">
        <f>IFERROR(VLOOKUP($A188,#REF!,21,FALSE),"0")</f>
        <v>0</v>
      </c>
      <c r="AA188" s="53" t="str">
        <f>IFERROR(VLOOKUP($A188,#REF!,21,FALSE),"0")</f>
        <v>0</v>
      </c>
      <c r="AB188" s="53" t="str">
        <f>IFERROR(VLOOKUP($A188,#REF!,21,FALSE),"0")</f>
        <v>0</v>
      </c>
      <c r="AC188" s="56">
        <f t="shared" si="69"/>
        <v>0</v>
      </c>
      <c r="AE188" s="53" t="e">
        <f>$A$46</f>
        <v>#REF!</v>
      </c>
      <c r="AF188" s="53" t="str">
        <f>IFERROR(VLOOKUP($A188,#REF!,22,FALSE),"0")</f>
        <v>0</v>
      </c>
      <c r="AG188" s="53" t="str">
        <f>IFERROR(VLOOKUP($A188,#REF!,22,FALSE),"0")</f>
        <v>0</v>
      </c>
      <c r="AH188" s="53" t="str">
        <f>IFERROR(VLOOKUP($A188,#REF!,22,FALSE),"0")</f>
        <v>0</v>
      </c>
      <c r="AI188" s="53" t="str">
        <f>IFERROR(VLOOKUP($A188,#REF!,22,FALSE),"0")</f>
        <v>0</v>
      </c>
      <c r="AJ188" s="53" t="str">
        <f>IFERROR(VLOOKUP($A188,#REF!,22,FALSE),"0")</f>
        <v>0</v>
      </c>
      <c r="AK188" s="53" t="str">
        <f>IFERROR(VLOOKUP($A188,#REF!,22,FALSE),"0")</f>
        <v>0</v>
      </c>
      <c r="AL188" s="53" t="str">
        <f>IFERROR(VLOOKUP($A188,#REF!,22,FALSE),"0")</f>
        <v>0</v>
      </c>
      <c r="AM188" s="53" t="str">
        <f>IFERROR(VLOOKUP($A188,#REF!,22,FALSE),"0")</f>
        <v>0</v>
      </c>
      <c r="AN188" s="53" t="str">
        <f>IFERROR(VLOOKUP($A188,#REF!,22,FALSE),"0")</f>
        <v>0</v>
      </c>
      <c r="AO188" s="53" t="str">
        <f>IFERROR(VLOOKUP($A188,#REF!,22,FALSE),"0")</f>
        <v>0</v>
      </c>
      <c r="AP188" s="53" t="str">
        <f>IFERROR(VLOOKUP($A188,#REF!,22,FALSE),"0")</f>
        <v>0</v>
      </c>
      <c r="AQ188" s="53" t="str">
        <f>IFERROR(VLOOKUP($A188,#REF!,22,FALSE),"0")</f>
        <v>0</v>
      </c>
      <c r="AR188" s="56">
        <f t="shared" si="70"/>
        <v>0</v>
      </c>
      <c r="AT188" s="53" t="e">
        <f>$A$46</f>
        <v>#REF!</v>
      </c>
      <c r="AU188" s="53" t="str">
        <f>IFERROR(VLOOKUP($A188,#REF!,23,FALSE),"0")</f>
        <v>0</v>
      </c>
      <c r="AV188" s="53" t="str">
        <f>IFERROR(VLOOKUP($A188,#REF!,23,FALSE),"0")</f>
        <v>0</v>
      </c>
      <c r="AW188" s="53" t="str">
        <f>IFERROR(VLOOKUP($A188,#REF!,23,FALSE),"0")</f>
        <v>0</v>
      </c>
      <c r="AX188" s="53" t="str">
        <f>IFERROR(VLOOKUP($A188,#REF!,23,FALSE),"0")</f>
        <v>0</v>
      </c>
      <c r="AY188" s="53" t="str">
        <f>IFERROR(VLOOKUP($A188,#REF!,23,FALSE),"0")</f>
        <v>0</v>
      </c>
      <c r="AZ188" s="53" t="str">
        <f>IFERROR(VLOOKUP($A188,#REF!,23,FALSE),"0")</f>
        <v>0</v>
      </c>
      <c r="BA188" s="53" t="str">
        <f>IFERROR(VLOOKUP($A188,#REF!,23,FALSE),"0")</f>
        <v>0</v>
      </c>
      <c r="BB188" s="53" t="str">
        <f>IFERROR(VLOOKUP($A188,#REF!,23,FALSE),"0")</f>
        <v>0</v>
      </c>
      <c r="BC188" s="53" t="str">
        <f>IFERROR(VLOOKUP($A188,#REF!,23,FALSE),"0")</f>
        <v>0</v>
      </c>
      <c r="BD188" s="53" t="str">
        <f>IFERROR(VLOOKUP($A188,#REF!,23,FALSE),"0")</f>
        <v>0</v>
      </c>
      <c r="BE188" s="53" t="str">
        <f>IFERROR(VLOOKUP($A188,#REF!,23,FALSE),"0")</f>
        <v>0</v>
      </c>
      <c r="BF188" s="53" t="str">
        <f>IFERROR(VLOOKUP($A188,#REF!,23,FALSE),"0")</f>
        <v>0</v>
      </c>
      <c r="BG188" s="56">
        <f t="shared" si="71"/>
        <v>0</v>
      </c>
      <c r="BI188" s="53" t="e">
        <f>$A$46</f>
        <v>#REF!</v>
      </c>
      <c r="BJ188" s="53" t="str">
        <f>IFERROR(VLOOKUP($A188,#REF!,24,FALSE),"0")</f>
        <v>0</v>
      </c>
      <c r="BK188" s="53" t="str">
        <f>IFERROR(VLOOKUP($A188,#REF!,24,FALSE),"0")</f>
        <v>0</v>
      </c>
      <c r="BL188" s="53" t="str">
        <f>IFERROR(VLOOKUP($A188,#REF!,24,FALSE),"0")</f>
        <v>0</v>
      </c>
      <c r="BM188" s="53" t="str">
        <f>IFERROR(VLOOKUP($A188,#REF!,24,FALSE),"0")</f>
        <v>0</v>
      </c>
      <c r="BN188" s="53" t="str">
        <f>IFERROR(VLOOKUP($A188,#REF!,24,FALSE),"0")</f>
        <v>0</v>
      </c>
      <c r="BO188" s="53" t="str">
        <f>IFERROR(VLOOKUP($A188,#REF!,24,FALSE),"0")</f>
        <v>0</v>
      </c>
      <c r="BP188" s="53" t="str">
        <f>IFERROR(VLOOKUP($A188,#REF!,24,FALSE),"0")</f>
        <v>0</v>
      </c>
      <c r="BQ188" s="53" t="str">
        <f>IFERROR(VLOOKUP($A188,#REF!,24,FALSE),"0")</f>
        <v>0</v>
      </c>
      <c r="BR188" s="53" t="str">
        <f>IFERROR(VLOOKUP($A188,#REF!,24,FALSE),"0")</f>
        <v>0</v>
      </c>
      <c r="BS188" s="53" t="str">
        <f>IFERROR(VLOOKUP($A188,#REF!,24,FALSE),"0")</f>
        <v>0</v>
      </c>
      <c r="BT188" s="53" t="str">
        <f>IFERROR(VLOOKUP($A188,#REF!,24,FALSE),"0")</f>
        <v>0</v>
      </c>
      <c r="BU188" s="53" t="str">
        <f>IFERROR(VLOOKUP($A188,#REF!,24,FALSE),"0")</f>
        <v>0</v>
      </c>
      <c r="BV188" s="56">
        <f t="shared" si="72"/>
        <v>0</v>
      </c>
      <c r="CK188" s="56"/>
      <c r="CZ188" s="56"/>
    </row>
    <row r="189" spans="1:104" s="72" customFormat="1" ht="18" thickBot="1" x14ac:dyDescent="0.3">
      <c r="N189" s="73"/>
      <c r="AC189" s="73"/>
      <c r="AR189" s="73"/>
      <c r="BG189" s="73"/>
      <c r="BV189" s="73"/>
      <c r="CK189" s="73"/>
      <c r="CZ189" s="73"/>
    </row>
    <row r="190" spans="1:104" x14ac:dyDescent="0.25">
      <c r="B190" s="53" t="s">
        <v>100</v>
      </c>
      <c r="C190" s="53" t="s">
        <v>101</v>
      </c>
      <c r="D190" s="53" t="s">
        <v>102</v>
      </c>
      <c r="E190" s="53" t="s">
        <v>103</v>
      </c>
      <c r="F190" s="53" t="s">
        <v>104</v>
      </c>
      <c r="G190" s="53" t="s">
        <v>105</v>
      </c>
      <c r="H190" s="53" t="s">
        <v>106</v>
      </c>
      <c r="I190" s="53" t="s">
        <v>107</v>
      </c>
      <c r="J190" s="53" t="s">
        <v>108</v>
      </c>
      <c r="K190" s="53" t="s">
        <v>109</v>
      </c>
      <c r="L190" s="53" t="s">
        <v>110</v>
      </c>
      <c r="M190" s="53" t="s">
        <v>111</v>
      </c>
      <c r="N190" s="56" t="s">
        <v>6</v>
      </c>
      <c r="Q190" s="53" t="s">
        <v>100</v>
      </c>
      <c r="R190" s="53" t="s">
        <v>101</v>
      </c>
      <c r="S190" s="53" t="s">
        <v>102</v>
      </c>
      <c r="T190" s="53" t="s">
        <v>103</v>
      </c>
      <c r="U190" s="53" t="s">
        <v>104</v>
      </c>
      <c r="V190" s="53" t="s">
        <v>105</v>
      </c>
      <c r="W190" s="53" t="s">
        <v>106</v>
      </c>
      <c r="X190" s="53" t="s">
        <v>107</v>
      </c>
      <c r="Y190" s="53" t="s">
        <v>108</v>
      </c>
      <c r="Z190" s="53" t="s">
        <v>109</v>
      </c>
      <c r="AA190" s="53" t="s">
        <v>110</v>
      </c>
      <c r="AB190" s="53" t="s">
        <v>111</v>
      </c>
      <c r="AC190" s="56" t="s">
        <v>6</v>
      </c>
      <c r="AF190" s="53" t="s">
        <v>100</v>
      </c>
      <c r="AG190" s="53" t="s">
        <v>101</v>
      </c>
      <c r="AH190" s="53" t="s">
        <v>102</v>
      </c>
      <c r="AI190" s="53" t="s">
        <v>103</v>
      </c>
      <c r="AJ190" s="53" t="s">
        <v>104</v>
      </c>
      <c r="AK190" s="53" t="s">
        <v>105</v>
      </c>
      <c r="AL190" s="53" t="s">
        <v>106</v>
      </c>
      <c r="AM190" s="53" t="s">
        <v>107</v>
      </c>
      <c r="AN190" s="53" t="s">
        <v>108</v>
      </c>
      <c r="AO190" s="53" t="s">
        <v>109</v>
      </c>
      <c r="AP190" s="53" t="s">
        <v>110</v>
      </c>
      <c r="AQ190" s="53" t="s">
        <v>111</v>
      </c>
      <c r="AR190" s="56" t="s">
        <v>6</v>
      </c>
      <c r="AU190" s="53" t="s">
        <v>100</v>
      </c>
      <c r="AV190" s="53" t="s">
        <v>101</v>
      </c>
      <c r="AW190" s="53" t="s">
        <v>102</v>
      </c>
      <c r="AX190" s="53" t="s">
        <v>103</v>
      </c>
      <c r="AY190" s="53" t="s">
        <v>104</v>
      </c>
      <c r="AZ190" s="53" t="s">
        <v>105</v>
      </c>
      <c r="BA190" s="53" t="s">
        <v>106</v>
      </c>
      <c r="BB190" s="53" t="s">
        <v>107</v>
      </c>
      <c r="BC190" s="53" t="s">
        <v>108</v>
      </c>
      <c r="BD190" s="53" t="s">
        <v>109</v>
      </c>
      <c r="BE190" s="53" t="s">
        <v>110</v>
      </c>
      <c r="BF190" s="53" t="s">
        <v>111</v>
      </c>
      <c r="BG190" s="56" t="s">
        <v>6</v>
      </c>
      <c r="BJ190" s="53" t="s">
        <v>100</v>
      </c>
      <c r="BK190" s="53" t="s">
        <v>101</v>
      </c>
      <c r="BL190" s="53" t="s">
        <v>102</v>
      </c>
      <c r="BM190" s="53" t="s">
        <v>103</v>
      </c>
      <c r="BN190" s="53" t="s">
        <v>104</v>
      </c>
      <c r="BO190" s="53" t="s">
        <v>105</v>
      </c>
      <c r="BP190" s="53" t="s">
        <v>106</v>
      </c>
      <c r="BQ190" s="53" t="s">
        <v>107</v>
      </c>
      <c r="BR190" s="53" t="s">
        <v>108</v>
      </c>
      <c r="BS190" s="53" t="s">
        <v>109</v>
      </c>
      <c r="BT190" s="53" t="s">
        <v>110</v>
      </c>
      <c r="BU190" s="53" t="s">
        <v>111</v>
      </c>
      <c r="BV190" s="56" t="s">
        <v>6</v>
      </c>
      <c r="CK190" s="56"/>
      <c r="CZ190" s="56"/>
    </row>
    <row r="191" spans="1:104" x14ac:dyDescent="0.25">
      <c r="A191" s="54" t="s">
        <v>28</v>
      </c>
      <c r="N191" s="56"/>
      <c r="P191" s="54" t="s">
        <v>29</v>
      </c>
      <c r="AC191" s="56"/>
      <c r="AE191" s="54" t="s">
        <v>30</v>
      </c>
      <c r="AR191" s="56"/>
      <c r="AT191" s="54" t="s">
        <v>31</v>
      </c>
      <c r="BG191" s="56"/>
      <c r="BI191" s="54" t="s">
        <v>32</v>
      </c>
      <c r="BV191" s="56"/>
      <c r="CK191" s="56"/>
      <c r="CZ191" s="56"/>
    </row>
    <row r="192" spans="1:104" x14ac:dyDescent="0.25">
      <c r="A192" s="53" t="e">
        <f>$A$3</f>
        <v>#REF!</v>
      </c>
      <c r="B192" s="53" t="str">
        <f>IFERROR(VLOOKUP($A192,#REF!,25,FALSE),"0")</f>
        <v>0</v>
      </c>
      <c r="C192" s="53" t="str">
        <f>IFERROR(VLOOKUP($A192,#REF!,25,FALSE),"0")</f>
        <v>0</v>
      </c>
      <c r="D192" s="53" t="str">
        <f>IFERROR(VLOOKUP($A192,#REF!,25,FALSE),"0")</f>
        <v>0</v>
      </c>
      <c r="E192" s="53" t="str">
        <f>IFERROR(VLOOKUP($A192,#REF!,25,FALSE),"0")</f>
        <v>0</v>
      </c>
      <c r="F192" s="53" t="str">
        <f>IFERROR(VLOOKUP($A192,#REF!,25,FALSE),"0")</f>
        <v>0</v>
      </c>
      <c r="G192" s="53" t="str">
        <f>IFERROR(VLOOKUP($A192,#REF!,25,FALSE),"0")</f>
        <v>0</v>
      </c>
      <c r="H192" s="53" t="str">
        <f>IFERROR(VLOOKUP($A192,#REF!,25,FALSE),"0")</f>
        <v>0</v>
      </c>
      <c r="I192" s="53" t="str">
        <f>IFERROR(VLOOKUP($A192,#REF!,25,FALSE),"0")</f>
        <v>0</v>
      </c>
      <c r="J192" s="53" t="str">
        <f>IFERROR(VLOOKUP($A192,#REF!,25,FALSE),"0")</f>
        <v>0</v>
      </c>
      <c r="K192" s="53" t="str">
        <f>IFERROR(VLOOKUP($A192,#REF!,25,FALSE),"0")</f>
        <v>0</v>
      </c>
      <c r="L192" s="53" t="str">
        <f>IFERROR(VLOOKUP($A192,#REF!,25,FALSE),"0")</f>
        <v>0</v>
      </c>
      <c r="M192" s="53" t="str">
        <f>IFERROR(VLOOKUP($A192,#REF!,25,FALSE),"0")</f>
        <v>0</v>
      </c>
      <c r="N192" s="56">
        <f t="shared" ref="N192:N231" si="73">SUM(B192:M192)</f>
        <v>0</v>
      </c>
      <c r="P192" s="53" t="e">
        <f>$A$3</f>
        <v>#REF!</v>
      </c>
      <c r="Q192" s="53" t="str">
        <f>IFERROR(VLOOKUP($A192,#REF!,26,FALSE),"0")</f>
        <v>0</v>
      </c>
      <c r="R192" s="53" t="str">
        <f>IFERROR(VLOOKUP($A192,#REF!,26,FALSE),"0")</f>
        <v>0</v>
      </c>
      <c r="S192" s="53" t="str">
        <f>IFERROR(VLOOKUP($A192,#REF!,26,FALSE),"0")</f>
        <v>0</v>
      </c>
      <c r="T192" s="53" t="str">
        <f>IFERROR(VLOOKUP($A192,#REF!,26,FALSE),"0")</f>
        <v>0</v>
      </c>
      <c r="U192" s="53" t="str">
        <f>IFERROR(VLOOKUP($A192,#REF!,26,FALSE),"0")</f>
        <v>0</v>
      </c>
      <c r="V192" s="53" t="str">
        <f>IFERROR(VLOOKUP($A192,#REF!,26,FALSE),"0")</f>
        <v>0</v>
      </c>
      <c r="W192" s="53" t="str">
        <f>IFERROR(VLOOKUP($A192,#REF!,26,FALSE),"0")</f>
        <v>0</v>
      </c>
      <c r="X192" s="53" t="str">
        <f>IFERROR(VLOOKUP($A192,#REF!,26,FALSE),"0")</f>
        <v>0</v>
      </c>
      <c r="Y192" s="53" t="str">
        <f>IFERROR(VLOOKUP($A192,#REF!,26,FALSE),"0")</f>
        <v>0</v>
      </c>
      <c r="Z192" s="53" t="str">
        <f>IFERROR(VLOOKUP($A192,#REF!,26,FALSE),"0")</f>
        <v>0</v>
      </c>
      <c r="AA192" s="53" t="str">
        <f>IFERROR(VLOOKUP($A192,#REF!,26,FALSE),"0")</f>
        <v>0</v>
      </c>
      <c r="AB192" s="53" t="str">
        <f>IFERROR(VLOOKUP($A192,#REF!,26,FALSE),"0")</f>
        <v>0</v>
      </c>
      <c r="AC192" s="56">
        <f t="shared" ref="AC192:AC231" si="74">SUM(Q192:AB192)</f>
        <v>0</v>
      </c>
      <c r="AE192" s="53" t="e">
        <f>$A$3</f>
        <v>#REF!</v>
      </c>
      <c r="AF192" s="53" t="str">
        <f>IFERROR(VLOOKUP($A192,#REF!,27,FALSE),"0")</f>
        <v>0</v>
      </c>
      <c r="AG192" s="53" t="str">
        <f>IFERROR(VLOOKUP($A192,#REF!,27,FALSE),"0")</f>
        <v>0</v>
      </c>
      <c r="AH192" s="53" t="str">
        <f>IFERROR(VLOOKUP($A192,#REF!,27,FALSE),"0")</f>
        <v>0</v>
      </c>
      <c r="AI192" s="53" t="str">
        <f>IFERROR(VLOOKUP($A192,#REF!,27,FALSE),"0")</f>
        <v>0</v>
      </c>
      <c r="AJ192" s="53" t="str">
        <f>IFERROR(VLOOKUP($A192,#REF!,27,FALSE),"0")</f>
        <v>0</v>
      </c>
      <c r="AK192" s="53" t="str">
        <f>IFERROR(VLOOKUP($A192,#REF!,27,FALSE),"0")</f>
        <v>0</v>
      </c>
      <c r="AL192" s="53" t="str">
        <f>IFERROR(VLOOKUP($A192,#REF!,27,FALSE),"0")</f>
        <v>0</v>
      </c>
      <c r="AM192" s="53" t="str">
        <f>IFERROR(VLOOKUP($A192,#REF!,27,FALSE),"0")</f>
        <v>0</v>
      </c>
      <c r="AN192" s="53" t="str">
        <f>IFERROR(VLOOKUP($A192,#REF!,27,FALSE),"0")</f>
        <v>0</v>
      </c>
      <c r="AO192" s="53" t="str">
        <f>IFERROR(VLOOKUP($A192,#REF!,27,FALSE),"0")</f>
        <v>0</v>
      </c>
      <c r="AP192" s="53" t="str">
        <f>IFERROR(VLOOKUP($A192,#REF!,27,FALSE),"0")</f>
        <v>0</v>
      </c>
      <c r="AQ192" s="53" t="str">
        <f>IFERROR(VLOOKUP($A192,#REF!,27,FALSE),"0")</f>
        <v>0</v>
      </c>
      <c r="AR192" s="56">
        <f t="shared" ref="AR192:AR231" si="75">SUM(AF192:AQ192)</f>
        <v>0</v>
      </c>
      <c r="AT192" s="53" t="e">
        <f>$A$3</f>
        <v>#REF!</v>
      </c>
      <c r="AU192" s="53" t="str">
        <f>IFERROR(VLOOKUP($A192,#REF!,28,FALSE),"0")</f>
        <v>0</v>
      </c>
      <c r="AV192" s="53" t="str">
        <f>IFERROR(VLOOKUP($A192,#REF!,28,FALSE),"0")</f>
        <v>0</v>
      </c>
      <c r="AW192" s="53" t="str">
        <f>IFERROR(VLOOKUP($A192,#REF!,28,FALSE),"0")</f>
        <v>0</v>
      </c>
      <c r="AX192" s="53" t="str">
        <f>IFERROR(VLOOKUP($A192,#REF!,28,FALSE),"0")</f>
        <v>0</v>
      </c>
      <c r="AY192" s="53" t="str">
        <f>IFERROR(VLOOKUP($A192,#REF!,28,FALSE),"0")</f>
        <v>0</v>
      </c>
      <c r="AZ192" s="53" t="str">
        <f>IFERROR(VLOOKUP($A192,#REF!,28,FALSE),"0")</f>
        <v>0</v>
      </c>
      <c r="BA192" s="53" t="str">
        <f>IFERROR(VLOOKUP($A192,#REF!,28,FALSE),"0")</f>
        <v>0</v>
      </c>
      <c r="BB192" s="53" t="str">
        <f>IFERROR(VLOOKUP($A192,#REF!,28,FALSE),"0")</f>
        <v>0</v>
      </c>
      <c r="BC192" s="53" t="str">
        <f>IFERROR(VLOOKUP($A192,#REF!,28,FALSE),"0")</f>
        <v>0</v>
      </c>
      <c r="BD192" s="53" t="str">
        <f>IFERROR(VLOOKUP($A192,#REF!,28,FALSE),"0")</f>
        <v>0</v>
      </c>
      <c r="BE192" s="53" t="str">
        <f>IFERROR(VLOOKUP($A192,#REF!,28,FALSE),"0")</f>
        <v>0</v>
      </c>
      <c r="BF192" s="53" t="str">
        <f>IFERROR(VLOOKUP($A192,#REF!,28,FALSE),"0")</f>
        <v>0</v>
      </c>
      <c r="BG192" s="56">
        <f t="shared" ref="BG192:BG231" si="76">SUM(AU192:BF192)</f>
        <v>0</v>
      </c>
      <c r="BI192" s="53" t="e">
        <f>$A$3</f>
        <v>#REF!</v>
      </c>
      <c r="BJ192" s="53" t="str">
        <f>IFERROR(VLOOKUP($A192,#REF!,29,FALSE),"0")</f>
        <v>0</v>
      </c>
      <c r="BK192" s="53" t="str">
        <f>IFERROR(VLOOKUP($A192,#REF!,29,FALSE),"0")</f>
        <v>0</v>
      </c>
      <c r="BL192" s="53" t="str">
        <f>IFERROR(VLOOKUP($A192,#REF!,29,FALSE),"0")</f>
        <v>0</v>
      </c>
      <c r="BM192" s="53" t="str">
        <f>IFERROR(VLOOKUP($A192,#REF!,29,FALSE),"0")</f>
        <v>0</v>
      </c>
      <c r="BN192" s="53" t="str">
        <f>IFERROR(VLOOKUP($A192,#REF!,29,FALSE),"0")</f>
        <v>0</v>
      </c>
      <c r="BO192" s="53" t="str">
        <f>IFERROR(VLOOKUP($A192,#REF!,29,FALSE),"0")</f>
        <v>0</v>
      </c>
      <c r="BP192" s="53" t="str">
        <f>IFERROR(VLOOKUP($A192,#REF!,29,FALSE),"0")</f>
        <v>0</v>
      </c>
      <c r="BQ192" s="53" t="str">
        <f>IFERROR(VLOOKUP($A192,#REF!,29,FALSE),"0")</f>
        <v>0</v>
      </c>
      <c r="BR192" s="53" t="str">
        <f>IFERROR(VLOOKUP($A192,#REF!,29,FALSE),"0")</f>
        <v>0</v>
      </c>
      <c r="BS192" s="53" t="str">
        <f>IFERROR(VLOOKUP($A192,#REF!,29,FALSE),"0")</f>
        <v>0</v>
      </c>
      <c r="BT192" s="53" t="str">
        <f>IFERROR(VLOOKUP($A192,#REF!,29,FALSE),"0")</f>
        <v>0</v>
      </c>
      <c r="BU192" s="53" t="str">
        <f>IFERROR(VLOOKUP($A192,#REF!,29,FALSE),"0")</f>
        <v>0</v>
      </c>
      <c r="BV192" s="56">
        <f t="shared" ref="BV192:BV231" si="77">SUM(BJ192:BU192)</f>
        <v>0</v>
      </c>
      <c r="CK192" s="56"/>
      <c r="CZ192" s="56"/>
    </row>
    <row r="193" spans="1:104" x14ac:dyDescent="0.25">
      <c r="A193" s="53" t="e">
        <f>$A$4</f>
        <v>#REF!</v>
      </c>
      <c r="B193" s="53" t="str">
        <f>IFERROR(VLOOKUP($A193,#REF!,25,FALSE),"0")</f>
        <v>0</v>
      </c>
      <c r="C193" s="53" t="str">
        <f>IFERROR(VLOOKUP($A193,#REF!,25,FALSE),"0")</f>
        <v>0</v>
      </c>
      <c r="D193" s="53" t="str">
        <f>IFERROR(VLOOKUP($A193,#REF!,25,FALSE),"0")</f>
        <v>0</v>
      </c>
      <c r="E193" s="53" t="str">
        <f>IFERROR(VLOOKUP($A193,#REF!,25,FALSE),"0")</f>
        <v>0</v>
      </c>
      <c r="F193" s="53" t="str">
        <f>IFERROR(VLOOKUP($A193,#REF!,25,FALSE),"0")</f>
        <v>0</v>
      </c>
      <c r="G193" s="53" t="str">
        <f>IFERROR(VLOOKUP($A193,#REF!,25,FALSE),"0")</f>
        <v>0</v>
      </c>
      <c r="H193" s="53" t="str">
        <f>IFERROR(VLOOKUP($A193,#REF!,25,FALSE),"0")</f>
        <v>0</v>
      </c>
      <c r="I193" s="53" t="str">
        <f>IFERROR(VLOOKUP($A193,#REF!,25,FALSE),"0")</f>
        <v>0</v>
      </c>
      <c r="J193" s="53" t="str">
        <f>IFERROR(VLOOKUP($A193,#REF!,25,FALSE),"0")</f>
        <v>0</v>
      </c>
      <c r="K193" s="53" t="str">
        <f>IFERROR(VLOOKUP($A193,#REF!,25,FALSE),"0")</f>
        <v>0</v>
      </c>
      <c r="L193" s="53" t="str">
        <f>IFERROR(VLOOKUP($A193,#REF!,25,FALSE),"0")</f>
        <v>0</v>
      </c>
      <c r="M193" s="53" t="str">
        <f>IFERROR(VLOOKUP($A193,#REF!,25,FALSE),"0")</f>
        <v>0</v>
      </c>
      <c r="N193" s="56">
        <f t="shared" si="73"/>
        <v>0</v>
      </c>
      <c r="P193" s="53" t="e">
        <f>$A$4</f>
        <v>#REF!</v>
      </c>
      <c r="Q193" s="53" t="str">
        <f>IFERROR(VLOOKUP($A193,#REF!,26,FALSE),"0")</f>
        <v>0</v>
      </c>
      <c r="R193" s="53" t="str">
        <f>IFERROR(VLOOKUP($A193,#REF!,26,FALSE),"0")</f>
        <v>0</v>
      </c>
      <c r="S193" s="53" t="str">
        <f>IFERROR(VLOOKUP($A193,#REF!,26,FALSE),"0")</f>
        <v>0</v>
      </c>
      <c r="T193" s="53" t="str">
        <f>IFERROR(VLOOKUP($A193,#REF!,26,FALSE),"0")</f>
        <v>0</v>
      </c>
      <c r="U193" s="53" t="str">
        <f>IFERROR(VLOOKUP($A193,#REF!,26,FALSE),"0")</f>
        <v>0</v>
      </c>
      <c r="V193" s="53" t="str">
        <f>IFERROR(VLOOKUP($A193,#REF!,26,FALSE),"0")</f>
        <v>0</v>
      </c>
      <c r="W193" s="53" t="str">
        <f>IFERROR(VLOOKUP($A193,#REF!,26,FALSE),"0")</f>
        <v>0</v>
      </c>
      <c r="X193" s="53" t="str">
        <f>IFERROR(VLOOKUP($A193,#REF!,26,FALSE),"0")</f>
        <v>0</v>
      </c>
      <c r="Y193" s="53" t="str">
        <f>IFERROR(VLOOKUP($A193,#REF!,26,FALSE),"0")</f>
        <v>0</v>
      </c>
      <c r="Z193" s="53" t="str">
        <f>IFERROR(VLOOKUP($A193,#REF!,26,FALSE),"0")</f>
        <v>0</v>
      </c>
      <c r="AA193" s="53" t="str">
        <f>IFERROR(VLOOKUP($A193,#REF!,26,FALSE),"0")</f>
        <v>0</v>
      </c>
      <c r="AB193" s="53" t="str">
        <f>IFERROR(VLOOKUP($A193,#REF!,26,FALSE),"0")</f>
        <v>0</v>
      </c>
      <c r="AC193" s="56">
        <f t="shared" si="74"/>
        <v>0</v>
      </c>
      <c r="AE193" s="53" t="e">
        <f>$A$4</f>
        <v>#REF!</v>
      </c>
      <c r="AF193" s="53" t="str">
        <f>IFERROR(VLOOKUP($A193,#REF!,27,FALSE),"0")</f>
        <v>0</v>
      </c>
      <c r="AG193" s="53" t="str">
        <f>IFERROR(VLOOKUP($A193,#REF!,27,FALSE),"0")</f>
        <v>0</v>
      </c>
      <c r="AH193" s="53" t="str">
        <f>IFERROR(VLOOKUP($A193,#REF!,27,FALSE),"0")</f>
        <v>0</v>
      </c>
      <c r="AI193" s="53" t="str">
        <f>IFERROR(VLOOKUP($A193,#REF!,27,FALSE),"0")</f>
        <v>0</v>
      </c>
      <c r="AJ193" s="53" t="str">
        <f>IFERROR(VLOOKUP($A193,#REF!,27,FALSE),"0")</f>
        <v>0</v>
      </c>
      <c r="AK193" s="53" t="str">
        <f>IFERROR(VLOOKUP($A193,#REF!,27,FALSE),"0")</f>
        <v>0</v>
      </c>
      <c r="AL193" s="53" t="str">
        <f>IFERROR(VLOOKUP($A193,#REF!,27,FALSE),"0")</f>
        <v>0</v>
      </c>
      <c r="AM193" s="53" t="str">
        <f>IFERROR(VLOOKUP($A193,#REF!,27,FALSE),"0")</f>
        <v>0</v>
      </c>
      <c r="AN193" s="53" t="str">
        <f>IFERROR(VLOOKUP($A193,#REF!,27,FALSE),"0")</f>
        <v>0</v>
      </c>
      <c r="AO193" s="53" t="str">
        <f>IFERROR(VLOOKUP($A193,#REF!,27,FALSE),"0")</f>
        <v>0</v>
      </c>
      <c r="AP193" s="53" t="str">
        <f>IFERROR(VLOOKUP($A193,#REF!,27,FALSE),"0")</f>
        <v>0</v>
      </c>
      <c r="AQ193" s="53" t="str">
        <f>IFERROR(VLOOKUP($A193,#REF!,27,FALSE),"0")</f>
        <v>0</v>
      </c>
      <c r="AR193" s="56">
        <f t="shared" si="75"/>
        <v>0</v>
      </c>
      <c r="AT193" s="53" t="e">
        <f>$A$4</f>
        <v>#REF!</v>
      </c>
      <c r="AU193" s="53" t="str">
        <f>IFERROR(VLOOKUP($A193,#REF!,28,FALSE),"0")</f>
        <v>0</v>
      </c>
      <c r="AV193" s="53" t="str">
        <f>IFERROR(VLOOKUP($A193,#REF!,28,FALSE),"0")</f>
        <v>0</v>
      </c>
      <c r="AW193" s="53" t="str">
        <f>IFERROR(VLOOKUP($A193,#REF!,28,FALSE),"0")</f>
        <v>0</v>
      </c>
      <c r="AX193" s="53" t="str">
        <f>IFERROR(VLOOKUP($A193,#REF!,28,FALSE),"0")</f>
        <v>0</v>
      </c>
      <c r="AY193" s="53" t="str">
        <f>IFERROR(VLOOKUP($A193,#REF!,28,FALSE),"0")</f>
        <v>0</v>
      </c>
      <c r="AZ193" s="53" t="str">
        <f>IFERROR(VLOOKUP($A193,#REF!,28,FALSE),"0")</f>
        <v>0</v>
      </c>
      <c r="BA193" s="53" t="str">
        <f>IFERROR(VLOOKUP($A193,#REF!,28,FALSE),"0")</f>
        <v>0</v>
      </c>
      <c r="BB193" s="53" t="str">
        <f>IFERROR(VLOOKUP($A193,#REF!,28,FALSE),"0")</f>
        <v>0</v>
      </c>
      <c r="BC193" s="53" t="str">
        <f>IFERROR(VLOOKUP($A193,#REF!,28,FALSE),"0")</f>
        <v>0</v>
      </c>
      <c r="BD193" s="53" t="str">
        <f>IFERROR(VLOOKUP($A193,#REF!,28,FALSE),"0")</f>
        <v>0</v>
      </c>
      <c r="BE193" s="53" t="str">
        <f>IFERROR(VLOOKUP($A193,#REF!,28,FALSE),"0")</f>
        <v>0</v>
      </c>
      <c r="BF193" s="53" t="str">
        <f>IFERROR(VLOOKUP($A193,#REF!,28,FALSE),"0")</f>
        <v>0</v>
      </c>
      <c r="BG193" s="56">
        <f t="shared" si="76"/>
        <v>0</v>
      </c>
      <c r="BI193" s="53" t="e">
        <f>$A$4</f>
        <v>#REF!</v>
      </c>
      <c r="BJ193" s="53" t="str">
        <f>IFERROR(VLOOKUP($A193,#REF!,29,FALSE),"0")</f>
        <v>0</v>
      </c>
      <c r="BK193" s="53" t="str">
        <f>IFERROR(VLOOKUP($A193,#REF!,29,FALSE),"0")</f>
        <v>0</v>
      </c>
      <c r="BL193" s="53" t="str">
        <f>IFERROR(VLOOKUP($A193,#REF!,29,FALSE),"0")</f>
        <v>0</v>
      </c>
      <c r="BM193" s="53" t="str">
        <f>IFERROR(VLOOKUP($A193,#REF!,29,FALSE),"0")</f>
        <v>0</v>
      </c>
      <c r="BN193" s="53" t="str">
        <f>IFERROR(VLOOKUP($A193,#REF!,29,FALSE),"0")</f>
        <v>0</v>
      </c>
      <c r="BO193" s="53" t="str">
        <f>IFERROR(VLOOKUP($A193,#REF!,29,FALSE),"0")</f>
        <v>0</v>
      </c>
      <c r="BP193" s="53" t="str">
        <f>IFERROR(VLOOKUP($A193,#REF!,29,FALSE),"0")</f>
        <v>0</v>
      </c>
      <c r="BQ193" s="53" t="str">
        <f>IFERROR(VLOOKUP($A193,#REF!,29,FALSE),"0")</f>
        <v>0</v>
      </c>
      <c r="BR193" s="53" t="str">
        <f>IFERROR(VLOOKUP($A193,#REF!,29,FALSE),"0")</f>
        <v>0</v>
      </c>
      <c r="BS193" s="53" t="str">
        <f>IFERROR(VLOOKUP($A193,#REF!,29,FALSE),"0")</f>
        <v>0</v>
      </c>
      <c r="BT193" s="53" t="str">
        <f>IFERROR(VLOOKUP($A193,#REF!,29,FALSE),"0")</f>
        <v>0</v>
      </c>
      <c r="BU193" s="53" t="str">
        <f>IFERROR(VLOOKUP($A193,#REF!,29,FALSE),"0")</f>
        <v>0</v>
      </c>
      <c r="BV193" s="56">
        <f t="shared" si="77"/>
        <v>0</v>
      </c>
      <c r="CK193" s="56"/>
      <c r="CZ193" s="56"/>
    </row>
    <row r="194" spans="1:104" x14ac:dyDescent="0.25">
      <c r="A194" s="53" t="e">
        <f>$A$5</f>
        <v>#REF!</v>
      </c>
      <c r="B194" s="53" t="str">
        <f>IFERROR(VLOOKUP($A194,#REF!,25,FALSE),"0")</f>
        <v>0</v>
      </c>
      <c r="C194" s="53" t="str">
        <f>IFERROR(VLOOKUP($A194,#REF!,25,FALSE),"0")</f>
        <v>0</v>
      </c>
      <c r="D194" s="53" t="str">
        <f>IFERROR(VLOOKUP($A194,#REF!,25,FALSE),"0")</f>
        <v>0</v>
      </c>
      <c r="E194" s="53" t="str">
        <f>IFERROR(VLOOKUP($A194,#REF!,25,FALSE),"0")</f>
        <v>0</v>
      </c>
      <c r="F194" s="53" t="str">
        <f>IFERROR(VLOOKUP($A194,#REF!,25,FALSE),"0")</f>
        <v>0</v>
      </c>
      <c r="G194" s="53" t="str">
        <f>IFERROR(VLOOKUP($A194,#REF!,25,FALSE),"0")</f>
        <v>0</v>
      </c>
      <c r="H194" s="53" t="str">
        <f>IFERROR(VLOOKUP($A194,#REF!,25,FALSE),"0")</f>
        <v>0</v>
      </c>
      <c r="I194" s="53" t="str">
        <f>IFERROR(VLOOKUP($A194,#REF!,25,FALSE),"0")</f>
        <v>0</v>
      </c>
      <c r="J194" s="53" t="str">
        <f>IFERROR(VLOOKUP($A194,#REF!,25,FALSE),"0")</f>
        <v>0</v>
      </c>
      <c r="K194" s="53" t="str">
        <f>IFERROR(VLOOKUP($A194,#REF!,25,FALSE),"0")</f>
        <v>0</v>
      </c>
      <c r="L194" s="53" t="str">
        <f>IFERROR(VLOOKUP($A194,#REF!,25,FALSE),"0")</f>
        <v>0</v>
      </c>
      <c r="M194" s="53" t="str">
        <f>IFERROR(VLOOKUP($A194,#REF!,25,FALSE),"0")</f>
        <v>0</v>
      </c>
      <c r="N194" s="56">
        <f t="shared" si="73"/>
        <v>0</v>
      </c>
      <c r="P194" s="53" t="e">
        <f>$A$5</f>
        <v>#REF!</v>
      </c>
      <c r="Q194" s="53" t="str">
        <f>IFERROR(VLOOKUP($A194,#REF!,26,FALSE),"0")</f>
        <v>0</v>
      </c>
      <c r="R194" s="53" t="str">
        <f>IFERROR(VLOOKUP($A194,#REF!,26,FALSE),"0")</f>
        <v>0</v>
      </c>
      <c r="S194" s="53" t="str">
        <f>IFERROR(VLOOKUP($A194,#REF!,26,FALSE),"0")</f>
        <v>0</v>
      </c>
      <c r="T194" s="53" t="str">
        <f>IFERROR(VLOOKUP($A194,#REF!,26,FALSE),"0")</f>
        <v>0</v>
      </c>
      <c r="U194" s="53" t="str">
        <f>IFERROR(VLOOKUP($A194,#REF!,26,FALSE),"0")</f>
        <v>0</v>
      </c>
      <c r="V194" s="53" t="str">
        <f>IFERROR(VLOOKUP($A194,#REF!,26,FALSE),"0")</f>
        <v>0</v>
      </c>
      <c r="W194" s="53" t="str">
        <f>IFERROR(VLOOKUP($A194,#REF!,26,FALSE),"0")</f>
        <v>0</v>
      </c>
      <c r="X194" s="53" t="str">
        <f>IFERROR(VLOOKUP($A194,#REF!,26,FALSE),"0")</f>
        <v>0</v>
      </c>
      <c r="Y194" s="53" t="str">
        <f>IFERROR(VLOOKUP($A194,#REF!,26,FALSE),"0")</f>
        <v>0</v>
      </c>
      <c r="Z194" s="53" t="str">
        <f>IFERROR(VLOOKUP($A194,#REF!,26,FALSE),"0")</f>
        <v>0</v>
      </c>
      <c r="AA194" s="53" t="str">
        <f>IFERROR(VLOOKUP($A194,#REF!,26,FALSE),"0")</f>
        <v>0</v>
      </c>
      <c r="AB194" s="53" t="str">
        <f>IFERROR(VLOOKUP($A194,#REF!,26,FALSE),"0")</f>
        <v>0</v>
      </c>
      <c r="AC194" s="56">
        <f t="shared" si="74"/>
        <v>0</v>
      </c>
      <c r="AE194" s="53" t="e">
        <f>$A$5</f>
        <v>#REF!</v>
      </c>
      <c r="AF194" s="53" t="str">
        <f>IFERROR(VLOOKUP($A194,#REF!,27,FALSE),"0")</f>
        <v>0</v>
      </c>
      <c r="AG194" s="53" t="str">
        <f>IFERROR(VLOOKUP($A194,#REF!,27,FALSE),"0")</f>
        <v>0</v>
      </c>
      <c r="AH194" s="53" t="str">
        <f>IFERROR(VLOOKUP($A194,#REF!,27,FALSE),"0")</f>
        <v>0</v>
      </c>
      <c r="AI194" s="53" t="str">
        <f>IFERROR(VLOOKUP($A194,#REF!,27,FALSE),"0")</f>
        <v>0</v>
      </c>
      <c r="AJ194" s="53" t="str">
        <f>IFERROR(VLOOKUP($A194,#REF!,27,FALSE),"0")</f>
        <v>0</v>
      </c>
      <c r="AK194" s="53" t="str">
        <f>IFERROR(VLOOKUP($A194,#REF!,27,FALSE),"0")</f>
        <v>0</v>
      </c>
      <c r="AL194" s="53" t="str">
        <f>IFERROR(VLOOKUP($A194,#REF!,27,FALSE),"0")</f>
        <v>0</v>
      </c>
      <c r="AM194" s="53" t="str">
        <f>IFERROR(VLOOKUP($A194,#REF!,27,FALSE),"0")</f>
        <v>0</v>
      </c>
      <c r="AN194" s="53" t="str">
        <f>IFERROR(VLOOKUP($A194,#REF!,27,FALSE),"0")</f>
        <v>0</v>
      </c>
      <c r="AO194" s="53" t="str">
        <f>IFERROR(VLOOKUP($A194,#REF!,27,FALSE),"0")</f>
        <v>0</v>
      </c>
      <c r="AP194" s="53" t="str">
        <f>IFERROR(VLOOKUP($A194,#REF!,27,FALSE),"0")</f>
        <v>0</v>
      </c>
      <c r="AQ194" s="53" t="str">
        <f>IFERROR(VLOOKUP($A194,#REF!,27,FALSE),"0")</f>
        <v>0</v>
      </c>
      <c r="AR194" s="56">
        <f t="shared" si="75"/>
        <v>0</v>
      </c>
      <c r="AT194" s="53" t="e">
        <f>$A$5</f>
        <v>#REF!</v>
      </c>
      <c r="AU194" s="53" t="str">
        <f>IFERROR(VLOOKUP($A194,#REF!,28,FALSE),"0")</f>
        <v>0</v>
      </c>
      <c r="AV194" s="53" t="str">
        <f>IFERROR(VLOOKUP($A194,#REF!,28,FALSE),"0")</f>
        <v>0</v>
      </c>
      <c r="AW194" s="53" t="str">
        <f>IFERROR(VLOOKUP($A194,#REF!,28,FALSE),"0")</f>
        <v>0</v>
      </c>
      <c r="AX194" s="53" t="str">
        <f>IFERROR(VLOOKUP($A194,#REF!,28,FALSE),"0")</f>
        <v>0</v>
      </c>
      <c r="AY194" s="53" t="str">
        <f>IFERROR(VLOOKUP($A194,#REF!,28,FALSE),"0")</f>
        <v>0</v>
      </c>
      <c r="AZ194" s="53" t="str">
        <f>IFERROR(VLOOKUP($A194,#REF!,28,FALSE),"0")</f>
        <v>0</v>
      </c>
      <c r="BA194" s="53" t="str">
        <f>IFERROR(VLOOKUP($A194,#REF!,28,FALSE),"0")</f>
        <v>0</v>
      </c>
      <c r="BB194" s="53" t="str">
        <f>IFERROR(VLOOKUP($A194,#REF!,28,FALSE),"0")</f>
        <v>0</v>
      </c>
      <c r="BC194" s="53" t="str">
        <f>IFERROR(VLOOKUP($A194,#REF!,28,FALSE),"0")</f>
        <v>0</v>
      </c>
      <c r="BD194" s="53" t="str">
        <f>IFERROR(VLOOKUP($A194,#REF!,28,FALSE),"0")</f>
        <v>0</v>
      </c>
      <c r="BE194" s="53" t="str">
        <f>IFERROR(VLOOKUP($A194,#REF!,28,FALSE),"0")</f>
        <v>0</v>
      </c>
      <c r="BF194" s="53" t="str">
        <f>IFERROR(VLOOKUP($A194,#REF!,28,FALSE),"0")</f>
        <v>0</v>
      </c>
      <c r="BG194" s="56">
        <f t="shared" si="76"/>
        <v>0</v>
      </c>
      <c r="BI194" s="53" t="e">
        <f>$A$5</f>
        <v>#REF!</v>
      </c>
      <c r="BJ194" s="53" t="str">
        <f>IFERROR(VLOOKUP($A194,#REF!,29,FALSE),"0")</f>
        <v>0</v>
      </c>
      <c r="BK194" s="53" t="str">
        <f>IFERROR(VLOOKUP($A194,#REF!,29,FALSE),"0")</f>
        <v>0</v>
      </c>
      <c r="BL194" s="53" t="str">
        <f>IFERROR(VLOOKUP($A194,#REF!,29,FALSE),"0")</f>
        <v>0</v>
      </c>
      <c r="BM194" s="53" t="str">
        <f>IFERROR(VLOOKUP($A194,#REF!,29,FALSE),"0")</f>
        <v>0</v>
      </c>
      <c r="BN194" s="53" t="str">
        <f>IFERROR(VLOOKUP($A194,#REF!,29,FALSE),"0")</f>
        <v>0</v>
      </c>
      <c r="BO194" s="53" t="str">
        <f>IFERROR(VLOOKUP($A194,#REF!,29,FALSE),"0")</f>
        <v>0</v>
      </c>
      <c r="BP194" s="53" t="str">
        <f>IFERROR(VLOOKUP($A194,#REF!,29,FALSE),"0")</f>
        <v>0</v>
      </c>
      <c r="BQ194" s="53" t="str">
        <f>IFERROR(VLOOKUP($A194,#REF!,29,FALSE),"0")</f>
        <v>0</v>
      </c>
      <c r="BR194" s="53" t="str">
        <f>IFERROR(VLOOKUP($A194,#REF!,29,FALSE),"0")</f>
        <v>0</v>
      </c>
      <c r="BS194" s="53" t="str">
        <f>IFERROR(VLOOKUP($A194,#REF!,29,FALSE),"0")</f>
        <v>0</v>
      </c>
      <c r="BT194" s="53" t="str">
        <f>IFERROR(VLOOKUP($A194,#REF!,29,FALSE),"0")</f>
        <v>0</v>
      </c>
      <c r="BU194" s="53" t="str">
        <f>IFERROR(VLOOKUP($A194,#REF!,29,FALSE),"0")</f>
        <v>0</v>
      </c>
      <c r="BV194" s="56">
        <f t="shared" si="77"/>
        <v>0</v>
      </c>
      <c r="CK194" s="56"/>
      <c r="CZ194" s="56"/>
    </row>
    <row r="195" spans="1:104" x14ac:dyDescent="0.25">
      <c r="A195" s="53" t="str">
        <f>$A$6</f>
        <v>yagiha</v>
      </c>
      <c r="B195" s="53" t="str">
        <f>IFERROR(VLOOKUP($A195,#REF!,25,FALSE),"0")</f>
        <v>0</v>
      </c>
      <c r="C195" s="53" t="str">
        <f>IFERROR(VLOOKUP($A195,#REF!,25,FALSE),"0")</f>
        <v>0</v>
      </c>
      <c r="D195" s="53" t="str">
        <f>IFERROR(VLOOKUP($A195,#REF!,25,FALSE),"0")</f>
        <v>0</v>
      </c>
      <c r="E195" s="53" t="str">
        <f>IFERROR(VLOOKUP($A195,#REF!,25,FALSE),"0")</f>
        <v>0</v>
      </c>
      <c r="F195" s="53" t="str">
        <f>IFERROR(VLOOKUP($A195,#REF!,25,FALSE),"0")</f>
        <v>0</v>
      </c>
      <c r="G195" s="53" t="str">
        <f>IFERROR(VLOOKUP($A195,#REF!,25,FALSE),"0")</f>
        <v>0</v>
      </c>
      <c r="H195" s="53" t="str">
        <f>IFERROR(VLOOKUP($A195,#REF!,25,FALSE),"0")</f>
        <v>0</v>
      </c>
      <c r="I195" s="53" t="str">
        <f>IFERROR(VLOOKUP($A195,#REF!,25,FALSE),"0")</f>
        <v>0</v>
      </c>
      <c r="J195" s="53" t="str">
        <f>IFERROR(VLOOKUP($A195,#REF!,25,FALSE),"0")</f>
        <v>0</v>
      </c>
      <c r="K195" s="53" t="str">
        <f>IFERROR(VLOOKUP($A195,#REF!,25,FALSE),"0")</f>
        <v>0</v>
      </c>
      <c r="L195" s="53" t="str">
        <f>IFERROR(VLOOKUP($A195,#REF!,25,FALSE),"0")</f>
        <v>0</v>
      </c>
      <c r="M195" s="53" t="str">
        <f>IFERROR(VLOOKUP($A195,#REF!,25,FALSE),"0")</f>
        <v>0</v>
      </c>
      <c r="N195" s="56">
        <f t="shared" si="73"/>
        <v>0</v>
      </c>
      <c r="P195" s="53" t="str">
        <f>$A$6</f>
        <v>yagiha</v>
      </c>
      <c r="Q195" s="53" t="str">
        <f>IFERROR(VLOOKUP($A195,#REF!,26,FALSE),"0")</f>
        <v>0</v>
      </c>
      <c r="R195" s="53" t="str">
        <f>IFERROR(VLOOKUP($A195,#REF!,26,FALSE),"0")</f>
        <v>0</v>
      </c>
      <c r="S195" s="53" t="str">
        <f>IFERROR(VLOOKUP($A195,#REF!,26,FALSE),"0")</f>
        <v>0</v>
      </c>
      <c r="T195" s="53" t="str">
        <f>IFERROR(VLOOKUP($A195,#REF!,26,FALSE),"0")</f>
        <v>0</v>
      </c>
      <c r="U195" s="53" t="str">
        <f>IFERROR(VLOOKUP($A195,#REF!,26,FALSE),"0")</f>
        <v>0</v>
      </c>
      <c r="V195" s="53" t="str">
        <f>IFERROR(VLOOKUP($A195,#REF!,26,FALSE),"0")</f>
        <v>0</v>
      </c>
      <c r="W195" s="53" t="str">
        <f>IFERROR(VLOOKUP($A195,#REF!,26,FALSE),"0")</f>
        <v>0</v>
      </c>
      <c r="X195" s="53" t="str">
        <f>IFERROR(VLOOKUP($A195,#REF!,26,FALSE),"0")</f>
        <v>0</v>
      </c>
      <c r="Y195" s="53" t="str">
        <f>IFERROR(VLOOKUP($A195,#REF!,26,FALSE),"0")</f>
        <v>0</v>
      </c>
      <c r="Z195" s="53" t="str">
        <f>IFERROR(VLOOKUP($A195,#REF!,26,FALSE),"0")</f>
        <v>0</v>
      </c>
      <c r="AA195" s="53" t="str">
        <f>IFERROR(VLOOKUP($A195,#REF!,26,FALSE),"0")</f>
        <v>0</v>
      </c>
      <c r="AB195" s="53" t="str">
        <f>IFERROR(VLOOKUP($A195,#REF!,26,FALSE),"0")</f>
        <v>0</v>
      </c>
      <c r="AC195" s="56">
        <f t="shared" si="74"/>
        <v>0</v>
      </c>
      <c r="AE195" s="53" t="str">
        <f>$A$6</f>
        <v>yagiha</v>
      </c>
      <c r="AF195" s="53" t="str">
        <f>IFERROR(VLOOKUP($A195,#REF!,27,FALSE),"0")</f>
        <v>0</v>
      </c>
      <c r="AG195" s="53" t="str">
        <f>IFERROR(VLOOKUP($A195,#REF!,27,FALSE),"0")</f>
        <v>0</v>
      </c>
      <c r="AH195" s="53" t="str">
        <f>IFERROR(VLOOKUP($A195,#REF!,27,FALSE),"0")</f>
        <v>0</v>
      </c>
      <c r="AI195" s="53" t="str">
        <f>IFERROR(VLOOKUP($A195,#REF!,27,FALSE),"0")</f>
        <v>0</v>
      </c>
      <c r="AJ195" s="53" t="str">
        <f>IFERROR(VLOOKUP($A195,#REF!,27,FALSE),"0")</f>
        <v>0</v>
      </c>
      <c r="AK195" s="53" t="str">
        <f>IFERROR(VLOOKUP($A195,#REF!,27,FALSE),"0")</f>
        <v>0</v>
      </c>
      <c r="AL195" s="53" t="str">
        <f>IFERROR(VLOOKUP($A195,#REF!,27,FALSE),"0")</f>
        <v>0</v>
      </c>
      <c r="AM195" s="53" t="str">
        <f>IFERROR(VLOOKUP($A195,#REF!,27,FALSE),"0")</f>
        <v>0</v>
      </c>
      <c r="AN195" s="53" t="str">
        <f>IFERROR(VLOOKUP($A195,#REF!,27,FALSE),"0")</f>
        <v>0</v>
      </c>
      <c r="AO195" s="53" t="str">
        <f>IFERROR(VLOOKUP($A195,#REF!,27,FALSE),"0")</f>
        <v>0</v>
      </c>
      <c r="AP195" s="53" t="str">
        <f>IFERROR(VLOOKUP($A195,#REF!,27,FALSE),"0")</f>
        <v>0</v>
      </c>
      <c r="AQ195" s="53" t="str">
        <f>IFERROR(VLOOKUP($A195,#REF!,27,FALSE),"0")</f>
        <v>0</v>
      </c>
      <c r="AR195" s="56">
        <f t="shared" si="75"/>
        <v>0</v>
      </c>
      <c r="AT195" s="53" t="str">
        <f>$A$6</f>
        <v>yagiha</v>
      </c>
      <c r="AU195" s="53" t="str">
        <f>IFERROR(VLOOKUP($A195,#REF!,28,FALSE),"0")</f>
        <v>0</v>
      </c>
      <c r="AV195" s="53" t="str">
        <f>IFERROR(VLOOKUP($A195,#REF!,28,FALSE),"0")</f>
        <v>0</v>
      </c>
      <c r="AW195" s="53" t="str">
        <f>IFERROR(VLOOKUP($A195,#REF!,28,FALSE),"0")</f>
        <v>0</v>
      </c>
      <c r="AX195" s="53" t="str">
        <f>IFERROR(VLOOKUP($A195,#REF!,28,FALSE),"0")</f>
        <v>0</v>
      </c>
      <c r="AY195" s="53" t="str">
        <f>IFERROR(VLOOKUP($A195,#REF!,28,FALSE),"0")</f>
        <v>0</v>
      </c>
      <c r="AZ195" s="53" t="str">
        <f>IFERROR(VLOOKUP($A195,#REF!,28,FALSE),"0")</f>
        <v>0</v>
      </c>
      <c r="BA195" s="53" t="str">
        <f>IFERROR(VLOOKUP($A195,#REF!,28,FALSE),"0")</f>
        <v>0</v>
      </c>
      <c r="BB195" s="53" t="str">
        <f>IFERROR(VLOOKUP($A195,#REF!,28,FALSE),"0")</f>
        <v>0</v>
      </c>
      <c r="BC195" s="53" t="str">
        <f>IFERROR(VLOOKUP($A195,#REF!,28,FALSE),"0")</f>
        <v>0</v>
      </c>
      <c r="BD195" s="53" t="str">
        <f>IFERROR(VLOOKUP($A195,#REF!,28,FALSE),"0")</f>
        <v>0</v>
      </c>
      <c r="BE195" s="53" t="str">
        <f>IFERROR(VLOOKUP($A195,#REF!,28,FALSE),"0")</f>
        <v>0</v>
      </c>
      <c r="BF195" s="53" t="str">
        <f>IFERROR(VLOOKUP($A195,#REF!,28,FALSE),"0")</f>
        <v>0</v>
      </c>
      <c r="BG195" s="56">
        <f t="shared" si="76"/>
        <v>0</v>
      </c>
      <c r="BI195" s="53" t="str">
        <f>$A$6</f>
        <v>yagiha</v>
      </c>
      <c r="BJ195" s="53" t="str">
        <f>IFERROR(VLOOKUP($A195,#REF!,29,FALSE),"0")</f>
        <v>0</v>
      </c>
      <c r="BK195" s="53" t="str">
        <f>IFERROR(VLOOKUP($A195,#REF!,29,FALSE),"0")</f>
        <v>0</v>
      </c>
      <c r="BL195" s="53" t="str">
        <f>IFERROR(VLOOKUP($A195,#REF!,29,FALSE),"0")</f>
        <v>0</v>
      </c>
      <c r="BM195" s="53" t="str">
        <f>IFERROR(VLOOKUP($A195,#REF!,29,FALSE),"0")</f>
        <v>0</v>
      </c>
      <c r="BN195" s="53" t="str">
        <f>IFERROR(VLOOKUP($A195,#REF!,29,FALSE),"0")</f>
        <v>0</v>
      </c>
      <c r="BO195" s="53" t="str">
        <f>IFERROR(VLOOKUP($A195,#REF!,29,FALSE),"0")</f>
        <v>0</v>
      </c>
      <c r="BP195" s="53" t="str">
        <f>IFERROR(VLOOKUP($A195,#REF!,29,FALSE),"0")</f>
        <v>0</v>
      </c>
      <c r="BQ195" s="53" t="str">
        <f>IFERROR(VLOOKUP($A195,#REF!,29,FALSE),"0")</f>
        <v>0</v>
      </c>
      <c r="BR195" s="53" t="str">
        <f>IFERROR(VLOOKUP($A195,#REF!,29,FALSE),"0")</f>
        <v>0</v>
      </c>
      <c r="BS195" s="53" t="str">
        <f>IFERROR(VLOOKUP($A195,#REF!,29,FALSE),"0")</f>
        <v>0</v>
      </c>
      <c r="BT195" s="53" t="str">
        <f>IFERROR(VLOOKUP($A195,#REF!,29,FALSE),"0")</f>
        <v>0</v>
      </c>
      <c r="BU195" s="53" t="str">
        <f>IFERROR(VLOOKUP($A195,#REF!,29,FALSE),"0")</f>
        <v>0</v>
      </c>
      <c r="BV195" s="56">
        <f t="shared" si="77"/>
        <v>0</v>
      </c>
      <c r="CK195" s="56"/>
      <c r="CZ195" s="56"/>
    </row>
    <row r="196" spans="1:104" x14ac:dyDescent="0.25">
      <c r="A196" s="53" t="str">
        <f>$A$7</f>
        <v>shingato</v>
      </c>
      <c r="B196" s="53" t="str">
        <f>IFERROR(VLOOKUP($A196,#REF!,25,FALSE),"0")</f>
        <v>0</v>
      </c>
      <c r="C196" s="53" t="str">
        <f>IFERROR(VLOOKUP($A196,#REF!,25,FALSE),"0")</f>
        <v>0</v>
      </c>
      <c r="D196" s="53" t="str">
        <f>IFERROR(VLOOKUP($A196,#REF!,25,FALSE),"0")</f>
        <v>0</v>
      </c>
      <c r="E196" s="53" t="str">
        <f>IFERROR(VLOOKUP($A196,#REF!,25,FALSE),"0")</f>
        <v>0</v>
      </c>
      <c r="F196" s="53" t="str">
        <f>IFERROR(VLOOKUP($A196,#REF!,25,FALSE),"0")</f>
        <v>0</v>
      </c>
      <c r="G196" s="53" t="str">
        <f>IFERROR(VLOOKUP($A196,#REF!,25,FALSE),"0")</f>
        <v>0</v>
      </c>
      <c r="H196" s="53" t="str">
        <f>IFERROR(VLOOKUP($A196,#REF!,25,FALSE),"0")</f>
        <v>0</v>
      </c>
      <c r="I196" s="53" t="str">
        <f>IFERROR(VLOOKUP($A196,#REF!,25,FALSE),"0")</f>
        <v>0</v>
      </c>
      <c r="J196" s="53" t="str">
        <f>IFERROR(VLOOKUP($A196,#REF!,25,FALSE),"0")</f>
        <v>0</v>
      </c>
      <c r="K196" s="53" t="str">
        <f>IFERROR(VLOOKUP($A196,#REF!,25,FALSE),"0")</f>
        <v>0</v>
      </c>
      <c r="L196" s="53" t="str">
        <f>IFERROR(VLOOKUP($A196,#REF!,25,FALSE),"0")</f>
        <v>0</v>
      </c>
      <c r="M196" s="53" t="str">
        <f>IFERROR(VLOOKUP($A196,#REF!,25,FALSE),"0")</f>
        <v>0</v>
      </c>
      <c r="N196" s="56">
        <f t="shared" si="73"/>
        <v>0</v>
      </c>
      <c r="P196" s="53" t="str">
        <f>$A$7</f>
        <v>shingato</v>
      </c>
      <c r="Q196" s="53" t="str">
        <f>IFERROR(VLOOKUP($A196,#REF!,26,FALSE),"0")</f>
        <v>0</v>
      </c>
      <c r="R196" s="53" t="str">
        <f>IFERROR(VLOOKUP($A196,#REF!,26,FALSE),"0")</f>
        <v>0</v>
      </c>
      <c r="S196" s="53" t="str">
        <f>IFERROR(VLOOKUP($A196,#REF!,26,FALSE),"0")</f>
        <v>0</v>
      </c>
      <c r="T196" s="53" t="str">
        <f>IFERROR(VLOOKUP($A196,#REF!,26,FALSE),"0")</f>
        <v>0</v>
      </c>
      <c r="U196" s="53" t="str">
        <f>IFERROR(VLOOKUP($A196,#REF!,26,FALSE),"0")</f>
        <v>0</v>
      </c>
      <c r="V196" s="53" t="str">
        <f>IFERROR(VLOOKUP($A196,#REF!,26,FALSE),"0")</f>
        <v>0</v>
      </c>
      <c r="W196" s="53" t="str">
        <f>IFERROR(VLOOKUP($A196,#REF!,26,FALSE),"0")</f>
        <v>0</v>
      </c>
      <c r="X196" s="53" t="str">
        <f>IFERROR(VLOOKUP($A196,#REF!,26,FALSE),"0")</f>
        <v>0</v>
      </c>
      <c r="Y196" s="53" t="str">
        <f>IFERROR(VLOOKUP($A196,#REF!,26,FALSE),"0")</f>
        <v>0</v>
      </c>
      <c r="Z196" s="53" t="str">
        <f>IFERROR(VLOOKUP($A196,#REF!,26,FALSE),"0")</f>
        <v>0</v>
      </c>
      <c r="AA196" s="53" t="str">
        <f>IFERROR(VLOOKUP($A196,#REF!,26,FALSE),"0")</f>
        <v>0</v>
      </c>
      <c r="AB196" s="53" t="str">
        <f>IFERROR(VLOOKUP($A196,#REF!,26,FALSE),"0")</f>
        <v>0</v>
      </c>
      <c r="AC196" s="56">
        <f t="shared" si="74"/>
        <v>0</v>
      </c>
      <c r="AE196" s="53" t="str">
        <f>$A$7</f>
        <v>shingato</v>
      </c>
      <c r="AF196" s="53" t="str">
        <f>IFERROR(VLOOKUP($A196,#REF!,27,FALSE),"0")</f>
        <v>0</v>
      </c>
      <c r="AG196" s="53" t="str">
        <f>IFERROR(VLOOKUP($A196,#REF!,27,FALSE),"0")</f>
        <v>0</v>
      </c>
      <c r="AH196" s="53" t="str">
        <f>IFERROR(VLOOKUP($A196,#REF!,27,FALSE),"0")</f>
        <v>0</v>
      </c>
      <c r="AI196" s="53" t="str">
        <f>IFERROR(VLOOKUP($A196,#REF!,27,FALSE),"0")</f>
        <v>0</v>
      </c>
      <c r="AJ196" s="53" t="str">
        <f>IFERROR(VLOOKUP($A196,#REF!,27,FALSE),"0")</f>
        <v>0</v>
      </c>
      <c r="AK196" s="53" t="str">
        <f>IFERROR(VLOOKUP($A196,#REF!,27,FALSE),"0")</f>
        <v>0</v>
      </c>
      <c r="AL196" s="53" t="str">
        <f>IFERROR(VLOOKUP($A196,#REF!,27,FALSE),"0")</f>
        <v>0</v>
      </c>
      <c r="AM196" s="53" t="str">
        <f>IFERROR(VLOOKUP($A196,#REF!,27,FALSE),"0")</f>
        <v>0</v>
      </c>
      <c r="AN196" s="53" t="str">
        <f>IFERROR(VLOOKUP($A196,#REF!,27,FALSE),"0")</f>
        <v>0</v>
      </c>
      <c r="AO196" s="53" t="str">
        <f>IFERROR(VLOOKUP($A196,#REF!,27,FALSE),"0")</f>
        <v>0</v>
      </c>
      <c r="AP196" s="53" t="str">
        <f>IFERROR(VLOOKUP($A196,#REF!,27,FALSE),"0")</f>
        <v>0</v>
      </c>
      <c r="AQ196" s="53" t="str">
        <f>IFERROR(VLOOKUP($A196,#REF!,27,FALSE),"0")</f>
        <v>0</v>
      </c>
      <c r="AR196" s="56">
        <f t="shared" si="75"/>
        <v>0</v>
      </c>
      <c r="AT196" s="53" t="str">
        <f>$A$7</f>
        <v>shingato</v>
      </c>
      <c r="AU196" s="53" t="str">
        <f>IFERROR(VLOOKUP($A196,#REF!,28,FALSE),"0")</f>
        <v>0</v>
      </c>
      <c r="AV196" s="53" t="str">
        <f>IFERROR(VLOOKUP($A196,#REF!,28,FALSE),"0")</f>
        <v>0</v>
      </c>
      <c r="AW196" s="53" t="str">
        <f>IFERROR(VLOOKUP($A196,#REF!,28,FALSE),"0")</f>
        <v>0</v>
      </c>
      <c r="AX196" s="53" t="str">
        <f>IFERROR(VLOOKUP($A196,#REF!,28,FALSE),"0")</f>
        <v>0</v>
      </c>
      <c r="AY196" s="53" t="str">
        <f>IFERROR(VLOOKUP($A196,#REF!,28,FALSE),"0")</f>
        <v>0</v>
      </c>
      <c r="AZ196" s="53" t="str">
        <f>IFERROR(VLOOKUP($A196,#REF!,28,FALSE),"0")</f>
        <v>0</v>
      </c>
      <c r="BA196" s="53" t="str">
        <f>IFERROR(VLOOKUP($A196,#REF!,28,FALSE),"0")</f>
        <v>0</v>
      </c>
      <c r="BB196" s="53" t="str">
        <f>IFERROR(VLOOKUP($A196,#REF!,28,FALSE),"0")</f>
        <v>0</v>
      </c>
      <c r="BC196" s="53" t="str">
        <f>IFERROR(VLOOKUP($A196,#REF!,28,FALSE),"0")</f>
        <v>0</v>
      </c>
      <c r="BD196" s="53" t="str">
        <f>IFERROR(VLOOKUP($A196,#REF!,28,FALSE),"0")</f>
        <v>0</v>
      </c>
      <c r="BE196" s="53" t="str">
        <f>IFERROR(VLOOKUP($A196,#REF!,28,FALSE),"0")</f>
        <v>0</v>
      </c>
      <c r="BF196" s="53" t="str">
        <f>IFERROR(VLOOKUP($A196,#REF!,28,FALSE),"0")</f>
        <v>0</v>
      </c>
      <c r="BG196" s="56">
        <f t="shared" si="76"/>
        <v>0</v>
      </c>
      <c r="BI196" s="53" t="str">
        <f>$A$7</f>
        <v>shingato</v>
      </c>
      <c r="BJ196" s="53" t="str">
        <f>IFERROR(VLOOKUP($A196,#REF!,29,FALSE),"0")</f>
        <v>0</v>
      </c>
      <c r="BK196" s="53" t="str">
        <f>IFERROR(VLOOKUP($A196,#REF!,29,FALSE),"0")</f>
        <v>0</v>
      </c>
      <c r="BL196" s="53" t="str">
        <f>IFERROR(VLOOKUP($A196,#REF!,29,FALSE),"0")</f>
        <v>0</v>
      </c>
      <c r="BM196" s="53" t="str">
        <f>IFERROR(VLOOKUP($A196,#REF!,29,FALSE),"0")</f>
        <v>0</v>
      </c>
      <c r="BN196" s="53" t="str">
        <f>IFERROR(VLOOKUP($A196,#REF!,29,FALSE),"0")</f>
        <v>0</v>
      </c>
      <c r="BO196" s="53" t="str">
        <f>IFERROR(VLOOKUP($A196,#REF!,29,FALSE),"0")</f>
        <v>0</v>
      </c>
      <c r="BP196" s="53" t="str">
        <f>IFERROR(VLOOKUP($A196,#REF!,29,FALSE),"0")</f>
        <v>0</v>
      </c>
      <c r="BQ196" s="53" t="str">
        <f>IFERROR(VLOOKUP($A196,#REF!,29,FALSE),"0")</f>
        <v>0</v>
      </c>
      <c r="BR196" s="53" t="str">
        <f>IFERROR(VLOOKUP($A196,#REF!,29,FALSE),"0")</f>
        <v>0</v>
      </c>
      <c r="BS196" s="53" t="str">
        <f>IFERROR(VLOOKUP($A196,#REF!,29,FALSE),"0")</f>
        <v>0</v>
      </c>
      <c r="BT196" s="53" t="str">
        <f>IFERROR(VLOOKUP($A196,#REF!,29,FALSE),"0")</f>
        <v>0</v>
      </c>
      <c r="BU196" s="53" t="str">
        <f>IFERROR(VLOOKUP($A196,#REF!,29,FALSE),"0")</f>
        <v>0</v>
      </c>
      <c r="BV196" s="56">
        <f t="shared" si="77"/>
        <v>0</v>
      </c>
      <c r="CK196" s="56"/>
      <c r="CZ196" s="56"/>
    </row>
    <row r="197" spans="1:104" x14ac:dyDescent="0.25">
      <c r="A197" s="53" t="str">
        <f>$A$8</f>
        <v>nreika</v>
      </c>
      <c r="B197" s="53" t="str">
        <f>IFERROR(VLOOKUP($A197,#REF!,25,FALSE),"0")</f>
        <v>0</v>
      </c>
      <c r="C197" s="53" t="str">
        <f>IFERROR(VLOOKUP($A197,#REF!,25,FALSE),"0")</f>
        <v>0</v>
      </c>
      <c r="D197" s="53" t="str">
        <f>IFERROR(VLOOKUP($A197,#REF!,25,FALSE),"0")</f>
        <v>0</v>
      </c>
      <c r="E197" s="53" t="str">
        <f>IFERROR(VLOOKUP($A197,#REF!,25,FALSE),"0")</f>
        <v>0</v>
      </c>
      <c r="F197" s="53" t="str">
        <f>IFERROR(VLOOKUP($A197,#REF!,25,FALSE),"0")</f>
        <v>0</v>
      </c>
      <c r="G197" s="53" t="str">
        <f>IFERROR(VLOOKUP($A197,#REF!,25,FALSE),"0")</f>
        <v>0</v>
      </c>
      <c r="H197" s="53" t="str">
        <f>IFERROR(VLOOKUP($A197,#REF!,25,FALSE),"0")</f>
        <v>0</v>
      </c>
      <c r="I197" s="53" t="str">
        <f>IFERROR(VLOOKUP($A197,#REF!,25,FALSE),"0")</f>
        <v>0</v>
      </c>
      <c r="J197" s="53" t="str">
        <f>IFERROR(VLOOKUP($A197,#REF!,25,FALSE),"0")</f>
        <v>0</v>
      </c>
      <c r="K197" s="53" t="str">
        <f>IFERROR(VLOOKUP($A197,#REF!,25,FALSE),"0")</f>
        <v>0</v>
      </c>
      <c r="L197" s="53" t="str">
        <f>IFERROR(VLOOKUP($A197,#REF!,25,FALSE),"0")</f>
        <v>0</v>
      </c>
      <c r="M197" s="53" t="str">
        <f>IFERROR(VLOOKUP($A197,#REF!,25,FALSE),"0")</f>
        <v>0</v>
      </c>
      <c r="N197" s="56">
        <f t="shared" si="73"/>
        <v>0</v>
      </c>
      <c r="P197" s="53" t="str">
        <f>$A$8</f>
        <v>nreika</v>
      </c>
      <c r="Q197" s="53" t="str">
        <f>IFERROR(VLOOKUP($A197,#REF!,26,FALSE),"0")</f>
        <v>0</v>
      </c>
      <c r="R197" s="53" t="str">
        <f>IFERROR(VLOOKUP($A197,#REF!,26,FALSE),"0")</f>
        <v>0</v>
      </c>
      <c r="S197" s="53" t="str">
        <f>IFERROR(VLOOKUP($A197,#REF!,26,FALSE),"0")</f>
        <v>0</v>
      </c>
      <c r="T197" s="53" t="str">
        <f>IFERROR(VLOOKUP($A197,#REF!,26,FALSE),"0")</f>
        <v>0</v>
      </c>
      <c r="U197" s="53" t="str">
        <f>IFERROR(VLOOKUP($A197,#REF!,26,FALSE),"0")</f>
        <v>0</v>
      </c>
      <c r="V197" s="53" t="str">
        <f>IFERROR(VLOOKUP($A197,#REF!,26,FALSE),"0")</f>
        <v>0</v>
      </c>
      <c r="W197" s="53" t="str">
        <f>IFERROR(VLOOKUP($A197,#REF!,26,FALSE),"0")</f>
        <v>0</v>
      </c>
      <c r="X197" s="53" t="str">
        <f>IFERROR(VLOOKUP($A197,#REF!,26,FALSE),"0")</f>
        <v>0</v>
      </c>
      <c r="Y197" s="53" t="str">
        <f>IFERROR(VLOOKUP($A197,#REF!,26,FALSE),"0")</f>
        <v>0</v>
      </c>
      <c r="Z197" s="53" t="str">
        <f>IFERROR(VLOOKUP($A197,#REF!,26,FALSE),"0")</f>
        <v>0</v>
      </c>
      <c r="AA197" s="53" t="str">
        <f>IFERROR(VLOOKUP($A197,#REF!,26,FALSE),"0")</f>
        <v>0</v>
      </c>
      <c r="AB197" s="53" t="str">
        <f>IFERROR(VLOOKUP($A197,#REF!,26,FALSE),"0")</f>
        <v>0</v>
      </c>
      <c r="AC197" s="56">
        <f t="shared" si="74"/>
        <v>0</v>
      </c>
      <c r="AE197" s="53" t="str">
        <f>$A$8</f>
        <v>nreika</v>
      </c>
      <c r="AF197" s="53" t="str">
        <f>IFERROR(VLOOKUP($A197,#REF!,27,FALSE),"0")</f>
        <v>0</v>
      </c>
      <c r="AG197" s="53" t="str">
        <f>IFERROR(VLOOKUP($A197,#REF!,27,FALSE),"0")</f>
        <v>0</v>
      </c>
      <c r="AH197" s="53" t="str">
        <f>IFERROR(VLOOKUP($A197,#REF!,27,FALSE),"0")</f>
        <v>0</v>
      </c>
      <c r="AI197" s="53" t="str">
        <f>IFERROR(VLOOKUP($A197,#REF!,27,FALSE),"0")</f>
        <v>0</v>
      </c>
      <c r="AJ197" s="53" t="str">
        <f>IFERROR(VLOOKUP($A197,#REF!,27,FALSE),"0")</f>
        <v>0</v>
      </c>
      <c r="AK197" s="53" t="str">
        <f>IFERROR(VLOOKUP($A197,#REF!,27,FALSE),"0")</f>
        <v>0</v>
      </c>
      <c r="AL197" s="53" t="str">
        <f>IFERROR(VLOOKUP($A197,#REF!,27,FALSE),"0")</f>
        <v>0</v>
      </c>
      <c r="AM197" s="53" t="str">
        <f>IFERROR(VLOOKUP($A197,#REF!,27,FALSE),"0")</f>
        <v>0</v>
      </c>
      <c r="AN197" s="53" t="str">
        <f>IFERROR(VLOOKUP($A197,#REF!,27,FALSE),"0")</f>
        <v>0</v>
      </c>
      <c r="AO197" s="53" t="str">
        <f>IFERROR(VLOOKUP($A197,#REF!,27,FALSE),"0")</f>
        <v>0</v>
      </c>
      <c r="AP197" s="53" t="str">
        <f>IFERROR(VLOOKUP($A197,#REF!,27,FALSE),"0")</f>
        <v>0</v>
      </c>
      <c r="AQ197" s="53" t="str">
        <f>IFERROR(VLOOKUP($A197,#REF!,27,FALSE),"0")</f>
        <v>0</v>
      </c>
      <c r="AR197" s="56">
        <f t="shared" si="75"/>
        <v>0</v>
      </c>
      <c r="AT197" s="53" t="str">
        <f>$A$8</f>
        <v>nreika</v>
      </c>
      <c r="AU197" s="53" t="str">
        <f>IFERROR(VLOOKUP($A197,#REF!,28,FALSE),"0")</f>
        <v>0</v>
      </c>
      <c r="AV197" s="53" t="str">
        <f>IFERROR(VLOOKUP($A197,#REF!,28,FALSE),"0")</f>
        <v>0</v>
      </c>
      <c r="AW197" s="53" t="str">
        <f>IFERROR(VLOOKUP($A197,#REF!,28,FALSE),"0")</f>
        <v>0</v>
      </c>
      <c r="AX197" s="53" t="str">
        <f>IFERROR(VLOOKUP($A197,#REF!,28,FALSE),"0")</f>
        <v>0</v>
      </c>
      <c r="AY197" s="53" t="str">
        <f>IFERROR(VLOOKUP($A197,#REF!,28,FALSE),"0")</f>
        <v>0</v>
      </c>
      <c r="AZ197" s="53" t="str">
        <f>IFERROR(VLOOKUP($A197,#REF!,28,FALSE),"0")</f>
        <v>0</v>
      </c>
      <c r="BA197" s="53" t="str">
        <f>IFERROR(VLOOKUP($A197,#REF!,28,FALSE),"0")</f>
        <v>0</v>
      </c>
      <c r="BB197" s="53" t="str">
        <f>IFERROR(VLOOKUP($A197,#REF!,28,FALSE),"0")</f>
        <v>0</v>
      </c>
      <c r="BC197" s="53" t="str">
        <f>IFERROR(VLOOKUP($A197,#REF!,28,FALSE),"0")</f>
        <v>0</v>
      </c>
      <c r="BD197" s="53" t="str">
        <f>IFERROR(VLOOKUP($A197,#REF!,28,FALSE),"0")</f>
        <v>0</v>
      </c>
      <c r="BE197" s="53" t="str">
        <f>IFERROR(VLOOKUP($A197,#REF!,28,FALSE),"0")</f>
        <v>0</v>
      </c>
      <c r="BF197" s="53" t="str">
        <f>IFERROR(VLOOKUP($A197,#REF!,28,FALSE),"0")</f>
        <v>0</v>
      </c>
      <c r="BG197" s="56">
        <f t="shared" si="76"/>
        <v>0</v>
      </c>
      <c r="BI197" s="53" t="str">
        <f>$A$8</f>
        <v>nreika</v>
      </c>
      <c r="BJ197" s="53" t="str">
        <f>IFERROR(VLOOKUP($A197,#REF!,29,FALSE),"0")</f>
        <v>0</v>
      </c>
      <c r="BK197" s="53" t="str">
        <f>IFERROR(VLOOKUP($A197,#REF!,29,FALSE),"0")</f>
        <v>0</v>
      </c>
      <c r="BL197" s="53" t="str">
        <f>IFERROR(VLOOKUP($A197,#REF!,29,FALSE),"0")</f>
        <v>0</v>
      </c>
      <c r="BM197" s="53" t="str">
        <f>IFERROR(VLOOKUP($A197,#REF!,29,FALSE),"0")</f>
        <v>0</v>
      </c>
      <c r="BN197" s="53" t="str">
        <f>IFERROR(VLOOKUP($A197,#REF!,29,FALSE),"0")</f>
        <v>0</v>
      </c>
      <c r="BO197" s="53" t="str">
        <f>IFERROR(VLOOKUP($A197,#REF!,29,FALSE),"0")</f>
        <v>0</v>
      </c>
      <c r="BP197" s="53" t="str">
        <f>IFERROR(VLOOKUP($A197,#REF!,29,FALSE),"0")</f>
        <v>0</v>
      </c>
      <c r="BQ197" s="53" t="str">
        <f>IFERROR(VLOOKUP($A197,#REF!,29,FALSE),"0")</f>
        <v>0</v>
      </c>
      <c r="BR197" s="53" t="str">
        <f>IFERROR(VLOOKUP($A197,#REF!,29,FALSE),"0")</f>
        <v>0</v>
      </c>
      <c r="BS197" s="53" t="str">
        <f>IFERROR(VLOOKUP($A197,#REF!,29,FALSE),"0")</f>
        <v>0</v>
      </c>
      <c r="BT197" s="53" t="str">
        <f>IFERROR(VLOOKUP($A197,#REF!,29,FALSE),"0")</f>
        <v>0</v>
      </c>
      <c r="BU197" s="53" t="str">
        <f>IFERROR(VLOOKUP($A197,#REF!,29,FALSE),"0")</f>
        <v>0</v>
      </c>
      <c r="BV197" s="56">
        <f t="shared" si="77"/>
        <v>0</v>
      </c>
      <c r="CK197" s="56"/>
      <c r="CZ197" s="56"/>
    </row>
    <row r="198" spans="1:104" x14ac:dyDescent="0.25">
      <c r="A198" s="53" t="str">
        <f>$A$9</f>
        <v>hontak</v>
      </c>
      <c r="B198" s="53" t="str">
        <f>IFERROR(VLOOKUP($A198,#REF!,25,FALSE),"0")</f>
        <v>0</v>
      </c>
      <c r="C198" s="53" t="str">
        <f>IFERROR(VLOOKUP($A198,#REF!,25,FALSE),"0")</f>
        <v>0</v>
      </c>
      <c r="D198" s="53" t="str">
        <f>IFERROR(VLOOKUP($A198,#REF!,25,FALSE),"0")</f>
        <v>0</v>
      </c>
      <c r="E198" s="53" t="str">
        <f>IFERROR(VLOOKUP($A198,#REF!,25,FALSE),"0")</f>
        <v>0</v>
      </c>
      <c r="F198" s="53" t="str">
        <f>IFERROR(VLOOKUP($A198,#REF!,25,FALSE),"0")</f>
        <v>0</v>
      </c>
      <c r="G198" s="53" t="str">
        <f>IFERROR(VLOOKUP($A198,#REF!,25,FALSE),"0")</f>
        <v>0</v>
      </c>
      <c r="H198" s="53" t="str">
        <f>IFERROR(VLOOKUP($A198,#REF!,25,FALSE),"0")</f>
        <v>0</v>
      </c>
      <c r="I198" s="53" t="str">
        <f>IFERROR(VLOOKUP($A198,#REF!,25,FALSE),"0")</f>
        <v>0</v>
      </c>
      <c r="J198" s="53" t="str">
        <f>IFERROR(VLOOKUP($A198,#REF!,25,FALSE),"0")</f>
        <v>0</v>
      </c>
      <c r="K198" s="53" t="str">
        <f>IFERROR(VLOOKUP($A198,#REF!,25,FALSE),"0")</f>
        <v>0</v>
      </c>
      <c r="L198" s="53" t="str">
        <f>IFERROR(VLOOKUP($A198,#REF!,25,FALSE),"0")</f>
        <v>0</v>
      </c>
      <c r="M198" s="53" t="str">
        <f>IFERROR(VLOOKUP($A198,#REF!,25,FALSE),"0")</f>
        <v>0</v>
      </c>
      <c r="N198" s="56">
        <f t="shared" si="73"/>
        <v>0</v>
      </c>
      <c r="P198" s="53" t="str">
        <f>$A$9</f>
        <v>hontak</v>
      </c>
      <c r="Q198" s="53" t="str">
        <f>IFERROR(VLOOKUP($A198,#REF!,26,FALSE),"0")</f>
        <v>0</v>
      </c>
      <c r="R198" s="53" t="str">
        <f>IFERROR(VLOOKUP($A198,#REF!,26,FALSE),"0")</f>
        <v>0</v>
      </c>
      <c r="S198" s="53" t="str">
        <f>IFERROR(VLOOKUP($A198,#REF!,26,FALSE),"0")</f>
        <v>0</v>
      </c>
      <c r="T198" s="53" t="str">
        <f>IFERROR(VLOOKUP($A198,#REF!,26,FALSE),"0")</f>
        <v>0</v>
      </c>
      <c r="U198" s="53" t="str">
        <f>IFERROR(VLOOKUP($A198,#REF!,26,FALSE),"0")</f>
        <v>0</v>
      </c>
      <c r="V198" s="53" t="str">
        <f>IFERROR(VLOOKUP($A198,#REF!,26,FALSE),"0")</f>
        <v>0</v>
      </c>
      <c r="W198" s="53" t="str">
        <f>IFERROR(VLOOKUP($A198,#REF!,26,FALSE),"0")</f>
        <v>0</v>
      </c>
      <c r="X198" s="53" t="str">
        <f>IFERROR(VLOOKUP($A198,#REF!,26,FALSE),"0")</f>
        <v>0</v>
      </c>
      <c r="Y198" s="53" t="str">
        <f>IFERROR(VLOOKUP($A198,#REF!,26,FALSE),"0")</f>
        <v>0</v>
      </c>
      <c r="Z198" s="53" t="str">
        <f>IFERROR(VLOOKUP($A198,#REF!,26,FALSE),"0")</f>
        <v>0</v>
      </c>
      <c r="AA198" s="53" t="str">
        <f>IFERROR(VLOOKUP($A198,#REF!,26,FALSE),"0")</f>
        <v>0</v>
      </c>
      <c r="AB198" s="53" t="str">
        <f>IFERROR(VLOOKUP($A198,#REF!,26,FALSE),"0")</f>
        <v>0</v>
      </c>
      <c r="AC198" s="56">
        <f t="shared" si="74"/>
        <v>0</v>
      </c>
      <c r="AE198" s="53" t="str">
        <f>$A$9</f>
        <v>hontak</v>
      </c>
      <c r="AF198" s="53" t="str">
        <f>IFERROR(VLOOKUP($A198,#REF!,27,FALSE),"0")</f>
        <v>0</v>
      </c>
      <c r="AG198" s="53" t="str">
        <f>IFERROR(VLOOKUP($A198,#REF!,27,FALSE),"0")</f>
        <v>0</v>
      </c>
      <c r="AH198" s="53" t="str">
        <f>IFERROR(VLOOKUP($A198,#REF!,27,FALSE),"0")</f>
        <v>0</v>
      </c>
      <c r="AI198" s="53" t="str">
        <f>IFERROR(VLOOKUP($A198,#REF!,27,FALSE),"0")</f>
        <v>0</v>
      </c>
      <c r="AJ198" s="53" t="str">
        <f>IFERROR(VLOOKUP($A198,#REF!,27,FALSE),"0")</f>
        <v>0</v>
      </c>
      <c r="AK198" s="53" t="str">
        <f>IFERROR(VLOOKUP($A198,#REF!,27,FALSE),"0")</f>
        <v>0</v>
      </c>
      <c r="AL198" s="53" t="str">
        <f>IFERROR(VLOOKUP($A198,#REF!,27,FALSE),"0")</f>
        <v>0</v>
      </c>
      <c r="AM198" s="53" t="str">
        <f>IFERROR(VLOOKUP($A198,#REF!,27,FALSE),"0")</f>
        <v>0</v>
      </c>
      <c r="AN198" s="53" t="str">
        <f>IFERROR(VLOOKUP($A198,#REF!,27,FALSE),"0")</f>
        <v>0</v>
      </c>
      <c r="AO198" s="53" t="str">
        <f>IFERROR(VLOOKUP($A198,#REF!,27,FALSE),"0")</f>
        <v>0</v>
      </c>
      <c r="AP198" s="53" t="str">
        <f>IFERROR(VLOOKUP($A198,#REF!,27,FALSE),"0")</f>
        <v>0</v>
      </c>
      <c r="AQ198" s="53" t="str">
        <f>IFERROR(VLOOKUP($A198,#REF!,27,FALSE),"0")</f>
        <v>0</v>
      </c>
      <c r="AR198" s="56">
        <f t="shared" si="75"/>
        <v>0</v>
      </c>
      <c r="AT198" s="53" t="str">
        <f>$A$9</f>
        <v>hontak</v>
      </c>
      <c r="AU198" s="53" t="str">
        <f>IFERROR(VLOOKUP($A198,#REF!,28,FALSE),"0")</f>
        <v>0</v>
      </c>
      <c r="AV198" s="53" t="str">
        <f>IFERROR(VLOOKUP($A198,#REF!,28,FALSE),"0")</f>
        <v>0</v>
      </c>
      <c r="AW198" s="53" t="str">
        <f>IFERROR(VLOOKUP($A198,#REF!,28,FALSE),"0")</f>
        <v>0</v>
      </c>
      <c r="AX198" s="53" t="str">
        <f>IFERROR(VLOOKUP($A198,#REF!,28,FALSE),"0")</f>
        <v>0</v>
      </c>
      <c r="AY198" s="53" t="str">
        <f>IFERROR(VLOOKUP($A198,#REF!,28,FALSE),"0")</f>
        <v>0</v>
      </c>
      <c r="AZ198" s="53" t="str">
        <f>IFERROR(VLOOKUP($A198,#REF!,28,FALSE),"0")</f>
        <v>0</v>
      </c>
      <c r="BA198" s="53" t="str">
        <f>IFERROR(VLOOKUP($A198,#REF!,28,FALSE),"0")</f>
        <v>0</v>
      </c>
      <c r="BB198" s="53" t="str">
        <f>IFERROR(VLOOKUP($A198,#REF!,28,FALSE),"0")</f>
        <v>0</v>
      </c>
      <c r="BC198" s="53" t="str">
        <f>IFERROR(VLOOKUP($A198,#REF!,28,FALSE),"0")</f>
        <v>0</v>
      </c>
      <c r="BD198" s="53" t="str">
        <f>IFERROR(VLOOKUP($A198,#REF!,28,FALSE),"0")</f>
        <v>0</v>
      </c>
      <c r="BE198" s="53" t="str">
        <f>IFERROR(VLOOKUP($A198,#REF!,28,FALSE),"0")</f>
        <v>0</v>
      </c>
      <c r="BF198" s="53" t="str">
        <f>IFERROR(VLOOKUP($A198,#REF!,28,FALSE),"0")</f>
        <v>0</v>
      </c>
      <c r="BG198" s="56">
        <f t="shared" si="76"/>
        <v>0</v>
      </c>
      <c r="BI198" s="53" t="str">
        <f>$A$9</f>
        <v>hontak</v>
      </c>
      <c r="BJ198" s="53" t="str">
        <f>IFERROR(VLOOKUP($A198,#REF!,29,FALSE),"0")</f>
        <v>0</v>
      </c>
      <c r="BK198" s="53" t="str">
        <f>IFERROR(VLOOKUP($A198,#REF!,29,FALSE),"0")</f>
        <v>0</v>
      </c>
      <c r="BL198" s="53" t="str">
        <f>IFERROR(VLOOKUP($A198,#REF!,29,FALSE),"0")</f>
        <v>0</v>
      </c>
      <c r="BM198" s="53" t="str">
        <f>IFERROR(VLOOKUP($A198,#REF!,29,FALSE),"0")</f>
        <v>0</v>
      </c>
      <c r="BN198" s="53" t="str">
        <f>IFERROR(VLOOKUP($A198,#REF!,29,FALSE),"0")</f>
        <v>0</v>
      </c>
      <c r="BO198" s="53" t="str">
        <f>IFERROR(VLOOKUP($A198,#REF!,29,FALSE),"0")</f>
        <v>0</v>
      </c>
      <c r="BP198" s="53" t="str">
        <f>IFERROR(VLOOKUP($A198,#REF!,29,FALSE),"0")</f>
        <v>0</v>
      </c>
      <c r="BQ198" s="53" t="str">
        <f>IFERROR(VLOOKUP($A198,#REF!,29,FALSE),"0")</f>
        <v>0</v>
      </c>
      <c r="BR198" s="53" t="str">
        <f>IFERROR(VLOOKUP($A198,#REF!,29,FALSE),"0")</f>
        <v>0</v>
      </c>
      <c r="BS198" s="53" t="str">
        <f>IFERROR(VLOOKUP($A198,#REF!,29,FALSE),"0")</f>
        <v>0</v>
      </c>
      <c r="BT198" s="53" t="str">
        <f>IFERROR(VLOOKUP($A198,#REF!,29,FALSE),"0")</f>
        <v>0</v>
      </c>
      <c r="BU198" s="53" t="str">
        <f>IFERROR(VLOOKUP($A198,#REF!,29,FALSE),"0")</f>
        <v>0</v>
      </c>
      <c r="BV198" s="56">
        <f t="shared" si="77"/>
        <v>0</v>
      </c>
      <c r="CK198" s="56"/>
      <c r="CZ198" s="56"/>
    </row>
    <row r="199" spans="1:104" x14ac:dyDescent="0.25">
      <c r="A199" s="53" t="str">
        <f>$A$10</f>
        <v>zhixiay</v>
      </c>
      <c r="B199" s="53" t="str">
        <f>IFERROR(VLOOKUP($A199,#REF!,25,FALSE),"0")</f>
        <v>0</v>
      </c>
      <c r="C199" s="53" t="str">
        <f>IFERROR(VLOOKUP($A199,#REF!,25,FALSE),"0")</f>
        <v>0</v>
      </c>
      <c r="D199" s="53" t="str">
        <f>IFERROR(VLOOKUP($A199,#REF!,25,FALSE),"0")</f>
        <v>0</v>
      </c>
      <c r="E199" s="53" t="str">
        <f>IFERROR(VLOOKUP($A199,#REF!,25,FALSE),"0")</f>
        <v>0</v>
      </c>
      <c r="F199" s="53" t="str">
        <f>IFERROR(VLOOKUP($A199,#REF!,25,FALSE),"0")</f>
        <v>0</v>
      </c>
      <c r="G199" s="53" t="str">
        <f>IFERROR(VLOOKUP($A199,#REF!,25,FALSE),"0")</f>
        <v>0</v>
      </c>
      <c r="H199" s="53" t="str">
        <f>IFERROR(VLOOKUP($A199,#REF!,25,FALSE),"0")</f>
        <v>0</v>
      </c>
      <c r="I199" s="53" t="str">
        <f>IFERROR(VLOOKUP($A199,#REF!,25,FALSE),"0")</f>
        <v>0</v>
      </c>
      <c r="J199" s="53" t="str">
        <f>IFERROR(VLOOKUP($A199,#REF!,25,FALSE),"0")</f>
        <v>0</v>
      </c>
      <c r="K199" s="53" t="str">
        <f>IFERROR(VLOOKUP($A199,#REF!,25,FALSE),"0")</f>
        <v>0</v>
      </c>
      <c r="L199" s="53" t="str">
        <f>IFERROR(VLOOKUP($A199,#REF!,25,FALSE),"0")</f>
        <v>0</v>
      </c>
      <c r="M199" s="53" t="str">
        <f>IFERROR(VLOOKUP($A199,#REF!,25,FALSE),"0")</f>
        <v>0</v>
      </c>
      <c r="N199" s="56">
        <f t="shared" si="73"/>
        <v>0</v>
      </c>
      <c r="P199" s="53" t="str">
        <f>$A$10</f>
        <v>zhixiay</v>
      </c>
      <c r="Q199" s="53" t="str">
        <f>IFERROR(VLOOKUP($A199,#REF!,26,FALSE),"0")</f>
        <v>0</v>
      </c>
      <c r="R199" s="53" t="str">
        <f>IFERROR(VLOOKUP($A199,#REF!,26,FALSE),"0")</f>
        <v>0</v>
      </c>
      <c r="S199" s="53" t="str">
        <f>IFERROR(VLOOKUP($A199,#REF!,26,FALSE),"0")</f>
        <v>0</v>
      </c>
      <c r="T199" s="53" t="str">
        <f>IFERROR(VLOOKUP($A199,#REF!,26,FALSE),"0")</f>
        <v>0</v>
      </c>
      <c r="U199" s="53" t="str">
        <f>IFERROR(VLOOKUP($A199,#REF!,26,FALSE),"0")</f>
        <v>0</v>
      </c>
      <c r="V199" s="53" t="str">
        <f>IFERROR(VLOOKUP($A199,#REF!,26,FALSE),"0")</f>
        <v>0</v>
      </c>
      <c r="W199" s="53" t="str">
        <f>IFERROR(VLOOKUP($A199,#REF!,26,FALSE),"0")</f>
        <v>0</v>
      </c>
      <c r="X199" s="53" t="str">
        <f>IFERROR(VLOOKUP($A199,#REF!,26,FALSE),"0")</f>
        <v>0</v>
      </c>
      <c r="Y199" s="53" t="str">
        <f>IFERROR(VLOOKUP($A199,#REF!,26,FALSE),"0")</f>
        <v>0</v>
      </c>
      <c r="Z199" s="53" t="str">
        <f>IFERROR(VLOOKUP($A199,#REF!,26,FALSE),"0")</f>
        <v>0</v>
      </c>
      <c r="AA199" s="53" t="str">
        <f>IFERROR(VLOOKUP($A199,#REF!,26,FALSE),"0")</f>
        <v>0</v>
      </c>
      <c r="AB199" s="53" t="str">
        <f>IFERROR(VLOOKUP($A199,#REF!,26,FALSE),"0")</f>
        <v>0</v>
      </c>
      <c r="AC199" s="56">
        <f t="shared" si="74"/>
        <v>0</v>
      </c>
      <c r="AE199" s="53" t="str">
        <f>$A$10</f>
        <v>zhixiay</v>
      </c>
      <c r="AF199" s="53" t="str">
        <f>IFERROR(VLOOKUP($A199,#REF!,27,FALSE),"0")</f>
        <v>0</v>
      </c>
      <c r="AG199" s="53" t="str">
        <f>IFERROR(VLOOKUP($A199,#REF!,27,FALSE),"0")</f>
        <v>0</v>
      </c>
      <c r="AH199" s="53" t="str">
        <f>IFERROR(VLOOKUP($A199,#REF!,27,FALSE),"0")</f>
        <v>0</v>
      </c>
      <c r="AI199" s="53" t="str">
        <f>IFERROR(VLOOKUP($A199,#REF!,27,FALSE),"0")</f>
        <v>0</v>
      </c>
      <c r="AJ199" s="53" t="str">
        <f>IFERROR(VLOOKUP($A199,#REF!,27,FALSE),"0")</f>
        <v>0</v>
      </c>
      <c r="AK199" s="53" t="str">
        <f>IFERROR(VLOOKUP($A199,#REF!,27,FALSE),"0")</f>
        <v>0</v>
      </c>
      <c r="AL199" s="53" t="str">
        <f>IFERROR(VLOOKUP($A199,#REF!,27,FALSE),"0")</f>
        <v>0</v>
      </c>
      <c r="AM199" s="53" t="str">
        <f>IFERROR(VLOOKUP($A199,#REF!,27,FALSE),"0")</f>
        <v>0</v>
      </c>
      <c r="AN199" s="53" t="str">
        <f>IFERROR(VLOOKUP($A199,#REF!,27,FALSE),"0")</f>
        <v>0</v>
      </c>
      <c r="AO199" s="53" t="str">
        <f>IFERROR(VLOOKUP($A199,#REF!,27,FALSE),"0")</f>
        <v>0</v>
      </c>
      <c r="AP199" s="53" t="str">
        <f>IFERROR(VLOOKUP($A199,#REF!,27,FALSE),"0")</f>
        <v>0</v>
      </c>
      <c r="AQ199" s="53" t="str">
        <f>IFERROR(VLOOKUP($A199,#REF!,27,FALSE),"0")</f>
        <v>0</v>
      </c>
      <c r="AR199" s="56">
        <f t="shared" si="75"/>
        <v>0</v>
      </c>
      <c r="AT199" s="53" t="str">
        <f>$A$10</f>
        <v>zhixiay</v>
      </c>
      <c r="AU199" s="53" t="str">
        <f>IFERROR(VLOOKUP($A199,#REF!,28,FALSE),"0")</f>
        <v>0</v>
      </c>
      <c r="AV199" s="53" t="str">
        <f>IFERROR(VLOOKUP($A199,#REF!,28,FALSE),"0")</f>
        <v>0</v>
      </c>
      <c r="AW199" s="53" t="str">
        <f>IFERROR(VLOOKUP($A199,#REF!,28,FALSE),"0")</f>
        <v>0</v>
      </c>
      <c r="AX199" s="53" t="str">
        <f>IFERROR(VLOOKUP($A199,#REF!,28,FALSE),"0")</f>
        <v>0</v>
      </c>
      <c r="AY199" s="53" t="str">
        <f>IFERROR(VLOOKUP($A199,#REF!,28,FALSE),"0")</f>
        <v>0</v>
      </c>
      <c r="AZ199" s="53" t="str">
        <f>IFERROR(VLOOKUP($A199,#REF!,28,FALSE),"0")</f>
        <v>0</v>
      </c>
      <c r="BA199" s="53" t="str">
        <f>IFERROR(VLOOKUP($A199,#REF!,28,FALSE),"0")</f>
        <v>0</v>
      </c>
      <c r="BB199" s="53" t="str">
        <f>IFERROR(VLOOKUP($A199,#REF!,28,FALSE),"0")</f>
        <v>0</v>
      </c>
      <c r="BC199" s="53" t="str">
        <f>IFERROR(VLOOKUP($A199,#REF!,28,FALSE),"0")</f>
        <v>0</v>
      </c>
      <c r="BD199" s="53" t="str">
        <f>IFERROR(VLOOKUP($A199,#REF!,28,FALSE),"0")</f>
        <v>0</v>
      </c>
      <c r="BE199" s="53" t="str">
        <f>IFERROR(VLOOKUP($A199,#REF!,28,FALSE),"0")</f>
        <v>0</v>
      </c>
      <c r="BF199" s="53" t="str">
        <f>IFERROR(VLOOKUP($A199,#REF!,28,FALSE),"0")</f>
        <v>0</v>
      </c>
      <c r="BG199" s="56">
        <f t="shared" si="76"/>
        <v>0</v>
      </c>
      <c r="BI199" s="53" t="str">
        <f>$A$10</f>
        <v>zhixiay</v>
      </c>
      <c r="BJ199" s="53" t="str">
        <f>IFERROR(VLOOKUP($A199,#REF!,29,FALSE),"0")</f>
        <v>0</v>
      </c>
      <c r="BK199" s="53" t="str">
        <f>IFERROR(VLOOKUP($A199,#REF!,29,FALSE),"0")</f>
        <v>0</v>
      </c>
      <c r="BL199" s="53" t="str">
        <f>IFERROR(VLOOKUP($A199,#REF!,29,FALSE),"0")</f>
        <v>0</v>
      </c>
      <c r="BM199" s="53" t="str">
        <f>IFERROR(VLOOKUP($A199,#REF!,29,FALSE),"0")</f>
        <v>0</v>
      </c>
      <c r="BN199" s="53" t="str">
        <f>IFERROR(VLOOKUP($A199,#REF!,29,FALSE),"0")</f>
        <v>0</v>
      </c>
      <c r="BO199" s="53" t="str">
        <f>IFERROR(VLOOKUP($A199,#REF!,29,FALSE),"0")</f>
        <v>0</v>
      </c>
      <c r="BP199" s="53" t="str">
        <f>IFERROR(VLOOKUP($A199,#REF!,29,FALSE),"0")</f>
        <v>0</v>
      </c>
      <c r="BQ199" s="53" t="str">
        <f>IFERROR(VLOOKUP($A199,#REF!,29,FALSE),"0")</f>
        <v>0</v>
      </c>
      <c r="BR199" s="53" t="str">
        <f>IFERROR(VLOOKUP($A199,#REF!,29,FALSE),"0")</f>
        <v>0</v>
      </c>
      <c r="BS199" s="53" t="str">
        <f>IFERROR(VLOOKUP($A199,#REF!,29,FALSE),"0")</f>
        <v>0</v>
      </c>
      <c r="BT199" s="53" t="str">
        <f>IFERROR(VLOOKUP($A199,#REF!,29,FALSE),"0")</f>
        <v>0</v>
      </c>
      <c r="BU199" s="53" t="str">
        <f>IFERROR(VLOOKUP($A199,#REF!,29,FALSE),"0")</f>
        <v>0</v>
      </c>
      <c r="BV199" s="56">
        <f t="shared" si="77"/>
        <v>0</v>
      </c>
      <c r="CK199" s="56"/>
      <c r="CZ199" s="56"/>
    </row>
    <row r="200" spans="1:104" x14ac:dyDescent="0.25">
      <c r="A200" s="53" t="str">
        <f>$A$11</f>
        <v>takuyafi</v>
      </c>
      <c r="B200" s="53" t="str">
        <f>IFERROR(VLOOKUP($A200,#REF!,25,FALSE),"0")</f>
        <v>0</v>
      </c>
      <c r="C200" s="53" t="str">
        <f>IFERROR(VLOOKUP($A200,#REF!,25,FALSE),"0")</f>
        <v>0</v>
      </c>
      <c r="D200" s="53" t="str">
        <f>IFERROR(VLOOKUP($A200,#REF!,25,FALSE),"0")</f>
        <v>0</v>
      </c>
      <c r="E200" s="53" t="str">
        <f>IFERROR(VLOOKUP($A200,#REF!,25,FALSE),"0")</f>
        <v>0</v>
      </c>
      <c r="F200" s="53" t="str">
        <f>IFERROR(VLOOKUP($A200,#REF!,25,FALSE),"0")</f>
        <v>0</v>
      </c>
      <c r="G200" s="53" t="str">
        <f>IFERROR(VLOOKUP($A200,#REF!,25,FALSE),"0")</f>
        <v>0</v>
      </c>
      <c r="H200" s="53" t="str">
        <f>IFERROR(VLOOKUP($A200,#REF!,25,FALSE),"0")</f>
        <v>0</v>
      </c>
      <c r="I200" s="53" t="str">
        <f>IFERROR(VLOOKUP($A200,#REF!,25,FALSE),"0")</f>
        <v>0</v>
      </c>
      <c r="J200" s="53" t="str">
        <f>IFERROR(VLOOKUP($A200,#REF!,25,FALSE),"0")</f>
        <v>0</v>
      </c>
      <c r="K200" s="53" t="str">
        <f>IFERROR(VLOOKUP($A200,#REF!,25,FALSE),"0")</f>
        <v>0</v>
      </c>
      <c r="L200" s="53" t="str">
        <f>IFERROR(VLOOKUP($A200,#REF!,25,FALSE),"0")</f>
        <v>0</v>
      </c>
      <c r="M200" s="53" t="str">
        <f>IFERROR(VLOOKUP($A200,#REF!,25,FALSE),"0")</f>
        <v>0</v>
      </c>
      <c r="N200" s="56">
        <f t="shared" si="73"/>
        <v>0</v>
      </c>
      <c r="P200" s="53" t="str">
        <f>$A$11</f>
        <v>takuyafi</v>
      </c>
      <c r="Q200" s="53" t="str">
        <f>IFERROR(VLOOKUP($A200,#REF!,26,FALSE),"0")</f>
        <v>0</v>
      </c>
      <c r="R200" s="53" t="str">
        <f>IFERROR(VLOOKUP($A200,#REF!,26,FALSE),"0")</f>
        <v>0</v>
      </c>
      <c r="S200" s="53" t="str">
        <f>IFERROR(VLOOKUP($A200,#REF!,26,FALSE),"0")</f>
        <v>0</v>
      </c>
      <c r="T200" s="53" t="str">
        <f>IFERROR(VLOOKUP($A200,#REF!,26,FALSE),"0")</f>
        <v>0</v>
      </c>
      <c r="U200" s="53" t="str">
        <f>IFERROR(VLOOKUP($A200,#REF!,26,FALSE),"0")</f>
        <v>0</v>
      </c>
      <c r="V200" s="53" t="str">
        <f>IFERROR(VLOOKUP($A200,#REF!,26,FALSE),"0")</f>
        <v>0</v>
      </c>
      <c r="W200" s="53" t="str">
        <f>IFERROR(VLOOKUP($A200,#REF!,26,FALSE),"0")</f>
        <v>0</v>
      </c>
      <c r="X200" s="53" t="str">
        <f>IFERROR(VLOOKUP($A200,#REF!,26,FALSE),"0")</f>
        <v>0</v>
      </c>
      <c r="Y200" s="53" t="str">
        <f>IFERROR(VLOOKUP($A200,#REF!,26,FALSE),"0")</f>
        <v>0</v>
      </c>
      <c r="Z200" s="53" t="str">
        <f>IFERROR(VLOOKUP($A200,#REF!,26,FALSE),"0")</f>
        <v>0</v>
      </c>
      <c r="AA200" s="53" t="str">
        <f>IFERROR(VLOOKUP($A200,#REF!,26,FALSE),"0")</f>
        <v>0</v>
      </c>
      <c r="AB200" s="53" t="str">
        <f>IFERROR(VLOOKUP($A200,#REF!,26,FALSE),"0")</f>
        <v>0</v>
      </c>
      <c r="AC200" s="56">
        <f t="shared" si="74"/>
        <v>0</v>
      </c>
      <c r="AE200" s="53" t="str">
        <f>$A$11</f>
        <v>takuyafi</v>
      </c>
      <c r="AF200" s="53" t="str">
        <f>IFERROR(VLOOKUP($A200,#REF!,27,FALSE),"0")</f>
        <v>0</v>
      </c>
      <c r="AG200" s="53" t="str">
        <f>IFERROR(VLOOKUP($A200,#REF!,27,FALSE),"0")</f>
        <v>0</v>
      </c>
      <c r="AH200" s="53" t="str">
        <f>IFERROR(VLOOKUP($A200,#REF!,27,FALSE),"0")</f>
        <v>0</v>
      </c>
      <c r="AI200" s="53" t="str">
        <f>IFERROR(VLOOKUP($A200,#REF!,27,FALSE),"0")</f>
        <v>0</v>
      </c>
      <c r="AJ200" s="53" t="str">
        <f>IFERROR(VLOOKUP($A200,#REF!,27,FALSE),"0")</f>
        <v>0</v>
      </c>
      <c r="AK200" s="53" t="str">
        <f>IFERROR(VLOOKUP($A200,#REF!,27,FALSE),"0")</f>
        <v>0</v>
      </c>
      <c r="AL200" s="53" t="str">
        <f>IFERROR(VLOOKUP($A200,#REF!,27,FALSE),"0")</f>
        <v>0</v>
      </c>
      <c r="AM200" s="53" t="str">
        <f>IFERROR(VLOOKUP($A200,#REF!,27,FALSE),"0")</f>
        <v>0</v>
      </c>
      <c r="AN200" s="53" t="str">
        <f>IFERROR(VLOOKUP($A200,#REF!,27,FALSE),"0")</f>
        <v>0</v>
      </c>
      <c r="AO200" s="53" t="str">
        <f>IFERROR(VLOOKUP($A200,#REF!,27,FALSE),"0")</f>
        <v>0</v>
      </c>
      <c r="AP200" s="53" t="str">
        <f>IFERROR(VLOOKUP($A200,#REF!,27,FALSE),"0")</f>
        <v>0</v>
      </c>
      <c r="AQ200" s="53" t="str">
        <f>IFERROR(VLOOKUP($A200,#REF!,27,FALSE),"0")</f>
        <v>0</v>
      </c>
      <c r="AR200" s="56">
        <f t="shared" si="75"/>
        <v>0</v>
      </c>
      <c r="AT200" s="53" t="str">
        <f>$A$11</f>
        <v>takuyafi</v>
      </c>
      <c r="AU200" s="53" t="str">
        <f>IFERROR(VLOOKUP($A200,#REF!,28,FALSE),"0")</f>
        <v>0</v>
      </c>
      <c r="AV200" s="53" t="str">
        <f>IFERROR(VLOOKUP($A200,#REF!,28,FALSE),"0")</f>
        <v>0</v>
      </c>
      <c r="AW200" s="53" t="str">
        <f>IFERROR(VLOOKUP($A200,#REF!,28,FALSE),"0")</f>
        <v>0</v>
      </c>
      <c r="AX200" s="53" t="str">
        <f>IFERROR(VLOOKUP($A200,#REF!,28,FALSE),"0")</f>
        <v>0</v>
      </c>
      <c r="AY200" s="53" t="str">
        <f>IFERROR(VLOOKUP($A200,#REF!,28,FALSE),"0")</f>
        <v>0</v>
      </c>
      <c r="AZ200" s="53" t="str">
        <f>IFERROR(VLOOKUP($A200,#REF!,28,FALSE),"0")</f>
        <v>0</v>
      </c>
      <c r="BA200" s="53" t="str">
        <f>IFERROR(VLOOKUP($A200,#REF!,28,FALSE),"0")</f>
        <v>0</v>
      </c>
      <c r="BB200" s="53" t="str">
        <f>IFERROR(VLOOKUP($A200,#REF!,28,FALSE),"0")</f>
        <v>0</v>
      </c>
      <c r="BC200" s="53" t="str">
        <f>IFERROR(VLOOKUP($A200,#REF!,28,FALSE),"0")</f>
        <v>0</v>
      </c>
      <c r="BD200" s="53" t="str">
        <f>IFERROR(VLOOKUP($A200,#REF!,28,FALSE),"0")</f>
        <v>0</v>
      </c>
      <c r="BE200" s="53" t="str">
        <f>IFERROR(VLOOKUP($A200,#REF!,28,FALSE),"0")</f>
        <v>0</v>
      </c>
      <c r="BF200" s="53" t="str">
        <f>IFERROR(VLOOKUP($A200,#REF!,28,FALSE),"0")</f>
        <v>0</v>
      </c>
      <c r="BG200" s="56">
        <f t="shared" si="76"/>
        <v>0</v>
      </c>
      <c r="BI200" s="53" t="str">
        <f>$A$11</f>
        <v>takuyafi</v>
      </c>
      <c r="BJ200" s="53" t="str">
        <f>IFERROR(VLOOKUP($A200,#REF!,29,FALSE),"0")</f>
        <v>0</v>
      </c>
      <c r="BK200" s="53" t="str">
        <f>IFERROR(VLOOKUP($A200,#REF!,29,FALSE),"0")</f>
        <v>0</v>
      </c>
      <c r="BL200" s="53" t="str">
        <f>IFERROR(VLOOKUP($A200,#REF!,29,FALSE),"0")</f>
        <v>0</v>
      </c>
      <c r="BM200" s="53" t="str">
        <f>IFERROR(VLOOKUP($A200,#REF!,29,FALSE),"0")</f>
        <v>0</v>
      </c>
      <c r="BN200" s="53" t="str">
        <f>IFERROR(VLOOKUP($A200,#REF!,29,FALSE),"0")</f>
        <v>0</v>
      </c>
      <c r="BO200" s="53" t="str">
        <f>IFERROR(VLOOKUP($A200,#REF!,29,FALSE),"0")</f>
        <v>0</v>
      </c>
      <c r="BP200" s="53" t="str">
        <f>IFERROR(VLOOKUP($A200,#REF!,29,FALSE),"0")</f>
        <v>0</v>
      </c>
      <c r="BQ200" s="53" t="str">
        <f>IFERROR(VLOOKUP($A200,#REF!,29,FALSE),"0")</f>
        <v>0</v>
      </c>
      <c r="BR200" s="53" t="str">
        <f>IFERROR(VLOOKUP($A200,#REF!,29,FALSE),"0")</f>
        <v>0</v>
      </c>
      <c r="BS200" s="53" t="str">
        <f>IFERROR(VLOOKUP($A200,#REF!,29,FALSE),"0")</f>
        <v>0</v>
      </c>
      <c r="BT200" s="53" t="str">
        <f>IFERROR(VLOOKUP($A200,#REF!,29,FALSE),"0")</f>
        <v>0</v>
      </c>
      <c r="BU200" s="53" t="str">
        <f>IFERROR(VLOOKUP($A200,#REF!,29,FALSE),"0")</f>
        <v>0</v>
      </c>
      <c r="BV200" s="56">
        <f t="shared" si="77"/>
        <v>0</v>
      </c>
      <c r="CK200" s="56"/>
      <c r="CZ200" s="56"/>
    </row>
    <row r="201" spans="1:104" x14ac:dyDescent="0.25">
      <c r="A201" s="53" t="str">
        <f>$A$12</f>
        <v>ayekhyin</v>
      </c>
      <c r="B201" s="53" t="str">
        <f>IFERROR(VLOOKUP($A201,#REF!,25,FALSE),"0")</f>
        <v>0</v>
      </c>
      <c r="C201" s="53" t="str">
        <f>IFERROR(VLOOKUP($A201,#REF!,25,FALSE),"0")</f>
        <v>0</v>
      </c>
      <c r="D201" s="53" t="str">
        <f>IFERROR(VLOOKUP($A201,#REF!,25,FALSE),"0")</f>
        <v>0</v>
      </c>
      <c r="E201" s="53" t="str">
        <f>IFERROR(VLOOKUP($A201,#REF!,25,FALSE),"0")</f>
        <v>0</v>
      </c>
      <c r="F201" s="53" t="str">
        <f>IFERROR(VLOOKUP($A201,#REF!,25,FALSE),"0")</f>
        <v>0</v>
      </c>
      <c r="G201" s="53" t="str">
        <f>IFERROR(VLOOKUP($A201,#REF!,25,FALSE),"0")</f>
        <v>0</v>
      </c>
      <c r="H201" s="53" t="str">
        <f>IFERROR(VLOOKUP($A201,#REF!,25,FALSE),"0")</f>
        <v>0</v>
      </c>
      <c r="I201" s="53" t="str">
        <f>IFERROR(VLOOKUP($A201,#REF!,25,FALSE),"0")</f>
        <v>0</v>
      </c>
      <c r="J201" s="53" t="str">
        <f>IFERROR(VLOOKUP($A201,#REF!,25,FALSE),"0")</f>
        <v>0</v>
      </c>
      <c r="K201" s="53" t="str">
        <f>IFERROR(VLOOKUP($A201,#REF!,25,FALSE),"0")</f>
        <v>0</v>
      </c>
      <c r="L201" s="53" t="str">
        <f>IFERROR(VLOOKUP($A201,#REF!,25,FALSE),"0")</f>
        <v>0</v>
      </c>
      <c r="M201" s="53" t="str">
        <f>IFERROR(VLOOKUP($A201,#REF!,25,FALSE),"0")</f>
        <v>0</v>
      </c>
      <c r="N201" s="56">
        <f t="shared" si="73"/>
        <v>0</v>
      </c>
      <c r="P201" s="53" t="str">
        <f>$A$12</f>
        <v>ayekhyin</v>
      </c>
      <c r="Q201" s="53" t="str">
        <f>IFERROR(VLOOKUP($A201,#REF!,26,FALSE),"0")</f>
        <v>0</v>
      </c>
      <c r="R201" s="53" t="str">
        <f>IFERROR(VLOOKUP($A201,#REF!,26,FALSE),"0")</f>
        <v>0</v>
      </c>
      <c r="S201" s="53" t="str">
        <f>IFERROR(VLOOKUP($A201,#REF!,26,FALSE),"0")</f>
        <v>0</v>
      </c>
      <c r="T201" s="53" t="str">
        <f>IFERROR(VLOOKUP($A201,#REF!,26,FALSE),"0")</f>
        <v>0</v>
      </c>
      <c r="U201" s="53" t="str">
        <f>IFERROR(VLOOKUP($A201,#REF!,26,FALSE),"0")</f>
        <v>0</v>
      </c>
      <c r="V201" s="53" t="str">
        <f>IFERROR(VLOOKUP($A201,#REF!,26,FALSE),"0")</f>
        <v>0</v>
      </c>
      <c r="W201" s="53" t="str">
        <f>IFERROR(VLOOKUP($A201,#REF!,26,FALSE),"0")</f>
        <v>0</v>
      </c>
      <c r="X201" s="53" t="str">
        <f>IFERROR(VLOOKUP($A201,#REF!,26,FALSE),"0")</f>
        <v>0</v>
      </c>
      <c r="Y201" s="53" t="str">
        <f>IFERROR(VLOOKUP($A201,#REF!,26,FALSE),"0")</f>
        <v>0</v>
      </c>
      <c r="Z201" s="53" t="str">
        <f>IFERROR(VLOOKUP($A201,#REF!,26,FALSE),"0")</f>
        <v>0</v>
      </c>
      <c r="AA201" s="53" t="str">
        <f>IFERROR(VLOOKUP($A201,#REF!,26,FALSE),"0")</f>
        <v>0</v>
      </c>
      <c r="AB201" s="53" t="str">
        <f>IFERROR(VLOOKUP($A201,#REF!,26,FALSE),"0")</f>
        <v>0</v>
      </c>
      <c r="AC201" s="56">
        <f t="shared" si="74"/>
        <v>0</v>
      </c>
      <c r="AE201" s="53" t="str">
        <f>$A$12</f>
        <v>ayekhyin</v>
      </c>
      <c r="AF201" s="53" t="str">
        <f>IFERROR(VLOOKUP($A201,#REF!,27,FALSE),"0")</f>
        <v>0</v>
      </c>
      <c r="AG201" s="53" t="str">
        <f>IFERROR(VLOOKUP($A201,#REF!,27,FALSE),"0")</f>
        <v>0</v>
      </c>
      <c r="AH201" s="53" t="str">
        <f>IFERROR(VLOOKUP($A201,#REF!,27,FALSE),"0")</f>
        <v>0</v>
      </c>
      <c r="AI201" s="53" t="str">
        <f>IFERROR(VLOOKUP($A201,#REF!,27,FALSE),"0")</f>
        <v>0</v>
      </c>
      <c r="AJ201" s="53" t="str">
        <f>IFERROR(VLOOKUP($A201,#REF!,27,FALSE),"0")</f>
        <v>0</v>
      </c>
      <c r="AK201" s="53" t="str">
        <f>IFERROR(VLOOKUP($A201,#REF!,27,FALSE),"0")</f>
        <v>0</v>
      </c>
      <c r="AL201" s="53" t="str">
        <f>IFERROR(VLOOKUP($A201,#REF!,27,FALSE),"0")</f>
        <v>0</v>
      </c>
      <c r="AM201" s="53" t="str">
        <f>IFERROR(VLOOKUP($A201,#REF!,27,FALSE),"0")</f>
        <v>0</v>
      </c>
      <c r="AN201" s="53" t="str">
        <f>IFERROR(VLOOKUP($A201,#REF!,27,FALSE),"0")</f>
        <v>0</v>
      </c>
      <c r="AO201" s="53" t="str">
        <f>IFERROR(VLOOKUP($A201,#REF!,27,FALSE),"0")</f>
        <v>0</v>
      </c>
      <c r="AP201" s="53" t="str">
        <f>IFERROR(VLOOKUP($A201,#REF!,27,FALSE),"0")</f>
        <v>0</v>
      </c>
      <c r="AQ201" s="53" t="str">
        <f>IFERROR(VLOOKUP($A201,#REF!,27,FALSE),"0")</f>
        <v>0</v>
      </c>
      <c r="AR201" s="56">
        <f t="shared" si="75"/>
        <v>0</v>
      </c>
      <c r="AT201" s="53" t="str">
        <f>$A$12</f>
        <v>ayekhyin</v>
      </c>
      <c r="AU201" s="53" t="str">
        <f>IFERROR(VLOOKUP($A201,#REF!,28,FALSE),"0")</f>
        <v>0</v>
      </c>
      <c r="AV201" s="53" t="str">
        <f>IFERROR(VLOOKUP($A201,#REF!,28,FALSE),"0")</f>
        <v>0</v>
      </c>
      <c r="AW201" s="53" t="str">
        <f>IFERROR(VLOOKUP($A201,#REF!,28,FALSE),"0")</f>
        <v>0</v>
      </c>
      <c r="AX201" s="53" t="str">
        <f>IFERROR(VLOOKUP($A201,#REF!,28,FALSE),"0")</f>
        <v>0</v>
      </c>
      <c r="AY201" s="53" t="str">
        <f>IFERROR(VLOOKUP($A201,#REF!,28,FALSE),"0")</f>
        <v>0</v>
      </c>
      <c r="AZ201" s="53" t="str">
        <f>IFERROR(VLOOKUP($A201,#REF!,28,FALSE),"0")</f>
        <v>0</v>
      </c>
      <c r="BA201" s="53" t="str">
        <f>IFERROR(VLOOKUP($A201,#REF!,28,FALSE),"0")</f>
        <v>0</v>
      </c>
      <c r="BB201" s="53" t="str">
        <f>IFERROR(VLOOKUP($A201,#REF!,28,FALSE),"0")</f>
        <v>0</v>
      </c>
      <c r="BC201" s="53" t="str">
        <f>IFERROR(VLOOKUP($A201,#REF!,28,FALSE),"0")</f>
        <v>0</v>
      </c>
      <c r="BD201" s="53" t="str">
        <f>IFERROR(VLOOKUP($A201,#REF!,28,FALSE),"0")</f>
        <v>0</v>
      </c>
      <c r="BE201" s="53" t="str">
        <f>IFERROR(VLOOKUP($A201,#REF!,28,FALSE),"0")</f>
        <v>0</v>
      </c>
      <c r="BF201" s="53" t="str">
        <f>IFERROR(VLOOKUP($A201,#REF!,28,FALSE),"0")</f>
        <v>0</v>
      </c>
      <c r="BG201" s="56">
        <f t="shared" si="76"/>
        <v>0</v>
      </c>
      <c r="BI201" s="53" t="str">
        <f>$A$12</f>
        <v>ayekhyin</v>
      </c>
      <c r="BJ201" s="53" t="str">
        <f>IFERROR(VLOOKUP($A201,#REF!,29,FALSE),"0")</f>
        <v>0</v>
      </c>
      <c r="BK201" s="53" t="str">
        <f>IFERROR(VLOOKUP($A201,#REF!,29,FALSE),"0")</f>
        <v>0</v>
      </c>
      <c r="BL201" s="53" t="str">
        <f>IFERROR(VLOOKUP($A201,#REF!,29,FALSE),"0")</f>
        <v>0</v>
      </c>
      <c r="BM201" s="53" t="str">
        <f>IFERROR(VLOOKUP($A201,#REF!,29,FALSE),"0")</f>
        <v>0</v>
      </c>
      <c r="BN201" s="53" t="str">
        <f>IFERROR(VLOOKUP($A201,#REF!,29,FALSE),"0")</f>
        <v>0</v>
      </c>
      <c r="BO201" s="53" t="str">
        <f>IFERROR(VLOOKUP($A201,#REF!,29,FALSE),"0")</f>
        <v>0</v>
      </c>
      <c r="BP201" s="53" t="str">
        <f>IFERROR(VLOOKUP($A201,#REF!,29,FALSE),"0")</f>
        <v>0</v>
      </c>
      <c r="BQ201" s="53" t="str">
        <f>IFERROR(VLOOKUP($A201,#REF!,29,FALSE),"0")</f>
        <v>0</v>
      </c>
      <c r="BR201" s="53" t="str">
        <f>IFERROR(VLOOKUP($A201,#REF!,29,FALSE),"0")</f>
        <v>0</v>
      </c>
      <c r="BS201" s="53" t="str">
        <f>IFERROR(VLOOKUP($A201,#REF!,29,FALSE),"0")</f>
        <v>0</v>
      </c>
      <c r="BT201" s="53" t="str">
        <f>IFERROR(VLOOKUP($A201,#REF!,29,FALSE),"0")</f>
        <v>0</v>
      </c>
      <c r="BU201" s="53" t="str">
        <f>IFERROR(VLOOKUP($A201,#REF!,29,FALSE),"0")</f>
        <v>0</v>
      </c>
      <c r="BV201" s="56">
        <f t="shared" si="77"/>
        <v>0</v>
      </c>
      <c r="CK201" s="56"/>
      <c r="CZ201" s="56"/>
    </row>
    <row r="202" spans="1:104" x14ac:dyDescent="0.25">
      <c r="A202" s="53" t="str">
        <f>$A$13</f>
        <v>takaasad</v>
      </c>
      <c r="B202" s="53" t="str">
        <f>IFERROR(VLOOKUP($A202,#REF!,25,FALSE),"0")</f>
        <v>0</v>
      </c>
      <c r="C202" s="53" t="str">
        <f>IFERROR(VLOOKUP($A202,#REF!,25,FALSE),"0")</f>
        <v>0</v>
      </c>
      <c r="D202" s="53" t="str">
        <f>IFERROR(VLOOKUP($A202,#REF!,25,FALSE),"0")</f>
        <v>0</v>
      </c>
      <c r="E202" s="53" t="str">
        <f>IFERROR(VLOOKUP($A202,#REF!,25,FALSE),"0")</f>
        <v>0</v>
      </c>
      <c r="F202" s="53" t="str">
        <f>IFERROR(VLOOKUP($A202,#REF!,25,FALSE),"0")</f>
        <v>0</v>
      </c>
      <c r="G202" s="53" t="str">
        <f>IFERROR(VLOOKUP($A202,#REF!,25,FALSE),"0")</f>
        <v>0</v>
      </c>
      <c r="H202" s="53" t="str">
        <f>IFERROR(VLOOKUP($A202,#REF!,25,FALSE),"0")</f>
        <v>0</v>
      </c>
      <c r="I202" s="53" t="str">
        <f>IFERROR(VLOOKUP($A202,#REF!,25,FALSE),"0")</f>
        <v>0</v>
      </c>
      <c r="J202" s="53" t="str">
        <f>IFERROR(VLOOKUP($A202,#REF!,25,FALSE),"0")</f>
        <v>0</v>
      </c>
      <c r="K202" s="53" t="str">
        <f>IFERROR(VLOOKUP($A202,#REF!,25,FALSE),"0")</f>
        <v>0</v>
      </c>
      <c r="L202" s="53" t="str">
        <f>IFERROR(VLOOKUP($A202,#REF!,25,FALSE),"0")</f>
        <v>0</v>
      </c>
      <c r="M202" s="53" t="str">
        <f>IFERROR(VLOOKUP($A202,#REF!,25,FALSE),"0")</f>
        <v>0</v>
      </c>
      <c r="N202" s="56">
        <f t="shared" si="73"/>
        <v>0</v>
      </c>
      <c r="P202" s="53" t="str">
        <f>$A$13</f>
        <v>takaasad</v>
      </c>
      <c r="Q202" s="53" t="str">
        <f>IFERROR(VLOOKUP($A202,#REF!,26,FALSE),"0")</f>
        <v>0</v>
      </c>
      <c r="R202" s="53" t="str">
        <f>IFERROR(VLOOKUP($A202,#REF!,26,FALSE),"0")</f>
        <v>0</v>
      </c>
      <c r="S202" s="53" t="str">
        <f>IFERROR(VLOOKUP($A202,#REF!,26,FALSE),"0")</f>
        <v>0</v>
      </c>
      <c r="T202" s="53" t="str">
        <f>IFERROR(VLOOKUP($A202,#REF!,26,FALSE),"0")</f>
        <v>0</v>
      </c>
      <c r="U202" s="53" t="str">
        <f>IFERROR(VLOOKUP($A202,#REF!,26,FALSE),"0")</f>
        <v>0</v>
      </c>
      <c r="V202" s="53" t="str">
        <f>IFERROR(VLOOKUP($A202,#REF!,26,FALSE),"0")</f>
        <v>0</v>
      </c>
      <c r="W202" s="53" t="str">
        <f>IFERROR(VLOOKUP($A202,#REF!,26,FALSE),"0")</f>
        <v>0</v>
      </c>
      <c r="X202" s="53" t="str">
        <f>IFERROR(VLOOKUP($A202,#REF!,26,FALSE),"0")</f>
        <v>0</v>
      </c>
      <c r="Y202" s="53" t="str">
        <f>IFERROR(VLOOKUP($A202,#REF!,26,FALSE),"0")</f>
        <v>0</v>
      </c>
      <c r="Z202" s="53" t="str">
        <f>IFERROR(VLOOKUP($A202,#REF!,26,FALSE),"0")</f>
        <v>0</v>
      </c>
      <c r="AA202" s="53" t="str">
        <f>IFERROR(VLOOKUP($A202,#REF!,26,FALSE),"0")</f>
        <v>0</v>
      </c>
      <c r="AB202" s="53" t="str">
        <f>IFERROR(VLOOKUP($A202,#REF!,26,FALSE),"0")</f>
        <v>0</v>
      </c>
      <c r="AC202" s="56">
        <f t="shared" si="74"/>
        <v>0</v>
      </c>
      <c r="AE202" s="53" t="str">
        <f>$A$13</f>
        <v>takaasad</v>
      </c>
      <c r="AF202" s="53" t="str">
        <f>IFERROR(VLOOKUP($A202,#REF!,27,FALSE),"0")</f>
        <v>0</v>
      </c>
      <c r="AG202" s="53" t="str">
        <f>IFERROR(VLOOKUP($A202,#REF!,27,FALSE),"0")</f>
        <v>0</v>
      </c>
      <c r="AH202" s="53" t="str">
        <f>IFERROR(VLOOKUP($A202,#REF!,27,FALSE),"0")</f>
        <v>0</v>
      </c>
      <c r="AI202" s="53" t="str">
        <f>IFERROR(VLOOKUP($A202,#REF!,27,FALSE),"0")</f>
        <v>0</v>
      </c>
      <c r="AJ202" s="53" t="str">
        <f>IFERROR(VLOOKUP($A202,#REF!,27,FALSE),"0")</f>
        <v>0</v>
      </c>
      <c r="AK202" s="53" t="str">
        <f>IFERROR(VLOOKUP($A202,#REF!,27,FALSE),"0")</f>
        <v>0</v>
      </c>
      <c r="AL202" s="53" t="str">
        <f>IFERROR(VLOOKUP($A202,#REF!,27,FALSE),"0")</f>
        <v>0</v>
      </c>
      <c r="AM202" s="53" t="str">
        <f>IFERROR(VLOOKUP($A202,#REF!,27,FALSE),"0")</f>
        <v>0</v>
      </c>
      <c r="AN202" s="53" t="str">
        <f>IFERROR(VLOOKUP($A202,#REF!,27,FALSE),"0")</f>
        <v>0</v>
      </c>
      <c r="AO202" s="53" t="str">
        <f>IFERROR(VLOOKUP($A202,#REF!,27,FALSE),"0")</f>
        <v>0</v>
      </c>
      <c r="AP202" s="53" t="str">
        <f>IFERROR(VLOOKUP($A202,#REF!,27,FALSE),"0")</f>
        <v>0</v>
      </c>
      <c r="AQ202" s="53" t="str">
        <f>IFERROR(VLOOKUP($A202,#REF!,27,FALSE),"0")</f>
        <v>0</v>
      </c>
      <c r="AR202" s="56">
        <f t="shared" si="75"/>
        <v>0</v>
      </c>
      <c r="AT202" s="53" t="str">
        <f>$A$13</f>
        <v>takaasad</v>
      </c>
      <c r="AU202" s="53" t="str">
        <f>IFERROR(VLOOKUP($A202,#REF!,28,FALSE),"0")</f>
        <v>0</v>
      </c>
      <c r="AV202" s="53" t="str">
        <f>IFERROR(VLOOKUP($A202,#REF!,28,FALSE),"0")</f>
        <v>0</v>
      </c>
      <c r="AW202" s="53" t="str">
        <f>IFERROR(VLOOKUP($A202,#REF!,28,FALSE),"0")</f>
        <v>0</v>
      </c>
      <c r="AX202" s="53" t="str">
        <f>IFERROR(VLOOKUP($A202,#REF!,28,FALSE),"0")</f>
        <v>0</v>
      </c>
      <c r="AY202" s="53" t="str">
        <f>IFERROR(VLOOKUP($A202,#REF!,28,FALSE),"0")</f>
        <v>0</v>
      </c>
      <c r="AZ202" s="53" t="str">
        <f>IFERROR(VLOOKUP($A202,#REF!,28,FALSE),"0")</f>
        <v>0</v>
      </c>
      <c r="BA202" s="53" t="str">
        <f>IFERROR(VLOOKUP($A202,#REF!,28,FALSE),"0")</f>
        <v>0</v>
      </c>
      <c r="BB202" s="53" t="str">
        <f>IFERROR(VLOOKUP($A202,#REF!,28,FALSE),"0")</f>
        <v>0</v>
      </c>
      <c r="BC202" s="53" t="str">
        <f>IFERROR(VLOOKUP($A202,#REF!,28,FALSE),"0")</f>
        <v>0</v>
      </c>
      <c r="BD202" s="53" t="str">
        <f>IFERROR(VLOOKUP($A202,#REF!,28,FALSE),"0")</f>
        <v>0</v>
      </c>
      <c r="BE202" s="53" t="str">
        <f>IFERROR(VLOOKUP($A202,#REF!,28,FALSE),"0")</f>
        <v>0</v>
      </c>
      <c r="BF202" s="53" t="str">
        <f>IFERROR(VLOOKUP($A202,#REF!,28,FALSE),"0")</f>
        <v>0</v>
      </c>
      <c r="BG202" s="56">
        <f t="shared" si="76"/>
        <v>0</v>
      </c>
      <c r="BI202" s="53" t="str">
        <f>$A$13</f>
        <v>takaasad</v>
      </c>
      <c r="BJ202" s="53" t="str">
        <f>IFERROR(VLOOKUP($A202,#REF!,29,FALSE),"0")</f>
        <v>0</v>
      </c>
      <c r="BK202" s="53" t="str">
        <f>IFERROR(VLOOKUP($A202,#REF!,29,FALSE),"0")</f>
        <v>0</v>
      </c>
      <c r="BL202" s="53" t="str">
        <f>IFERROR(VLOOKUP($A202,#REF!,29,FALSE),"0")</f>
        <v>0</v>
      </c>
      <c r="BM202" s="53" t="str">
        <f>IFERROR(VLOOKUP($A202,#REF!,29,FALSE),"0")</f>
        <v>0</v>
      </c>
      <c r="BN202" s="53" t="str">
        <f>IFERROR(VLOOKUP($A202,#REF!,29,FALSE),"0")</f>
        <v>0</v>
      </c>
      <c r="BO202" s="53" t="str">
        <f>IFERROR(VLOOKUP($A202,#REF!,29,FALSE),"0")</f>
        <v>0</v>
      </c>
      <c r="BP202" s="53" t="str">
        <f>IFERROR(VLOOKUP($A202,#REF!,29,FALSE),"0")</f>
        <v>0</v>
      </c>
      <c r="BQ202" s="53" t="str">
        <f>IFERROR(VLOOKUP($A202,#REF!,29,FALSE),"0")</f>
        <v>0</v>
      </c>
      <c r="BR202" s="53" t="str">
        <f>IFERROR(VLOOKUP($A202,#REF!,29,FALSE),"0")</f>
        <v>0</v>
      </c>
      <c r="BS202" s="53" t="str">
        <f>IFERROR(VLOOKUP($A202,#REF!,29,FALSE),"0")</f>
        <v>0</v>
      </c>
      <c r="BT202" s="53" t="str">
        <f>IFERROR(VLOOKUP($A202,#REF!,29,FALSE),"0")</f>
        <v>0</v>
      </c>
      <c r="BU202" s="53" t="str">
        <f>IFERROR(VLOOKUP($A202,#REF!,29,FALSE),"0")</f>
        <v>0</v>
      </c>
      <c r="BV202" s="56">
        <f t="shared" si="77"/>
        <v>0</v>
      </c>
      <c r="CK202" s="56"/>
      <c r="CZ202" s="56"/>
    </row>
    <row r="203" spans="1:104" x14ac:dyDescent="0.25">
      <c r="A203" s="53" t="e">
        <f>$A$14</f>
        <v>#REF!</v>
      </c>
      <c r="B203" s="53" t="str">
        <f>IFERROR(VLOOKUP($A203,#REF!,25,FALSE),"0")</f>
        <v>0</v>
      </c>
      <c r="C203" s="53" t="str">
        <f>IFERROR(VLOOKUP($A203,#REF!,25,FALSE),"0")</f>
        <v>0</v>
      </c>
      <c r="D203" s="53" t="str">
        <f>IFERROR(VLOOKUP($A203,#REF!,25,FALSE),"0")</f>
        <v>0</v>
      </c>
      <c r="E203" s="53" t="str">
        <f>IFERROR(VLOOKUP($A203,#REF!,25,FALSE),"0")</f>
        <v>0</v>
      </c>
      <c r="F203" s="53" t="str">
        <f>IFERROR(VLOOKUP($A203,#REF!,25,FALSE),"0")</f>
        <v>0</v>
      </c>
      <c r="G203" s="53" t="str">
        <f>IFERROR(VLOOKUP($A203,#REF!,25,FALSE),"0")</f>
        <v>0</v>
      </c>
      <c r="H203" s="53" t="str">
        <f>IFERROR(VLOOKUP($A203,#REF!,25,FALSE),"0")</f>
        <v>0</v>
      </c>
      <c r="I203" s="53" t="str">
        <f>IFERROR(VLOOKUP($A203,#REF!,25,FALSE),"0")</f>
        <v>0</v>
      </c>
      <c r="J203" s="53" t="str">
        <f>IFERROR(VLOOKUP($A203,#REF!,25,FALSE),"0")</f>
        <v>0</v>
      </c>
      <c r="K203" s="53" t="str">
        <f>IFERROR(VLOOKUP($A203,#REF!,25,FALSE),"0")</f>
        <v>0</v>
      </c>
      <c r="L203" s="53" t="str">
        <f>IFERROR(VLOOKUP($A203,#REF!,25,FALSE),"0")</f>
        <v>0</v>
      </c>
      <c r="M203" s="53" t="str">
        <f>IFERROR(VLOOKUP($A203,#REF!,25,FALSE),"0")</f>
        <v>0</v>
      </c>
      <c r="N203" s="56">
        <f t="shared" si="73"/>
        <v>0</v>
      </c>
      <c r="P203" s="53" t="e">
        <f>$A$14</f>
        <v>#REF!</v>
      </c>
      <c r="Q203" s="53" t="str">
        <f>IFERROR(VLOOKUP($A203,#REF!,26,FALSE),"0")</f>
        <v>0</v>
      </c>
      <c r="R203" s="53" t="str">
        <f>IFERROR(VLOOKUP($A203,#REF!,26,FALSE),"0")</f>
        <v>0</v>
      </c>
      <c r="S203" s="53" t="str">
        <f>IFERROR(VLOOKUP($A203,#REF!,26,FALSE),"0")</f>
        <v>0</v>
      </c>
      <c r="T203" s="53" t="str">
        <f>IFERROR(VLOOKUP($A203,#REF!,26,FALSE),"0")</f>
        <v>0</v>
      </c>
      <c r="U203" s="53" t="str">
        <f>IFERROR(VLOOKUP($A203,#REF!,26,FALSE),"0")</f>
        <v>0</v>
      </c>
      <c r="V203" s="53" t="str">
        <f>IFERROR(VLOOKUP($A203,#REF!,26,FALSE),"0")</f>
        <v>0</v>
      </c>
      <c r="W203" s="53" t="str">
        <f>IFERROR(VLOOKUP($A203,#REF!,26,FALSE),"0")</f>
        <v>0</v>
      </c>
      <c r="X203" s="53" t="str">
        <f>IFERROR(VLOOKUP($A203,#REF!,26,FALSE),"0")</f>
        <v>0</v>
      </c>
      <c r="Y203" s="53" t="str">
        <f>IFERROR(VLOOKUP($A203,#REF!,26,FALSE),"0")</f>
        <v>0</v>
      </c>
      <c r="Z203" s="53" t="str">
        <f>IFERROR(VLOOKUP($A203,#REF!,26,FALSE),"0")</f>
        <v>0</v>
      </c>
      <c r="AA203" s="53" t="str">
        <f>IFERROR(VLOOKUP($A203,#REF!,26,FALSE),"0")</f>
        <v>0</v>
      </c>
      <c r="AB203" s="53" t="str">
        <f>IFERROR(VLOOKUP($A203,#REF!,26,FALSE),"0")</f>
        <v>0</v>
      </c>
      <c r="AC203" s="56">
        <f t="shared" si="74"/>
        <v>0</v>
      </c>
      <c r="AE203" s="53" t="e">
        <f>$A$14</f>
        <v>#REF!</v>
      </c>
      <c r="AF203" s="53" t="str">
        <f>IFERROR(VLOOKUP($A203,#REF!,27,FALSE),"0")</f>
        <v>0</v>
      </c>
      <c r="AG203" s="53" t="str">
        <f>IFERROR(VLOOKUP($A203,#REF!,27,FALSE),"0")</f>
        <v>0</v>
      </c>
      <c r="AH203" s="53" t="str">
        <f>IFERROR(VLOOKUP($A203,#REF!,27,FALSE),"0")</f>
        <v>0</v>
      </c>
      <c r="AI203" s="53" t="str">
        <f>IFERROR(VLOOKUP($A203,#REF!,27,FALSE),"0")</f>
        <v>0</v>
      </c>
      <c r="AJ203" s="53" t="str">
        <f>IFERROR(VLOOKUP($A203,#REF!,27,FALSE),"0")</f>
        <v>0</v>
      </c>
      <c r="AK203" s="53" t="str">
        <f>IFERROR(VLOOKUP($A203,#REF!,27,FALSE),"0")</f>
        <v>0</v>
      </c>
      <c r="AL203" s="53" t="str">
        <f>IFERROR(VLOOKUP($A203,#REF!,27,FALSE),"0")</f>
        <v>0</v>
      </c>
      <c r="AM203" s="53" t="str">
        <f>IFERROR(VLOOKUP($A203,#REF!,27,FALSE),"0")</f>
        <v>0</v>
      </c>
      <c r="AN203" s="53" t="str">
        <f>IFERROR(VLOOKUP($A203,#REF!,27,FALSE),"0")</f>
        <v>0</v>
      </c>
      <c r="AO203" s="53" t="str">
        <f>IFERROR(VLOOKUP($A203,#REF!,27,FALSE),"0")</f>
        <v>0</v>
      </c>
      <c r="AP203" s="53" t="str">
        <f>IFERROR(VLOOKUP($A203,#REF!,27,FALSE),"0")</f>
        <v>0</v>
      </c>
      <c r="AQ203" s="53" t="str">
        <f>IFERROR(VLOOKUP($A203,#REF!,27,FALSE),"0")</f>
        <v>0</v>
      </c>
      <c r="AR203" s="56">
        <f t="shared" si="75"/>
        <v>0</v>
      </c>
      <c r="AT203" s="53" t="e">
        <f>$A$14</f>
        <v>#REF!</v>
      </c>
      <c r="AU203" s="53" t="str">
        <f>IFERROR(VLOOKUP($A203,#REF!,28,FALSE),"0")</f>
        <v>0</v>
      </c>
      <c r="AV203" s="53" t="str">
        <f>IFERROR(VLOOKUP($A203,#REF!,28,FALSE),"0")</f>
        <v>0</v>
      </c>
      <c r="AW203" s="53" t="str">
        <f>IFERROR(VLOOKUP($A203,#REF!,28,FALSE),"0")</f>
        <v>0</v>
      </c>
      <c r="AX203" s="53" t="str">
        <f>IFERROR(VLOOKUP($A203,#REF!,28,FALSE),"0")</f>
        <v>0</v>
      </c>
      <c r="AY203" s="53" t="str">
        <f>IFERROR(VLOOKUP($A203,#REF!,28,FALSE),"0")</f>
        <v>0</v>
      </c>
      <c r="AZ203" s="53" t="str">
        <f>IFERROR(VLOOKUP($A203,#REF!,28,FALSE),"0")</f>
        <v>0</v>
      </c>
      <c r="BA203" s="53" t="str">
        <f>IFERROR(VLOOKUP($A203,#REF!,28,FALSE),"0")</f>
        <v>0</v>
      </c>
      <c r="BB203" s="53" t="str">
        <f>IFERROR(VLOOKUP($A203,#REF!,28,FALSE),"0")</f>
        <v>0</v>
      </c>
      <c r="BC203" s="53" t="str">
        <f>IFERROR(VLOOKUP($A203,#REF!,28,FALSE),"0")</f>
        <v>0</v>
      </c>
      <c r="BD203" s="53" t="str">
        <f>IFERROR(VLOOKUP($A203,#REF!,28,FALSE),"0")</f>
        <v>0</v>
      </c>
      <c r="BE203" s="53" t="str">
        <f>IFERROR(VLOOKUP($A203,#REF!,28,FALSE),"0")</f>
        <v>0</v>
      </c>
      <c r="BF203" s="53" t="str">
        <f>IFERROR(VLOOKUP($A203,#REF!,28,FALSE),"0")</f>
        <v>0</v>
      </c>
      <c r="BG203" s="56">
        <f t="shared" si="76"/>
        <v>0</v>
      </c>
      <c r="BI203" s="53" t="e">
        <f>$A$14</f>
        <v>#REF!</v>
      </c>
      <c r="BJ203" s="53" t="str">
        <f>IFERROR(VLOOKUP($A203,#REF!,29,FALSE),"0")</f>
        <v>0</v>
      </c>
      <c r="BK203" s="53" t="str">
        <f>IFERROR(VLOOKUP($A203,#REF!,29,FALSE),"0")</f>
        <v>0</v>
      </c>
      <c r="BL203" s="53" t="str">
        <f>IFERROR(VLOOKUP($A203,#REF!,29,FALSE),"0")</f>
        <v>0</v>
      </c>
      <c r="BM203" s="53" t="str">
        <f>IFERROR(VLOOKUP($A203,#REF!,29,FALSE),"0")</f>
        <v>0</v>
      </c>
      <c r="BN203" s="53" t="str">
        <f>IFERROR(VLOOKUP($A203,#REF!,29,FALSE),"0")</f>
        <v>0</v>
      </c>
      <c r="BO203" s="53" t="str">
        <f>IFERROR(VLOOKUP($A203,#REF!,29,FALSE),"0")</f>
        <v>0</v>
      </c>
      <c r="BP203" s="53" t="str">
        <f>IFERROR(VLOOKUP($A203,#REF!,29,FALSE),"0")</f>
        <v>0</v>
      </c>
      <c r="BQ203" s="53" t="str">
        <f>IFERROR(VLOOKUP($A203,#REF!,29,FALSE),"0")</f>
        <v>0</v>
      </c>
      <c r="BR203" s="53" t="str">
        <f>IFERROR(VLOOKUP($A203,#REF!,29,FALSE),"0")</f>
        <v>0</v>
      </c>
      <c r="BS203" s="53" t="str">
        <f>IFERROR(VLOOKUP($A203,#REF!,29,FALSE),"0")</f>
        <v>0</v>
      </c>
      <c r="BT203" s="53" t="str">
        <f>IFERROR(VLOOKUP($A203,#REF!,29,FALSE),"0")</f>
        <v>0</v>
      </c>
      <c r="BU203" s="53" t="str">
        <f>IFERROR(VLOOKUP($A203,#REF!,29,FALSE),"0")</f>
        <v>0</v>
      </c>
      <c r="BV203" s="56">
        <f t="shared" si="77"/>
        <v>0</v>
      </c>
      <c r="CK203" s="56"/>
      <c r="CZ203" s="56"/>
    </row>
    <row r="204" spans="1:104" x14ac:dyDescent="0.25">
      <c r="A204" s="53" t="str">
        <f>$A$15</f>
        <v>omusera</v>
      </c>
      <c r="B204" s="53" t="str">
        <f>IFERROR(VLOOKUP($A204,#REF!,25,FALSE),"0")</f>
        <v>0</v>
      </c>
      <c r="C204" s="53" t="str">
        <f>IFERROR(VLOOKUP($A204,#REF!,25,FALSE),"0")</f>
        <v>0</v>
      </c>
      <c r="D204" s="53" t="str">
        <f>IFERROR(VLOOKUP($A204,#REF!,25,FALSE),"0")</f>
        <v>0</v>
      </c>
      <c r="E204" s="53" t="str">
        <f>IFERROR(VLOOKUP($A204,#REF!,25,FALSE),"0")</f>
        <v>0</v>
      </c>
      <c r="F204" s="53" t="str">
        <f>IFERROR(VLOOKUP($A204,#REF!,25,FALSE),"0")</f>
        <v>0</v>
      </c>
      <c r="G204" s="53" t="str">
        <f>IFERROR(VLOOKUP($A204,#REF!,25,FALSE),"0")</f>
        <v>0</v>
      </c>
      <c r="H204" s="53" t="str">
        <f>IFERROR(VLOOKUP($A204,#REF!,25,FALSE),"0")</f>
        <v>0</v>
      </c>
      <c r="I204" s="53" t="str">
        <f>IFERROR(VLOOKUP($A204,#REF!,25,FALSE),"0")</f>
        <v>0</v>
      </c>
      <c r="J204" s="53" t="str">
        <f>IFERROR(VLOOKUP($A204,#REF!,25,FALSE),"0")</f>
        <v>0</v>
      </c>
      <c r="K204" s="53" t="str">
        <f>IFERROR(VLOOKUP($A204,#REF!,25,FALSE),"0")</f>
        <v>0</v>
      </c>
      <c r="L204" s="53" t="str">
        <f>IFERROR(VLOOKUP($A204,#REF!,25,FALSE),"0")</f>
        <v>0</v>
      </c>
      <c r="M204" s="53" t="str">
        <f>IFERROR(VLOOKUP($A204,#REF!,25,FALSE),"0")</f>
        <v>0</v>
      </c>
      <c r="N204" s="56">
        <f t="shared" ref="N204:N211" si="78">SUM(B204:M204)</f>
        <v>0</v>
      </c>
      <c r="P204" s="53" t="str">
        <f>$A$15</f>
        <v>omusera</v>
      </c>
      <c r="Q204" s="53" t="str">
        <f>IFERROR(VLOOKUP($A204,#REF!,26,FALSE),"0")</f>
        <v>0</v>
      </c>
      <c r="R204" s="53" t="str">
        <f>IFERROR(VLOOKUP($A204,#REF!,26,FALSE),"0")</f>
        <v>0</v>
      </c>
      <c r="S204" s="53" t="str">
        <f>IFERROR(VLOOKUP($A204,#REF!,26,FALSE),"0")</f>
        <v>0</v>
      </c>
      <c r="T204" s="53" t="str">
        <f>IFERROR(VLOOKUP($A204,#REF!,26,FALSE),"0")</f>
        <v>0</v>
      </c>
      <c r="U204" s="53" t="str">
        <f>IFERROR(VLOOKUP($A204,#REF!,26,FALSE),"0")</f>
        <v>0</v>
      </c>
      <c r="V204" s="53" t="str">
        <f>IFERROR(VLOOKUP($A204,#REF!,26,FALSE),"0")</f>
        <v>0</v>
      </c>
      <c r="W204" s="53" t="str">
        <f>IFERROR(VLOOKUP($A204,#REF!,26,FALSE),"0")</f>
        <v>0</v>
      </c>
      <c r="X204" s="53" t="str">
        <f>IFERROR(VLOOKUP($A204,#REF!,26,FALSE),"0")</f>
        <v>0</v>
      </c>
      <c r="Y204" s="53" t="str">
        <f>IFERROR(VLOOKUP($A204,#REF!,26,FALSE),"0")</f>
        <v>0</v>
      </c>
      <c r="Z204" s="53" t="str">
        <f>IFERROR(VLOOKUP($A204,#REF!,26,FALSE),"0")</f>
        <v>0</v>
      </c>
      <c r="AA204" s="53" t="str">
        <f>IFERROR(VLOOKUP($A204,#REF!,26,FALSE),"0")</f>
        <v>0</v>
      </c>
      <c r="AB204" s="53" t="str">
        <f>IFERROR(VLOOKUP($A204,#REF!,26,FALSE),"0")</f>
        <v>0</v>
      </c>
      <c r="AC204" s="56">
        <f t="shared" ref="AC204:AC211" si="79">SUM(Q204:AB204)</f>
        <v>0</v>
      </c>
      <c r="AE204" s="53" t="str">
        <f>$A$15</f>
        <v>omusera</v>
      </c>
      <c r="AF204" s="53" t="str">
        <f>IFERROR(VLOOKUP($A204,#REF!,27,FALSE),"0")</f>
        <v>0</v>
      </c>
      <c r="AG204" s="53" t="str">
        <f>IFERROR(VLOOKUP($A204,#REF!,27,FALSE),"0")</f>
        <v>0</v>
      </c>
      <c r="AH204" s="53" t="str">
        <f>IFERROR(VLOOKUP($A204,#REF!,27,FALSE),"0")</f>
        <v>0</v>
      </c>
      <c r="AI204" s="53" t="str">
        <f>IFERROR(VLOOKUP($A204,#REF!,27,FALSE),"0")</f>
        <v>0</v>
      </c>
      <c r="AJ204" s="53" t="str">
        <f>IFERROR(VLOOKUP($A204,#REF!,27,FALSE),"0")</f>
        <v>0</v>
      </c>
      <c r="AK204" s="53" t="str">
        <f>IFERROR(VLOOKUP($A204,#REF!,27,FALSE),"0")</f>
        <v>0</v>
      </c>
      <c r="AL204" s="53" t="str">
        <f>IFERROR(VLOOKUP($A204,#REF!,27,FALSE),"0")</f>
        <v>0</v>
      </c>
      <c r="AM204" s="53" t="str">
        <f>IFERROR(VLOOKUP($A204,#REF!,27,FALSE),"0")</f>
        <v>0</v>
      </c>
      <c r="AN204" s="53" t="str">
        <f>IFERROR(VLOOKUP($A204,#REF!,27,FALSE),"0")</f>
        <v>0</v>
      </c>
      <c r="AO204" s="53" t="str">
        <f>IFERROR(VLOOKUP($A204,#REF!,27,FALSE),"0")</f>
        <v>0</v>
      </c>
      <c r="AP204" s="53" t="str">
        <f>IFERROR(VLOOKUP($A204,#REF!,27,FALSE),"0")</f>
        <v>0</v>
      </c>
      <c r="AQ204" s="53" t="str">
        <f>IFERROR(VLOOKUP($A204,#REF!,27,FALSE),"0")</f>
        <v>0</v>
      </c>
      <c r="AR204" s="56">
        <f t="shared" ref="AR204:AR211" si="80">SUM(AF204:AQ204)</f>
        <v>0</v>
      </c>
      <c r="AT204" s="53" t="str">
        <f>$A$15</f>
        <v>omusera</v>
      </c>
      <c r="AU204" s="53" t="str">
        <f>IFERROR(VLOOKUP($A204,#REF!,28,FALSE),"0")</f>
        <v>0</v>
      </c>
      <c r="AV204" s="53" t="str">
        <f>IFERROR(VLOOKUP($A204,#REF!,28,FALSE),"0")</f>
        <v>0</v>
      </c>
      <c r="AW204" s="53" t="str">
        <f>IFERROR(VLOOKUP($A204,#REF!,28,FALSE),"0")</f>
        <v>0</v>
      </c>
      <c r="AX204" s="53" t="str">
        <f>IFERROR(VLOOKUP($A204,#REF!,28,FALSE),"0")</f>
        <v>0</v>
      </c>
      <c r="AY204" s="53" t="str">
        <f>IFERROR(VLOOKUP($A204,#REF!,28,FALSE),"0")</f>
        <v>0</v>
      </c>
      <c r="AZ204" s="53" t="str">
        <f>IFERROR(VLOOKUP($A204,#REF!,28,FALSE),"0")</f>
        <v>0</v>
      </c>
      <c r="BA204" s="53" t="str">
        <f>IFERROR(VLOOKUP($A204,#REF!,28,FALSE),"0")</f>
        <v>0</v>
      </c>
      <c r="BB204" s="53" t="str">
        <f>IFERROR(VLOOKUP($A204,#REF!,28,FALSE),"0")</f>
        <v>0</v>
      </c>
      <c r="BC204" s="53" t="str">
        <f>IFERROR(VLOOKUP($A204,#REF!,28,FALSE),"0")</f>
        <v>0</v>
      </c>
      <c r="BD204" s="53" t="str">
        <f>IFERROR(VLOOKUP($A204,#REF!,28,FALSE),"0")</f>
        <v>0</v>
      </c>
      <c r="BE204" s="53" t="str">
        <f>IFERROR(VLOOKUP($A204,#REF!,28,FALSE),"0")</f>
        <v>0</v>
      </c>
      <c r="BF204" s="53" t="str">
        <f>IFERROR(VLOOKUP($A204,#REF!,28,FALSE),"0")</f>
        <v>0</v>
      </c>
      <c r="BG204" s="56">
        <f t="shared" ref="BG204:BG211" si="81">SUM(AU204:BF204)</f>
        <v>0</v>
      </c>
      <c r="BI204" s="53" t="str">
        <f>$A$15</f>
        <v>omusera</v>
      </c>
      <c r="BJ204" s="53" t="str">
        <f>IFERROR(VLOOKUP($A204,#REF!,29,FALSE),"0")</f>
        <v>0</v>
      </c>
      <c r="BK204" s="53" t="str">
        <f>IFERROR(VLOOKUP($A204,#REF!,29,FALSE),"0")</f>
        <v>0</v>
      </c>
      <c r="BL204" s="53" t="str">
        <f>IFERROR(VLOOKUP($A204,#REF!,29,FALSE),"0")</f>
        <v>0</v>
      </c>
      <c r="BM204" s="53" t="str">
        <f>IFERROR(VLOOKUP($A204,#REF!,29,FALSE),"0")</f>
        <v>0</v>
      </c>
      <c r="BN204" s="53" t="str">
        <f>IFERROR(VLOOKUP($A204,#REF!,29,FALSE),"0")</f>
        <v>0</v>
      </c>
      <c r="BO204" s="53" t="str">
        <f>IFERROR(VLOOKUP($A204,#REF!,29,FALSE),"0")</f>
        <v>0</v>
      </c>
      <c r="BP204" s="53" t="str">
        <f>IFERROR(VLOOKUP($A204,#REF!,29,FALSE),"0")</f>
        <v>0</v>
      </c>
      <c r="BQ204" s="53" t="str">
        <f>IFERROR(VLOOKUP($A204,#REF!,29,FALSE),"0")</f>
        <v>0</v>
      </c>
      <c r="BR204" s="53" t="str">
        <f>IFERROR(VLOOKUP($A204,#REF!,29,FALSE),"0")</f>
        <v>0</v>
      </c>
      <c r="BS204" s="53" t="str">
        <f>IFERROR(VLOOKUP($A204,#REF!,29,FALSE),"0")</f>
        <v>0</v>
      </c>
      <c r="BT204" s="53" t="str">
        <f>IFERROR(VLOOKUP($A204,#REF!,29,FALSE),"0")</f>
        <v>0</v>
      </c>
      <c r="BU204" s="53" t="str">
        <f>IFERROR(VLOOKUP($A204,#REF!,29,FALSE),"0")</f>
        <v>0</v>
      </c>
      <c r="BV204" s="56">
        <f t="shared" ref="BV204:BV211" si="82">SUM(BJ204:BU204)</f>
        <v>0</v>
      </c>
      <c r="CK204" s="56"/>
      <c r="CZ204" s="56"/>
    </row>
    <row r="205" spans="1:104" x14ac:dyDescent="0.25">
      <c r="A205" s="53" t="str">
        <f>$A$16</f>
        <v>ishihnaa</v>
      </c>
      <c r="B205" s="53" t="str">
        <f>IFERROR(VLOOKUP($A205,#REF!,25,FALSE),"0")</f>
        <v>0</v>
      </c>
      <c r="C205" s="53" t="str">
        <f>IFERROR(VLOOKUP($A205,#REF!,25,FALSE),"0")</f>
        <v>0</v>
      </c>
      <c r="D205" s="53" t="str">
        <f>IFERROR(VLOOKUP($A205,#REF!,25,FALSE),"0")</f>
        <v>0</v>
      </c>
      <c r="E205" s="53" t="str">
        <f>IFERROR(VLOOKUP($A205,#REF!,25,FALSE),"0")</f>
        <v>0</v>
      </c>
      <c r="F205" s="53" t="str">
        <f>IFERROR(VLOOKUP($A205,#REF!,25,FALSE),"0")</f>
        <v>0</v>
      </c>
      <c r="G205" s="53" t="str">
        <f>IFERROR(VLOOKUP($A205,#REF!,25,FALSE),"0")</f>
        <v>0</v>
      </c>
      <c r="H205" s="53" t="str">
        <f>IFERROR(VLOOKUP($A205,#REF!,25,FALSE),"0")</f>
        <v>0</v>
      </c>
      <c r="I205" s="53" t="str">
        <f>IFERROR(VLOOKUP($A205,#REF!,25,FALSE),"0")</f>
        <v>0</v>
      </c>
      <c r="J205" s="53" t="str">
        <f>IFERROR(VLOOKUP($A205,#REF!,25,FALSE),"0")</f>
        <v>0</v>
      </c>
      <c r="K205" s="53" t="str">
        <f>IFERROR(VLOOKUP($A205,#REF!,25,FALSE),"0")</f>
        <v>0</v>
      </c>
      <c r="L205" s="53" t="str">
        <f>IFERROR(VLOOKUP($A205,#REF!,25,FALSE),"0")</f>
        <v>0</v>
      </c>
      <c r="M205" s="53" t="str">
        <f>IFERROR(VLOOKUP($A205,#REF!,25,FALSE),"0")</f>
        <v>0</v>
      </c>
      <c r="N205" s="56">
        <f t="shared" si="78"/>
        <v>0</v>
      </c>
      <c r="P205" s="53" t="str">
        <f>$A$16</f>
        <v>ishihnaa</v>
      </c>
      <c r="Q205" s="53" t="str">
        <f>IFERROR(VLOOKUP($A205,#REF!,26,FALSE),"0")</f>
        <v>0</v>
      </c>
      <c r="R205" s="53" t="str">
        <f>IFERROR(VLOOKUP($A205,#REF!,26,FALSE),"0")</f>
        <v>0</v>
      </c>
      <c r="S205" s="53" t="str">
        <f>IFERROR(VLOOKUP($A205,#REF!,26,FALSE),"0")</f>
        <v>0</v>
      </c>
      <c r="T205" s="53" t="str">
        <f>IFERROR(VLOOKUP($A205,#REF!,26,FALSE),"0")</f>
        <v>0</v>
      </c>
      <c r="U205" s="53" t="str">
        <f>IFERROR(VLOOKUP($A205,#REF!,26,FALSE),"0")</f>
        <v>0</v>
      </c>
      <c r="V205" s="53" t="str">
        <f>IFERROR(VLOOKUP($A205,#REF!,26,FALSE),"0")</f>
        <v>0</v>
      </c>
      <c r="W205" s="53" t="str">
        <f>IFERROR(VLOOKUP($A205,#REF!,26,FALSE),"0")</f>
        <v>0</v>
      </c>
      <c r="X205" s="53" t="str">
        <f>IFERROR(VLOOKUP($A205,#REF!,26,FALSE),"0")</f>
        <v>0</v>
      </c>
      <c r="Y205" s="53" t="str">
        <f>IFERROR(VLOOKUP($A205,#REF!,26,FALSE),"0")</f>
        <v>0</v>
      </c>
      <c r="Z205" s="53" t="str">
        <f>IFERROR(VLOOKUP($A205,#REF!,26,FALSE),"0")</f>
        <v>0</v>
      </c>
      <c r="AA205" s="53" t="str">
        <f>IFERROR(VLOOKUP($A205,#REF!,26,FALSE),"0")</f>
        <v>0</v>
      </c>
      <c r="AB205" s="53" t="str">
        <f>IFERROR(VLOOKUP($A205,#REF!,26,FALSE),"0")</f>
        <v>0</v>
      </c>
      <c r="AC205" s="56">
        <f t="shared" si="79"/>
        <v>0</v>
      </c>
      <c r="AE205" s="53" t="str">
        <f>$A$16</f>
        <v>ishihnaa</v>
      </c>
      <c r="AF205" s="53" t="str">
        <f>IFERROR(VLOOKUP($A205,#REF!,27,FALSE),"0")</f>
        <v>0</v>
      </c>
      <c r="AG205" s="53" t="str">
        <f>IFERROR(VLOOKUP($A205,#REF!,27,FALSE),"0")</f>
        <v>0</v>
      </c>
      <c r="AH205" s="53" t="str">
        <f>IFERROR(VLOOKUP($A205,#REF!,27,FALSE),"0")</f>
        <v>0</v>
      </c>
      <c r="AI205" s="53" t="str">
        <f>IFERROR(VLOOKUP($A205,#REF!,27,FALSE),"0")</f>
        <v>0</v>
      </c>
      <c r="AJ205" s="53" t="str">
        <f>IFERROR(VLOOKUP($A205,#REF!,27,FALSE),"0")</f>
        <v>0</v>
      </c>
      <c r="AK205" s="53" t="str">
        <f>IFERROR(VLOOKUP($A205,#REF!,27,FALSE),"0")</f>
        <v>0</v>
      </c>
      <c r="AL205" s="53" t="str">
        <f>IFERROR(VLOOKUP($A205,#REF!,27,FALSE),"0")</f>
        <v>0</v>
      </c>
      <c r="AM205" s="53" t="str">
        <f>IFERROR(VLOOKUP($A205,#REF!,27,FALSE),"0")</f>
        <v>0</v>
      </c>
      <c r="AN205" s="53" t="str">
        <f>IFERROR(VLOOKUP($A205,#REF!,27,FALSE),"0")</f>
        <v>0</v>
      </c>
      <c r="AO205" s="53" t="str">
        <f>IFERROR(VLOOKUP($A205,#REF!,27,FALSE),"0")</f>
        <v>0</v>
      </c>
      <c r="AP205" s="53" t="str">
        <f>IFERROR(VLOOKUP($A205,#REF!,27,FALSE),"0")</f>
        <v>0</v>
      </c>
      <c r="AQ205" s="53" t="str">
        <f>IFERROR(VLOOKUP($A205,#REF!,27,FALSE),"0")</f>
        <v>0</v>
      </c>
      <c r="AR205" s="56">
        <f t="shared" si="80"/>
        <v>0</v>
      </c>
      <c r="AT205" s="53" t="str">
        <f>$A$16</f>
        <v>ishihnaa</v>
      </c>
      <c r="AU205" s="53" t="str">
        <f>IFERROR(VLOOKUP($A205,#REF!,28,FALSE),"0")</f>
        <v>0</v>
      </c>
      <c r="AV205" s="53" t="str">
        <f>IFERROR(VLOOKUP($A205,#REF!,28,FALSE),"0")</f>
        <v>0</v>
      </c>
      <c r="AW205" s="53" t="str">
        <f>IFERROR(VLOOKUP($A205,#REF!,28,FALSE),"0")</f>
        <v>0</v>
      </c>
      <c r="AX205" s="53" t="str">
        <f>IFERROR(VLOOKUP($A205,#REF!,28,FALSE),"0")</f>
        <v>0</v>
      </c>
      <c r="AY205" s="53" t="str">
        <f>IFERROR(VLOOKUP($A205,#REF!,28,FALSE),"0")</f>
        <v>0</v>
      </c>
      <c r="AZ205" s="53" t="str">
        <f>IFERROR(VLOOKUP($A205,#REF!,28,FALSE),"0")</f>
        <v>0</v>
      </c>
      <c r="BA205" s="53" t="str">
        <f>IFERROR(VLOOKUP($A205,#REF!,28,FALSE),"0")</f>
        <v>0</v>
      </c>
      <c r="BB205" s="53" t="str">
        <f>IFERROR(VLOOKUP($A205,#REF!,28,FALSE),"0")</f>
        <v>0</v>
      </c>
      <c r="BC205" s="53" t="str">
        <f>IFERROR(VLOOKUP($A205,#REF!,28,FALSE),"0")</f>
        <v>0</v>
      </c>
      <c r="BD205" s="53" t="str">
        <f>IFERROR(VLOOKUP($A205,#REF!,28,FALSE),"0")</f>
        <v>0</v>
      </c>
      <c r="BE205" s="53" t="str">
        <f>IFERROR(VLOOKUP($A205,#REF!,28,FALSE),"0")</f>
        <v>0</v>
      </c>
      <c r="BF205" s="53" t="str">
        <f>IFERROR(VLOOKUP($A205,#REF!,28,FALSE),"0")</f>
        <v>0</v>
      </c>
      <c r="BG205" s="56">
        <f t="shared" si="81"/>
        <v>0</v>
      </c>
      <c r="BI205" s="53" t="str">
        <f>$A$16</f>
        <v>ishihnaa</v>
      </c>
      <c r="BJ205" s="53" t="str">
        <f>IFERROR(VLOOKUP($A205,#REF!,29,FALSE),"0")</f>
        <v>0</v>
      </c>
      <c r="BK205" s="53" t="str">
        <f>IFERROR(VLOOKUP($A205,#REF!,29,FALSE),"0")</f>
        <v>0</v>
      </c>
      <c r="BL205" s="53" t="str">
        <f>IFERROR(VLOOKUP($A205,#REF!,29,FALSE),"0")</f>
        <v>0</v>
      </c>
      <c r="BM205" s="53" t="str">
        <f>IFERROR(VLOOKUP($A205,#REF!,29,FALSE),"0")</f>
        <v>0</v>
      </c>
      <c r="BN205" s="53" t="str">
        <f>IFERROR(VLOOKUP($A205,#REF!,29,FALSE),"0")</f>
        <v>0</v>
      </c>
      <c r="BO205" s="53" t="str">
        <f>IFERROR(VLOOKUP($A205,#REF!,29,FALSE),"0")</f>
        <v>0</v>
      </c>
      <c r="BP205" s="53" t="str">
        <f>IFERROR(VLOOKUP($A205,#REF!,29,FALSE),"0")</f>
        <v>0</v>
      </c>
      <c r="BQ205" s="53" t="str">
        <f>IFERROR(VLOOKUP($A205,#REF!,29,FALSE),"0")</f>
        <v>0</v>
      </c>
      <c r="BR205" s="53" t="str">
        <f>IFERROR(VLOOKUP($A205,#REF!,29,FALSE),"0")</f>
        <v>0</v>
      </c>
      <c r="BS205" s="53" t="str">
        <f>IFERROR(VLOOKUP($A205,#REF!,29,FALSE),"0")</f>
        <v>0</v>
      </c>
      <c r="BT205" s="53" t="str">
        <f>IFERROR(VLOOKUP($A205,#REF!,29,FALSE),"0")</f>
        <v>0</v>
      </c>
      <c r="BU205" s="53" t="str">
        <f>IFERROR(VLOOKUP($A205,#REF!,29,FALSE),"0")</f>
        <v>0</v>
      </c>
      <c r="BV205" s="56">
        <f t="shared" si="82"/>
        <v>0</v>
      </c>
      <c r="CK205" s="56"/>
      <c r="CZ205" s="56"/>
    </row>
    <row r="206" spans="1:104" x14ac:dyDescent="0.25">
      <c r="A206" s="53" t="str">
        <f>$A$17</f>
        <v>lyuanyuw</v>
      </c>
      <c r="B206" s="53" t="str">
        <f>IFERROR(VLOOKUP($A206,#REF!,25,FALSE),"0")</f>
        <v>0</v>
      </c>
      <c r="C206" s="53" t="str">
        <f>IFERROR(VLOOKUP($A206,#REF!,25,FALSE),"0")</f>
        <v>0</v>
      </c>
      <c r="D206" s="53" t="str">
        <f>IFERROR(VLOOKUP($A206,#REF!,25,FALSE),"0")</f>
        <v>0</v>
      </c>
      <c r="E206" s="53" t="str">
        <f>IFERROR(VLOOKUP($A206,#REF!,25,FALSE),"0")</f>
        <v>0</v>
      </c>
      <c r="F206" s="53" t="str">
        <f>IFERROR(VLOOKUP($A206,#REF!,25,FALSE),"0")</f>
        <v>0</v>
      </c>
      <c r="G206" s="53" t="str">
        <f>IFERROR(VLOOKUP($A206,#REF!,25,FALSE),"0")</f>
        <v>0</v>
      </c>
      <c r="H206" s="53" t="str">
        <f>IFERROR(VLOOKUP($A206,#REF!,25,FALSE),"0")</f>
        <v>0</v>
      </c>
      <c r="I206" s="53" t="str">
        <f>IFERROR(VLOOKUP($A206,#REF!,25,FALSE),"0")</f>
        <v>0</v>
      </c>
      <c r="J206" s="53" t="str">
        <f>IFERROR(VLOOKUP($A206,#REF!,25,FALSE),"0")</f>
        <v>0</v>
      </c>
      <c r="K206" s="53" t="str">
        <f>IFERROR(VLOOKUP($A206,#REF!,25,FALSE),"0")</f>
        <v>0</v>
      </c>
      <c r="L206" s="53" t="str">
        <f>IFERROR(VLOOKUP($A206,#REF!,25,FALSE),"0")</f>
        <v>0</v>
      </c>
      <c r="M206" s="53" t="str">
        <f>IFERROR(VLOOKUP($A206,#REF!,25,FALSE),"0")</f>
        <v>0</v>
      </c>
      <c r="N206" s="56">
        <f t="shared" si="78"/>
        <v>0</v>
      </c>
      <c r="P206" s="53" t="str">
        <f>$A$17</f>
        <v>lyuanyuw</v>
      </c>
      <c r="Q206" s="53" t="str">
        <f>IFERROR(VLOOKUP($A206,#REF!,26,FALSE),"0")</f>
        <v>0</v>
      </c>
      <c r="R206" s="53" t="str">
        <f>IFERROR(VLOOKUP($A206,#REF!,26,FALSE),"0")</f>
        <v>0</v>
      </c>
      <c r="S206" s="53" t="str">
        <f>IFERROR(VLOOKUP($A206,#REF!,26,FALSE),"0")</f>
        <v>0</v>
      </c>
      <c r="T206" s="53" t="str">
        <f>IFERROR(VLOOKUP($A206,#REF!,26,FALSE),"0")</f>
        <v>0</v>
      </c>
      <c r="U206" s="53" t="str">
        <f>IFERROR(VLOOKUP($A206,#REF!,26,FALSE),"0")</f>
        <v>0</v>
      </c>
      <c r="V206" s="53" t="str">
        <f>IFERROR(VLOOKUP($A206,#REF!,26,FALSE),"0")</f>
        <v>0</v>
      </c>
      <c r="W206" s="53" t="str">
        <f>IFERROR(VLOOKUP($A206,#REF!,26,FALSE),"0")</f>
        <v>0</v>
      </c>
      <c r="X206" s="53" t="str">
        <f>IFERROR(VLOOKUP($A206,#REF!,26,FALSE),"0")</f>
        <v>0</v>
      </c>
      <c r="Y206" s="53" t="str">
        <f>IFERROR(VLOOKUP($A206,#REF!,26,FALSE),"0")</f>
        <v>0</v>
      </c>
      <c r="Z206" s="53" t="str">
        <f>IFERROR(VLOOKUP($A206,#REF!,26,FALSE),"0")</f>
        <v>0</v>
      </c>
      <c r="AA206" s="53" t="str">
        <f>IFERROR(VLOOKUP($A206,#REF!,26,FALSE),"0")</f>
        <v>0</v>
      </c>
      <c r="AB206" s="53" t="str">
        <f>IFERROR(VLOOKUP($A206,#REF!,26,FALSE),"0")</f>
        <v>0</v>
      </c>
      <c r="AC206" s="56">
        <f t="shared" si="79"/>
        <v>0</v>
      </c>
      <c r="AE206" s="53" t="str">
        <f>$A$17</f>
        <v>lyuanyuw</v>
      </c>
      <c r="AF206" s="53" t="str">
        <f>IFERROR(VLOOKUP($A206,#REF!,27,FALSE),"0")</f>
        <v>0</v>
      </c>
      <c r="AG206" s="53" t="str">
        <f>IFERROR(VLOOKUP($A206,#REF!,27,FALSE),"0")</f>
        <v>0</v>
      </c>
      <c r="AH206" s="53" t="str">
        <f>IFERROR(VLOOKUP($A206,#REF!,27,FALSE),"0")</f>
        <v>0</v>
      </c>
      <c r="AI206" s="53" t="str">
        <f>IFERROR(VLOOKUP($A206,#REF!,27,FALSE),"0")</f>
        <v>0</v>
      </c>
      <c r="AJ206" s="53" t="str">
        <f>IFERROR(VLOOKUP($A206,#REF!,27,FALSE),"0")</f>
        <v>0</v>
      </c>
      <c r="AK206" s="53" t="str">
        <f>IFERROR(VLOOKUP($A206,#REF!,27,FALSE),"0")</f>
        <v>0</v>
      </c>
      <c r="AL206" s="53" t="str">
        <f>IFERROR(VLOOKUP($A206,#REF!,27,FALSE),"0")</f>
        <v>0</v>
      </c>
      <c r="AM206" s="53" t="str">
        <f>IFERROR(VLOOKUP($A206,#REF!,27,FALSE),"0")</f>
        <v>0</v>
      </c>
      <c r="AN206" s="53" t="str">
        <f>IFERROR(VLOOKUP($A206,#REF!,27,FALSE),"0")</f>
        <v>0</v>
      </c>
      <c r="AO206" s="53" t="str">
        <f>IFERROR(VLOOKUP($A206,#REF!,27,FALSE),"0")</f>
        <v>0</v>
      </c>
      <c r="AP206" s="53" t="str">
        <f>IFERROR(VLOOKUP($A206,#REF!,27,FALSE),"0")</f>
        <v>0</v>
      </c>
      <c r="AQ206" s="53" t="str">
        <f>IFERROR(VLOOKUP($A206,#REF!,27,FALSE),"0")</f>
        <v>0</v>
      </c>
      <c r="AR206" s="56">
        <f t="shared" si="80"/>
        <v>0</v>
      </c>
      <c r="AT206" s="53" t="str">
        <f>$A$17</f>
        <v>lyuanyuw</v>
      </c>
      <c r="AU206" s="53" t="str">
        <f>IFERROR(VLOOKUP($A206,#REF!,28,FALSE),"0")</f>
        <v>0</v>
      </c>
      <c r="AV206" s="53" t="str">
        <f>IFERROR(VLOOKUP($A206,#REF!,28,FALSE),"0")</f>
        <v>0</v>
      </c>
      <c r="AW206" s="53" t="str">
        <f>IFERROR(VLOOKUP($A206,#REF!,28,FALSE),"0")</f>
        <v>0</v>
      </c>
      <c r="AX206" s="53" t="str">
        <f>IFERROR(VLOOKUP($A206,#REF!,28,FALSE),"0")</f>
        <v>0</v>
      </c>
      <c r="AY206" s="53" t="str">
        <f>IFERROR(VLOOKUP($A206,#REF!,28,FALSE),"0")</f>
        <v>0</v>
      </c>
      <c r="AZ206" s="53" t="str">
        <f>IFERROR(VLOOKUP($A206,#REF!,28,FALSE),"0")</f>
        <v>0</v>
      </c>
      <c r="BA206" s="53" t="str">
        <f>IFERROR(VLOOKUP($A206,#REF!,28,FALSE),"0")</f>
        <v>0</v>
      </c>
      <c r="BB206" s="53" t="str">
        <f>IFERROR(VLOOKUP($A206,#REF!,28,FALSE),"0")</f>
        <v>0</v>
      </c>
      <c r="BC206" s="53" t="str">
        <f>IFERROR(VLOOKUP($A206,#REF!,28,FALSE),"0")</f>
        <v>0</v>
      </c>
      <c r="BD206" s="53" t="str">
        <f>IFERROR(VLOOKUP($A206,#REF!,28,FALSE),"0")</f>
        <v>0</v>
      </c>
      <c r="BE206" s="53" t="str">
        <f>IFERROR(VLOOKUP($A206,#REF!,28,FALSE),"0")</f>
        <v>0</v>
      </c>
      <c r="BF206" s="53" t="str">
        <f>IFERROR(VLOOKUP($A206,#REF!,28,FALSE),"0")</f>
        <v>0</v>
      </c>
      <c r="BG206" s="56">
        <f t="shared" si="81"/>
        <v>0</v>
      </c>
      <c r="BI206" s="53" t="str">
        <f>$A$17</f>
        <v>lyuanyuw</v>
      </c>
      <c r="BJ206" s="53" t="str">
        <f>IFERROR(VLOOKUP($A206,#REF!,29,FALSE),"0")</f>
        <v>0</v>
      </c>
      <c r="BK206" s="53" t="str">
        <f>IFERROR(VLOOKUP($A206,#REF!,29,FALSE),"0")</f>
        <v>0</v>
      </c>
      <c r="BL206" s="53" t="str">
        <f>IFERROR(VLOOKUP($A206,#REF!,29,FALSE),"0")</f>
        <v>0</v>
      </c>
      <c r="BM206" s="53" t="str">
        <f>IFERROR(VLOOKUP($A206,#REF!,29,FALSE),"0")</f>
        <v>0</v>
      </c>
      <c r="BN206" s="53" t="str">
        <f>IFERROR(VLOOKUP($A206,#REF!,29,FALSE),"0")</f>
        <v>0</v>
      </c>
      <c r="BO206" s="53" t="str">
        <f>IFERROR(VLOOKUP($A206,#REF!,29,FALSE),"0")</f>
        <v>0</v>
      </c>
      <c r="BP206" s="53" t="str">
        <f>IFERROR(VLOOKUP($A206,#REF!,29,FALSE),"0")</f>
        <v>0</v>
      </c>
      <c r="BQ206" s="53" t="str">
        <f>IFERROR(VLOOKUP($A206,#REF!,29,FALSE),"0")</f>
        <v>0</v>
      </c>
      <c r="BR206" s="53" t="str">
        <f>IFERROR(VLOOKUP($A206,#REF!,29,FALSE),"0")</f>
        <v>0</v>
      </c>
      <c r="BS206" s="53" t="str">
        <f>IFERROR(VLOOKUP($A206,#REF!,29,FALSE),"0")</f>
        <v>0</v>
      </c>
      <c r="BT206" s="53" t="str">
        <f>IFERROR(VLOOKUP($A206,#REF!,29,FALSE),"0")</f>
        <v>0</v>
      </c>
      <c r="BU206" s="53" t="str">
        <f>IFERROR(VLOOKUP($A206,#REF!,29,FALSE),"0")</f>
        <v>0</v>
      </c>
      <c r="BV206" s="56">
        <f t="shared" si="82"/>
        <v>0</v>
      </c>
      <c r="CK206" s="56"/>
      <c r="CZ206" s="56"/>
    </row>
    <row r="207" spans="1:104" x14ac:dyDescent="0.25">
      <c r="A207" s="53" t="str">
        <f>$A$18</f>
        <v>maikadaq</v>
      </c>
      <c r="B207" s="53" t="str">
        <f>IFERROR(VLOOKUP($A207,#REF!,25,FALSE),"0")</f>
        <v>0</v>
      </c>
      <c r="C207" s="53" t="str">
        <f>IFERROR(VLOOKUP($A207,#REF!,25,FALSE),"0")</f>
        <v>0</v>
      </c>
      <c r="D207" s="53" t="str">
        <f>IFERROR(VLOOKUP($A207,#REF!,25,FALSE),"0")</f>
        <v>0</v>
      </c>
      <c r="E207" s="53" t="str">
        <f>IFERROR(VLOOKUP($A207,#REF!,25,FALSE),"0")</f>
        <v>0</v>
      </c>
      <c r="F207" s="53" t="str">
        <f>IFERROR(VLOOKUP($A207,#REF!,25,FALSE),"0")</f>
        <v>0</v>
      </c>
      <c r="G207" s="53" t="str">
        <f>IFERROR(VLOOKUP($A207,#REF!,25,FALSE),"0")</f>
        <v>0</v>
      </c>
      <c r="H207" s="53" t="str">
        <f>IFERROR(VLOOKUP($A207,#REF!,25,FALSE),"0")</f>
        <v>0</v>
      </c>
      <c r="I207" s="53" t="str">
        <f>IFERROR(VLOOKUP($A207,#REF!,25,FALSE),"0")</f>
        <v>0</v>
      </c>
      <c r="J207" s="53" t="str">
        <f>IFERROR(VLOOKUP($A207,#REF!,25,FALSE),"0")</f>
        <v>0</v>
      </c>
      <c r="K207" s="53" t="str">
        <f>IFERROR(VLOOKUP($A207,#REF!,25,FALSE),"0")</f>
        <v>0</v>
      </c>
      <c r="L207" s="53" t="str">
        <f>IFERROR(VLOOKUP($A207,#REF!,25,FALSE),"0")</f>
        <v>0</v>
      </c>
      <c r="M207" s="53" t="str">
        <f>IFERROR(VLOOKUP($A207,#REF!,25,FALSE),"0")</f>
        <v>0</v>
      </c>
      <c r="N207" s="56">
        <f t="shared" si="78"/>
        <v>0</v>
      </c>
      <c r="P207" s="53" t="str">
        <f>$A$18</f>
        <v>maikadaq</v>
      </c>
      <c r="Q207" s="53" t="str">
        <f>IFERROR(VLOOKUP($A207,#REF!,26,FALSE),"0")</f>
        <v>0</v>
      </c>
      <c r="R207" s="53" t="str">
        <f>IFERROR(VLOOKUP($A207,#REF!,26,FALSE),"0")</f>
        <v>0</v>
      </c>
      <c r="S207" s="53" t="str">
        <f>IFERROR(VLOOKUP($A207,#REF!,26,FALSE),"0")</f>
        <v>0</v>
      </c>
      <c r="T207" s="53" t="str">
        <f>IFERROR(VLOOKUP($A207,#REF!,26,FALSE),"0")</f>
        <v>0</v>
      </c>
      <c r="U207" s="53" t="str">
        <f>IFERROR(VLOOKUP($A207,#REF!,26,FALSE),"0")</f>
        <v>0</v>
      </c>
      <c r="V207" s="53" t="str">
        <f>IFERROR(VLOOKUP($A207,#REF!,26,FALSE),"0")</f>
        <v>0</v>
      </c>
      <c r="W207" s="53" t="str">
        <f>IFERROR(VLOOKUP($A207,#REF!,26,FALSE),"0")</f>
        <v>0</v>
      </c>
      <c r="X207" s="53" t="str">
        <f>IFERROR(VLOOKUP($A207,#REF!,26,FALSE),"0")</f>
        <v>0</v>
      </c>
      <c r="Y207" s="53" t="str">
        <f>IFERROR(VLOOKUP($A207,#REF!,26,FALSE),"0")</f>
        <v>0</v>
      </c>
      <c r="Z207" s="53" t="str">
        <f>IFERROR(VLOOKUP($A207,#REF!,26,FALSE),"0")</f>
        <v>0</v>
      </c>
      <c r="AA207" s="53" t="str">
        <f>IFERROR(VLOOKUP($A207,#REF!,26,FALSE),"0")</f>
        <v>0</v>
      </c>
      <c r="AB207" s="53" t="str">
        <f>IFERROR(VLOOKUP($A207,#REF!,26,FALSE),"0")</f>
        <v>0</v>
      </c>
      <c r="AC207" s="56">
        <f t="shared" si="79"/>
        <v>0</v>
      </c>
      <c r="AE207" s="53" t="str">
        <f>$A$18</f>
        <v>maikadaq</v>
      </c>
      <c r="AF207" s="53" t="str">
        <f>IFERROR(VLOOKUP($A207,#REF!,27,FALSE),"0")</f>
        <v>0</v>
      </c>
      <c r="AG207" s="53" t="str">
        <f>IFERROR(VLOOKUP($A207,#REF!,27,FALSE),"0")</f>
        <v>0</v>
      </c>
      <c r="AH207" s="53" t="str">
        <f>IFERROR(VLOOKUP($A207,#REF!,27,FALSE),"0")</f>
        <v>0</v>
      </c>
      <c r="AI207" s="53" t="str">
        <f>IFERROR(VLOOKUP($A207,#REF!,27,FALSE),"0")</f>
        <v>0</v>
      </c>
      <c r="AJ207" s="53" t="str">
        <f>IFERROR(VLOOKUP($A207,#REF!,27,FALSE),"0")</f>
        <v>0</v>
      </c>
      <c r="AK207" s="53" t="str">
        <f>IFERROR(VLOOKUP($A207,#REF!,27,FALSE),"0")</f>
        <v>0</v>
      </c>
      <c r="AL207" s="53" t="str">
        <f>IFERROR(VLOOKUP($A207,#REF!,27,FALSE),"0")</f>
        <v>0</v>
      </c>
      <c r="AM207" s="53" t="str">
        <f>IFERROR(VLOOKUP($A207,#REF!,27,FALSE),"0")</f>
        <v>0</v>
      </c>
      <c r="AN207" s="53" t="str">
        <f>IFERROR(VLOOKUP($A207,#REF!,27,FALSE),"0")</f>
        <v>0</v>
      </c>
      <c r="AO207" s="53" t="str">
        <f>IFERROR(VLOOKUP($A207,#REF!,27,FALSE),"0")</f>
        <v>0</v>
      </c>
      <c r="AP207" s="53" t="str">
        <f>IFERROR(VLOOKUP($A207,#REF!,27,FALSE),"0")</f>
        <v>0</v>
      </c>
      <c r="AQ207" s="53" t="str">
        <f>IFERROR(VLOOKUP($A207,#REF!,27,FALSE),"0")</f>
        <v>0</v>
      </c>
      <c r="AR207" s="56">
        <f t="shared" si="80"/>
        <v>0</v>
      </c>
      <c r="AT207" s="53" t="str">
        <f>$A$18</f>
        <v>maikadaq</v>
      </c>
      <c r="AU207" s="53" t="str">
        <f>IFERROR(VLOOKUP($A207,#REF!,28,FALSE),"0")</f>
        <v>0</v>
      </c>
      <c r="AV207" s="53" t="str">
        <f>IFERROR(VLOOKUP($A207,#REF!,28,FALSE),"0")</f>
        <v>0</v>
      </c>
      <c r="AW207" s="53" t="str">
        <f>IFERROR(VLOOKUP($A207,#REF!,28,FALSE),"0")</f>
        <v>0</v>
      </c>
      <c r="AX207" s="53" t="str">
        <f>IFERROR(VLOOKUP($A207,#REF!,28,FALSE),"0")</f>
        <v>0</v>
      </c>
      <c r="AY207" s="53" t="str">
        <f>IFERROR(VLOOKUP($A207,#REF!,28,FALSE),"0")</f>
        <v>0</v>
      </c>
      <c r="AZ207" s="53" t="str">
        <f>IFERROR(VLOOKUP($A207,#REF!,28,FALSE),"0")</f>
        <v>0</v>
      </c>
      <c r="BA207" s="53" t="str">
        <f>IFERROR(VLOOKUP($A207,#REF!,28,FALSE),"0")</f>
        <v>0</v>
      </c>
      <c r="BB207" s="53" t="str">
        <f>IFERROR(VLOOKUP($A207,#REF!,28,FALSE),"0")</f>
        <v>0</v>
      </c>
      <c r="BC207" s="53" t="str">
        <f>IFERROR(VLOOKUP($A207,#REF!,28,FALSE),"0")</f>
        <v>0</v>
      </c>
      <c r="BD207" s="53" t="str">
        <f>IFERROR(VLOOKUP($A207,#REF!,28,FALSE),"0")</f>
        <v>0</v>
      </c>
      <c r="BE207" s="53" t="str">
        <f>IFERROR(VLOOKUP($A207,#REF!,28,FALSE),"0")</f>
        <v>0</v>
      </c>
      <c r="BF207" s="53" t="str">
        <f>IFERROR(VLOOKUP($A207,#REF!,28,FALSE),"0")</f>
        <v>0</v>
      </c>
      <c r="BG207" s="56">
        <f t="shared" si="81"/>
        <v>0</v>
      </c>
      <c r="BI207" s="53" t="str">
        <f>$A$18</f>
        <v>maikadaq</v>
      </c>
      <c r="BJ207" s="53" t="str">
        <f>IFERROR(VLOOKUP($A207,#REF!,29,FALSE),"0")</f>
        <v>0</v>
      </c>
      <c r="BK207" s="53" t="str">
        <f>IFERROR(VLOOKUP($A207,#REF!,29,FALSE),"0")</f>
        <v>0</v>
      </c>
      <c r="BL207" s="53" t="str">
        <f>IFERROR(VLOOKUP($A207,#REF!,29,FALSE),"0")</f>
        <v>0</v>
      </c>
      <c r="BM207" s="53" t="str">
        <f>IFERROR(VLOOKUP($A207,#REF!,29,FALSE),"0")</f>
        <v>0</v>
      </c>
      <c r="BN207" s="53" t="str">
        <f>IFERROR(VLOOKUP($A207,#REF!,29,FALSE),"0")</f>
        <v>0</v>
      </c>
      <c r="BO207" s="53" t="str">
        <f>IFERROR(VLOOKUP($A207,#REF!,29,FALSE),"0")</f>
        <v>0</v>
      </c>
      <c r="BP207" s="53" t="str">
        <f>IFERROR(VLOOKUP($A207,#REF!,29,FALSE),"0")</f>
        <v>0</v>
      </c>
      <c r="BQ207" s="53" t="str">
        <f>IFERROR(VLOOKUP($A207,#REF!,29,FALSE),"0")</f>
        <v>0</v>
      </c>
      <c r="BR207" s="53" t="str">
        <f>IFERROR(VLOOKUP($A207,#REF!,29,FALSE),"0")</f>
        <v>0</v>
      </c>
      <c r="BS207" s="53" t="str">
        <f>IFERROR(VLOOKUP($A207,#REF!,29,FALSE),"0")</f>
        <v>0</v>
      </c>
      <c r="BT207" s="53" t="str">
        <f>IFERROR(VLOOKUP($A207,#REF!,29,FALSE),"0")</f>
        <v>0</v>
      </c>
      <c r="BU207" s="53" t="str">
        <f>IFERROR(VLOOKUP($A207,#REF!,29,FALSE),"0")</f>
        <v>0</v>
      </c>
      <c r="BV207" s="56">
        <f t="shared" si="82"/>
        <v>0</v>
      </c>
      <c r="CK207" s="56"/>
      <c r="CZ207" s="56"/>
    </row>
    <row r="208" spans="1:104" x14ac:dyDescent="0.25">
      <c r="A208" s="53" t="str">
        <f>$A$19</f>
        <v>arshohei</v>
      </c>
      <c r="B208" s="53" t="str">
        <f>IFERROR(VLOOKUP($A208,#REF!,25,FALSE),"0")</f>
        <v>0</v>
      </c>
      <c r="C208" s="53" t="str">
        <f>IFERROR(VLOOKUP($A208,#REF!,25,FALSE),"0")</f>
        <v>0</v>
      </c>
      <c r="D208" s="53" t="str">
        <f>IFERROR(VLOOKUP($A208,#REF!,25,FALSE),"0")</f>
        <v>0</v>
      </c>
      <c r="E208" s="53" t="str">
        <f>IFERROR(VLOOKUP($A208,#REF!,25,FALSE),"0")</f>
        <v>0</v>
      </c>
      <c r="F208" s="53" t="str">
        <f>IFERROR(VLOOKUP($A208,#REF!,25,FALSE),"0")</f>
        <v>0</v>
      </c>
      <c r="G208" s="53" t="str">
        <f>IFERROR(VLOOKUP($A208,#REF!,25,FALSE),"0")</f>
        <v>0</v>
      </c>
      <c r="H208" s="53" t="str">
        <f>IFERROR(VLOOKUP($A208,#REF!,25,FALSE),"0")</f>
        <v>0</v>
      </c>
      <c r="I208" s="53" t="str">
        <f>IFERROR(VLOOKUP($A208,#REF!,25,FALSE),"0")</f>
        <v>0</v>
      </c>
      <c r="J208" s="53" t="str">
        <f>IFERROR(VLOOKUP($A208,#REF!,25,FALSE),"0")</f>
        <v>0</v>
      </c>
      <c r="K208" s="53" t="str">
        <f>IFERROR(VLOOKUP($A208,#REF!,25,FALSE),"0")</f>
        <v>0</v>
      </c>
      <c r="L208" s="53" t="str">
        <f>IFERROR(VLOOKUP($A208,#REF!,25,FALSE),"0")</f>
        <v>0</v>
      </c>
      <c r="M208" s="53" t="str">
        <f>IFERROR(VLOOKUP($A208,#REF!,25,FALSE),"0")</f>
        <v>0</v>
      </c>
      <c r="N208" s="56">
        <f t="shared" si="78"/>
        <v>0</v>
      </c>
      <c r="P208" s="53" t="str">
        <f>$A$19</f>
        <v>arshohei</v>
      </c>
      <c r="Q208" s="53" t="str">
        <f>IFERROR(VLOOKUP($A208,#REF!,26,FALSE),"0")</f>
        <v>0</v>
      </c>
      <c r="R208" s="53" t="str">
        <f>IFERROR(VLOOKUP($A208,#REF!,26,FALSE),"0")</f>
        <v>0</v>
      </c>
      <c r="S208" s="53" t="str">
        <f>IFERROR(VLOOKUP($A208,#REF!,26,FALSE),"0")</f>
        <v>0</v>
      </c>
      <c r="T208" s="53" t="str">
        <f>IFERROR(VLOOKUP($A208,#REF!,26,FALSE),"0")</f>
        <v>0</v>
      </c>
      <c r="U208" s="53" t="str">
        <f>IFERROR(VLOOKUP($A208,#REF!,26,FALSE),"0")</f>
        <v>0</v>
      </c>
      <c r="V208" s="53" t="str">
        <f>IFERROR(VLOOKUP($A208,#REF!,26,FALSE),"0")</f>
        <v>0</v>
      </c>
      <c r="W208" s="53" t="str">
        <f>IFERROR(VLOOKUP($A208,#REF!,26,FALSE),"0")</f>
        <v>0</v>
      </c>
      <c r="X208" s="53" t="str">
        <f>IFERROR(VLOOKUP($A208,#REF!,26,FALSE),"0")</f>
        <v>0</v>
      </c>
      <c r="Y208" s="53" t="str">
        <f>IFERROR(VLOOKUP($A208,#REF!,26,FALSE),"0")</f>
        <v>0</v>
      </c>
      <c r="Z208" s="53" t="str">
        <f>IFERROR(VLOOKUP($A208,#REF!,26,FALSE),"0")</f>
        <v>0</v>
      </c>
      <c r="AA208" s="53" t="str">
        <f>IFERROR(VLOOKUP($A208,#REF!,26,FALSE),"0")</f>
        <v>0</v>
      </c>
      <c r="AB208" s="53" t="str">
        <f>IFERROR(VLOOKUP($A208,#REF!,26,FALSE),"0")</f>
        <v>0</v>
      </c>
      <c r="AC208" s="56">
        <f t="shared" si="79"/>
        <v>0</v>
      </c>
      <c r="AE208" s="53" t="str">
        <f>$A$19</f>
        <v>arshohei</v>
      </c>
      <c r="AF208" s="53" t="str">
        <f>IFERROR(VLOOKUP($A208,#REF!,27,FALSE),"0")</f>
        <v>0</v>
      </c>
      <c r="AG208" s="53" t="str">
        <f>IFERROR(VLOOKUP($A208,#REF!,27,FALSE),"0")</f>
        <v>0</v>
      </c>
      <c r="AH208" s="53" t="str">
        <f>IFERROR(VLOOKUP($A208,#REF!,27,FALSE),"0")</f>
        <v>0</v>
      </c>
      <c r="AI208" s="53" t="str">
        <f>IFERROR(VLOOKUP($A208,#REF!,27,FALSE),"0")</f>
        <v>0</v>
      </c>
      <c r="AJ208" s="53" t="str">
        <f>IFERROR(VLOOKUP($A208,#REF!,27,FALSE),"0")</f>
        <v>0</v>
      </c>
      <c r="AK208" s="53" t="str">
        <f>IFERROR(VLOOKUP($A208,#REF!,27,FALSE),"0")</f>
        <v>0</v>
      </c>
      <c r="AL208" s="53" t="str">
        <f>IFERROR(VLOOKUP($A208,#REF!,27,FALSE),"0")</f>
        <v>0</v>
      </c>
      <c r="AM208" s="53" t="str">
        <f>IFERROR(VLOOKUP($A208,#REF!,27,FALSE),"0")</f>
        <v>0</v>
      </c>
      <c r="AN208" s="53" t="str">
        <f>IFERROR(VLOOKUP($A208,#REF!,27,FALSE),"0")</f>
        <v>0</v>
      </c>
      <c r="AO208" s="53" t="str">
        <f>IFERROR(VLOOKUP($A208,#REF!,27,FALSE),"0")</f>
        <v>0</v>
      </c>
      <c r="AP208" s="53" t="str">
        <f>IFERROR(VLOOKUP($A208,#REF!,27,FALSE),"0")</f>
        <v>0</v>
      </c>
      <c r="AQ208" s="53" t="str">
        <f>IFERROR(VLOOKUP($A208,#REF!,27,FALSE),"0")</f>
        <v>0</v>
      </c>
      <c r="AR208" s="56">
        <f t="shared" si="80"/>
        <v>0</v>
      </c>
      <c r="AT208" s="53" t="str">
        <f>$A$19</f>
        <v>arshohei</v>
      </c>
      <c r="AU208" s="53" t="str">
        <f>IFERROR(VLOOKUP($A208,#REF!,28,FALSE),"0")</f>
        <v>0</v>
      </c>
      <c r="AV208" s="53" t="str">
        <f>IFERROR(VLOOKUP($A208,#REF!,28,FALSE),"0")</f>
        <v>0</v>
      </c>
      <c r="AW208" s="53" t="str">
        <f>IFERROR(VLOOKUP($A208,#REF!,28,FALSE),"0")</f>
        <v>0</v>
      </c>
      <c r="AX208" s="53" t="str">
        <f>IFERROR(VLOOKUP($A208,#REF!,28,FALSE),"0")</f>
        <v>0</v>
      </c>
      <c r="AY208" s="53" t="str">
        <f>IFERROR(VLOOKUP($A208,#REF!,28,FALSE),"0")</f>
        <v>0</v>
      </c>
      <c r="AZ208" s="53" t="str">
        <f>IFERROR(VLOOKUP($A208,#REF!,28,FALSE),"0")</f>
        <v>0</v>
      </c>
      <c r="BA208" s="53" t="str">
        <f>IFERROR(VLOOKUP($A208,#REF!,28,FALSE),"0")</f>
        <v>0</v>
      </c>
      <c r="BB208" s="53" t="str">
        <f>IFERROR(VLOOKUP($A208,#REF!,28,FALSE),"0")</f>
        <v>0</v>
      </c>
      <c r="BC208" s="53" t="str">
        <f>IFERROR(VLOOKUP($A208,#REF!,28,FALSE),"0")</f>
        <v>0</v>
      </c>
      <c r="BD208" s="53" t="str">
        <f>IFERROR(VLOOKUP($A208,#REF!,28,FALSE),"0")</f>
        <v>0</v>
      </c>
      <c r="BE208" s="53" t="str">
        <f>IFERROR(VLOOKUP($A208,#REF!,28,FALSE),"0")</f>
        <v>0</v>
      </c>
      <c r="BF208" s="53" t="str">
        <f>IFERROR(VLOOKUP($A208,#REF!,28,FALSE),"0")</f>
        <v>0</v>
      </c>
      <c r="BG208" s="56">
        <f t="shared" si="81"/>
        <v>0</v>
      </c>
      <c r="BI208" s="53" t="str">
        <f>$A$19</f>
        <v>arshohei</v>
      </c>
      <c r="BJ208" s="53" t="str">
        <f>IFERROR(VLOOKUP($A208,#REF!,29,FALSE),"0")</f>
        <v>0</v>
      </c>
      <c r="BK208" s="53" t="str">
        <f>IFERROR(VLOOKUP($A208,#REF!,29,FALSE),"0")</f>
        <v>0</v>
      </c>
      <c r="BL208" s="53" t="str">
        <f>IFERROR(VLOOKUP($A208,#REF!,29,FALSE),"0")</f>
        <v>0</v>
      </c>
      <c r="BM208" s="53" t="str">
        <f>IFERROR(VLOOKUP($A208,#REF!,29,FALSE),"0")</f>
        <v>0</v>
      </c>
      <c r="BN208" s="53" t="str">
        <f>IFERROR(VLOOKUP($A208,#REF!,29,FALSE),"0")</f>
        <v>0</v>
      </c>
      <c r="BO208" s="53" t="str">
        <f>IFERROR(VLOOKUP($A208,#REF!,29,FALSE),"0")</f>
        <v>0</v>
      </c>
      <c r="BP208" s="53" t="str">
        <f>IFERROR(VLOOKUP($A208,#REF!,29,FALSE),"0")</f>
        <v>0</v>
      </c>
      <c r="BQ208" s="53" t="str">
        <f>IFERROR(VLOOKUP($A208,#REF!,29,FALSE),"0")</f>
        <v>0</v>
      </c>
      <c r="BR208" s="53" t="str">
        <f>IFERROR(VLOOKUP($A208,#REF!,29,FALSE),"0")</f>
        <v>0</v>
      </c>
      <c r="BS208" s="53" t="str">
        <f>IFERROR(VLOOKUP($A208,#REF!,29,FALSE),"0")</f>
        <v>0</v>
      </c>
      <c r="BT208" s="53" t="str">
        <f>IFERROR(VLOOKUP($A208,#REF!,29,FALSE),"0")</f>
        <v>0</v>
      </c>
      <c r="BU208" s="53" t="str">
        <f>IFERROR(VLOOKUP($A208,#REF!,29,FALSE),"0")</f>
        <v>0</v>
      </c>
      <c r="BV208" s="56">
        <f t="shared" si="82"/>
        <v>0</v>
      </c>
      <c r="CK208" s="56"/>
      <c r="CZ208" s="56"/>
    </row>
    <row r="209" spans="1:104" x14ac:dyDescent="0.25">
      <c r="A209" s="53" t="str">
        <f>$A$20</f>
        <v>wshogomo</v>
      </c>
      <c r="B209" s="53" t="str">
        <f>IFERROR(VLOOKUP($A209,#REF!,25,FALSE),"0")</f>
        <v>0</v>
      </c>
      <c r="C209" s="53" t="str">
        <f>IFERROR(VLOOKUP($A209,#REF!,25,FALSE),"0")</f>
        <v>0</v>
      </c>
      <c r="D209" s="53" t="str">
        <f>IFERROR(VLOOKUP($A209,#REF!,25,FALSE),"0")</f>
        <v>0</v>
      </c>
      <c r="E209" s="53" t="str">
        <f>IFERROR(VLOOKUP($A209,#REF!,25,FALSE),"0")</f>
        <v>0</v>
      </c>
      <c r="F209" s="53" t="str">
        <f>IFERROR(VLOOKUP($A209,#REF!,25,FALSE),"0")</f>
        <v>0</v>
      </c>
      <c r="G209" s="53" t="str">
        <f>IFERROR(VLOOKUP($A209,#REF!,25,FALSE),"0")</f>
        <v>0</v>
      </c>
      <c r="H209" s="53" t="str">
        <f>IFERROR(VLOOKUP($A209,#REF!,25,FALSE),"0")</f>
        <v>0</v>
      </c>
      <c r="I209" s="53" t="str">
        <f>IFERROR(VLOOKUP($A209,#REF!,25,FALSE),"0")</f>
        <v>0</v>
      </c>
      <c r="J209" s="53" t="str">
        <f>IFERROR(VLOOKUP($A209,#REF!,25,FALSE),"0")</f>
        <v>0</v>
      </c>
      <c r="K209" s="53" t="str">
        <f>IFERROR(VLOOKUP($A209,#REF!,25,FALSE),"0")</f>
        <v>0</v>
      </c>
      <c r="L209" s="53" t="str">
        <f>IFERROR(VLOOKUP($A209,#REF!,25,FALSE),"0")</f>
        <v>0</v>
      </c>
      <c r="M209" s="53" t="str">
        <f>IFERROR(VLOOKUP($A209,#REF!,25,FALSE),"0")</f>
        <v>0</v>
      </c>
      <c r="N209" s="56">
        <f t="shared" si="78"/>
        <v>0</v>
      </c>
      <c r="P209" s="53" t="str">
        <f>$A$20</f>
        <v>wshogomo</v>
      </c>
      <c r="Q209" s="53" t="str">
        <f>IFERROR(VLOOKUP($A209,#REF!,26,FALSE),"0")</f>
        <v>0</v>
      </c>
      <c r="R209" s="53" t="str">
        <f>IFERROR(VLOOKUP($A209,#REF!,26,FALSE),"0")</f>
        <v>0</v>
      </c>
      <c r="S209" s="53" t="str">
        <f>IFERROR(VLOOKUP($A209,#REF!,26,FALSE),"0")</f>
        <v>0</v>
      </c>
      <c r="T209" s="53" t="str">
        <f>IFERROR(VLOOKUP($A209,#REF!,26,FALSE),"0")</f>
        <v>0</v>
      </c>
      <c r="U209" s="53" t="str">
        <f>IFERROR(VLOOKUP($A209,#REF!,26,FALSE),"0")</f>
        <v>0</v>
      </c>
      <c r="V209" s="53" t="str">
        <f>IFERROR(VLOOKUP($A209,#REF!,26,FALSE),"0")</f>
        <v>0</v>
      </c>
      <c r="W209" s="53" t="str">
        <f>IFERROR(VLOOKUP($A209,#REF!,26,FALSE),"0")</f>
        <v>0</v>
      </c>
      <c r="X209" s="53" t="str">
        <f>IFERROR(VLOOKUP($A209,#REF!,26,FALSE),"0")</f>
        <v>0</v>
      </c>
      <c r="Y209" s="53" t="str">
        <f>IFERROR(VLOOKUP($A209,#REF!,26,FALSE),"0")</f>
        <v>0</v>
      </c>
      <c r="Z209" s="53" t="str">
        <f>IFERROR(VLOOKUP($A209,#REF!,26,FALSE),"0")</f>
        <v>0</v>
      </c>
      <c r="AA209" s="53" t="str">
        <f>IFERROR(VLOOKUP($A209,#REF!,26,FALSE),"0")</f>
        <v>0</v>
      </c>
      <c r="AB209" s="53" t="str">
        <f>IFERROR(VLOOKUP($A209,#REF!,26,FALSE),"0")</f>
        <v>0</v>
      </c>
      <c r="AC209" s="56">
        <f t="shared" si="79"/>
        <v>0</v>
      </c>
      <c r="AE209" s="53" t="str">
        <f>$A$20</f>
        <v>wshogomo</v>
      </c>
      <c r="AF209" s="53" t="str">
        <f>IFERROR(VLOOKUP($A209,#REF!,27,FALSE),"0")</f>
        <v>0</v>
      </c>
      <c r="AG209" s="53" t="str">
        <f>IFERROR(VLOOKUP($A209,#REF!,27,FALSE),"0")</f>
        <v>0</v>
      </c>
      <c r="AH209" s="53" t="str">
        <f>IFERROR(VLOOKUP($A209,#REF!,27,FALSE),"0")</f>
        <v>0</v>
      </c>
      <c r="AI209" s="53" t="str">
        <f>IFERROR(VLOOKUP($A209,#REF!,27,FALSE),"0")</f>
        <v>0</v>
      </c>
      <c r="AJ209" s="53" t="str">
        <f>IFERROR(VLOOKUP($A209,#REF!,27,FALSE),"0")</f>
        <v>0</v>
      </c>
      <c r="AK209" s="53" t="str">
        <f>IFERROR(VLOOKUP($A209,#REF!,27,FALSE),"0")</f>
        <v>0</v>
      </c>
      <c r="AL209" s="53" t="str">
        <f>IFERROR(VLOOKUP($A209,#REF!,27,FALSE),"0")</f>
        <v>0</v>
      </c>
      <c r="AM209" s="53" t="str">
        <f>IFERROR(VLOOKUP($A209,#REF!,27,FALSE),"0")</f>
        <v>0</v>
      </c>
      <c r="AN209" s="53" t="str">
        <f>IFERROR(VLOOKUP($A209,#REF!,27,FALSE),"0")</f>
        <v>0</v>
      </c>
      <c r="AO209" s="53" t="str">
        <f>IFERROR(VLOOKUP($A209,#REF!,27,FALSE),"0")</f>
        <v>0</v>
      </c>
      <c r="AP209" s="53" t="str">
        <f>IFERROR(VLOOKUP($A209,#REF!,27,FALSE),"0")</f>
        <v>0</v>
      </c>
      <c r="AQ209" s="53" t="str">
        <f>IFERROR(VLOOKUP($A209,#REF!,27,FALSE),"0")</f>
        <v>0</v>
      </c>
      <c r="AR209" s="56">
        <f t="shared" si="80"/>
        <v>0</v>
      </c>
      <c r="AT209" s="53" t="str">
        <f>$A$20</f>
        <v>wshogomo</v>
      </c>
      <c r="AU209" s="53" t="str">
        <f>IFERROR(VLOOKUP($A209,#REF!,28,FALSE),"0")</f>
        <v>0</v>
      </c>
      <c r="AV209" s="53" t="str">
        <f>IFERROR(VLOOKUP($A209,#REF!,28,FALSE),"0")</f>
        <v>0</v>
      </c>
      <c r="AW209" s="53" t="str">
        <f>IFERROR(VLOOKUP($A209,#REF!,28,FALSE),"0")</f>
        <v>0</v>
      </c>
      <c r="AX209" s="53" t="str">
        <f>IFERROR(VLOOKUP($A209,#REF!,28,FALSE),"0")</f>
        <v>0</v>
      </c>
      <c r="AY209" s="53" t="str">
        <f>IFERROR(VLOOKUP($A209,#REF!,28,FALSE),"0")</f>
        <v>0</v>
      </c>
      <c r="AZ209" s="53" t="str">
        <f>IFERROR(VLOOKUP($A209,#REF!,28,FALSE),"0")</f>
        <v>0</v>
      </c>
      <c r="BA209" s="53" t="str">
        <f>IFERROR(VLOOKUP($A209,#REF!,28,FALSE),"0")</f>
        <v>0</v>
      </c>
      <c r="BB209" s="53" t="str">
        <f>IFERROR(VLOOKUP($A209,#REF!,28,FALSE),"0")</f>
        <v>0</v>
      </c>
      <c r="BC209" s="53" t="str">
        <f>IFERROR(VLOOKUP($A209,#REF!,28,FALSE),"0")</f>
        <v>0</v>
      </c>
      <c r="BD209" s="53" t="str">
        <f>IFERROR(VLOOKUP($A209,#REF!,28,FALSE),"0")</f>
        <v>0</v>
      </c>
      <c r="BE209" s="53" t="str">
        <f>IFERROR(VLOOKUP($A209,#REF!,28,FALSE),"0")</f>
        <v>0</v>
      </c>
      <c r="BF209" s="53" t="str">
        <f>IFERROR(VLOOKUP($A209,#REF!,28,FALSE),"0")</f>
        <v>0</v>
      </c>
      <c r="BG209" s="56">
        <f t="shared" si="81"/>
        <v>0</v>
      </c>
      <c r="BI209" s="53" t="str">
        <f>$A$20</f>
        <v>wshogomo</v>
      </c>
      <c r="BJ209" s="53" t="str">
        <f>IFERROR(VLOOKUP($A209,#REF!,29,FALSE),"0")</f>
        <v>0</v>
      </c>
      <c r="BK209" s="53" t="str">
        <f>IFERROR(VLOOKUP($A209,#REF!,29,FALSE),"0")</f>
        <v>0</v>
      </c>
      <c r="BL209" s="53" t="str">
        <f>IFERROR(VLOOKUP($A209,#REF!,29,FALSE),"0")</f>
        <v>0</v>
      </c>
      <c r="BM209" s="53" t="str">
        <f>IFERROR(VLOOKUP($A209,#REF!,29,FALSE),"0")</f>
        <v>0</v>
      </c>
      <c r="BN209" s="53" t="str">
        <f>IFERROR(VLOOKUP($A209,#REF!,29,FALSE),"0")</f>
        <v>0</v>
      </c>
      <c r="BO209" s="53" t="str">
        <f>IFERROR(VLOOKUP($A209,#REF!,29,FALSE),"0")</f>
        <v>0</v>
      </c>
      <c r="BP209" s="53" t="str">
        <f>IFERROR(VLOOKUP($A209,#REF!,29,FALSE),"0")</f>
        <v>0</v>
      </c>
      <c r="BQ209" s="53" t="str">
        <f>IFERROR(VLOOKUP($A209,#REF!,29,FALSE),"0")</f>
        <v>0</v>
      </c>
      <c r="BR209" s="53" t="str">
        <f>IFERROR(VLOOKUP($A209,#REF!,29,FALSE),"0")</f>
        <v>0</v>
      </c>
      <c r="BS209" s="53" t="str">
        <f>IFERROR(VLOOKUP($A209,#REF!,29,FALSE),"0")</f>
        <v>0</v>
      </c>
      <c r="BT209" s="53" t="str">
        <f>IFERROR(VLOOKUP($A209,#REF!,29,FALSE),"0")</f>
        <v>0</v>
      </c>
      <c r="BU209" s="53" t="str">
        <f>IFERROR(VLOOKUP($A209,#REF!,29,FALSE),"0")</f>
        <v>0</v>
      </c>
      <c r="BV209" s="56">
        <f t="shared" si="82"/>
        <v>0</v>
      </c>
      <c r="CK209" s="56"/>
      <c r="CZ209" s="56"/>
    </row>
    <row r="210" spans="1:104" x14ac:dyDescent="0.25">
      <c r="A210" s="53" t="str">
        <f>$A$21</f>
        <v>hiyuk</v>
      </c>
      <c r="B210" s="53" t="str">
        <f>IFERROR(VLOOKUP($A210,#REF!,25,FALSE),"0")</f>
        <v>0</v>
      </c>
      <c r="C210" s="53" t="str">
        <f>IFERROR(VLOOKUP($A210,#REF!,25,FALSE),"0")</f>
        <v>0</v>
      </c>
      <c r="D210" s="53" t="str">
        <f>IFERROR(VLOOKUP($A210,#REF!,25,FALSE),"0")</f>
        <v>0</v>
      </c>
      <c r="E210" s="53" t="str">
        <f>IFERROR(VLOOKUP($A210,#REF!,25,FALSE),"0")</f>
        <v>0</v>
      </c>
      <c r="F210" s="53" t="str">
        <f>IFERROR(VLOOKUP($A210,#REF!,25,FALSE),"0")</f>
        <v>0</v>
      </c>
      <c r="G210" s="53" t="str">
        <f>IFERROR(VLOOKUP($A210,#REF!,25,FALSE),"0")</f>
        <v>0</v>
      </c>
      <c r="H210" s="53" t="str">
        <f>IFERROR(VLOOKUP($A210,#REF!,25,FALSE),"0")</f>
        <v>0</v>
      </c>
      <c r="I210" s="53" t="str">
        <f>IFERROR(VLOOKUP($A210,#REF!,25,FALSE),"0")</f>
        <v>0</v>
      </c>
      <c r="J210" s="53" t="str">
        <f>IFERROR(VLOOKUP($A210,#REF!,25,FALSE),"0")</f>
        <v>0</v>
      </c>
      <c r="K210" s="53" t="str">
        <f>IFERROR(VLOOKUP($A210,#REF!,25,FALSE),"0")</f>
        <v>0</v>
      </c>
      <c r="L210" s="53" t="str">
        <f>IFERROR(VLOOKUP($A210,#REF!,25,FALSE),"0")</f>
        <v>0</v>
      </c>
      <c r="M210" s="53" t="str">
        <f>IFERROR(VLOOKUP($A210,#REF!,25,FALSE),"0")</f>
        <v>0</v>
      </c>
      <c r="N210" s="56">
        <f t="shared" si="78"/>
        <v>0</v>
      </c>
      <c r="P210" s="53" t="str">
        <f>$A$21</f>
        <v>hiyuk</v>
      </c>
      <c r="Q210" s="53" t="str">
        <f>IFERROR(VLOOKUP($A210,#REF!,26,FALSE),"0")</f>
        <v>0</v>
      </c>
      <c r="R210" s="53" t="str">
        <f>IFERROR(VLOOKUP($A210,#REF!,26,FALSE),"0")</f>
        <v>0</v>
      </c>
      <c r="S210" s="53" t="str">
        <f>IFERROR(VLOOKUP($A210,#REF!,26,FALSE),"0")</f>
        <v>0</v>
      </c>
      <c r="T210" s="53" t="str">
        <f>IFERROR(VLOOKUP($A210,#REF!,26,FALSE),"0")</f>
        <v>0</v>
      </c>
      <c r="U210" s="53" t="str">
        <f>IFERROR(VLOOKUP($A210,#REF!,26,FALSE),"0")</f>
        <v>0</v>
      </c>
      <c r="V210" s="53" t="str">
        <f>IFERROR(VLOOKUP($A210,#REF!,26,FALSE),"0")</f>
        <v>0</v>
      </c>
      <c r="W210" s="53" t="str">
        <f>IFERROR(VLOOKUP($A210,#REF!,26,FALSE),"0")</f>
        <v>0</v>
      </c>
      <c r="X210" s="53" t="str">
        <f>IFERROR(VLOOKUP($A210,#REF!,26,FALSE),"0")</f>
        <v>0</v>
      </c>
      <c r="Y210" s="53" t="str">
        <f>IFERROR(VLOOKUP($A210,#REF!,26,FALSE),"0")</f>
        <v>0</v>
      </c>
      <c r="Z210" s="53" t="str">
        <f>IFERROR(VLOOKUP($A210,#REF!,26,FALSE),"0")</f>
        <v>0</v>
      </c>
      <c r="AA210" s="53" t="str">
        <f>IFERROR(VLOOKUP($A210,#REF!,26,FALSE),"0")</f>
        <v>0</v>
      </c>
      <c r="AB210" s="53" t="str">
        <f>IFERROR(VLOOKUP($A210,#REF!,26,FALSE),"0")</f>
        <v>0</v>
      </c>
      <c r="AC210" s="56">
        <f t="shared" si="79"/>
        <v>0</v>
      </c>
      <c r="AE210" s="53" t="str">
        <f>$A$21</f>
        <v>hiyuk</v>
      </c>
      <c r="AF210" s="53" t="str">
        <f>IFERROR(VLOOKUP($A210,#REF!,27,FALSE),"0")</f>
        <v>0</v>
      </c>
      <c r="AG210" s="53" t="str">
        <f>IFERROR(VLOOKUP($A210,#REF!,27,FALSE),"0")</f>
        <v>0</v>
      </c>
      <c r="AH210" s="53" t="str">
        <f>IFERROR(VLOOKUP($A210,#REF!,27,FALSE),"0")</f>
        <v>0</v>
      </c>
      <c r="AI210" s="53" t="str">
        <f>IFERROR(VLOOKUP($A210,#REF!,27,FALSE),"0")</f>
        <v>0</v>
      </c>
      <c r="AJ210" s="53" t="str">
        <f>IFERROR(VLOOKUP($A210,#REF!,27,FALSE),"0")</f>
        <v>0</v>
      </c>
      <c r="AK210" s="53" t="str">
        <f>IFERROR(VLOOKUP($A210,#REF!,27,FALSE),"0")</f>
        <v>0</v>
      </c>
      <c r="AL210" s="53" t="str">
        <f>IFERROR(VLOOKUP($A210,#REF!,27,FALSE),"0")</f>
        <v>0</v>
      </c>
      <c r="AM210" s="53" t="str">
        <f>IFERROR(VLOOKUP($A210,#REF!,27,FALSE),"0")</f>
        <v>0</v>
      </c>
      <c r="AN210" s="53" t="str">
        <f>IFERROR(VLOOKUP($A210,#REF!,27,FALSE),"0")</f>
        <v>0</v>
      </c>
      <c r="AO210" s="53" t="str">
        <f>IFERROR(VLOOKUP($A210,#REF!,27,FALSE),"0")</f>
        <v>0</v>
      </c>
      <c r="AP210" s="53" t="str">
        <f>IFERROR(VLOOKUP($A210,#REF!,27,FALSE),"0")</f>
        <v>0</v>
      </c>
      <c r="AQ210" s="53" t="str">
        <f>IFERROR(VLOOKUP($A210,#REF!,27,FALSE),"0")</f>
        <v>0</v>
      </c>
      <c r="AR210" s="56">
        <f t="shared" si="80"/>
        <v>0</v>
      </c>
      <c r="AT210" s="53" t="str">
        <f>$A$21</f>
        <v>hiyuk</v>
      </c>
      <c r="AU210" s="53" t="str">
        <f>IFERROR(VLOOKUP($A210,#REF!,28,FALSE),"0")</f>
        <v>0</v>
      </c>
      <c r="AV210" s="53" t="str">
        <f>IFERROR(VLOOKUP($A210,#REF!,28,FALSE),"0")</f>
        <v>0</v>
      </c>
      <c r="AW210" s="53" t="str">
        <f>IFERROR(VLOOKUP($A210,#REF!,28,FALSE),"0")</f>
        <v>0</v>
      </c>
      <c r="AX210" s="53" t="str">
        <f>IFERROR(VLOOKUP($A210,#REF!,28,FALSE),"0")</f>
        <v>0</v>
      </c>
      <c r="AY210" s="53" t="str">
        <f>IFERROR(VLOOKUP($A210,#REF!,28,FALSE),"0")</f>
        <v>0</v>
      </c>
      <c r="AZ210" s="53" t="str">
        <f>IFERROR(VLOOKUP($A210,#REF!,28,FALSE),"0")</f>
        <v>0</v>
      </c>
      <c r="BA210" s="53" t="str">
        <f>IFERROR(VLOOKUP($A210,#REF!,28,FALSE),"0")</f>
        <v>0</v>
      </c>
      <c r="BB210" s="53" t="str">
        <f>IFERROR(VLOOKUP($A210,#REF!,28,FALSE),"0")</f>
        <v>0</v>
      </c>
      <c r="BC210" s="53" t="str">
        <f>IFERROR(VLOOKUP($A210,#REF!,28,FALSE),"0")</f>
        <v>0</v>
      </c>
      <c r="BD210" s="53" t="str">
        <f>IFERROR(VLOOKUP($A210,#REF!,28,FALSE),"0")</f>
        <v>0</v>
      </c>
      <c r="BE210" s="53" t="str">
        <f>IFERROR(VLOOKUP($A210,#REF!,28,FALSE),"0")</f>
        <v>0</v>
      </c>
      <c r="BF210" s="53" t="str">
        <f>IFERROR(VLOOKUP($A210,#REF!,28,FALSE),"0")</f>
        <v>0</v>
      </c>
      <c r="BG210" s="56">
        <f t="shared" si="81"/>
        <v>0</v>
      </c>
      <c r="BI210" s="53" t="str">
        <f>$A$21</f>
        <v>hiyuk</v>
      </c>
      <c r="BJ210" s="53" t="str">
        <f>IFERROR(VLOOKUP($A210,#REF!,29,FALSE),"0")</f>
        <v>0</v>
      </c>
      <c r="BK210" s="53" t="str">
        <f>IFERROR(VLOOKUP($A210,#REF!,29,FALSE),"0")</f>
        <v>0</v>
      </c>
      <c r="BL210" s="53" t="str">
        <f>IFERROR(VLOOKUP($A210,#REF!,29,FALSE),"0")</f>
        <v>0</v>
      </c>
      <c r="BM210" s="53" t="str">
        <f>IFERROR(VLOOKUP($A210,#REF!,29,FALSE),"0")</f>
        <v>0</v>
      </c>
      <c r="BN210" s="53" t="str">
        <f>IFERROR(VLOOKUP($A210,#REF!,29,FALSE),"0")</f>
        <v>0</v>
      </c>
      <c r="BO210" s="53" t="str">
        <f>IFERROR(VLOOKUP($A210,#REF!,29,FALSE),"0")</f>
        <v>0</v>
      </c>
      <c r="BP210" s="53" t="str">
        <f>IFERROR(VLOOKUP($A210,#REF!,29,FALSE),"0")</f>
        <v>0</v>
      </c>
      <c r="BQ210" s="53" t="str">
        <f>IFERROR(VLOOKUP($A210,#REF!,29,FALSE),"0")</f>
        <v>0</v>
      </c>
      <c r="BR210" s="53" t="str">
        <f>IFERROR(VLOOKUP($A210,#REF!,29,FALSE),"0")</f>
        <v>0</v>
      </c>
      <c r="BS210" s="53" t="str">
        <f>IFERROR(VLOOKUP($A210,#REF!,29,FALSE),"0")</f>
        <v>0</v>
      </c>
      <c r="BT210" s="53" t="str">
        <f>IFERROR(VLOOKUP($A210,#REF!,29,FALSE),"0")</f>
        <v>0</v>
      </c>
      <c r="BU210" s="53" t="str">
        <f>IFERROR(VLOOKUP($A210,#REF!,29,FALSE),"0")</f>
        <v>0</v>
      </c>
      <c r="BV210" s="56">
        <f t="shared" si="82"/>
        <v>0</v>
      </c>
      <c r="CK210" s="56"/>
      <c r="CZ210" s="56"/>
    </row>
    <row r="211" spans="1:104" x14ac:dyDescent="0.25">
      <c r="A211" s="53" t="str">
        <f>$A$22</f>
        <v>shwazawa</v>
      </c>
      <c r="B211" s="53" t="str">
        <f>IFERROR(VLOOKUP($A211,#REF!,25,FALSE),"0")</f>
        <v>0</v>
      </c>
      <c r="C211" s="53" t="str">
        <f>IFERROR(VLOOKUP($A211,#REF!,25,FALSE),"0")</f>
        <v>0</v>
      </c>
      <c r="D211" s="53" t="str">
        <f>IFERROR(VLOOKUP($A211,#REF!,25,FALSE),"0")</f>
        <v>0</v>
      </c>
      <c r="E211" s="53" t="str">
        <f>IFERROR(VLOOKUP($A211,#REF!,25,FALSE),"0")</f>
        <v>0</v>
      </c>
      <c r="F211" s="53" t="str">
        <f>IFERROR(VLOOKUP($A211,#REF!,25,FALSE),"0")</f>
        <v>0</v>
      </c>
      <c r="G211" s="53" t="str">
        <f>IFERROR(VLOOKUP($A211,#REF!,25,FALSE),"0")</f>
        <v>0</v>
      </c>
      <c r="H211" s="53" t="str">
        <f>IFERROR(VLOOKUP($A211,#REF!,25,FALSE),"0")</f>
        <v>0</v>
      </c>
      <c r="I211" s="53" t="str">
        <f>IFERROR(VLOOKUP($A211,#REF!,25,FALSE),"0")</f>
        <v>0</v>
      </c>
      <c r="J211" s="53" t="str">
        <f>IFERROR(VLOOKUP($A211,#REF!,25,FALSE),"0")</f>
        <v>0</v>
      </c>
      <c r="K211" s="53" t="str">
        <f>IFERROR(VLOOKUP($A211,#REF!,25,FALSE),"0")</f>
        <v>0</v>
      </c>
      <c r="L211" s="53" t="str">
        <f>IFERROR(VLOOKUP($A211,#REF!,25,FALSE),"0")</f>
        <v>0</v>
      </c>
      <c r="M211" s="53" t="str">
        <f>IFERROR(VLOOKUP($A211,#REF!,25,FALSE),"0")</f>
        <v>0</v>
      </c>
      <c r="N211" s="56">
        <f t="shared" si="78"/>
        <v>0</v>
      </c>
      <c r="P211" s="53" t="str">
        <f>$A$22</f>
        <v>shwazawa</v>
      </c>
      <c r="Q211" s="53" t="str">
        <f>IFERROR(VLOOKUP($A211,#REF!,26,FALSE),"0")</f>
        <v>0</v>
      </c>
      <c r="R211" s="53" t="str">
        <f>IFERROR(VLOOKUP($A211,#REF!,26,FALSE),"0")</f>
        <v>0</v>
      </c>
      <c r="S211" s="53" t="str">
        <f>IFERROR(VLOOKUP($A211,#REF!,26,FALSE),"0")</f>
        <v>0</v>
      </c>
      <c r="T211" s="53" t="str">
        <f>IFERROR(VLOOKUP($A211,#REF!,26,FALSE),"0")</f>
        <v>0</v>
      </c>
      <c r="U211" s="53" t="str">
        <f>IFERROR(VLOOKUP($A211,#REF!,26,FALSE),"0")</f>
        <v>0</v>
      </c>
      <c r="V211" s="53" t="str">
        <f>IFERROR(VLOOKUP($A211,#REF!,26,FALSE),"0")</f>
        <v>0</v>
      </c>
      <c r="W211" s="53" t="str">
        <f>IFERROR(VLOOKUP($A211,#REF!,26,FALSE),"0")</f>
        <v>0</v>
      </c>
      <c r="X211" s="53" t="str">
        <f>IFERROR(VLOOKUP($A211,#REF!,26,FALSE),"0")</f>
        <v>0</v>
      </c>
      <c r="Y211" s="53" t="str">
        <f>IFERROR(VLOOKUP($A211,#REF!,26,FALSE),"0")</f>
        <v>0</v>
      </c>
      <c r="Z211" s="53" t="str">
        <f>IFERROR(VLOOKUP($A211,#REF!,26,FALSE),"0")</f>
        <v>0</v>
      </c>
      <c r="AA211" s="53" t="str">
        <f>IFERROR(VLOOKUP($A211,#REF!,26,FALSE),"0")</f>
        <v>0</v>
      </c>
      <c r="AB211" s="53" t="str">
        <f>IFERROR(VLOOKUP($A211,#REF!,26,FALSE),"0")</f>
        <v>0</v>
      </c>
      <c r="AC211" s="56">
        <f t="shared" si="79"/>
        <v>0</v>
      </c>
      <c r="AE211" s="53" t="str">
        <f>$A$22</f>
        <v>shwazawa</v>
      </c>
      <c r="AF211" s="53" t="str">
        <f>IFERROR(VLOOKUP($A211,#REF!,27,FALSE),"0")</f>
        <v>0</v>
      </c>
      <c r="AG211" s="53" t="str">
        <f>IFERROR(VLOOKUP($A211,#REF!,27,FALSE),"0")</f>
        <v>0</v>
      </c>
      <c r="AH211" s="53" t="str">
        <f>IFERROR(VLOOKUP($A211,#REF!,27,FALSE),"0")</f>
        <v>0</v>
      </c>
      <c r="AI211" s="53" t="str">
        <f>IFERROR(VLOOKUP($A211,#REF!,27,FALSE),"0")</f>
        <v>0</v>
      </c>
      <c r="AJ211" s="53" t="str">
        <f>IFERROR(VLOOKUP($A211,#REF!,27,FALSE),"0")</f>
        <v>0</v>
      </c>
      <c r="AK211" s="53" t="str">
        <f>IFERROR(VLOOKUP($A211,#REF!,27,FALSE),"0")</f>
        <v>0</v>
      </c>
      <c r="AL211" s="53" t="str">
        <f>IFERROR(VLOOKUP($A211,#REF!,27,FALSE),"0")</f>
        <v>0</v>
      </c>
      <c r="AM211" s="53" t="str">
        <f>IFERROR(VLOOKUP($A211,#REF!,27,FALSE),"0")</f>
        <v>0</v>
      </c>
      <c r="AN211" s="53" t="str">
        <f>IFERROR(VLOOKUP($A211,#REF!,27,FALSE),"0")</f>
        <v>0</v>
      </c>
      <c r="AO211" s="53" t="str">
        <f>IFERROR(VLOOKUP($A211,#REF!,27,FALSE),"0")</f>
        <v>0</v>
      </c>
      <c r="AP211" s="53" t="str">
        <f>IFERROR(VLOOKUP($A211,#REF!,27,FALSE),"0")</f>
        <v>0</v>
      </c>
      <c r="AQ211" s="53" t="str">
        <f>IFERROR(VLOOKUP($A211,#REF!,27,FALSE),"0")</f>
        <v>0</v>
      </c>
      <c r="AR211" s="56">
        <f t="shared" si="80"/>
        <v>0</v>
      </c>
      <c r="AT211" s="53" t="str">
        <f>$A$22</f>
        <v>shwazawa</v>
      </c>
      <c r="AU211" s="53" t="str">
        <f>IFERROR(VLOOKUP($A211,#REF!,28,FALSE),"0")</f>
        <v>0</v>
      </c>
      <c r="AV211" s="53" t="str">
        <f>IFERROR(VLOOKUP($A211,#REF!,28,FALSE),"0")</f>
        <v>0</v>
      </c>
      <c r="AW211" s="53" t="str">
        <f>IFERROR(VLOOKUP($A211,#REF!,28,FALSE),"0")</f>
        <v>0</v>
      </c>
      <c r="AX211" s="53" t="str">
        <f>IFERROR(VLOOKUP($A211,#REF!,28,FALSE),"0")</f>
        <v>0</v>
      </c>
      <c r="AY211" s="53" t="str">
        <f>IFERROR(VLOOKUP($A211,#REF!,28,FALSE),"0")</f>
        <v>0</v>
      </c>
      <c r="AZ211" s="53" t="str">
        <f>IFERROR(VLOOKUP($A211,#REF!,28,FALSE),"0")</f>
        <v>0</v>
      </c>
      <c r="BA211" s="53" t="str">
        <f>IFERROR(VLOOKUP($A211,#REF!,28,FALSE),"0")</f>
        <v>0</v>
      </c>
      <c r="BB211" s="53" t="str">
        <f>IFERROR(VLOOKUP($A211,#REF!,28,FALSE),"0")</f>
        <v>0</v>
      </c>
      <c r="BC211" s="53" t="str">
        <f>IFERROR(VLOOKUP($A211,#REF!,28,FALSE),"0")</f>
        <v>0</v>
      </c>
      <c r="BD211" s="53" t="str">
        <f>IFERROR(VLOOKUP($A211,#REF!,28,FALSE),"0")</f>
        <v>0</v>
      </c>
      <c r="BE211" s="53" t="str">
        <f>IFERROR(VLOOKUP($A211,#REF!,28,FALSE),"0")</f>
        <v>0</v>
      </c>
      <c r="BF211" s="53" t="str">
        <f>IFERROR(VLOOKUP($A211,#REF!,28,FALSE),"0")</f>
        <v>0</v>
      </c>
      <c r="BG211" s="56">
        <f t="shared" si="81"/>
        <v>0</v>
      </c>
      <c r="BI211" s="53" t="str">
        <f>$A$22</f>
        <v>shwazawa</v>
      </c>
      <c r="BJ211" s="53" t="str">
        <f>IFERROR(VLOOKUP($A211,#REF!,29,FALSE),"0")</f>
        <v>0</v>
      </c>
      <c r="BK211" s="53" t="str">
        <f>IFERROR(VLOOKUP($A211,#REF!,29,FALSE),"0")</f>
        <v>0</v>
      </c>
      <c r="BL211" s="53" t="str">
        <f>IFERROR(VLOOKUP($A211,#REF!,29,FALSE),"0")</f>
        <v>0</v>
      </c>
      <c r="BM211" s="53" t="str">
        <f>IFERROR(VLOOKUP($A211,#REF!,29,FALSE),"0")</f>
        <v>0</v>
      </c>
      <c r="BN211" s="53" t="str">
        <f>IFERROR(VLOOKUP($A211,#REF!,29,FALSE),"0")</f>
        <v>0</v>
      </c>
      <c r="BO211" s="53" t="str">
        <f>IFERROR(VLOOKUP($A211,#REF!,29,FALSE),"0")</f>
        <v>0</v>
      </c>
      <c r="BP211" s="53" t="str">
        <f>IFERROR(VLOOKUP($A211,#REF!,29,FALSE),"0")</f>
        <v>0</v>
      </c>
      <c r="BQ211" s="53" t="str">
        <f>IFERROR(VLOOKUP($A211,#REF!,29,FALSE),"0")</f>
        <v>0</v>
      </c>
      <c r="BR211" s="53" t="str">
        <f>IFERROR(VLOOKUP($A211,#REF!,29,FALSE),"0")</f>
        <v>0</v>
      </c>
      <c r="BS211" s="53" t="str">
        <f>IFERROR(VLOOKUP($A211,#REF!,29,FALSE),"0")</f>
        <v>0</v>
      </c>
      <c r="BT211" s="53" t="str">
        <f>IFERROR(VLOOKUP($A211,#REF!,29,FALSE),"0")</f>
        <v>0</v>
      </c>
      <c r="BU211" s="53" t="str">
        <f>IFERROR(VLOOKUP($A211,#REF!,29,FALSE),"0")</f>
        <v>0</v>
      </c>
      <c r="BV211" s="56">
        <f t="shared" si="82"/>
        <v>0</v>
      </c>
      <c r="CK211" s="56"/>
      <c r="CZ211" s="56"/>
    </row>
    <row r="212" spans="1:104" x14ac:dyDescent="0.25">
      <c r="A212" s="53" t="e">
        <f>$A$23</f>
        <v>#REF!</v>
      </c>
      <c r="B212" s="53" t="str">
        <f>IFERROR(VLOOKUP($A212,#REF!,25,FALSE),"0")</f>
        <v>0</v>
      </c>
      <c r="C212" s="53" t="str">
        <f>IFERROR(VLOOKUP($A212,#REF!,25,FALSE),"0")</f>
        <v>0</v>
      </c>
      <c r="D212" s="53" t="str">
        <f>IFERROR(VLOOKUP($A212,#REF!,25,FALSE),"0")</f>
        <v>0</v>
      </c>
      <c r="E212" s="53" t="str">
        <f>IFERROR(VLOOKUP($A212,#REF!,25,FALSE),"0")</f>
        <v>0</v>
      </c>
      <c r="F212" s="53" t="str">
        <f>IFERROR(VLOOKUP($A212,#REF!,25,FALSE),"0")</f>
        <v>0</v>
      </c>
      <c r="G212" s="53" t="str">
        <f>IFERROR(VLOOKUP($A212,#REF!,25,FALSE),"0")</f>
        <v>0</v>
      </c>
      <c r="H212" s="53" t="str">
        <f>IFERROR(VLOOKUP($A212,#REF!,25,FALSE),"0")</f>
        <v>0</v>
      </c>
      <c r="I212" s="53" t="str">
        <f>IFERROR(VLOOKUP($A212,#REF!,25,FALSE),"0")</f>
        <v>0</v>
      </c>
      <c r="J212" s="53" t="str">
        <f>IFERROR(VLOOKUP($A212,#REF!,25,FALSE),"0")</f>
        <v>0</v>
      </c>
      <c r="K212" s="53" t="str">
        <f>IFERROR(VLOOKUP($A212,#REF!,25,FALSE),"0")</f>
        <v>0</v>
      </c>
      <c r="L212" s="53" t="str">
        <f>IFERROR(VLOOKUP($A212,#REF!,25,FALSE),"0")</f>
        <v>0</v>
      </c>
      <c r="M212" s="53" t="str">
        <f>IFERROR(VLOOKUP($A212,#REF!,25,FALSE),"0")</f>
        <v>0</v>
      </c>
      <c r="N212" s="56">
        <f t="shared" si="73"/>
        <v>0</v>
      </c>
      <c r="P212" s="53" t="e">
        <f>$A$23</f>
        <v>#REF!</v>
      </c>
      <c r="Q212" s="53" t="str">
        <f>IFERROR(VLOOKUP($A212,#REF!,26,FALSE),"0")</f>
        <v>0</v>
      </c>
      <c r="R212" s="53" t="str">
        <f>IFERROR(VLOOKUP($A212,#REF!,26,FALSE),"0")</f>
        <v>0</v>
      </c>
      <c r="S212" s="53" t="str">
        <f>IFERROR(VLOOKUP($A212,#REF!,26,FALSE),"0")</f>
        <v>0</v>
      </c>
      <c r="T212" s="53" t="str">
        <f>IFERROR(VLOOKUP($A212,#REF!,26,FALSE),"0")</f>
        <v>0</v>
      </c>
      <c r="U212" s="53" t="str">
        <f>IFERROR(VLOOKUP($A212,#REF!,26,FALSE),"0")</f>
        <v>0</v>
      </c>
      <c r="V212" s="53" t="str">
        <f>IFERROR(VLOOKUP($A212,#REF!,26,FALSE),"0")</f>
        <v>0</v>
      </c>
      <c r="W212" s="53" t="str">
        <f>IFERROR(VLOOKUP($A212,#REF!,26,FALSE),"0")</f>
        <v>0</v>
      </c>
      <c r="X212" s="53" t="str">
        <f>IFERROR(VLOOKUP($A212,#REF!,26,FALSE),"0")</f>
        <v>0</v>
      </c>
      <c r="Y212" s="53" t="str">
        <f>IFERROR(VLOOKUP($A212,#REF!,26,FALSE),"0")</f>
        <v>0</v>
      </c>
      <c r="Z212" s="53" t="str">
        <f>IFERROR(VLOOKUP($A212,#REF!,26,FALSE),"0")</f>
        <v>0</v>
      </c>
      <c r="AA212" s="53" t="str">
        <f>IFERROR(VLOOKUP($A212,#REF!,26,FALSE),"0")</f>
        <v>0</v>
      </c>
      <c r="AB212" s="53" t="str">
        <f>IFERROR(VLOOKUP($A212,#REF!,26,FALSE),"0")</f>
        <v>0</v>
      </c>
      <c r="AC212" s="56">
        <f t="shared" si="74"/>
        <v>0</v>
      </c>
      <c r="AE212" s="53" t="e">
        <f>$A$23</f>
        <v>#REF!</v>
      </c>
      <c r="AF212" s="53" t="str">
        <f>IFERROR(VLOOKUP($A212,#REF!,27,FALSE),"0")</f>
        <v>0</v>
      </c>
      <c r="AG212" s="53" t="str">
        <f>IFERROR(VLOOKUP($A212,#REF!,27,FALSE),"0")</f>
        <v>0</v>
      </c>
      <c r="AH212" s="53" t="str">
        <f>IFERROR(VLOOKUP($A212,#REF!,27,FALSE),"0")</f>
        <v>0</v>
      </c>
      <c r="AI212" s="53" t="str">
        <f>IFERROR(VLOOKUP($A212,#REF!,27,FALSE),"0")</f>
        <v>0</v>
      </c>
      <c r="AJ212" s="53" t="str">
        <f>IFERROR(VLOOKUP($A212,#REF!,27,FALSE),"0")</f>
        <v>0</v>
      </c>
      <c r="AK212" s="53" t="str">
        <f>IFERROR(VLOOKUP($A212,#REF!,27,FALSE),"0")</f>
        <v>0</v>
      </c>
      <c r="AL212" s="53" t="str">
        <f>IFERROR(VLOOKUP($A212,#REF!,27,FALSE),"0")</f>
        <v>0</v>
      </c>
      <c r="AM212" s="53" t="str">
        <f>IFERROR(VLOOKUP($A212,#REF!,27,FALSE),"0")</f>
        <v>0</v>
      </c>
      <c r="AN212" s="53" t="str">
        <f>IFERROR(VLOOKUP($A212,#REF!,27,FALSE),"0")</f>
        <v>0</v>
      </c>
      <c r="AO212" s="53" t="str">
        <f>IFERROR(VLOOKUP($A212,#REF!,27,FALSE),"0")</f>
        <v>0</v>
      </c>
      <c r="AP212" s="53" t="str">
        <f>IFERROR(VLOOKUP($A212,#REF!,27,FALSE),"0")</f>
        <v>0</v>
      </c>
      <c r="AQ212" s="53" t="str">
        <f>IFERROR(VLOOKUP($A212,#REF!,27,FALSE),"0")</f>
        <v>0</v>
      </c>
      <c r="AR212" s="56">
        <f t="shared" si="75"/>
        <v>0</v>
      </c>
      <c r="AT212" s="53" t="e">
        <f>$A$23</f>
        <v>#REF!</v>
      </c>
      <c r="AU212" s="53" t="str">
        <f>IFERROR(VLOOKUP($A212,#REF!,28,FALSE),"0")</f>
        <v>0</v>
      </c>
      <c r="AV212" s="53" t="str">
        <f>IFERROR(VLOOKUP($A212,#REF!,28,FALSE),"0")</f>
        <v>0</v>
      </c>
      <c r="AW212" s="53" t="str">
        <f>IFERROR(VLOOKUP($A212,#REF!,28,FALSE),"0")</f>
        <v>0</v>
      </c>
      <c r="AX212" s="53" t="str">
        <f>IFERROR(VLOOKUP($A212,#REF!,28,FALSE),"0")</f>
        <v>0</v>
      </c>
      <c r="AY212" s="53" t="str">
        <f>IFERROR(VLOOKUP($A212,#REF!,28,FALSE),"0")</f>
        <v>0</v>
      </c>
      <c r="AZ212" s="53" t="str">
        <f>IFERROR(VLOOKUP($A212,#REF!,28,FALSE),"0")</f>
        <v>0</v>
      </c>
      <c r="BA212" s="53" t="str">
        <f>IFERROR(VLOOKUP($A212,#REF!,28,FALSE),"0")</f>
        <v>0</v>
      </c>
      <c r="BB212" s="53" t="str">
        <f>IFERROR(VLOOKUP($A212,#REF!,28,FALSE),"0")</f>
        <v>0</v>
      </c>
      <c r="BC212" s="53" t="str">
        <f>IFERROR(VLOOKUP($A212,#REF!,28,FALSE),"0")</f>
        <v>0</v>
      </c>
      <c r="BD212" s="53" t="str">
        <f>IFERROR(VLOOKUP($A212,#REF!,28,FALSE),"0")</f>
        <v>0</v>
      </c>
      <c r="BE212" s="53" t="str">
        <f>IFERROR(VLOOKUP($A212,#REF!,28,FALSE),"0")</f>
        <v>0</v>
      </c>
      <c r="BF212" s="53" t="str">
        <f>IFERROR(VLOOKUP($A212,#REF!,28,FALSE),"0")</f>
        <v>0</v>
      </c>
      <c r="BG212" s="56">
        <f t="shared" si="76"/>
        <v>0</v>
      </c>
      <c r="BI212" s="53" t="e">
        <f>$A$23</f>
        <v>#REF!</v>
      </c>
      <c r="BJ212" s="53" t="str">
        <f>IFERROR(VLOOKUP($A212,#REF!,29,FALSE),"0")</f>
        <v>0</v>
      </c>
      <c r="BK212" s="53" t="str">
        <f>IFERROR(VLOOKUP($A212,#REF!,29,FALSE),"0")</f>
        <v>0</v>
      </c>
      <c r="BL212" s="53" t="str">
        <f>IFERROR(VLOOKUP($A212,#REF!,29,FALSE),"0")</f>
        <v>0</v>
      </c>
      <c r="BM212" s="53" t="str">
        <f>IFERROR(VLOOKUP($A212,#REF!,29,FALSE),"0")</f>
        <v>0</v>
      </c>
      <c r="BN212" s="53" t="str">
        <f>IFERROR(VLOOKUP($A212,#REF!,29,FALSE),"0")</f>
        <v>0</v>
      </c>
      <c r="BO212" s="53" t="str">
        <f>IFERROR(VLOOKUP($A212,#REF!,29,FALSE),"0")</f>
        <v>0</v>
      </c>
      <c r="BP212" s="53" t="str">
        <f>IFERROR(VLOOKUP($A212,#REF!,29,FALSE),"0")</f>
        <v>0</v>
      </c>
      <c r="BQ212" s="53" t="str">
        <f>IFERROR(VLOOKUP($A212,#REF!,29,FALSE),"0")</f>
        <v>0</v>
      </c>
      <c r="BR212" s="53" t="str">
        <f>IFERROR(VLOOKUP($A212,#REF!,29,FALSE),"0")</f>
        <v>0</v>
      </c>
      <c r="BS212" s="53" t="str">
        <f>IFERROR(VLOOKUP($A212,#REF!,29,FALSE),"0")</f>
        <v>0</v>
      </c>
      <c r="BT212" s="53" t="str">
        <f>IFERROR(VLOOKUP($A212,#REF!,29,FALSE),"0")</f>
        <v>0</v>
      </c>
      <c r="BU212" s="53" t="str">
        <f>IFERROR(VLOOKUP($A212,#REF!,29,FALSE),"0")</f>
        <v>0</v>
      </c>
      <c r="BV212" s="56">
        <f t="shared" si="77"/>
        <v>0</v>
      </c>
      <c r="CK212" s="56"/>
      <c r="CZ212" s="56"/>
    </row>
    <row r="213" spans="1:104" s="72" customFormat="1" ht="18" thickBot="1" x14ac:dyDescent="0.3">
      <c r="A213" s="72" t="str">
        <f>$A$24</f>
        <v>masharih</v>
      </c>
      <c r="B213" s="72" t="str">
        <f>IFERROR(VLOOKUP($A213,#REF!,25,FALSE),"0")</f>
        <v>0</v>
      </c>
      <c r="C213" s="72" t="str">
        <f>IFERROR(VLOOKUP($A213,#REF!,25,FALSE),"0")</f>
        <v>0</v>
      </c>
      <c r="D213" s="72" t="str">
        <f>IFERROR(VLOOKUP($A213,#REF!,25,FALSE),"0")</f>
        <v>0</v>
      </c>
      <c r="E213" s="72" t="str">
        <f>IFERROR(VLOOKUP($A213,#REF!,25,FALSE),"0")</f>
        <v>0</v>
      </c>
      <c r="F213" s="72" t="str">
        <f>IFERROR(VLOOKUP($A213,#REF!,25,FALSE),"0")</f>
        <v>0</v>
      </c>
      <c r="G213" s="72" t="str">
        <f>IFERROR(VLOOKUP($A213,#REF!,25,FALSE),"0")</f>
        <v>0</v>
      </c>
      <c r="H213" s="72" t="str">
        <f>IFERROR(VLOOKUP($A213,#REF!,25,FALSE),"0")</f>
        <v>0</v>
      </c>
      <c r="I213" s="72" t="str">
        <f>IFERROR(VLOOKUP($A213,#REF!,25,FALSE),"0")</f>
        <v>0</v>
      </c>
      <c r="J213" s="72" t="str">
        <f>IFERROR(VLOOKUP($A213,#REF!,25,FALSE),"0")</f>
        <v>0</v>
      </c>
      <c r="K213" s="72" t="str">
        <f>IFERROR(VLOOKUP($A213,#REF!,25,FALSE),"0")</f>
        <v>0</v>
      </c>
      <c r="L213" s="72" t="str">
        <f>IFERROR(VLOOKUP($A213,#REF!,25,FALSE),"0")</f>
        <v>0</v>
      </c>
      <c r="M213" s="72" t="str">
        <f>IFERROR(VLOOKUP($A213,#REF!,25,FALSE),"0")</f>
        <v>0</v>
      </c>
      <c r="N213" s="73">
        <f t="shared" si="73"/>
        <v>0</v>
      </c>
      <c r="P213" s="72" t="str">
        <f>$A$24</f>
        <v>masharih</v>
      </c>
      <c r="Q213" s="72" t="str">
        <f>IFERROR(VLOOKUP($A213,#REF!,26,FALSE),"0")</f>
        <v>0</v>
      </c>
      <c r="R213" s="72" t="str">
        <f>IFERROR(VLOOKUP($A213,#REF!,26,FALSE),"0")</f>
        <v>0</v>
      </c>
      <c r="S213" s="72" t="str">
        <f>IFERROR(VLOOKUP($A213,#REF!,26,FALSE),"0")</f>
        <v>0</v>
      </c>
      <c r="T213" s="72" t="str">
        <f>IFERROR(VLOOKUP($A213,#REF!,26,FALSE),"0")</f>
        <v>0</v>
      </c>
      <c r="U213" s="72" t="str">
        <f>IFERROR(VLOOKUP($A213,#REF!,26,FALSE),"0")</f>
        <v>0</v>
      </c>
      <c r="V213" s="72" t="str">
        <f>IFERROR(VLOOKUP($A213,#REF!,26,FALSE),"0")</f>
        <v>0</v>
      </c>
      <c r="W213" s="72" t="str">
        <f>IFERROR(VLOOKUP($A213,#REF!,26,FALSE),"0")</f>
        <v>0</v>
      </c>
      <c r="X213" s="72" t="str">
        <f>IFERROR(VLOOKUP($A213,#REF!,26,FALSE),"0")</f>
        <v>0</v>
      </c>
      <c r="Y213" s="72" t="str">
        <f>IFERROR(VLOOKUP($A213,#REF!,26,FALSE),"0")</f>
        <v>0</v>
      </c>
      <c r="Z213" s="72" t="str">
        <f>IFERROR(VLOOKUP($A213,#REF!,26,FALSE),"0")</f>
        <v>0</v>
      </c>
      <c r="AA213" s="72" t="str">
        <f>IFERROR(VLOOKUP($A213,#REF!,26,FALSE),"0")</f>
        <v>0</v>
      </c>
      <c r="AB213" s="72" t="str">
        <f>IFERROR(VLOOKUP($A213,#REF!,26,FALSE),"0")</f>
        <v>0</v>
      </c>
      <c r="AC213" s="73">
        <f t="shared" si="74"/>
        <v>0</v>
      </c>
      <c r="AE213" s="72" t="str">
        <f>$A$24</f>
        <v>masharih</v>
      </c>
      <c r="AF213" s="72" t="str">
        <f>IFERROR(VLOOKUP($A213,#REF!,27,FALSE),"0")</f>
        <v>0</v>
      </c>
      <c r="AG213" s="72" t="str">
        <f>IFERROR(VLOOKUP($A213,#REF!,27,FALSE),"0")</f>
        <v>0</v>
      </c>
      <c r="AH213" s="72" t="str">
        <f>IFERROR(VLOOKUP($A213,#REF!,27,FALSE),"0")</f>
        <v>0</v>
      </c>
      <c r="AI213" s="72" t="str">
        <f>IFERROR(VLOOKUP($A213,#REF!,27,FALSE),"0")</f>
        <v>0</v>
      </c>
      <c r="AJ213" s="72" t="str">
        <f>IFERROR(VLOOKUP($A213,#REF!,27,FALSE),"0")</f>
        <v>0</v>
      </c>
      <c r="AK213" s="72" t="str">
        <f>IFERROR(VLOOKUP($A213,#REF!,27,FALSE),"0")</f>
        <v>0</v>
      </c>
      <c r="AL213" s="72" t="str">
        <f>IFERROR(VLOOKUP($A213,#REF!,27,FALSE),"0")</f>
        <v>0</v>
      </c>
      <c r="AM213" s="72" t="str">
        <f>IFERROR(VLOOKUP($A213,#REF!,27,FALSE),"0")</f>
        <v>0</v>
      </c>
      <c r="AN213" s="72" t="str">
        <f>IFERROR(VLOOKUP($A213,#REF!,27,FALSE),"0")</f>
        <v>0</v>
      </c>
      <c r="AO213" s="72" t="str">
        <f>IFERROR(VLOOKUP($A213,#REF!,27,FALSE),"0")</f>
        <v>0</v>
      </c>
      <c r="AP213" s="72" t="str">
        <f>IFERROR(VLOOKUP($A213,#REF!,27,FALSE),"0")</f>
        <v>0</v>
      </c>
      <c r="AQ213" s="72" t="str">
        <f>IFERROR(VLOOKUP($A213,#REF!,27,FALSE),"0")</f>
        <v>0</v>
      </c>
      <c r="AR213" s="73">
        <f t="shared" si="75"/>
        <v>0</v>
      </c>
      <c r="AT213" s="72" t="str">
        <f>$A$24</f>
        <v>masharih</v>
      </c>
      <c r="AU213" s="72" t="str">
        <f>IFERROR(VLOOKUP($A213,#REF!,28,FALSE),"0")</f>
        <v>0</v>
      </c>
      <c r="AV213" s="72" t="str">
        <f>IFERROR(VLOOKUP($A213,#REF!,28,FALSE),"0")</f>
        <v>0</v>
      </c>
      <c r="AW213" s="72" t="str">
        <f>IFERROR(VLOOKUP($A213,#REF!,28,FALSE),"0")</f>
        <v>0</v>
      </c>
      <c r="AX213" s="72" t="str">
        <f>IFERROR(VLOOKUP($A213,#REF!,28,FALSE),"0")</f>
        <v>0</v>
      </c>
      <c r="AY213" s="72" t="str">
        <f>IFERROR(VLOOKUP($A213,#REF!,28,FALSE),"0")</f>
        <v>0</v>
      </c>
      <c r="AZ213" s="72" t="str">
        <f>IFERROR(VLOOKUP($A213,#REF!,28,FALSE),"0")</f>
        <v>0</v>
      </c>
      <c r="BA213" s="72" t="str">
        <f>IFERROR(VLOOKUP($A213,#REF!,28,FALSE),"0")</f>
        <v>0</v>
      </c>
      <c r="BB213" s="72" t="str">
        <f>IFERROR(VLOOKUP($A213,#REF!,28,FALSE),"0")</f>
        <v>0</v>
      </c>
      <c r="BC213" s="72" t="str">
        <f>IFERROR(VLOOKUP($A213,#REF!,28,FALSE),"0")</f>
        <v>0</v>
      </c>
      <c r="BD213" s="72" t="str">
        <f>IFERROR(VLOOKUP($A213,#REF!,28,FALSE),"0")</f>
        <v>0</v>
      </c>
      <c r="BE213" s="72" t="str">
        <f>IFERROR(VLOOKUP($A213,#REF!,28,FALSE),"0")</f>
        <v>0</v>
      </c>
      <c r="BF213" s="72" t="str">
        <f>IFERROR(VLOOKUP($A213,#REF!,28,FALSE),"0")</f>
        <v>0</v>
      </c>
      <c r="BG213" s="73">
        <f t="shared" si="76"/>
        <v>0</v>
      </c>
      <c r="BI213" s="72" t="str">
        <f>$A$24</f>
        <v>masharih</v>
      </c>
      <c r="BJ213" s="72" t="str">
        <f>IFERROR(VLOOKUP($A213,#REF!,29,FALSE),"0")</f>
        <v>0</v>
      </c>
      <c r="BK213" s="72" t="str">
        <f>IFERROR(VLOOKUP($A213,#REF!,29,FALSE),"0")</f>
        <v>0</v>
      </c>
      <c r="BL213" s="72" t="str">
        <f>IFERROR(VLOOKUP($A213,#REF!,29,FALSE),"0")</f>
        <v>0</v>
      </c>
      <c r="BM213" s="72" t="str">
        <f>IFERROR(VLOOKUP($A213,#REF!,29,FALSE),"0")</f>
        <v>0</v>
      </c>
      <c r="BN213" s="72" t="str">
        <f>IFERROR(VLOOKUP($A213,#REF!,29,FALSE),"0")</f>
        <v>0</v>
      </c>
      <c r="BO213" s="72" t="str">
        <f>IFERROR(VLOOKUP($A213,#REF!,29,FALSE),"0")</f>
        <v>0</v>
      </c>
      <c r="BP213" s="72" t="str">
        <f>IFERROR(VLOOKUP($A213,#REF!,29,FALSE),"0")</f>
        <v>0</v>
      </c>
      <c r="BQ213" s="72" t="str">
        <f>IFERROR(VLOOKUP($A213,#REF!,29,FALSE),"0")</f>
        <v>0</v>
      </c>
      <c r="BR213" s="72" t="str">
        <f>IFERROR(VLOOKUP($A213,#REF!,29,FALSE),"0")</f>
        <v>0</v>
      </c>
      <c r="BS213" s="72" t="str">
        <f>IFERROR(VLOOKUP($A213,#REF!,29,FALSE),"0")</f>
        <v>0</v>
      </c>
      <c r="BT213" s="72" t="str">
        <f>IFERROR(VLOOKUP($A213,#REF!,29,FALSE),"0")</f>
        <v>0</v>
      </c>
      <c r="BU213" s="72" t="str">
        <f>IFERROR(VLOOKUP($A213,#REF!,29,FALSE),"0")</f>
        <v>0</v>
      </c>
      <c r="BV213" s="73">
        <f t="shared" si="77"/>
        <v>0</v>
      </c>
      <c r="CK213" s="73"/>
      <c r="CZ213" s="73"/>
    </row>
    <row r="214" spans="1:104" x14ac:dyDescent="0.25">
      <c r="A214" s="53" t="e">
        <f>$A$25</f>
        <v>#REF!</v>
      </c>
      <c r="N214" s="56"/>
      <c r="P214" s="53" t="e">
        <f>$A$25</f>
        <v>#REF!</v>
      </c>
      <c r="AC214" s="56"/>
      <c r="AE214" s="53" t="e">
        <f>$A$25</f>
        <v>#REF!</v>
      </c>
      <c r="AR214" s="56"/>
      <c r="AT214" s="53" t="e">
        <f>$A$25</f>
        <v>#REF!</v>
      </c>
      <c r="BG214" s="56"/>
      <c r="BI214" s="53" t="e">
        <f>$A$25</f>
        <v>#REF!</v>
      </c>
      <c r="BV214" s="56"/>
      <c r="CK214" s="56"/>
      <c r="CZ214" s="56"/>
    </row>
    <row r="215" spans="1:104" x14ac:dyDescent="0.25">
      <c r="A215" s="53" t="str">
        <f>$A$26</f>
        <v>tangtao</v>
      </c>
      <c r="B215" s="53" t="str">
        <f>IFERROR(VLOOKUP($A215,#REF!,25,FALSE),"0")</f>
        <v>0</v>
      </c>
      <c r="C215" s="53" t="str">
        <f>IFERROR(VLOOKUP($A215,#REF!,25,FALSE),"0")</f>
        <v>0</v>
      </c>
      <c r="D215" s="53" t="str">
        <f>IFERROR(VLOOKUP($A215,#REF!,25,FALSE),"0")</f>
        <v>0</v>
      </c>
      <c r="E215" s="53" t="str">
        <f>IFERROR(VLOOKUP($A215,#REF!,25,FALSE),"0")</f>
        <v>0</v>
      </c>
      <c r="F215" s="53" t="str">
        <f>IFERROR(VLOOKUP($A215,#REF!,25,FALSE),"0")</f>
        <v>0</v>
      </c>
      <c r="G215" s="53" t="str">
        <f>IFERROR(VLOOKUP($A215,#REF!,25,FALSE),"0")</f>
        <v>0</v>
      </c>
      <c r="H215" s="53" t="str">
        <f>IFERROR(VLOOKUP($A215,#REF!,25,FALSE),"0")</f>
        <v>0</v>
      </c>
      <c r="I215" s="53" t="str">
        <f>IFERROR(VLOOKUP($A215,#REF!,25,FALSE),"0")</f>
        <v>0</v>
      </c>
      <c r="J215" s="53" t="str">
        <f>IFERROR(VLOOKUP($A215,#REF!,25,FALSE),"0")</f>
        <v>0</v>
      </c>
      <c r="K215" s="53" t="str">
        <f>IFERROR(VLOOKUP($A215,#REF!,25,FALSE),"0")</f>
        <v>0</v>
      </c>
      <c r="L215" s="53" t="str">
        <f>IFERROR(VLOOKUP($A215,#REF!,25,FALSE),"0")</f>
        <v>0</v>
      </c>
      <c r="M215" s="53" t="str">
        <f>IFERROR(VLOOKUP($A215,#REF!,25,FALSE),"0")</f>
        <v>0</v>
      </c>
      <c r="N215" s="56">
        <f t="shared" si="73"/>
        <v>0</v>
      </c>
      <c r="P215" s="53" t="str">
        <f>$A$26</f>
        <v>tangtao</v>
      </c>
      <c r="Q215" s="53" t="str">
        <f>IFERROR(VLOOKUP($A215,#REF!,26,FALSE),"0")</f>
        <v>0</v>
      </c>
      <c r="R215" s="53" t="str">
        <f>IFERROR(VLOOKUP($A215,#REF!,26,FALSE),"0")</f>
        <v>0</v>
      </c>
      <c r="S215" s="53" t="str">
        <f>IFERROR(VLOOKUP($A215,#REF!,26,FALSE),"0")</f>
        <v>0</v>
      </c>
      <c r="T215" s="53" t="str">
        <f>IFERROR(VLOOKUP($A215,#REF!,26,FALSE),"0")</f>
        <v>0</v>
      </c>
      <c r="U215" s="53" t="str">
        <f>IFERROR(VLOOKUP($A215,#REF!,26,FALSE),"0")</f>
        <v>0</v>
      </c>
      <c r="V215" s="53" t="str">
        <f>IFERROR(VLOOKUP($A215,#REF!,26,FALSE),"0")</f>
        <v>0</v>
      </c>
      <c r="W215" s="53" t="str">
        <f>IFERROR(VLOOKUP($A215,#REF!,26,FALSE),"0")</f>
        <v>0</v>
      </c>
      <c r="X215" s="53" t="str">
        <f>IFERROR(VLOOKUP($A215,#REF!,26,FALSE),"0")</f>
        <v>0</v>
      </c>
      <c r="Y215" s="53" t="str">
        <f>IFERROR(VLOOKUP($A215,#REF!,26,FALSE),"0")</f>
        <v>0</v>
      </c>
      <c r="Z215" s="53" t="str">
        <f>IFERROR(VLOOKUP($A215,#REF!,26,FALSE),"0")</f>
        <v>0</v>
      </c>
      <c r="AA215" s="53" t="str">
        <f>IFERROR(VLOOKUP($A215,#REF!,26,FALSE),"0")</f>
        <v>0</v>
      </c>
      <c r="AB215" s="53" t="str">
        <f>IFERROR(VLOOKUP($A215,#REF!,26,FALSE),"0")</f>
        <v>0</v>
      </c>
      <c r="AC215" s="56">
        <f t="shared" si="74"/>
        <v>0</v>
      </c>
      <c r="AE215" s="53" t="str">
        <f>$A$26</f>
        <v>tangtao</v>
      </c>
      <c r="AF215" s="53" t="str">
        <f>IFERROR(VLOOKUP($A215,#REF!,27,FALSE),"0")</f>
        <v>0</v>
      </c>
      <c r="AG215" s="53" t="str">
        <f>IFERROR(VLOOKUP($A215,#REF!,27,FALSE),"0")</f>
        <v>0</v>
      </c>
      <c r="AH215" s="53" t="str">
        <f>IFERROR(VLOOKUP($A215,#REF!,27,FALSE),"0")</f>
        <v>0</v>
      </c>
      <c r="AI215" s="53" t="str">
        <f>IFERROR(VLOOKUP($A215,#REF!,27,FALSE),"0")</f>
        <v>0</v>
      </c>
      <c r="AJ215" s="53" t="str">
        <f>IFERROR(VLOOKUP($A215,#REF!,27,FALSE),"0")</f>
        <v>0</v>
      </c>
      <c r="AK215" s="53" t="str">
        <f>IFERROR(VLOOKUP($A215,#REF!,27,FALSE),"0")</f>
        <v>0</v>
      </c>
      <c r="AL215" s="53" t="str">
        <f>IFERROR(VLOOKUP($A215,#REF!,27,FALSE),"0")</f>
        <v>0</v>
      </c>
      <c r="AM215" s="53" t="str">
        <f>IFERROR(VLOOKUP($A215,#REF!,27,FALSE),"0")</f>
        <v>0</v>
      </c>
      <c r="AN215" s="53" t="str">
        <f>IFERROR(VLOOKUP($A215,#REF!,27,FALSE),"0")</f>
        <v>0</v>
      </c>
      <c r="AO215" s="53" t="str">
        <f>IFERROR(VLOOKUP($A215,#REF!,27,FALSE),"0")</f>
        <v>0</v>
      </c>
      <c r="AP215" s="53" t="str">
        <f>IFERROR(VLOOKUP($A215,#REF!,27,FALSE),"0")</f>
        <v>0</v>
      </c>
      <c r="AQ215" s="53" t="str">
        <f>IFERROR(VLOOKUP($A215,#REF!,27,FALSE),"0")</f>
        <v>0</v>
      </c>
      <c r="AR215" s="56">
        <f t="shared" si="75"/>
        <v>0</v>
      </c>
      <c r="AT215" s="53" t="str">
        <f>$A$26</f>
        <v>tangtao</v>
      </c>
      <c r="AU215" s="53" t="str">
        <f>IFERROR(VLOOKUP($A215,#REF!,28,FALSE),"0")</f>
        <v>0</v>
      </c>
      <c r="AV215" s="53" t="str">
        <f>IFERROR(VLOOKUP($A215,#REF!,28,FALSE),"0")</f>
        <v>0</v>
      </c>
      <c r="AW215" s="53" t="str">
        <f>IFERROR(VLOOKUP($A215,#REF!,28,FALSE),"0")</f>
        <v>0</v>
      </c>
      <c r="AX215" s="53" t="str">
        <f>IFERROR(VLOOKUP($A215,#REF!,28,FALSE),"0")</f>
        <v>0</v>
      </c>
      <c r="AY215" s="53" t="str">
        <f>IFERROR(VLOOKUP($A215,#REF!,28,FALSE),"0")</f>
        <v>0</v>
      </c>
      <c r="AZ215" s="53" t="str">
        <f>IFERROR(VLOOKUP($A215,#REF!,28,FALSE),"0")</f>
        <v>0</v>
      </c>
      <c r="BA215" s="53" t="str">
        <f>IFERROR(VLOOKUP($A215,#REF!,28,FALSE),"0")</f>
        <v>0</v>
      </c>
      <c r="BB215" s="53" t="str">
        <f>IFERROR(VLOOKUP($A215,#REF!,28,FALSE),"0")</f>
        <v>0</v>
      </c>
      <c r="BC215" s="53" t="str">
        <f>IFERROR(VLOOKUP($A215,#REF!,28,FALSE),"0")</f>
        <v>0</v>
      </c>
      <c r="BD215" s="53" t="str">
        <f>IFERROR(VLOOKUP($A215,#REF!,28,FALSE),"0")</f>
        <v>0</v>
      </c>
      <c r="BE215" s="53" t="str">
        <f>IFERROR(VLOOKUP($A215,#REF!,28,FALSE),"0")</f>
        <v>0</v>
      </c>
      <c r="BF215" s="53" t="str">
        <f>IFERROR(VLOOKUP($A215,#REF!,28,FALSE),"0")</f>
        <v>0</v>
      </c>
      <c r="BG215" s="56">
        <f t="shared" si="76"/>
        <v>0</v>
      </c>
      <c r="BI215" s="53" t="str">
        <f>$A$26</f>
        <v>tangtao</v>
      </c>
      <c r="BJ215" s="53" t="str">
        <f>IFERROR(VLOOKUP($A215,#REF!,29,FALSE),"0")</f>
        <v>0</v>
      </c>
      <c r="BK215" s="53" t="str">
        <f>IFERROR(VLOOKUP($A215,#REF!,29,FALSE),"0")</f>
        <v>0</v>
      </c>
      <c r="BL215" s="53" t="str">
        <f>IFERROR(VLOOKUP($A215,#REF!,29,FALSE),"0")</f>
        <v>0</v>
      </c>
      <c r="BM215" s="53" t="str">
        <f>IFERROR(VLOOKUP($A215,#REF!,29,FALSE),"0")</f>
        <v>0</v>
      </c>
      <c r="BN215" s="53" t="str">
        <f>IFERROR(VLOOKUP($A215,#REF!,29,FALSE),"0")</f>
        <v>0</v>
      </c>
      <c r="BO215" s="53" t="str">
        <f>IFERROR(VLOOKUP($A215,#REF!,29,FALSE),"0")</f>
        <v>0</v>
      </c>
      <c r="BP215" s="53" t="str">
        <f>IFERROR(VLOOKUP($A215,#REF!,29,FALSE),"0")</f>
        <v>0</v>
      </c>
      <c r="BQ215" s="53" t="str">
        <f>IFERROR(VLOOKUP($A215,#REF!,29,FALSE),"0")</f>
        <v>0</v>
      </c>
      <c r="BR215" s="53" t="str">
        <f>IFERROR(VLOOKUP($A215,#REF!,29,FALSE),"0")</f>
        <v>0</v>
      </c>
      <c r="BS215" s="53" t="str">
        <f>IFERROR(VLOOKUP($A215,#REF!,29,FALSE),"0")</f>
        <v>0</v>
      </c>
      <c r="BT215" s="53" t="str">
        <f>IFERROR(VLOOKUP($A215,#REF!,29,FALSE),"0")</f>
        <v>0</v>
      </c>
      <c r="BU215" s="53" t="str">
        <f>IFERROR(VLOOKUP($A215,#REF!,29,FALSE),"0")</f>
        <v>0</v>
      </c>
      <c r="BV215" s="56">
        <f t="shared" si="77"/>
        <v>0</v>
      </c>
      <c r="CK215" s="56"/>
      <c r="CZ215" s="56"/>
    </row>
    <row r="216" spans="1:104" x14ac:dyDescent="0.25">
      <c r="A216" s="53">
        <f>$A$27</f>
        <v>0</v>
      </c>
      <c r="B216" s="53" t="str">
        <f>IFERROR(VLOOKUP($A216,#REF!,25,FALSE),"0")</f>
        <v>0</v>
      </c>
      <c r="C216" s="53" t="str">
        <f>IFERROR(VLOOKUP($A216,#REF!,25,FALSE),"0")</f>
        <v>0</v>
      </c>
      <c r="D216" s="53" t="str">
        <f>IFERROR(VLOOKUP($A216,#REF!,25,FALSE),"0")</f>
        <v>0</v>
      </c>
      <c r="E216" s="53" t="str">
        <f>IFERROR(VLOOKUP($A216,#REF!,25,FALSE),"0")</f>
        <v>0</v>
      </c>
      <c r="F216" s="53" t="str">
        <f>IFERROR(VLOOKUP($A216,#REF!,25,FALSE),"0")</f>
        <v>0</v>
      </c>
      <c r="G216" s="53" t="str">
        <f>IFERROR(VLOOKUP($A216,#REF!,25,FALSE),"0")</f>
        <v>0</v>
      </c>
      <c r="H216" s="53" t="str">
        <f>IFERROR(VLOOKUP($A216,#REF!,25,FALSE),"0")</f>
        <v>0</v>
      </c>
      <c r="I216" s="53" t="str">
        <f>IFERROR(VLOOKUP($A216,#REF!,25,FALSE),"0")</f>
        <v>0</v>
      </c>
      <c r="J216" s="53" t="str">
        <f>IFERROR(VLOOKUP($A216,#REF!,25,FALSE),"0")</f>
        <v>0</v>
      </c>
      <c r="K216" s="53" t="str">
        <f>IFERROR(VLOOKUP($A216,#REF!,25,FALSE),"0")</f>
        <v>0</v>
      </c>
      <c r="L216" s="53" t="str">
        <f>IFERROR(VLOOKUP($A216,#REF!,25,FALSE),"0")</f>
        <v>0</v>
      </c>
      <c r="M216" s="53" t="str">
        <f>IFERROR(VLOOKUP($A216,#REF!,25,FALSE),"0")</f>
        <v>0</v>
      </c>
      <c r="N216" s="56">
        <f t="shared" si="73"/>
        <v>0</v>
      </c>
      <c r="P216" s="53">
        <f>$A$27</f>
        <v>0</v>
      </c>
      <c r="Q216" s="53" t="str">
        <f>IFERROR(VLOOKUP($A216,#REF!,26,FALSE),"0")</f>
        <v>0</v>
      </c>
      <c r="R216" s="53" t="str">
        <f>IFERROR(VLOOKUP($A216,#REF!,26,FALSE),"0")</f>
        <v>0</v>
      </c>
      <c r="S216" s="53" t="str">
        <f>IFERROR(VLOOKUP($A216,#REF!,26,FALSE),"0")</f>
        <v>0</v>
      </c>
      <c r="T216" s="53" t="str">
        <f>IFERROR(VLOOKUP($A216,#REF!,26,FALSE),"0")</f>
        <v>0</v>
      </c>
      <c r="U216" s="53" t="str">
        <f>IFERROR(VLOOKUP($A216,#REF!,26,FALSE),"0")</f>
        <v>0</v>
      </c>
      <c r="V216" s="53" t="str">
        <f>IFERROR(VLOOKUP($A216,#REF!,26,FALSE),"0")</f>
        <v>0</v>
      </c>
      <c r="W216" s="53" t="str">
        <f>IFERROR(VLOOKUP($A216,#REF!,26,FALSE),"0")</f>
        <v>0</v>
      </c>
      <c r="X216" s="53" t="str">
        <f>IFERROR(VLOOKUP($A216,#REF!,26,FALSE),"0")</f>
        <v>0</v>
      </c>
      <c r="Y216" s="53" t="str">
        <f>IFERROR(VLOOKUP($A216,#REF!,26,FALSE),"0")</f>
        <v>0</v>
      </c>
      <c r="Z216" s="53" t="str">
        <f>IFERROR(VLOOKUP($A216,#REF!,26,FALSE),"0")</f>
        <v>0</v>
      </c>
      <c r="AA216" s="53" t="str">
        <f>IFERROR(VLOOKUP($A216,#REF!,26,FALSE),"0")</f>
        <v>0</v>
      </c>
      <c r="AB216" s="53" t="str">
        <f>IFERROR(VLOOKUP($A216,#REF!,26,FALSE),"0")</f>
        <v>0</v>
      </c>
      <c r="AC216" s="56">
        <f t="shared" si="74"/>
        <v>0</v>
      </c>
      <c r="AE216" s="53">
        <f>$A$27</f>
        <v>0</v>
      </c>
      <c r="AF216" s="53" t="str">
        <f>IFERROR(VLOOKUP($A216,#REF!,27,FALSE),"0")</f>
        <v>0</v>
      </c>
      <c r="AG216" s="53" t="str">
        <f>IFERROR(VLOOKUP($A216,#REF!,27,FALSE),"0")</f>
        <v>0</v>
      </c>
      <c r="AH216" s="53" t="str">
        <f>IFERROR(VLOOKUP($A216,#REF!,27,FALSE),"0")</f>
        <v>0</v>
      </c>
      <c r="AI216" s="53" t="str">
        <f>IFERROR(VLOOKUP($A216,#REF!,27,FALSE),"0")</f>
        <v>0</v>
      </c>
      <c r="AJ216" s="53" t="str">
        <f>IFERROR(VLOOKUP($A216,#REF!,27,FALSE),"0")</f>
        <v>0</v>
      </c>
      <c r="AK216" s="53" t="str">
        <f>IFERROR(VLOOKUP($A216,#REF!,27,FALSE),"0")</f>
        <v>0</v>
      </c>
      <c r="AL216" s="53" t="str">
        <f>IFERROR(VLOOKUP($A216,#REF!,27,FALSE),"0")</f>
        <v>0</v>
      </c>
      <c r="AM216" s="53" t="str">
        <f>IFERROR(VLOOKUP($A216,#REF!,27,FALSE),"0")</f>
        <v>0</v>
      </c>
      <c r="AN216" s="53" t="str">
        <f>IFERROR(VLOOKUP($A216,#REF!,27,FALSE),"0")</f>
        <v>0</v>
      </c>
      <c r="AO216" s="53" t="str">
        <f>IFERROR(VLOOKUP($A216,#REF!,27,FALSE),"0")</f>
        <v>0</v>
      </c>
      <c r="AP216" s="53" t="str">
        <f>IFERROR(VLOOKUP($A216,#REF!,27,FALSE),"0")</f>
        <v>0</v>
      </c>
      <c r="AQ216" s="53" t="str">
        <f>IFERROR(VLOOKUP($A216,#REF!,27,FALSE),"0")</f>
        <v>0</v>
      </c>
      <c r="AR216" s="56">
        <f t="shared" si="75"/>
        <v>0</v>
      </c>
      <c r="AT216" s="53">
        <f>$A$27</f>
        <v>0</v>
      </c>
      <c r="AU216" s="53" t="str">
        <f>IFERROR(VLOOKUP($A216,#REF!,28,FALSE),"0")</f>
        <v>0</v>
      </c>
      <c r="AV216" s="53" t="str">
        <f>IFERROR(VLOOKUP($A216,#REF!,28,FALSE),"0")</f>
        <v>0</v>
      </c>
      <c r="AW216" s="53" t="str">
        <f>IFERROR(VLOOKUP($A216,#REF!,28,FALSE),"0")</f>
        <v>0</v>
      </c>
      <c r="AX216" s="53" t="str">
        <f>IFERROR(VLOOKUP($A216,#REF!,28,FALSE),"0")</f>
        <v>0</v>
      </c>
      <c r="AY216" s="53" t="str">
        <f>IFERROR(VLOOKUP($A216,#REF!,28,FALSE),"0")</f>
        <v>0</v>
      </c>
      <c r="AZ216" s="53" t="str">
        <f>IFERROR(VLOOKUP($A216,#REF!,28,FALSE),"0")</f>
        <v>0</v>
      </c>
      <c r="BA216" s="53" t="str">
        <f>IFERROR(VLOOKUP($A216,#REF!,28,FALSE),"0")</f>
        <v>0</v>
      </c>
      <c r="BB216" s="53" t="str">
        <f>IFERROR(VLOOKUP($A216,#REF!,28,FALSE),"0")</f>
        <v>0</v>
      </c>
      <c r="BC216" s="53" t="str">
        <f>IFERROR(VLOOKUP($A216,#REF!,28,FALSE),"0")</f>
        <v>0</v>
      </c>
      <c r="BD216" s="53" t="str">
        <f>IFERROR(VLOOKUP($A216,#REF!,28,FALSE),"0")</f>
        <v>0</v>
      </c>
      <c r="BE216" s="53" t="str">
        <f>IFERROR(VLOOKUP($A216,#REF!,28,FALSE),"0")</f>
        <v>0</v>
      </c>
      <c r="BF216" s="53" t="str">
        <f>IFERROR(VLOOKUP($A216,#REF!,28,FALSE),"0")</f>
        <v>0</v>
      </c>
      <c r="BG216" s="56">
        <f t="shared" si="76"/>
        <v>0</v>
      </c>
      <c r="BI216" s="53">
        <f>$A$27</f>
        <v>0</v>
      </c>
      <c r="BJ216" s="53" t="str">
        <f>IFERROR(VLOOKUP($A216,#REF!,29,FALSE),"0")</f>
        <v>0</v>
      </c>
      <c r="BK216" s="53" t="str">
        <f>IFERROR(VLOOKUP($A216,#REF!,29,FALSE),"0")</f>
        <v>0</v>
      </c>
      <c r="BL216" s="53" t="str">
        <f>IFERROR(VLOOKUP($A216,#REF!,29,FALSE),"0")</f>
        <v>0</v>
      </c>
      <c r="BM216" s="53" t="str">
        <f>IFERROR(VLOOKUP($A216,#REF!,29,FALSE),"0")</f>
        <v>0</v>
      </c>
      <c r="BN216" s="53" t="str">
        <f>IFERROR(VLOOKUP($A216,#REF!,29,FALSE),"0")</f>
        <v>0</v>
      </c>
      <c r="BO216" s="53" t="str">
        <f>IFERROR(VLOOKUP($A216,#REF!,29,FALSE),"0")</f>
        <v>0</v>
      </c>
      <c r="BP216" s="53" t="str">
        <f>IFERROR(VLOOKUP($A216,#REF!,29,FALSE),"0")</f>
        <v>0</v>
      </c>
      <c r="BQ216" s="53" t="str">
        <f>IFERROR(VLOOKUP($A216,#REF!,29,FALSE),"0")</f>
        <v>0</v>
      </c>
      <c r="BR216" s="53" t="str">
        <f>IFERROR(VLOOKUP($A216,#REF!,29,FALSE),"0")</f>
        <v>0</v>
      </c>
      <c r="BS216" s="53" t="str">
        <f>IFERROR(VLOOKUP($A216,#REF!,29,FALSE),"0")</f>
        <v>0</v>
      </c>
      <c r="BT216" s="53" t="str">
        <f>IFERROR(VLOOKUP($A216,#REF!,29,FALSE),"0")</f>
        <v>0</v>
      </c>
      <c r="BU216" s="53" t="str">
        <f>IFERROR(VLOOKUP($A216,#REF!,29,FALSE),"0")</f>
        <v>0</v>
      </c>
      <c r="BV216" s="56">
        <f t="shared" si="77"/>
        <v>0</v>
      </c>
      <c r="CK216" s="56"/>
      <c r="CZ216" s="56"/>
    </row>
    <row r="217" spans="1:104" x14ac:dyDescent="0.25">
      <c r="A217" s="53" t="e">
        <f>$A$28</f>
        <v>#REF!</v>
      </c>
      <c r="B217" s="53" t="str">
        <f>IFERROR(VLOOKUP($A217,#REF!,25,FALSE),"0")</f>
        <v>0</v>
      </c>
      <c r="C217" s="53" t="str">
        <f>IFERROR(VLOOKUP($A217,#REF!,25,FALSE),"0")</f>
        <v>0</v>
      </c>
      <c r="D217" s="53" t="str">
        <f>IFERROR(VLOOKUP($A217,#REF!,25,FALSE),"0")</f>
        <v>0</v>
      </c>
      <c r="E217" s="53" t="str">
        <f>IFERROR(VLOOKUP($A217,#REF!,25,FALSE),"0")</f>
        <v>0</v>
      </c>
      <c r="F217" s="53" t="str">
        <f>IFERROR(VLOOKUP($A217,#REF!,25,FALSE),"0")</f>
        <v>0</v>
      </c>
      <c r="G217" s="53" t="str">
        <f>IFERROR(VLOOKUP($A217,#REF!,25,FALSE),"0")</f>
        <v>0</v>
      </c>
      <c r="H217" s="53" t="str">
        <f>IFERROR(VLOOKUP($A217,#REF!,25,FALSE),"0")</f>
        <v>0</v>
      </c>
      <c r="I217" s="53" t="str">
        <f>IFERROR(VLOOKUP($A217,#REF!,25,FALSE),"0")</f>
        <v>0</v>
      </c>
      <c r="J217" s="53" t="str">
        <f>IFERROR(VLOOKUP($A217,#REF!,25,FALSE),"0")</f>
        <v>0</v>
      </c>
      <c r="K217" s="53" t="str">
        <f>IFERROR(VLOOKUP($A217,#REF!,25,FALSE),"0")</f>
        <v>0</v>
      </c>
      <c r="L217" s="53" t="str">
        <f>IFERROR(VLOOKUP($A217,#REF!,25,FALSE),"0")</f>
        <v>0</v>
      </c>
      <c r="M217" s="53" t="str">
        <f>IFERROR(VLOOKUP($A217,#REF!,25,FALSE),"0")</f>
        <v>0</v>
      </c>
      <c r="N217" s="56">
        <f t="shared" si="73"/>
        <v>0</v>
      </c>
      <c r="P217" s="53" t="e">
        <f>$A$28</f>
        <v>#REF!</v>
      </c>
      <c r="Q217" s="53" t="str">
        <f>IFERROR(VLOOKUP($A217,#REF!,26,FALSE),"0")</f>
        <v>0</v>
      </c>
      <c r="R217" s="53" t="str">
        <f>IFERROR(VLOOKUP($A217,#REF!,26,FALSE),"0")</f>
        <v>0</v>
      </c>
      <c r="S217" s="53" t="str">
        <f>IFERROR(VLOOKUP($A217,#REF!,26,FALSE),"0")</f>
        <v>0</v>
      </c>
      <c r="T217" s="53" t="str">
        <f>IFERROR(VLOOKUP($A217,#REF!,26,FALSE),"0")</f>
        <v>0</v>
      </c>
      <c r="U217" s="53" t="str">
        <f>IFERROR(VLOOKUP($A217,#REF!,26,FALSE),"0")</f>
        <v>0</v>
      </c>
      <c r="V217" s="53" t="str">
        <f>IFERROR(VLOOKUP($A217,#REF!,26,FALSE),"0")</f>
        <v>0</v>
      </c>
      <c r="W217" s="53" t="str">
        <f>IFERROR(VLOOKUP($A217,#REF!,26,FALSE),"0")</f>
        <v>0</v>
      </c>
      <c r="X217" s="53" t="str">
        <f>IFERROR(VLOOKUP($A217,#REF!,26,FALSE),"0")</f>
        <v>0</v>
      </c>
      <c r="Y217" s="53" t="str">
        <f>IFERROR(VLOOKUP($A217,#REF!,26,FALSE),"0")</f>
        <v>0</v>
      </c>
      <c r="Z217" s="53" t="str">
        <f>IFERROR(VLOOKUP($A217,#REF!,26,FALSE),"0")</f>
        <v>0</v>
      </c>
      <c r="AA217" s="53" t="str">
        <f>IFERROR(VLOOKUP($A217,#REF!,26,FALSE),"0")</f>
        <v>0</v>
      </c>
      <c r="AB217" s="53" t="str">
        <f>IFERROR(VLOOKUP($A217,#REF!,26,FALSE),"0")</f>
        <v>0</v>
      </c>
      <c r="AC217" s="56">
        <f t="shared" si="74"/>
        <v>0</v>
      </c>
      <c r="AE217" s="53" t="e">
        <f>$A$28</f>
        <v>#REF!</v>
      </c>
      <c r="AF217" s="53" t="str">
        <f>IFERROR(VLOOKUP($A217,#REF!,27,FALSE),"0")</f>
        <v>0</v>
      </c>
      <c r="AG217" s="53" t="str">
        <f>IFERROR(VLOOKUP($A217,#REF!,27,FALSE),"0")</f>
        <v>0</v>
      </c>
      <c r="AH217" s="53" t="str">
        <f>IFERROR(VLOOKUP($A217,#REF!,27,FALSE),"0")</f>
        <v>0</v>
      </c>
      <c r="AI217" s="53" t="str">
        <f>IFERROR(VLOOKUP($A217,#REF!,27,FALSE),"0")</f>
        <v>0</v>
      </c>
      <c r="AJ217" s="53" t="str">
        <f>IFERROR(VLOOKUP($A217,#REF!,27,FALSE),"0")</f>
        <v>0</v>
      </c>
      <c r="AK217" s="53" t="str">
        <f>IFERROR(VLOOKUP($A217,#REF!,27,FALSE),"0")</f>
        <v>0</v>
      </c>
      <c r="AL217" s="53" t="str">
        <f>IFERROR(VLOOKUP($A217,#REF!,27,FALSE),"0")</f>
        <v>0</v>
      </c>
      <c r="AM217" s="53" t="str">
        <f>IFERROR(VLOOKUP($A217,#REF!,27,FALSE),"0")</f>
        <v>0</v>
      </c>
      <c r="AN217" s="53" t="str">
        <f>IFERROR(VLOOKUP($A217,#REF!,27,FALSE),"0")</f>
        <v>0</v>
      </c>
      <c r="AO217" s="53" t="str">
        <f>IFERROR(VLOOKUP($A217,#REF!,27,FALSE),"0")</f>
        <v>0</v>
      </c>
      <c r="AP217" s="53" t="str">
        <f>IFERROR(VLOOKUP($A217,#REF!,27,FALSE),"0")</f>
        <v>0</v>
      </c>
      <c r="AQ217" s="53" t="str">
        <f>IFERROR(VLOOKUP($A217,#REF!,27,FALSE),"0")</f>
        <v>0</v>
      </c>
      <c r="AR217" s="56">
        <f t="shared" si="75"/>
        <v>0</v>
      </c>
      <c r="AT217" s="53" t="e">
        <f>$A$28</f>
        <v>#REF!</v>
      </c>
      <c r="AU217" s="53" t="str">
        <f>IFERROR(VLOOKUP($A217,#REF!,28,FALSE),"0")</f>
        <v>0</v>
      </c>
      <c r="AV217" s="53" t="str">
        <f>IFERROR(VLOOKUP($A217,#REF!,28,FALSE),"0")</f>
        <v>0</v>
      </c>
      <c r="AW217" s="53" t="str">
        <f>IFERROR(VLOOKUP($A217,#REF!,28,FALSE),"0")</f>
        <v>0</v>
      </c>
      <c r="AX217" s="53" t="str">
        <f>IFERROR(VLOOKUP($A217,#REF!,28,FALSE),"0")</f>
        <v>0</v>
      </c>
      <c r="AY217" s="53" t="str">
        <f>IFERROR(VLOOKUP($A217,#REF!,28,FALSE),"0")</f>
        <v>0</v>
      </c>
      <c r="AZ217" s="53" t="str">
        <f>IFERROR(VLOOKUP($A217,#REF!,28,FALSE),"0")</f>
        <v>0</v>
      </c>
      <c r="BA217" s="53" t="str">
        <f>IFERROR(VLOOKUP($A217,#REF!,28,FALSE),"0")</f>
        <v>0</v>
      </c>
      <c r="BB217" s="53" t="str">
        <f>IFERROR(VLOOKUP($A217,#REF!,28,FALSE),"0")</f>
        <v>0</v>
      </c>
      <c r="BC217" s="53" t="str">
        <f>IFERROR(VLOOKUP($A217,#REF!,28,FALSE),"0")</f>
        <v>0</v>
      </c>
      <c r="BD217" s="53" t="str">
        <f>IFERROR(VLOOKUP($A217,#REF!,28,FALSE),"0")</f>
        <v>0</v>
      </c>
      <c r="BE217" s="53" t="str">
        <f>IFERROR(VLOOKUP($A217,#REF!,28,FALSE),"0")</f>
        <v>0</v>
      </c>
      <c r="BF217" s="53" t="str">
        <f>IFERROR(VLOOKUP($A217,#REF!,28,FALSE),"0")</f>
        <v>0</v>
      </c>
      <c r="BG217" s="56">
        <f t="shared" si="76"/>
        <v>0</v>
      </c>
      <c r="BI217" s="53" t="e">
        <f>$A$28</f>
        <v>#REF!</v>
      </c>
      <c r="BJ217" s="53" t="str">
        <f>IFERROR(VLOOKUP($A217,#REF!,29,FALSE),"0")</f>
        <v>0</v>
      </c>
      <c r="BK217" s="53" t="str">
        <f>IFERROR(VLOOKUP($A217,#REF!,29,FALSE),"0")</f>
        <v>0</v>
      </c>
      <c r="BL217" s="53" t="str">
        <f>IFERROR(VLOOKUP($A217,#REF!,29,FALSE),"0")</f>
        <v>0</v>
      </c>
      <c r="BM217" s="53" t="str">
        <f>IFERROR(VLOOKUP($A217,#REF!,29,FALSE),"0")</f>
        <v>0</v>
      </c>
      <c r="BN217" s="53" t="str">
        <f>IFERROR(VLOOKUP($A217,#REF!,29,FALSE),"0")</f>
        <v>0</v>
      </c>
      <c r="BO217" s="53" t="str">
        <f>IFERROR(VLOOKUP($A217,#REF!,29,FALSE),"0")</f>
        <v>0</v>
      </c>
      <c r="BP217" s="53" t="str">
        <f>IFERROR(VLOOKUP($A217,#REF!,29,FALSE),"0")</f>
        <v>0</v>
      </c>
      <c r="BQ217" s="53" t="str">
        <f>IFERROR(VLOOKUP($A217,#REF!,29,FALSE),"0")</f>
        <v>0</v>
      </c>
      <c r="BR217" s="53" t="str">
        <f>IFERROR(VLOOKUP($A217,#REF!,29,FALSE),"0")</f>
        <v>0</v>
      </c>
      <c r="BS217" s="53" t="str">
        <f>IFERROR(VLOOKUP($A217,#REF!,29,FALSE),"0")</f>
        <v>0</v>
      </c>
      <c r="BT217" s="53" t="str">
        <f>IFERROR(VLOOKUP($A217,#REF!,29,FALSE),"0")</f>
        <v>0</v>
      </c>
      <c r="BU217" s="53" t="str">
        <f>IFERROR(VLOOKUP($A217,#REF!,29,FALSE),"0")</f>
        <v>0</v>
      </c>
      <c r="BV217" s="56">
        <f t="shared" si="77"/>
        <v>0</v>
      </c>
      <c r="CK217" s="56"/>
      <c r="CZ217" s="56"/>
    </row>
    <row r="218" spans="1:104" x14ac:dyDescent="0.25">
      <c r="A218" s="53" t="e">
        <f>$A$29</f>
        <v>#REF!</v>
      </c>
      <c r="B218" s="53" t="str">
        <f>IFERROR(VLOOKUP($A218,#REF!,25,FALSE),"0")</f>
        <v>0</v>
      </c>
      <c r="C218" s="53" t="str">
        <f>IFERROR(VLOOKUP($A218,#REF!,25,FALSE),"0")</f>
        <v>0</v>
      </c>
      <c r="D218" s="53" t="str">
        <f>IFERROR(VLOOKUP($A218,#REF!,25,FALSE),"0")</f>
        <v>0</v>
      </c>
      <c r="E218" s="53" t="str">
        <f>IFERROR(VLOOKUP($A218,#REF!,25,FALSE),"0")</f>
        <v>0</v>
      </c>
      <c r="F218" s="53" t="str">
        <f>IFERROR(VLOOKUP($A218,#REF!,25,FALSE),"0")</f>
        <v>0</v>
      </c>
      <c r="G218" s="53" t="str">
        <f>IFERROR(VLOOKUP($A218,#REF!,25,FALSE),"0")</f>
        <v>0</v>
      </c>
      <c r="H218" s="53" t="str">
        <f>IFERROR(VLOOKUP($A218,#REF!,25,FALSE),"0")</f>
        <v>0</v>
      </c>
      <c r="I218" s="53" t="str">
        <f>IFERROR(VLOOKUP($A218,#REF!,25,FALSE),"0")</f>
        <v>0</v>
      </c>
      <c r="J218" s="53" t="str">
        <f>IFERROR(VLOOKUP($A218,#REF!,25,FALSE),"0")</f>
        <v>0</v>
      </c>
      <c r="K218" s="53" t="str">
        <f>IFERROR(VLOOKUP($A218,#REF!,25,FALSE),"0")</f>
        <v>0</v>
      </c>
      <c r="L218" s="53" t="str">
        <f>IFERROR(VLOOKUP($A218,#REF!,25,FALSE),"0")</f>
        <v>0</v>
      </c>
      <c r="M218" s="53" t="str">
        <f>IFERROR(VLOOKUP($A218,#REF!,25,FALSE),"0")</f>
        <v>0</v>
      </c>
      <c r="N218" s="56">
        <f t="shared" si="73"/>
        <v>0</v>
      </c>
      <c r="P218" s="53" t="e">
        <f>$A$29</f>
        <v>#REF!</v>
      </c>
      <c r="Q218" s="53" t="str">
        <f>IFERROR(VLOOKUP($A218,#REF!,26,FALSE),"0")</f>
        <v>0</v>
      </c>
      <c r="R218" s="53" t="str">
        <f>IFERROR(VLOOKUP($A218,#REF!,26,FALSE),"0")</f>
        <v>0</v>
      </c>
      <c r="S218" s="53" t="str">
        <f>IFERROR(VLOOKUP($A218,#REF!,26,FALSE),"0")</f>
        <v>0</v>
      </c>
      <c r="T218" s="53" t="str">
        <f>IFERROR(VLOOKUP($A218,#REF!,26,FALSE),"0")</f>
        <v>0</v>
      </c>
      <c r="U218" s="53" t="str">
        <f>IFERROR(VLOOKUP($A218,#REF!,26,FALSE),"0")</f>
        <v>0</v>
      </c>
      <c r="V218" s="53" t="str">
        <f>IFERROR(VLOOKUP($A218,#REF!,26,FALSE),"0")</f>
        <v>0</v>
      </c>
      <c r="W218" s="53" t="str">
        <f>IFERROR(VLOOKUP($A218,#REF!,26,FALSE),"0")</f>
        <v>0</v>
      </c>
      <c r="X218" s="53" t="str">
        <f>IFERROR(VLOOKUP($A218,#REF!,26,FALSE),"0")</f>
        <v>0</v>
      </c>
      <c r="Y218" s="53" t="str">
        <f>IFERROR(VLOOKUP($A218,#REF!,26,FALSE),"0")</f>
        <v>0</v>
      </c>
      <c r="Z218" s="53" t="str">
        <f>IFERROR(VLOOKUP($A218,#REF!,26,FALSE),"0")</f>
        <v>0</v>
      </c>
      <c r="AA218" s="53" t="str">
        <f>IFERROR(VLOOKUP($A218,#REF!,26,FALSE),"0")</f>
        <v>0</v>
      </c>
      <c r="AB218" s="53" t="str">
        <f>IFERROR(VLOOKUP($A218,#REF!,26,FALSE),"0")</f>
        <v>0</v>
      </c>
      <c r="AC218" s="56">
        <f t="shared" si="74"/>
        <v>0</v>
      </c>
      <c r="AE218" s="53" t="e">
        <f>$A$29</f>
        <v>#REF!</v>
      </c>
      <c r="AF218" s="53" t="str">
        <f>IFERROR(VLOOKUP($A218,#REF!,27,FALSE),"0")</f>
        <v>0</v>
      </c>
      <c r="AG218" s="53" t="str">
        <f>IFERROR(VLOOKUP($A218,#REF!,27,FALSE),"0")</f>
        <v>0</v>
      </c>
      <c r="AH218" s="53" t="str">
        <f>IFERROR(VLOOKUP($A218,#REF!,27,FALSE),"0")</f>
        <v>0</v>
      </c>
      <c r="AI218" s="53" t="str">
        <f>IFERROR(VLOOKUP($A218,#REF!,27,FALSE),"0")</f>
        <v>0</v>
      </c>
      <c r="AJ218" s="53" t="str">
        <f>IFERROR(VLOOKUP($A218,#REF!,27,FALSE),"0")</f>
        <v>0</v>
      </c>
      <c r="AK218" s="53" t="str">
        <f>IFERROR(VLOOKUP($A218,#REF!,27,FALSE),"0")</f>
        <v>0</v>
      </c>
      <c r="AL218" s="53" t="str">
        <f>IFERROR(VLOOKUP($A218,#REF!,27,FALSE),"0")</f>
        <v>0</v>
      </c>
      <c r="AM218" s="53" t="str">
        <f>IFERROR(VLOOKUP($A218,#REF!,27,FALSE),"0")</f>
        <v>0</v>
      </c>
      <c r="AN218" s="53" t="str">
        <f>IFERROR(VLOOKUP($A218,#REF!,27,FALSE),"0")</f>
        <v>0</v>
      </c>
      <c r="AO218" s="53" t="str">
        <f>IFERROR(VLOOKUP($A218,#REF!,27,FALSE),"0")</f>
        <v>0</v>
      </c>
      <c r="AP218" s="53" t="str">
        <f>IFERROR(VLOOKUP($A218,#REF!,27,FALSE),"0")</f>
        <v>0</v>
      </c>
      <c r="AQ218" s="53" t="str">
        <f>IFERROR(VLOOKUP($A218,#REF!,27,FALSE),"0")</f>
        <v>0</v>
      </c>
      <c r="AR218" s="56">
        <f t="shared" si="75"/>
        <v>0</v>
      </c>
      <c r="AT218" s="53" t="e">
        <f>$A$29</f>
        <v>#REF!</v>
      </c>
      <c r="AU218" s="53" t="str">
        <f>IFERROR(VLOOKUP($A218,#REF!,28,FALSE),"0")</f>
        <v>0</v>
      </c>
      <c r="AV218" s="53" t="str">
        <f>IFERROR(VLOOKUP($A218,#REF!,28,FALSE),"0")</f>
        <v>0</v>
      </c>
      <c r="AW218" s="53" t="str">
        <f>IFERROR(VLOOKUP($A218,#REF!,28,FALSE),"0")</f>
        <v>0</v>
      </c>
      <c r="AX218" s="53" t="str">
        <f>IFERROR(VLOOKUP($A218,#REF!,28,FALSE),"0")</f>
        <v>0</v>
      </c>
      <c r="AY218" s="53" t="str">
        <f>IFERROR(VLOOKUP($A218,#REF!,28,FALSE),"0")</f>
        <v>0</v>
      </c>
      <c r="AZ218" s="53" t="str">
        <f>IFERROR(VLOOKUP($A218,#REF!,28,FALSE),"0")</f>
        <v>0</v>
      </c>
      <c r="BA218" s="53" t="str">
        <f>IFERROR(VLOOKUP($A218,#REF!,28,FALSE),"0")</f>
        <v>0</v>
      </c>
      <c r="BB218" s="53" t="str">
        <f>IFERROR(VLOOKUP($A218,#REF!,28,FALSE),"0")</f>
        <v>0</v>
      </c>
      <c r="BC218" s="53" t="str">
        <f>IFERROR(VLOOKUP($A218,#REF!,28,FALSE),"0")</f>
        <v>0</v>
      </c>
      <c r="BD218" s="53" t="str">
        <f>IFERROR(VLOOKUP($A218,#REF!,28,FALSE),"0")</f>
        <v>0</v>
      </c>
      <c r="BE218" s="53" t="str">
        <f>IFERROR(VLOOKUP($A218,#REF!,28,FALSE),"0")</f>
        <v>0</v>
      </c>
      <c r="BF218" s="53" t="str">
        <f>IFERROR(VLOOKUP($A218,#REF!,28,FALSE),"0")</f>
        <v>0</v>
      </c>
      <c r="BG218" s="56">
        <f t="shared" si="76"/>
        <v>0</v>
      </c>
      <c r="BI218" s="53" t="e">
        <f>$A$29</f>
        <v>#REF!</v>
      </c>
      <c r="BJ218" s="53" t="str">
        <f>IFERROR(VLOOKUP($A218,#REF!,29,FALSE),"0")</f>
        <v>0</v>
      </c>
      <c r="BK218" s="53" t="str">
        <f>IFERROR(VLOOKUP($A218,#REF!,29,FALSE),"0")</f>
        <v>0</v>
      </c>
      <c r="BL218" s="53" t="str">
        <f>IFERROR(VLOOKUP($A218,#REF!,29,FALSE),"0")</f>
        <v>0</v>
      </c>
      <c r="BM218" s="53" t="str">
        <f>IFERROR(VLOOKUP($A218,#REF!,29,FALSE),"0")</f>
        <v>0</v>
      </c>
      <c r="BN218" s="53" t="str">
        <f>IFERROR(VLOOKUP($A218,#REF!,29,FALSE),"0")</f>
        <v>0</v>
      </c>
      <c r="BO218" s="53" t="str">
        <f>IFERROR(VLOOKUP($A218,#REF!,29,FALSE),"0")</f>
        <v>0</v>
      </c>
      <c r="BP218" s="53" t="str">
        <f>IFERROR(VLOOKUP($A218,#REF!,29,FALSE),"0")</f>
        <v>0</v>
      </c>
      <c r="BQ218" s="53" t="str">
        <f>IFERROR(VLOOKUP($A218,#REF!,29,FALSE),"0")</f>
        <v>0</v>
      </c>
      <c r="BR218" s="53" t="str">
        <f>IFERROR(VLOOKUP($A218,#REF!,29,FALSE),"0")</f>
        <v>0</v>
      </c>
      <c r="BS218" s="53" t="str">
        <f>IFERROR(VLOOKUP($A218,#REF!,29,FALSE),"0")</f>
        <v>0</v>
      </c>
      <c r="BT218" s="53" t="str">
        <f>IFERROR(VLOOKUP($A218,#REF!,29,FALSE),"0")</f>
        <v>0</v>
      </c>
      <c r="BU218" s="53" t="str">
        <f>IFERROR(VLOOKUP($A218,#REF!,29,FALSE),"0")</f>
        <v>0</v>
      </c>
      <c r="BV218" s="56">
        <f t="shared" si="77"/>
        <v>0</v>
      </c>
      <c r="CK218" s="56"/>
      <c r="CZ218" s="56"/>
    </row>
    <row r="219" spans="1:104" x14ac:dyDescent="0.25">
      <c r="A219" s="53" t="e">
        <f>$A$30</f>
        <v>#REF!</v>
      </c>
      <c r="B219" s="53" t="str">
        <f>IFERROR(VLOOKUP($A219,#REF!,25,FALSE),"0")</f>
        <v>0</v>
      </c>
      <c r="C219" s="53" t="str">
        <f>IFERROR(VLOOKUP($A219,#REF!,25,FALSE),"0")</f>
        <v>0</v>
      </c>
      <c r="D219" s="53" t="str">
        <f>IFERROR(VLOOKUP($A219,#REF!,25,FALSE),"0")</f>
        <v>0</v>
      </c>
      <c r="E219" s="53" t="str">
        <f>IFERROR(VLOOKUP($A219,#REF!,25,FALSE),"0")</f>
        <v>0</v>
      </c>
      <c r="F219" s="53" t="str">
        <f>IFERROR(VLOOKUP($A219,#REF!,25,FALSE),"0")</f>
        <v>0</v>
      </c>
      <c r="G219" s="53" t="str">
        <f>IFERROR(VLOOKUP($A219,#REF!,25,FALSE),"0")</f>
        <v>0</v>
      </c>
      <c r="H219" s="53" t="str">
        <f>IFERROR(VLOOKUP($A219,#REF!,25,FALSE),"0")</f>
        <v>0</v>
      </c>
      <c r="I219" s="53" t="str">
        <f>IFERROR(VLOOKUP($A219,#REF!,25,FALSE),"0")</f>
        <v>0</v>
      </c>
      <c r="J219" s="53" t="str">
        <f>IFERROR(VLOOKUP($A219,#REF!,25,FALSE),"0")</f>
        <v>0</v>
      </c>
      <c r="K219" s="53" t="str">
        <f>IFERROR(VLOOKUP($A219,#REF!,25,FALSE),"0")</f>
        <v>0</v>
      </c>
      <c r="L219" s="53" t="str">
        <f>IFERROR(VLOOKUP($A219,#REF!,25,FALSE),"0")</f>
        <v>0</v>
      </c>
      <c r="M219" s="53" t="str">
        <f>IFERROR(VLOOKUP($A219,#REF!,25,FALSE),"0")</f>
        <v>0</v>
      </c>
      <c r="N219" s="56">
        <f t="shared" si="73"/>
        <v>0</v>
      </c>
      <c r="P219" s="53" t="e">
        <f>$A$30</f>
        <v>#REF!</v>
      </c>
      <c r="Q219" s="53" t="str">
        <f>IFERROR(VLOOKUP($A219,#REF!,26,FALSE),"0")</f>
        <v>0</v>
      </c>
      <c r="R219" s="53" t="str">
        <f>IFERROR(VLOOKUP($A219,#REF!,26,FALSE),"0")</f>
        <v>0</v>
      </c>
      <c r="S219" s="53" t="str">
        <f>IFERROR(VLOOKUP($A219,#REF!,26,FALSE),"0")</f>
        <v>0</v>
      </c>
      <c r="T219" s="53" t="str">
        <f>IFERROR(VLOOKUP($A219,#REF!,26,FALSE),"0")</f>
        <v>0</v>
      </c>
      <c r="U219" s="53" t="str">
        <f>IFERROR(VLOOKUP($A219,#REF!,26,FALSE),"0")</f>
        <v>0</v>
      </c>
      <c r="V219" s="53" t="str">
        <f>IFERROR(VLOOKUP($A219,#REF!,26,FALSE),"0")</f>
        <v>0</v>
      </c>
      <c r="W219" s="53" t="str">
        <f>IFERROR(VLOOKUP($A219,#REF!,26,FALSE),"0")</f>
        <v>0</v>
      </c>
      <c r="X219" s="53" t="str">
        <f>IFERROR(VLOOKUP($A219,#REF!,26,FALSE),"0")</f>
        <v>0</v>
      </c>
      <c r="Y219" s="53" t="str">
        <f>IFERROR(VLOOKUP($A219,#REF!,26,FALSE),"0")</f>
        <v>0</v>
      </c>
      <c r="Z219" s="53" t="str">
        <f>IFERROR(VLOOKUP($A219,#REF!,26,FALSE),"0")</f>
        <v>0</v>
      </c>
      <c r="AA219" s="53" t="str">
        <f>IFERROR(VLOOKUP($A219,#REF!,26,FALSE),"0")</f>
        <v>0</v>
      </c>
      <c r="AB219" s="53" t="str">
        <f>IFERROR(VLOOKUP($A219,#REF!,26,FALSE),"0")</f>
        <v>0</v>
      </c>
      <c r="AC219" s="56">
        <f t="shared" si="74"/>
        <v>0</v>
      </c>
      <c r="AE219" s="53" t="e">
        <f>$A$30</f>
        <v>#REF!</v>
      </c>
      <c r="AF219" s="53" t="str">
        <f>IFERROR(VLOOKUP($A219,#REF!,27,FALSE),"0")</f>
        <v>0</v>
      </c>
      <c r="AG219" s="53" t="str">
        <f>IFERROR(VLOOKUP($A219,#REF!,27,FALSE),"0")</f>
        <v>0</v>
      </c>
      <c r="AH219" s="53" t="str">
        <f>IFERROR(VLOOKUP($A219,#REF!,27,FALSE),"0")</f>
        <v>0</v>
      </c>
      <c r="AI219" s="53" t="str">
        <f>IFERROR(VLOOKUP($A219,#REF!,27,FALSE),"0")</f>
        <v>0</v>
      </c>
      <c r="AJ219" s="53" t="str">
        <f>IFERROR(VLOOKUP($A219,#REF!,27,FALSE),"0")</f>
        <v>0</v>
      </c>
      <c r="AK219" s="53" t="str">
        <f>IFERROR(VLOOKUP($A219,#REF!,27,FALSE),"0")</f>
        <v>0</v>
      </c>
      <c r="AL219" s="53" t="str">
        <f>IFERROR(VLOOKUP($A219,#REF!,27,FALSE),"0")</f>
        <v>0</v>
      </c>
      <c r="AM219" s="53" t="str">
        <f>IFERROR(VLOOKUP($A219,#REF!,27,FALSE),"0")</f>
        <v>0</v>
      </c>
      <c r="AN219" s="53" t="str">
        <f>IFERROR(VLOOKUP($A219,#REF!,27,FALSE),"0")</f>
        <v>0</v>
      </c>
      <c r="AO219" s="53" t="str">
        <f>IFERROR(VLOOKUP($A219,#REF!,27,FALSE),"0")</f>
        <v>0</v>
      </c>
      <c r="AP219" s="53" t="str">
        <f>IFERROR(VLOOKUP($A219,#REF!,27,FALSE),"0")</f>
        <v>0</v>
      </c>
      <c r="AQ219" s="53" t="str">
        <f>IFERROR(VLOOKUP($A219,#REF!,27,FALSE),"0")</f>
        <v>0</v>
      </c>
      <c r="AR219" s="56">
        <f t="shared" si="75"/>
        <v>0</v>
      </c>
      <c r="AT219" s="53" t="e">
        <f>$A$30</f>
        <v>#REF!</v>
      </c>
      <c r="AU219" s="53" t="str">
        <f>IFERROR(VLOOKUP($A219,#REF!,28,FALSE),"0")</f>
        <v>0</v>
      </c>
      <c r="AV219" s="53" t="str">
        <f>IFERROR(VLOOKUP($A219,#REF!,28,FALSE),"0")</f>
        <v>0</v>
      </c>
      <c r="AW219" s="53" t="str">
        <f>IFERROR(VLOOKUP($A219,#REF!,28,FALSE),"0")</f>
        <v>0</v>
      </c>
      <c r="AX219" s="53" t="str">
        <f>IFERROR(VLOOKUP($A219,#REF!,28,FALSE),"0")</f>
        <v>0</v>
      </c>
      <c r="AY219" s="53" t="str">
        <f>IFERROR(VLOOKUP($A219,#REF!,28,FALSE),"0")</f>
        <v>0</v>
      </c>
      <c r="AZ219" s="53" t="str">
        <f>IFERROR(VLOOKUP($A219,#REF!,28,FALSE),"0")</f>
        <v>0</v>
      </c>
      <c r="BA219" s="53" t="str">
        <f>IFERROR(VLOOKUP($A219,#REF!,28,FALSE),"0")</f>
        <v>0</v>
      </c>
      <c r="BB219" s="53" t="str">
        <f>IFERROR(VLOOKUP($A219,#REF!,28,FALSE),"0")</f>
        <v>0</v>
      </c>
      <c r="BC219" s="53" t="str">
        <f>IFERROR(VLOOKUP($A219,#REF!,28,FALSE),"0")</f>
        <v>0</v>
      </c>
      <c r="BD219" s="53" t="str">
        <f>IFERROR(VLOOKUP($A219,#REF!,28,FALSE),"0")</f>
        <v>0</v>
      </c>
      <c r="BE219" s="53" t="str">
        <f>IFERROR(VLOOKUP($A219,#REF!,28,FALSE),"0")</f>
        <v>0</v>
      </c>
      <c r="BF219" s="53" t="str">
        <f>IFERROR(VLOOKUP($A219,#REF!,28,FALSE),"0")</f>
        <v>0</v>
      </c>
      <c r="BG219" s="56">
        <f t="shared" si="76"/>
        <v>0</v>
      </c>
      <c r="BI219" s="53" t="e">
        <f>$A$30</f>
        <v>#REF!</v>
      </c>
      <c r="BJ219" s="53" t="str">
        <f>IFERROR(VLOOKUP($A219,#REF!,29,FALSE),"0")</f>
        <v>0</v>
      </c>
      <c r="BK219" s="53" t="str">
        <f>IFERROR(VLOOKUP($A219,#REF!,29,FALSE),"0")</f>
        <v>0</v>
      </c>
      <c r="BL219" s="53" t="str">
        <f>IFERROR(VLOOKUP($A219,#REF!,29,FALSE),"0")</f>
        <v>0</v>
      </c>
      <c r="BM219" s="53" t="str">
        <f>IFERROR(VLOOKUP($A219,#REF!,29,FALSE),"0")</f>
        <v>0</v>
      </c>
      <c r="BN219" s="53" t="str">
        <f>IFERROR(VLOOKUP($A219,#REF!,29,FALSE),"0")</f>
        <v>0</v>
      </c>
      <c r="BO219" s="53" t="str">
        <f>IFERROR(VLOOKUP($A219,#REF!,29,FALSE),"0")</f>
        <v>0</v>
      </c>
      <c r="BP219" s="53" t="str">
        <f>IFERROR(VLOOKUP($A219,#REF!,29,FALSE),"0")</f>
        <v>0</v>
      </c>
      <c r="BQ219" s="53" t="str">
        <f>IFERROR(VLOOKUP($A219,#REF!,29,FALSE),"0")</f>
        <v>0</v>
      </c>
      <c r="BR219" s="53" t="str">
        <f>IFERROR(VLOOKUP($A219,#REF!,29,FALSE),"0")</f>
        <v>0</v>
      </c>
      <c r="BS219" s="53" t="str">
        <f>IFERROR(VLOOKUP($A219,#REF!,29,FALSE),"0")</f>
        <v>0</v>
      </c>
      <c r="BT219" s="53" t="str">
        <f>IFERROR(VLOOKUP($A219,#REF!,29,FALSE),"0")</f>
        <v>0</v>
      </c>
      <c r="BU219" s="53" t="str">
        <f>IFERROR(VLOOKUP($A219,#REF!,29,FALSE),"0")</f>
        <v>0</v>
      </c>
      <c r="BV219" s="56">
        <f t="shared" si="77"/>
        <v>0</v>
      </c>
      <c r="CK219" s="56"/>
      <c r="CZ219" s="56"/>
    </row>
    <row r="220" spans="1:104" x14ac:dyDescent="0.25">
      <c r="A220" s="53" t="str">
        <f>$A$31</f>
        <v>hirokosk</v>
      </c>
      <c r="B220" s="53" t="str">
        <f>IFERROR(VLOOKUP($A220,#REF!,25,FALSE),"0")</f>
        <v>0</v>
      </c>
      <c r="C220" s="53" t="str">
        <f>IFERROR(VLOOKUP($A220,#REF!,25,FALSE),"0")</f>
        <v>0</v>
      </c>
      <c r="D220" s="53" t="str">
        <f>IFERROR(VLOOKUP($A220,#REF!,25,FALSE),"0")</f>
        <v>0</v>
      </c>
      <c r="E220" s="53" t="str">
        <f>IFERROR(VLOOKUP($A220,#REF!,25,FALSE),"0")</f>
        <v>0</v>
      </c>
      <c r="F220" s="53" t="str">
        <f>IFERROR(VLOOKUP($A220,#REF!,25,FALSE),"0")</f>
        <v>0</v>
      </c>
      <c r="G220" s="53" t="str">
        <f>IFERROR(VLOOKUP($A220,#REF!,25,FALSE),"0")</f>
        <v>0</v>
      </c>
      <c r="H220" s="53" t="str">
        <f>IFERROR(VLOOKUP($A220,#REF!,25,FALSE),"0")</f>
        <v>0</v>
      </c>
      <c r="I220" s="53" t="str">
        <f>IFERROR(VLOOKUP($A220,#REF!,25,FALSE),"0")</f>
        <v>0</v>
      </c>
      <c r="J220" s="53" t="str">
        <f>IFERROR(VLOOKUP($A220,#REF!,25,FALSE),"0")</f>
        <v>0</v>
      </c>
      <c r="K220" s="53" t="str">
        <f>IFERROR(VLOOKUP($A220,#REF!,25,FALSE),"0")</f>
        <v>0</v>
      </c>
      <c r="L220" s="53" t="str">
        <f>IFERROR(VLOOKUP($A220,#REF!,25,FALSE),"0")</f>
        <v>0</v>
      </c>
      <c r="M220" s="53" t="str">
        <f>IFERROR(VLOOKUP($A220,#REF!,25,FALSE),"0")</f>
        <v>0</v>
      </c>
      <c r="N220" s="56">
        <f t="shared" si="73"/>
        <v>0</v>
      </c>
      <c r="P220" s="53" t="str">
        <f>$A$31</f>
        <v>hirokosk</v>
      </c>
      <c r="Q220" s="53" t="str">
        <f>IFERROR(VLOOKUP($A220,#REF!,26,FALSE),"0")</f>
        <v>0</v>
      </c>
      <c r="R220" s="53" t="str">
        <f>IFERROR(VLOOKUP($A220,#REF!,26,FALSE),"0")</f>
        <v>0</v>
      </c>
      <c r="S220" s="53" t="str">
        <f>IFERROR(VLOOKUP($A220,#REF!,26,FALSE),"0")</f>
        <v>0</v>
      </c>
      <c r="T220" s="53" t="str">
        <f>IFERROR(VLOOKUP($A220,#REF!,26,FALSE),"0")</f>
        <v>0</v>
      </c>
      <c r="U220" s="53" t="str">
        <f>IFERROR(VLOOKUP($A220,#REF!,26,FALSE),"0")</f>
        <v>0</v>
      </c>
      <c r="V220" s="53" t="str">
        <f>IFERROR(VLOOKUP($A220,#REF!,26,FALSE),"0")</f>
        <v>0</v>
      </c>
      <c r="W220" s="53" t="str">
        <f>IFERROR(VLOOKUP($A220,#REF!,26,FALSE),"0")</f>
        <v>0</v>
      </c>
      <c r="X220" s="53" t="str">
        <f>IFERROR(VLOOKUP($A220,#REF!,26,FALSE),"0")</f>
        <v>0</v>
      </c>
      <c r="Y220" s="53" t="str">
        <f>IFERROR(VLOOKUP($A220,#REF!,26,FALSE),"0")</f>
        <v>0</v>
      </c>
      <c r="Z220" s="53" t="str">
        <f>IFERROR(VLOOKUP($A220,#REF!,26,FALSE),"0")</f>
        <v>0</v>
      </c>
      <c r="AA220" s="53" t="str">
        <f>IFERROR(VLOOKUP($A220,#REF!,26,FALSE),"0")</f>
        <v>0</v>
      </c>
      <c r="AB220" s="53" t="str">
        <f>IFERROR(VLOOKUP($A220,#REF!,26,FALSE),"0")</f>
        <v>0</v>
      </c>
      <c r="AC220" s="56">
        <f t="shared" si="74"/>
        <v>0</v>
      </c>
      <c r="AE220" s="53" t="str">
        <f>$A$31</f>
        <v>hirokosk</v>
      </c>
      <c r="AF220" s="53" t="str">
        <f>IFERROR(VLOOKUP($A220,#REF!,27,FALSE),"0")</f>
        <v>0</v>
      </c>
      <c r="AG220" s="53" t="str">
        <f>IFERROR(VLOOKUP($A220,#REF!,27,FALSE),"0")</f>
        <v>0</v>
      </c>
      <c r="AH220" s="53" t="str">
        <f>IFERROR(VLOOKUP($A220,#REF!,27,FALSE),"0")</f>
        <v>0</v>
      </c>
      <c r="AI220" s="53" t="str">
        <f>IFERROR(VLOOKUP($A220,#REF!,27,FALSE),"0")</f>
        <v>0</v>
      </c>
      <c r="AJ220" s="53" t="str">
        <f>IFERROR(VLOOKUP($A220,#REF!,27,FALSE),"0")</f>
        <v>0</v>
      </c>
      <c r="AK220" s="53" t="str">
        <f>IFERROR(VLOOKUP($A220,#REF!,27,FALSE),"0")</f>
        <v>0</v>
      </c>
      <c r="AL220" s="53" t="str">
        <f>IFERROR(VLOOKUP($A220,#REF!,27,FALSE),"0")</f>
        <v>0</v>
      </c>
      <c r="AM220" s="53" t="str">
        <f>IFERROR(VLOOKUP($A220,#REF!,27,FALSE),"0")</f>
        <v>0</v>
      </c>
      <c r="AN220" s="53" t="str">
        <f>IFERROR(VLOOKUP($A220,#REF!,27,FALSE),"0")</f>
        <v>0</v>
      </c>
      <c r="AO220" s="53" t="str">
        <f>IFERROR(VLOOKUP($A220,#REF!,27,FALSE),"0")</f>
        <v>0</v>
      </c>
      <c r="AP220" s="53" t="str">
        <f>IFERROR(VLOOKUP($A220,#REF!,27,FALSE),"0")</f>
        <v>0</v>
      </c>
      <c r="AQ220" s="53" t="str">
        <f>IFERROR(VLOOKUP($A220,#REF!,27,FALSE),"0")</f>
        <v>0</v>
      </c>
      <c r="AR220" s="56">
        <f t="shared" si="75"/>
        <v>0</v>
      </c>
      <c r="AT220" s="53" t="str">
        <f>$A$31</f>
        <v>hirokosk</v>
      </c>
      <c r="AU220" s="53" t="str">
        <f>IFERROR(VLOOKUP($A220,#REF!,28,FALSE),"0")</f>
        <v>0</v>
      </c>
      <c r="AV220" s="53" t="str">
        <f>IFERROR(VLOOKUP($A220,#REF!,28,FALSE),"0")</f>
        <v>0</v>
      </c>
      <c r="AW220" s="53" t="str">
        <f>IFERROR(VLOOKUP($A220,#REF!,28,FALSE),"0")</f>
        <v>0</v>
      </c>
      <c r="AX220" s="53" t="str">
        <f>IFERROR(VLOOKUP($A220,#REF!,28,FALSE),"0")</f>
        <v>0</v>
      </c>
      <c r="AY220" s="53" t="str">
        <f>IFERROR(VLOOKUP($A220,#REF!,28,FALSE),"0")</f>
        <v>0</v>
      </c>
      <c r="AZ220" s="53" t="str">
        <f>IFERROR(VLOOKUP($A220,#REF!,28,FALSE),"0")</f>
        <v>0</v>
      </c>
      <c r="BA220" s="53" t="str">
        <f>IFERROR(VLOOKUP($A220,#REF!,28,FALSE),"0")</f>
        <v>0</v>
      </c>
      <c r="BB220" s="53" t="str">
        <f>IFERROR(VLOOKUP($A220,#REF!,28,FALSE),"0")</f>
        <v>0</v>
      </c>
      <c r="BC220" s="53" t="str">
        <f>IFERROR(VLOOKUP($A220,#REF!,28,FALSE),"0")</f>
        <v>0</v>
      </c>
      <c r="BD220" s="53" t="str">
        <f>IFERROR(VLOOKUP($A220,#REF!,28,FALSE),"0")</f>
        <v>0</v>
      </c>
      <c r="BE220" s="53" t="str">
        <f>IFERROR(VLOOKUP($A220,#REF!,28,FALSE),"0")</f>
        <v>0</v>
      </c>
      <c r="BF220" s="53" t="str">
        <f>IFERROR(VLOOKUP($A220,#REF!,28,FALSE),"0")</f>
        <v>0</v>
      </c>
      <c r="BG220" s="56">
        <f t="shared" si="76"/>
        <v>0</v>
      </c>
      <c r="BI220" s="53" t="str">
        <f>$A$31</f>
        <v>hirokosk</v>
      </c>
      <c r="BJ220" s="53" t="str">
        <f>IFERROR(VLOOKUP($A220,#REF!,29,FALSE),"0")</f>
        <v>0</v>
      </c>
      <c r="BK220" s="53" t="str">
        <f>IFERROR(VLOOKUP($A220,#REF!,29,FALSE),"0")</f>
        <v>0</v>
      </c>
      <c r="BL220" s="53" t="str">
        <f>IFERROR(VLOOKUP($A220,#REF!,29,FALSE),"0")</f>
        <v>0</v>
      </c>
      <c r="BM220" s="53" t="str">
        <f>IFERROR(VLOOKUP($A220,#REF!,29,FALSE),"0")</f>
        <v>0</v>
      </c>
      <c r="BN220" s="53" t="str">
        <f>IFERROR(VLOOKUP($A220,#REF!,29,FALSE),"0")</f>
        <v>0</v>
      </c>
      <c r="BO220" s="53" t="str">
        <f>IFERROR(VLOOKUP($A220,#REF!,29,FALSE),"0")</f>
        <v>0</v>
      </c>
      <c r="BP220" s="53" t="str">
        <f>IFERROR(VLOOKUP($A220,#REF!,29,FALSE),"0")</f>
        <v>0</v>
      </c>
      <c r="BQ220" s="53" t="str">
        <f>IFERROR(VLOOKUP($A220,#REF!,29,FALSE),"0")</f>
        <v>0</v>
      </c>
      <c r="BR220" s="53" t="str">
        <f>IFERROR(VLOOKUP($A220,#REF!,29,FALSE),"0")</f>
        <v>0</v>
      </c>
      <c r="BS220" s="53" t="str">
        <f>IFERROR(VLOOKUP($A220,#REF!,29,FALSE),"0")</f>
        <v>0</v>
      </c>
      <c r="BT220" s="53" t="str">
        <f>IFERROR(VLOOKUP($A220,#REF!,29,FALSE),"0")</f>
        <v>0</v>
      </c>
      <c r="BU220" s="53" t="str">
        <f>IFERROR(VLOOKUP($A220,#REF!,29,FALSE),"0")</f>
        <v>0</v>
      </c>
      <c r="BV220" s="56">
        <f t="shared" si="77"/>
        <v>0</v>
      </c>
      <c r="CK220" s="56"/>
      <c r="CZ220" s="56"/>
    </row>
    <row r="221" spans="1:104" x14ac:dyDescent="0.25">
      <c r="A221" s="53" t="e">
        <f>$A$32</f>
        <v>#REF!</v>
      </c>
      <c r="B221" s="53" t="str">
        <f>IFERROR(VLOOKUP($A221,#REF!,25,FALSE),"0")</f>
        <v>0</v>
      </c>
      <c r="C221" s="53" t="str">
        <f>IFERROR(VLOOKUP($A221,#REF!,25,FALSE),"0")</f>
        <v>0</v>
      </c>
      <c r="D221" s="53" t="str">
        <f>IFERROR(VLOOKUP($A221,#REF!,25,FALSE),"0")</f>
        <v>0</v>
      </c>
      <c r="E221" s="53" t="str">
        <f>IFERROR(VLOOKUP($A221,#REF!,25,FALSE),"0")</f>
        <v>0</v>
      </c>
      <c r="F221" s="53" t="str">
        <f>IFERROR(VLOOKUP($A221,#REF!,25,FALSE),"0")</f>
        <v>0</v>
      </c>
      <c r="G221" s="53" t="str">
        <f>IFERROR(VLOOKUP($A221,#REF!,25,FALSE),"0")</f>
        <v>0</v>
      </c>
      <c r="H221" s="53" t="str">
        <f>IFERROR(VLOOKUP($A221,#REF!,25,FALSE),"0")</f>
        <v>0</v>
      </c>
      <c r="I221" s="53" t="str">
        <f>IFERROR(VLOOKUP($A221,#REF!,25,FALSE),"0")</f>
        <v>0</v>
      </c>
      <c r="J221" s="53" t="str">
        <f>IFERROR(VLOOKUP($A221,#REF!,25,FALSE),"0")</f>
        <v>0</v>
      </c>
      <c r="K221" s="53" t="str">
        <f>IFERROR(VLOOKUP($A221,#REF!,25,FALSE),"0")</f>
        <v>0</v>
      </c>
      <c r="L221" s="53" t="str">
        <f>IFERROR(VLOOKUP($A221,#REF!,25,FALSE),"0")</f>
        <v>0</v>
      </c>
      <c r="M221" s="53" t="str">
        <f>IFERROR(VLOOKUP($A221,#REF!,25,FALSE),"0")</f>
        <v>0</v>
      </c>
      <c r="N221" s="56">
        <f t="shared" si="73"/>
        <v>0</v>
      </c>
      <c r="P221" s="53" t="e">
        <f>$A$32</f>
        <v>#REF!</v>
      </c>
      <c r="Q221" s="53" t="str">
        <f>IFERROR(VLOOKUP($A221,#REF!,26,FALSE),"0")</f>
        <v>0</v>
      </c>
      <c r="R221" s="53" t="str">
        <f>IFERROR(VLOOKUP($A221,#REF!,26,FALSE),"0")</f>
        <v>0</v>
      </c>
      <c r="S221" s="53" t="str">
        <f>IFERROR(VLOOKUP($A221,#REF!,26,FALSE),"0")</f>
        <v>0</v>
      </c>
      <c r="T221" s="53" t="str">
        <f>IFERROR(VLOOKUP($A221,#REF!,26,FALSE),"0")</f>
        <v>0</v>
      </c>
      <c r="U221" s="53" t="str">
        <f>IFERROR(VLOOKUP($A221,#REF!,26,FALSE),"0")</f>
        <v>0</v>
      </c>
      <c r="V221" s="53" t="str">
        <f>IFERROR(VLOOKUP($A221,#REF!,26,FALSE),"0")</f>
        <v>0</v>
      </c>
      <c r="W221" s="53" t="str">
        <f>IFERROR(VLOOKUP($A221,#REF!,26,FALSE),"0")</f>
        <v>0</v>
      </c>
      <c r="X221" s="53" t="str">
        <f>IFERROR(VLOOKUP($A221,#REF!,26,FALSE),"0")</f>
        <v>0</v>
      </c>
      <c r="Y221" s="53" t="str">
        <f>IFERROR(VLOOKUP($A221,#REF!,26,FALSE),"0")</f>
        <v>0</v>
      </c>
      <c r="Z221" s="53" t="str">
        <f>IFERROR(VLOOKUP($A221,#REF!,26,FALSE),"0")</f>
        <v>0</v>
      </c>
      <c r="AA221" s="53" t="str">
        <f>IFERROR(VLOOKUP($A221,#REF!,26,FALSE),"0")</f>
        <v>0</v>
      </c>
      <c r="AB221" s="53" t="str">
        <f>IFERROR(VLOOKUP($A221,#REF!,26,FALSE),"0")</f>
        <v>0</v>
      </c>
      <c r="AC221" s="56">
        <f t="shared" si="74"/>
        <v>0</v>
      </c>
      <c r="AE221" s="53" t="e">
        <f>$A$32</f>
        <v>#REF!</v>
      </c>
      <c r="AF221" s="53" t="str">
        <f>IFERROR(VLOOKUP($A221,#REF!,27,FALSE),"0")</f>
        <v>0</v>
      </c>
      <c r="AG221" s="53" t="str">
        <f>IFERROR(VLOOKUP($A221,#REF!,27,FALSE),"0")</f>
        <v>0</v>
      </c>
      <c r="AH221" s="53" t="str">
        <f>IFERROR(VLOOKUP($A221,#REF!,27,FALSE),"0")</f>
        <v>0</v>
      </c>
      <c r="AI221" s="53" t="str">
        <f>IFERROR(VLOOKUP($A221,#REF!,27,FALSE),"0")</f>
        <v>0</v>
      </c>
      <c r="AJ221" s="53" t="str">
        <f>IFERROR(VLOOKUP($A221,#REF!,27,FALSE),"0")</f>
        <v>0</v>
      </c>
      <c r="AK221" s="53" t="str">
        <f>IFERROR(VLOOKUP($A221,#REF!,27,FALSE),"0")</f>
        <v>0</v>
      </c>
      <c r="AL221" s="53" t="str">
        <f>IFERROR(VLOOKUP($A221,#REF!,27,FALSE),"0")</f>
        <v>0</v>
      </c>
      <c r="AM221" s="53" t="str">
        <f>IFERROR(VLOOKUP($A221,#REF!,27,FALSE),"0")</f>
        <v>0</v>
      </c>
      <c r="AN221" s="53" t="str">
        <f>IFERROR(VLOOKUP($A221,#REF!,27,FALSE),"0")</f>
        <v>0</v>
      </c>
      <c r="AO221" s="53" t="str">
        <f>IFERROR(VLOOKUP($A221,#REF!,27,FALSE),"0")</f>
        <v>0</v>
      </c>
      <c r="AP221" s="53" t="str">
        <f>IFERROR(VLOOKUP($A221,#REF!,27,FALSE),"0")</f>
        <v>0</v>
      </c>
      <c r="AQ221" s="53" t="str">
        <f>IFERROR(VLOOKUP($A221,#REF!,27,FALSE),"0")</f>
        <v>0</v>
      </c>
      <c r="AR221" s="56">
        <f t="shared" si="75"/>
        <v>0</v>
      </c>
      <c r="AT221" s="53" t="e">
        <f>$A$32</f>
        <v>#REF!</v>
      </c>
      <c r="AU221" s="53" t="str">
        <f>IFERROR(VLOOKUP($A221,#REF!,28,FALSE),"0")</f>
        <v>0</v>
      </c>
      <c r="AV221" s="53" t="str">
        <f>IFERROR(VLOOKUP($A221,#REF!,28,FALSE),"0")</f>
        <v>0</v>
      </c>
      <c r="AW221" s="53" t="str">
        <f>IFERROR(VLOOKUP($A221,#REF!,28,FALSE),"0")</f>
        <v>0</v>
      </c>
      <c r="AX221" s="53" t="str">
        <f>IFERROR(VLOOKUP($A221,#REF!,28,FALSE),"0")</f>
        <v>0</v>
      </c>
      <c r="AY221" s="53" t="str">
        <f>IFERROR(VLOOKUP($A221,#REF!,28,FALSE),"0")</f>
        <v>0</v>
      </c>
      <c r="AZ221" s="53" t="str">
        <f>IFERROR(VLOOKUP($A221,#REF!,28,FALSE),"0")</f>
        <v>0</v>
      </c>
      <c r="BA221" s="53" t="str">
        <f>IFERROR(VLOOKUP($A221,#REF!,28,FALSE),"0")</f>
        <v>0</v>
      </c>
      <c r="BB221" s="53" t="str">
        <f>IFERROR(VLOOKUP($A221,#REF!,28,FALSE),"0")</f>
        <v>0</v>
      </c>
      <c r="BC221" s="53" t="str">
        <f>IFERROR(VLOOKUP($A221,#REF!,28,FALSE),"0")</f>
        <v>0</v>
      </c>
      <c r="BD221" s="53" t="str">
        <f>IFERROR(VLOOKUP($A221,#REF!,28,FALSE),"0")</f>
        <v>0</v>
      </c>
      <c r="BE221" s="53" t="str">
        <f>IFERROR(VLOOKUP($A221,#REF!,28,FALSE),"0")</f>
        <v>0</v>
      </c>
      <c r="BF221" s="53" t="str">
        <f>IFERROR(VLOOKUP($A221,#REF!,28,FALSE),"0")</f>
        <v>0</v>
      </c>
      <c r="BG221" s="56">
        <f t="shared" si="76"/>
        <v>0</v>
      </c>
      <c r="BI221" s="53" t="e">
        <f>$A$32</f>
        <v>#REF!</v>
      </c>
      <c r="BJ221" s="53" t="str">
        <f>IFERROR(VLOOKUP($A221,#REF!,29,FALSE),"0")</f>
        <v>0</v>
      </c>
      <c r="BK221" s="53" t="str">
        <f>IFERROR(VLOOKUP($A221,#REF!,29,FALSE),"0")</f>
        <v>0</v>
      </c>
      <c r="BL221" s="53" t="str">
        <f>IFERROR(VLOOKUP($A221,#REF!,29,FALSE),"0")</f>
        <v>0</v>
      </c>
      <c r="BM221" s="53" t="str">
        <f>IFERROR(VLOOKUP($A221,#REF!,29,FALSE),"0")</f>
        <v>0</v>
      </c>
      <c r="BN221" s="53" t="str">
        <f>IFERROR(VLOOKUP($A221,#REF!,29,FALSE),"0")</f>
        <v>0</v>
      </c>
      <c r="BO221" s="53" t="str">
        <f>IFERROR(VLOOKUP($A221,#REF!,29,FALSE),"0")</f>
        <v>0</v>
      </c>
      <c r="BP221" s="53" t="str">
        <f>IFERROR(VLOOKUP($A221,#REF!,29,FALSE),"0")</f>
        <v>0</v>
      </c>
      <c r="BQ221" s="53" t="str">
        <f>IFERROR(VLOOKUP($A221,#REF!,29,FALSE),"0")</f>
        <v>0</v>
      </c>
      <c r="BR221" s="53" t="str">
        <f>IFERROR(VLOOKUP($A221,#REF!,29,FALSE),"0")</f>
        <v>0</v>
      </c>
      <c r="BS221" s="53" t="str">
        <f>IFERROR(VLOOKUP($A221,#REF!,29,FALSE),"0")</f>
        <v>0</v>
      </c>
      <c r="BT221" s="53" t="str">
        <f>IFERROR(VLOOKUP($A221,#REF!,29,FALSE),"0")</f>
        <v>0</v>
      </c>
      <c r="BU221" s="53" t="str">
        <f>IFERROR(VLOOKUP($A221,#REF!,29,FALSE),"0")</f>
        <v>0</v>
      </c>
      <c r="BV221" s="56">
        <f t="shared" si="77"/>
        <v>0</v>
      </c>
      <c r="CK221" s="56"/>
      <c r="CZ221" s="56"/>
    </row>
    <row r="222" spans="1:104" x14ac:dyDescent="0.25">
      <c r="A222" s="53" t="str">
        <f>$A$33</f>
        <v>yuriakaw</v>
      </c>
      <c r="B222" s="53" t="str">
        <f>IFERROR(VLOOKUP($A222,#REF!,25,FALSE),"0")</f>
        <v>0</v>
      </c>
      <c r="C222" s="53" t="str">
        <f>IFERROR(VLOOKUP($A222,#REF!,25,FALSE),"0")</f>
        <v>0</v>
      </c>
      <c r="D222" s="53" t="str">
        <f>IFERROR(VLOOKUP($A222,#REF!,25,FALSE),"0")</f>
        <v>0</v>
      </c>
      <c r="E222" s="53" t="str">
        <f>IFERROR(VLOOKUP($A222,#REF!,25,FALSE),"0")</f>
        <v>0</v>
      </c>
      <c r="F222" s="53" t="str">
        <f>IFERROR(VLOOKUP($A222,#REF!,25,FALSE),"0")</f>
        <v>0</v>
      </c>
      <c r="G222" s="53" t="str">
        <f>IFERROR(VLOOKUP($A222,#REF!,25,FALSE),"0")</f>
        <v>0</v>
      </c>
      <c r="H222" s="53" t="str">
        <f>IFERROR(VLOOKUP($A222,#REF!,25,FALSE),"0")</f>
        <v>0</v>
      </c>
      <c r="I222" s="53" t="str">
        <f>IFERROR(VLOOKUP($A222,#REF!,25,FALSE),"0")</f>
        <v>0</v>
      </c>
      <c r="J222" s="53" t="str">
        <f>IFERROR(VLOOKUP($A222,#REF!,25,FALSE),"0")</f>
        <v>0</v>
      </c>
      <c r="K222" s="53" t="str">
        <f>IFERROR(VLOOKUP($A222,#REF!,25,FALSE),"0")</f>
        <v>0</v>
      </c>
      <c r="L222" s="53" t="str">
        <f>IFERROR(VLOOKUP($A222,#REF!,25,FALSE),"0")</f>
        <v>0</v>
      </c>
      <c r="M222" s="53" t="str">
        <f>IFERROR(VLOOKUP($A222,#REF!,25,FALSE),"0")</f>
        <v>0</v>
      </c>
      <c r="N222" s="56">
        <f t="shared" si="73"/>
        <v>0</v>
      </c>
      <c r="P222" s="53" t="str">
        <f>$A$33</f>
        <v>yuriakaw</v>
      </c>
      <c r="Q222" s="53" t="str">
        <f>IFERROR(VLOOKUP($A222,#REF!,26,FALSE),"0")</f>
        <v>0</v>
      </c>
      <c r="R222" s="53" t="str">
        <f>IFERROR(VLOOKUP($A222,#REF!,26,FALSE),"0")</f>
        <v>0</v>
      </c>
      <c r="S222" s="53" t="str">
        <f>IFERROR(VLOOKUP($A222,#REF!,26,FALSE),"0")</f>
        <v>0</v>
      </c>
      <c r="T222" s="53" t="str">
        <f>IFERROR(VLOOKUP($A222,#REF!,26,FALSE),"0")</f>
        <v>0</v>
      </c>
      <c r="U222" s="53" t="str">
        <f>IFERROR(VLOOKUP($A222,#REF!,26,FALSE),"0")</f>
        <v>0</v>
      </c>
      <c r="V222" s="53" t="str">
        <f>IFERROR(VLOOKUP($A222,#REF!,26,FALSE),"0")</f>
        <v>0</v>
      </c>
      <c r="W222" s="53" t="str">
        <f>IFERROR(VLOOKUP($A222,#REF!,26,FALSE),"0")</f>
        <v>0</v>
      </c>
      <c r="X222" s="53" t="str">
        <f>IFERROR(VLOOKUP($A222,#REF!,26,FALSE),"0")</f>
        <v>0</v>
      </c>
      <c r="Y222" s="53" t="str">
        <f>IFERROR(VLOOKUP($A222,#REF!,26,FALSE),"0")</f>
        <v>0</v>
      </c>
      <c r="Z222" s="53" t="str">
        <f>IFERROR(VLOOKUP($A222,#REF!,26,FALSE),"0")</f>
        <v>0</v>
      </c>
      <c r="AA222" s="53" t="str">
        <f>IFERROR(VLOOKUP($A222,#REF!,26,FALSE),"0")</f>
        <v>0</v>
      </c>
      <c r="AB222" s="53" t="str">
        <f>IFERROR(VLOOKUP($A222,#REF!,26,FALSE),"0")</f>
        <v>0</v>
      </c>
      <c r="AC222" s="56">
        <f t="shared" si="74"/>
        <v>0</v>
      </c>
      <c r="AE222" s="53" t="str">
        <f>$A$33</f>
        <v>yuriakaw</v>
      </c>
      <c r="AF222" s="53" t="str">
        <f>IFERROR(VLOOKUP($A222,#REF!,27,FALSE),"0")</f>
        <v>0</v>
      </c>
      <c r="AG222" s="53" t="str">
        <f>IFERROR(VLOOKUP($A222,#REF!,27,FALSE),"0")</f>
        <v>0</v>
      </c>
      <c r="AH222" s="53" t="str">
        <f>IFERROR(VLOOKUP($A222,#REF!,27,FALSE),"0")</f>
        <v>0</v>
      </c>
      <c r="AI222" s="53" t="str">
        <f>IFERROR(VLOOKUP($A222,#REF!,27,FALSE),"0")</f>
        <v>0</v>
      </c>
      <c r="AJ222" s="53" t="str">
        <f>IFERROR(VLOOKUP($A222,#REF!,27,FALSE),"0")</f>
        <v>0</v>
      </c>
      <c r="AK222" s="53" t="str">
        <f>IFERROR(VLOOKUP($A222,#REF!,27,FALSE),"0")</f>
        <v>0</v>
      </c>
      <c r="AL222" s="53" t="str">
        <f>IFERROR(VLOOKUP($A222,#REF!,27,FALSE),"0")</f>
        <v>0</v>
      </c>
      <c r="AM222" s="53" t="str">
        <f>IFERROR(VLOOKUP($A222,#REF!,27,FALSE),"0")</f>
        <v>0</v>
      </c>
      <c r="AN222" s="53" t="str">
        <f>IFERROR(VLOOKUP($A222,#REF!,27,FALSE),"0")</f>
        <v>0</v>
      </c>
      <c r="AO222" s="53" t="str">
        <f>IFERROR(VLOOKUP($A222,#REF!,27,FALSE),"0")</f>
        <v>0</v>
      </c>
      <c r="AP222" s="53" t="str">
        <f>IFERROR(VLOOKUP($A222,#REF!,27,FALSE),"0")</f>
        <v>0</v>
      </c>
      <c r="AQ222" s="53" t="str">
        <f>IFERROR(VLOOKUP($A222,#REF!,27,FALSE),"0")</f>
        <v>0</v>
      </c>
      <c r="AR222" s="56">
        <f t="shared" si="75"/>
        <v>0</v>
      </c>
      <c r="AT222" s="53" t="str">
        <f>$A$33</f>
        <v>yuriakaw</v>
      </c>
      <c r="AU222" s="53" t="str">
        <f>IFERROR(VLOOKUP($A222,#REF!,28,FALSE),"0")</f>
        <v>0</v>
      </c>
      <c r="AV222" s="53" t="str">
        <f>IFERROR(VLOOKUP($A222,#REF!,28,FALSE),"0")</f>
        <v>0</v>
      </c>
      <c r="AW222" s="53" t="str">
        <f>IFERROR(VLOOKUP($A222,#REF!,28,FALSE),"0")</f>
        <v>0</v>
      </c>
      <c r="AX222" s="53" t="str">
        <f>IFERROR(VLOOKUP($A222,#REF!,28,FALSE),"0")</f>
        <v>0</v>
      </c>
      <c r="AY222" s="53" t="str">
        <f>IFERROR(VLOOKUP($A222,#REF!,28,FALSE),"0")</f>
        <v>0</v>
      </c>
      <c r="AZ222" s="53" t="str">
        <f>IFERROR(VLOOKUP($A222,#REF!,28,FALSE),"0")</f>
        <v>0</v>
      </c>
      <c r="BA222" s="53" t="str">
        <f>IFERROR(VLOOKUP($A222,#REF!,28,FALSE),"0")</f>
        <v>0</v>
      </c>
      <c r="BB222" s="53" t="str">
        <f>IFERROR(VLOOKUP($A222,#REF!,28,FALSE),"0")</f>
        <v>0</v>
      </c>
      <c r="BC222" s="53" t="str">
        <f>IFERROR(VLOOKUP($A222,#REF!,28,FALSE),"0")</f>
        <v>0</v>
      </c>
      <c r="BD222" s="53" t="str">
        <f>IFERROR(VLOOKUP($A222,#REF!,28,FALSE),"0")</f>
        <v>0</v>
      </c>
      <c r="BE222" s="53" t="str">
        <f>IFERROR(VLOOKUP($A222,#REF!,28,FALSE),"0")</f>
        <v>0</v>
      </c>
      <c r="BF222" s="53" t="str">
        <f>IFERROR(VLOOKUP($A222,#REF!,28,FALSE),"0")</f>
        <v>0</v>
      </c>
      <c r="BG222" s="56">
        <f t="shared" si="76"/>
        <v>0</v>
      </c>
      <c r="BI222" s="53" t="str">
        <f>$A$33</f>
        <v>yuriakaw</v>
      </c>
      <c r="BJ222" s="53" t="str">
        <f>IFERROR(VLOOKUP($A222,#REF!,29,FALSE),"0")</f>
        <v>0</v>
      </c>
      <c r="BK222" s="53" t="str">
        <f>IFERROR(VLOOKUP($A222,#REF!,29,FALSE),"0")</f>
        <v>0</v>
      </c>
      <c r="BL222" s="53" t="str">
        <f>IFERROR(VLOOKUP($A222,#REF!,29,FALSE),"0")</f>
        <v>0</v>
      </c>
      <c r="BM222" s="53" t="str">
        <f>IFERROR(VLOOKUP($A222,#REF!,29,FALSE),"0")</f>
        <v>0</v>
      </c>
      <c r="BN222" s="53" t="str">
        <f>IFERROR(VLOOKUP($A222,#REF!,29,FALSE),"0")</f>
        <v>0</v>
      </c>
      <c r="BO222" s="53" t="str">
        <f>IFERROR(VLOOKUP($A222,#REF!,29,FALSE),"0")</f>
        <v>0</v>
      </c>
      <c r="BP222" s="53" t="str">
        <f>IFERROR(VLOOKUP($A222,#REF!,29,FALSE),"0")</f>
        <v>0</v>
      </c>
      <c r="BQ222" s="53" t="str">
        <f>IFERROR(VLOOKUP($A222,#REF!,29,FALSE),"0")</f>
        <v>0</v>
      </c>
      <c r="BR222" s="53" t="str">
        <f>IFERROR(VLOOKUP($A222,#REF!,29,FALSE),"0")</f>
        <v>0</v>
      </c>
      <c r="BS222" s="53" t="str">
        <f>IFERROR(VLOOKUP($A222,#REF!,29,FALSE),"0")</f>
        <v>0</v>
      </c>
      <c r="BT222" s="53" t="str">
        <f>IFERROR(VLOOKUP($A222,#REF!,29,FALSE),"0")</f>
        <v>0</v>
      </c>
      <c r="BU222" s="53" t="str">
        <f>IFERROR(VLOOKUP($A222,#REF!,29,FALSE),"0")</f>
        <v>0</v>
      </c>
      <c r="BV222" s="56">
        <f t="shared" si="77"/>
        <v>0</v>
      </c>
      <c r="CK222" s="56"/>
      <c r="CZ222" s="56"/>
    </row>
    <row r="223" spans="1:104" x14ac:dyDescent="0.25">
      <c r="A223" s="53" t="str">
        <f>$A$34</f>
        <v>tomiakik</v>
      </c>
      <c r="B223" s="53" t="str">
        <f>IFERROR(VLOOKUP($A223,#REF!,25,FALSE),"0")</f>
        <v>0</v>
      </c>
      <c r="C223" s="53" t="str">
        <f>IFERROR(VLOOKUP($A223,#REF!,25,FALSE),"0")</f>
        <v>0</v>
      </c>
      <c r="D223" s="53" t="str">
        <f>IFERROR(VLOOKUP($A223,#REF!,25,FALSE),"0")</f>
        <v>0</v>
      </c>
      <c r="E223" s="53" t="str">
        <f>IFERROR(VLOOKUP($A223,#REF!,25,FALSE),"0")</f>
        <v>0</v>
      </c>
      <c r="F223" s="53" t="str">
        <f>IFERROR(VLOOKUP($A223,#REF!,25,FALSE),"0")</f>
        <v>0</v>
      </c>
      <c r="G223" s="53" t="str">
        <f>IFERROR(VLOOKUP($A223,#REF!,25,FALSE),"0")</f>
        <v>0</v>
      </c>
      <c r="H223" s="53" t="str">
        <f>IFERROR(VLOOKUP($A223,#REF!,25,FALSE),"0")</f>
        <v>0</v>
      </c>
      <c r="I223" s="53" t="str">
        <f>IFERROR(VLOOKUP($A223,#REF!,25,FALSE),"0")</f>
        <v>0</v>
      </c>
      <c r="J223" s="53" t="str">
        <f>IFERROR(VLOOKUP($A223,#REF!,25,FALSE),"0")</f>
        <v>0</v>
      </c>
      <c r="K223" s="53" t="str">
        <f>IFERROR(VLOOKUP($A223,#REF!,25,FALSE),"0")</f>
        <v>0</v>
      </c>
      <c r="L223" s="53" t="str">
        <f>IFERROR(VLOOKUP($A223,#REF!,25,FALSE),"0")</f>
        <v>0</v>
      </c>
      <c r="M223" s="53" t="str">
        <f>IFERROR(VLOOKUP($A223,#REF!,25,FALSE),"0")</f>
        <v>0</v>
      </c>
      <c r="N223" s="56">
        <f t="shared" si="73"/>
        <v>0</v>
      </c>
      <c r="P223" s="53" t="str">
        <f>$A$34</f>
        <v>tomiakik</v>
      </c>
      <c r="Q223" s="53" t="str">
        <f>IFERROR(VLOOKUP($A223,#REF!,26,FALSE),"0")</f>
        <v>0</v>
      </c>
      <c r="R223" s="53" t="str">
        <f>IFERROR(VLOOKUP($A223,#REF!,26,FALSE),"0")</f>
        <v>0</v>
      </c>
      <c r="S223" s="53" t="str">
        <f>IFERROR(VLOOKUP($A223,#REF!,26,FALSE),"0")</f>
        <v>0</v>
      </c>
      <c r="T223" s="53" t="str">
        <f>IFERROR(VLOOKUP($A223,#REF!,26,FALSE),"0")</f>
        <v>0</v>
      </c>
      <c r="U223" s="53" t="str">
        <f>IFERROR(VLOOKUP($A223,#REF!,26,FALSE),"0")</f>
        <v>0</v>
      </c>
      <c r="V223" s="53" t="str">
        <f>IFERROR(VLOOKUP($A223,#REF!,26,FALSE),"0")</f>
        <v>0</v>
      </c>
      <c r="W223" s="53" t="str">
        <f>IFERROR(VLOOKUP($A223,#REF!,26,FALSE),"0")</f>
        <v>0</v>
      </c>
      <c r="X223" s="53" t="str">
        <f>IFERROR(VLOOKUP($A223,#REF!,26,FALSE),"0")</f>
        <v>0</v>
      </c>
      <c r="Y223" s="53" t="str">
        <f>IFERROR(VLOOKUP($A223,#REF!,26,FALSE),"0")</f>
        <v>0</v>
      </c>
      <c r="Z223" s="53" t="str">
        <f>IFERROR(VLOOKUP($A223,#REF!,26,FALSE),"0")</f>
        <v>0</v>
      </c>
      <c r="AA223" s="53" t="str">
        <f>IFERROR(VLOOKUP($A223,#REF!,26,FALSE),"0")</f>
        <v>0</v>
      </c>
      <c r="AB223" s="53" t="str">
        <f>IFERROR(VLOOKUP($A223,#REF!,26,FALSE),"0")</f>
        <v>0</v>
      </c>
      <c r="AC223" s="56">
        <f t="shared" si="74"/>
        <v>0</v>
      </c>
      <c r="AE223" s="53" t="str">
        <f>$A$34</f>
        <v>tomiakik</v>
      </c>
      <c r="AF223" s="53" t="str">
        <f>IFERROR(VLOOKUP($A223,#REF!,27,FALSE),"0")</f>
        <v>0</v>
      </c>
      <c r="AG223" s="53" t="str">
        <f>IFERROR(VLOOKUP($A223,#REF!,27,FALSE),"0")</f>
        <v>0</v>
      </c>
      <c r="AH223" s="53" t="str">
        <f>IFERROR(VLOOKUP($A223,#REF!,27,FALSE),"0")</f>
        <v>0</v>
      </c>
      <c r="AI223" s="53" t="str">
        <f>IFERROR(VLOOKUP($A223,#REF!,27,FALSE),"0")</f>
        <v>0</v>
      </c>
      <c r="AJ223" s="53" t="str">
        <f>IFERROR(VLOOKUP($A223,#REF!,27,FALSE),"0")</f>
        <v>0</v>
      </c>
      <c r="AK223" s="53" t="str">
        <f>IFERROR(VLOOKUP($A223,#REF!,27,FALSE),"0")</f>
        <v>0</v>
      </c>
      <c r="AL223" s="53" t="str">
        <f>IFERROR(VLOOKUP($A223,#REF!,27,FALSE),"0")</f>
        <v>0</v>
      </c>
      <c r="AM223" s="53" t="str">
        <f>IFERROR(VLOOKUP($A223,#REF!,27,FALSE),"0")</f>
        <v>0</v>
      </c>
      <c r="AN223" s="53" t="str">
        <f>IFERROR(VLOOKUP($A223,#REF!,27,FALSE),"0")</f>
        <v>0</v>
      </c>
      <c r="AO223" s="53" t="str">
        <f>IFERROR(VLOOKUP($A223,#REF!,27,FALSE),"0")</f>
        <v>0</v>
      </c>
      <c r="AP223" s="53" t="str">
        <f>IFERROR(VLOOKUP($A223,#REF!,27,FALSE),"0")</f>
        <v>0</v>
      </c>
      <c r="AQ223" s="53" t="str">
        <f>IFERROR(VLOOKUP($A223,#REF!,27,FALSE),"0")</f>
        <v>0</v>
      </c>
      <c r="AR223" s="56">
        <f t="shared" si="75"/>
        <v>0</v>
      </c>
      <c r="AT223" s="53" t="str">
        <f>$A$34</f>
        <v>tomiakik</v>
      </c>
      <c r="AU223" s="53" t="str">
        <f>IFERROR(VLOOKUP($A223,#REF!,28,FALSE),"0")</f>
        <v>0</v>
      </c>
      <c r="AV223" s="53" t="str">
        <f>IFERROR(VLOOKUP($A223,#REF!,28,FALSE),"0")</f>
        <v>0</v>
      </c>
      <c r="AW223" s="53" t="str">
        <f>IFERROR(VLOOKUP($A223,#REF!,28,FALSE),"0")</f>
        <v>0</v>
      </c>
      <c r="AX223" s="53" t="str">
        <f>IFERROR(VLOOKUP($A223,#REF!,28,FALSE),"0")</f>
        <v>0</v>
      </c>
      <c r="AY223" s="53" t="str">
        <f>IFERROR(VLOOKUP($A223,#REF!,28,FALSE),"0")</f>
        <v>0</v>
      </c>
      <c r="AZ223" s="53" t="str">
        <f>IFERROR(VLOOKUP($A223,#REF!,28,FALSE),"0")</f>
        <v>0</v>
      </c>
      <c r="BA223" s="53" t="str">
        <f>IFERROR(VLOOKUP($A223,#REF!,28,FALSE),"0")</f>
        <v>0</v>
      </c>
      <c r="BB223" s="53" t="str">
        <f>IFERROR(VLOOKUP($A223,#REF!,28,FALSE),"0")</f>
        <v>0</v>
      </c>
      <c r="BC223" s="53" t="str">
        <f>IFERROR(VLOOKUP($A223,#REF!,28,FALSE),"0")</f>
        <v>0</v>
      </c>
      <c r="BD223" s="53" t="str">
        <f>IFERROR(VLOOKUP($A223,#REF!,28,FALSE),"0")</f>
        <v>0</v>
      </c>
      <c r="BE223" s="53" t="str">
        <f>IFERROR(VLOOKUP($A223,#REF!,28,FALSE),"0")</f>
        <v>0</v>
      </c>
      <c r="BF223" s="53" t="str">
        <f>IFERROR(VLOOKUP($A223,#REF!,28,FALSE),"0")</f>
        <v>0</v>
      </c>
      <c r="BG223" s="56">
        <f t="shared" si="76"/>
        <v>0</v>
      </c>
      <c r="BI223" s="53" t="str">
        <f>$A$34</f>
        <v>tomiakik</v>
      </c>
      <c r="BJ223" s="53" t="str">
        <f>IFERROR(VLOOKUP($A223,#REF!,29,FALSE),"0")</f>
        <v>0</v>
      </c>
      <c r="BK223" s="53" t="str">
        <f>IFERROR(VLOOKUP($A223,#REF!,29,FALSE),"0")</f>
        <v>0</v>
      </c>
      <c r="BL223" s="53" t="str">
        <f>IFERROR(VLOOKUP($A223,#REF!,29,FALSE),"0")</f>
        <v>0</v>
      </c>
      <c r="BM223" s="53" t="str">
        <f>IFERROR(VLOOKUP($A223,#REF!,29,FALSE),"0")</f>
        <v>0</v>
      </c>
      <c r="BN223" s="53" t="str">
        <f>IFERROR(VLOOKUP($A223,#REF!,29,FALSE),"0")</f>
        <v>0</v>
      </c>
      <c r="BO223" s="53" t="str">
        <f>IFERROR(VLOOKUP($A223,#REF!,29,FALSE),"0")</f>
        <v>0</v>
      </c>
      <c r="BP223" s="53" t="str">
        <f>IFERROR(VLOOKUP($A223,#REF!,29,FALSE),"0")</f>
        <v>0</v>
      </c>
      <c r="BQ223" s="53" t="str">
        <f>IFERROR(VLOOKUP($A223,#REF!,29,FALSE),"0")</f>
        <v>0</v>
      </c>
      <c r="BR223" s="53" t="str">
        <f>IFERROR(VLOOKUP($A223,#REF!,29,FALSE),"0")</f>
        <v>0</v>
      </c>
      <c r="BS223" s="53" t="str">
        <f>IFERROR(VLOOKUP($A223,#REF!,29,FALSE),"0")</f>
        <v>0</v>
      </c>
      <c r="BT223" s="53" t="str">
        <f>IFERROR(VLOOKUP($A223,#REF!,29,FALSE),"0")</f>
        <v>0</v>
      </c>
      <c r="BU223" s="53" t="str">
        <f>IFERROR(VLOOKUP($A223,#REF!,29,FALSE),"0")</f>
        <v>0</v>
      </c>
      <c r="BV223" s="56">
        <f t="shared" si="77"/>
        <v>0</v>
      </c>
      <c r="CK223" s="56"/>
      <c r="CZ223" s="56"/>
    </row>
    <row r="224" spans="1:104" x14ac:dyDescent="0.25">
      <c r="A224" s="53" t="str">
        <f>$A$35</f>
        <v>sakumick</v>
      </c>
      <c r="B224" s="53" t="str">
        <f>IFERROR(VLOOKUP($A224,#REF!,25,FALSE),"0")</f>
        <v>0</v>
      </c>
      <c r="C224" s="53" t="str">
        <f>IFERROR(VLOOKUP($A224,#REF!,25,FALSE),"0")</f>
        <v>0</v>
      </c>
      <c r="D224" s="53" t="str">
        <f>IFERROR(VLOOKUP($A224,#REF!,25,FALSE),"0")</f>
        <v>0</v>
      </c>
      <c r="E224" s="53" t="str">
        <f>IFERROR(VLOOKUP($A224,#REF!,25,FALSE),"0")</f>
        <v>0</v>
      </c>
      <c r="F224" s="53" t="str">
        <f>IFERROR(VLOOKUP($A224,#REF!,25,FALSE),"0")</f>
        <v>0</v>
      </c>
      <c r="G224" s="53" t="str">
        <f>IFERROR(VLOOKUP($A224,#REF!,25,FALSE),"0")</f>
        <v>0</v>
      </c>
      <c r="H224" s="53" t="str">
        <f>IFERROR(VLOOKUP($A224,#REF!,25,FALSE),"0")</f>
        <v>0</v>
      </c>
      <c r="I224" s="53" t="str">
        <f>IFERROR(VLOOKUP($A224,#REF!,25,FALSE),"0")</f>
        <v>0</v>
      </c>
      <c r="J224" s="53" t="str">
        <f>IFERROR(VLOOKUP($A224,#REF!,25,FALSE),"0")</f>
        <v>0</v>
      </c>
      <c r="K224" s="53" t="str">
        <f>IFERROR(VLOOKUP($A224,#REF!,25,FALSE),"0")</f>
        <v>0</v>
      </c>
      <c r="L224" s="53" t="str">
        <f>IFERROR(VLOOKUP($A224,#REF!,25,FALSE),"0")</f>
        <v>0</v>
      </c>
      <c r="M224" s="53" t="str">
        <f>IFERROR(VLOOKUP($A224,#REF!,25,FALSE),"0")</f>
        <v>0</v>
      </c>
      <c r="N224" s="56">
        <f t="shared" si="73"/>
        <v>0</v>
      </c>
      <c r="P224" s="53" t="str">
        <f>$A$35</f>
        <v>sakumick</v>
      </c>
      <c r="Q224" s="53" t="str">
        <f>IFERROR(VLOOKUP($A224,#REF!,26,FALSE),"0")</f>
        <v>0</v>
      </c>
      <c r="R224" s="53" t="str">
        <f>IFERROR(VLOOKUP($A224,#REF!,26,FALSE),"0")</f>
        <v>0</v>
      </c>
      <c r="S224" s="53" t="str">
        <f>IFERROR(VLOOKUP($A224,#REF!,26,FALSE),"0")</f>
        <v>0</v>
      </c>
      <c r="T224" s="53" t="str">
        <f>IFERROR(VLOOKUP($A224,#REF!,26,FALSE),"0")</f>
        <v>0</v>
      </c>
      <c r="U224" s="53" t="str">
        <f>IFERROR(VLOOKUP($A224,#REF!,26,FALSE),"0")</f>
        <v>0</v>
      </c>
      <c r="V224" s="53" t="str">
        <f>IFERROR(VLOOKUP($A224,#REF!,26,FALSE),"0")</f>
        <v>0</v>
      </c>
      <c r="W224" s="53" t="str">
        <f>IFERROR(VLOOKUP($A224,#REF!,26,FALSE),"0")</f>
        <v>0</v>
      </c>
      <c r="X224" s="53" t="str">
        <f>IFERROR(VLOOKUP($A224,#REF!,26,FALSE),"0")</f>
        <v>0</v>
      </c>
      <c r="Y224" s="53" t="str">
        <f>IFERROR(VLOOKUP($A224,#REF!,26,FALSE),"0")</f>
        <v>0</v>
      </c>
      <c r="Z224" s="53" t="str">
        <f>IFERROR(VLOOKUP($A224,#REF!,26,FALSE),"0")</f>
        <v>0</v>
      </c>
      <c r="AA224" s="53" t="str">
        <f>IFERROR(VLOOKUP($A224,#REF!,26,FALSE),"0")</f>
        <v>0</v>
      </c>
      <c r="AB224" s="53" t="str">
        <f>IFERROR(VLOOKUP($A224,#REF!,26,FALSE),"0")</f>
        <v>0</v>
      </c>
      <c r="AC224" s="56">
        <f t="shared" si="74"/>
        <v>0</v>
      </c>
      <c r="AE224" s="53" t="str">
        <f>$A$35</f>
        <v>sakumick</v>
      </c>
      <c r="AF224" s="53" t="str">
        <f>IFERROR(VLOOKUP($A224,#REF!,27,FALSE),"0")</f>
        <v>0</v>
      </c>
      <c r="AG224" s="53" t="str">
        <f>IFERROR(VLOOKUP($A224,#REF!,27,FALSE),"0")</f>
        <v>0</v>
      </c>
      <c r="AH224" s="53" t="str">
        <f>IFERROR(VLOOKUP($A224,#REF!,27,FALSE),"0")</f>
        <v>0</v>
      </c>
      <c r="AI224" s="53" t="str">
        <f>IFERROR(VLOOKUP($A224,#REF!,27,FALSE),"0")</f>
        <v>0</v>
      </c>
      <c r="AJ224" s="53" t="str">
        <f>IFERROR(VLOOKUP($A224,#REF!,27,FALSE),"0")</f>
        <v>0</v>
      </c>
      <c r="AK224" s="53" t="str">
        <f>IFERROR(VLOOKUP($A224,#REF!,27,FALSE),"0")</f>
        <v>0</v>
      </c>
      <c r="AL224" s="53" t="str">
        <f>IFERROR(VLOOKUP($A224,#REF!,27,FALSE),"0")</f>
        <v>0</v>
      </c>
      <c r="AM224" s="53" t="str">
        <f>IFERROR(VLOOKUP($A224,#REF!,27,FALSE),"0")</f>
        <v>0</v>
      </c>
      <c r="AN224" s="53" t="str">
        <f>IFERROR(VLOOKUP($A224,#REF!,27,FALSE),"0")</f>
        <v>0</v>
      </c>
      <c r="AO224" s="53" t="str">
        <f>IFERROR(VLOOKUP($A224,#REF!,27,FALSE),"0")</f>
        <v>0</v>
      </c>
      <c r="AP224" s="53" t="str">
        <f>IFERROR(VLOOKUP($A224,#REF!,27,FALSE),"0")</f>
        <v>0</v>
      </c>
      <c r="AQ224" s="53" t="str">
        <f>IFERROR(VLOOKUP($A224,#REF!,27,FALSE),"0")</f>
        <v>0</v>
      </c>
      <c r="AR224" s="56">
        <f t="shared" si="75"/>
        <v>0</v>
      </c>
      <c r="AT224" s="53" t="str">
        <f>$A$35</f>
        <v>sakumick</v>
      </c>
      <c r="AU224" s="53" t="str">
        <f>IFERROR(VLOOKUP($A224,#REF!,28,FALSE),"0")</f>
        <v>0</v>
      </c>
      <c r="AV224" s="53" t="str">
        <f>IFERROR(VLOOKUP($A224,#REF!,28,FALSE),"0")</f>
        <v>0</v>
      </c>
      <c r="AW224" s="53" t="str">
        <f>IFERROR(VLOOKUP($A224,#REF!,28,FALSE),"0")</f>
        <v>0</v>
      </c>
      <c r="AX224" s="53" t="str">
        <f>IFERROR(VLOOKUP($A224,#REF!,28,FALSE),"0")</f>
        <v>0</v>
      </c>
      <c r="AY224" s="53" t="str">
        <f>IFERROR(VLOOKUP($A224,#REF!,28,FALSE),"0")</f>
        <v>0</v>
      </c>
      <c r="AZ224" s="53" t="str">
        <f>IFERROR(VLOOKUP($A224,#REF!,28,FALSE),"0")</f>
        <v>0</v>
      </c>
      <c r="BA224" s="53" t="str">
        <f>IFERROR(VLOOKUP($A224,#REF!,28,FALSE),"0")</f>
        <v>0</v>
      </c>
      <c r="BB224" s="53" t="str">
        <f>IFERROR(VLOOKUP($A224,#REF!,28,FALSE),"0")</f>
        <v>0</v>
      </c>
      <c r="BC224" s="53" t="str">
        <f>IFERROR(VLOOKUP($A224,#REF!,28,FALSE),"0")</f>
        <v>0</v>
      </c>
      <c r="BD224" s="53" t="str">
        <f>IFERROR(VLOOKUP($A224,#REF!,28,FALSE),"0")</f>
        <v>0</v>
      </c>
      <c r="BE224" s="53" t="str">
        <f>IFERROR(VLOOKUP($A224,#REF!,28,FALSE),"0")</f>
        <v>0</v>
      </c>
      <c r="BF224" s="53" t="str">
        <f>IFERROR(VLOOKUP($A224,#REF!,28,FALSE),"0")</f>
        <v>0</v>
      </c>
      <c r="BG224" s="56">
        <f t="shared" si="76"/>
        <v>0</v>
      </c>
      <c r="BI224" s="53" t="str">
        <f>$A$35</f>
        <v>sakumick</v>
      </c>
      <c r="BJ224" s="53" t="str">
        <f>IFERROR(VLOOKUP($A224,#REF!,29,FALSE),"0")</f>
        <v>0</v>
      </c>
      <c r="BK224" s="53" t="str">
        <f>IFERROR(VLOOKUP($A224,#REF!,29,FALSE),"0")</f>
        <v>0</v>
      </c>
      <c r="BL224" s="53" t="str">
        <f>IFERROR(VLOOKUP($A224,#REF!,29,FALSE),"0")</f>
        <v>0</v>
      </c>
      <c r="BM224" s="53" t="str">
        <f>IFERROR(VLOOKUP($A224,#REF!,29,FALSE),"0")</f>
        <v>0</v>
      </c>
      <c r="BN224" s="53" t="str">
        <f>IFERROR(VLOOKUP($A224,#REF!,29,FALSE),"0")</f>
        <v>0</v>
      </c>
      <c r="BO224" s="53" t="str">
        <f>IFERROR(VLOOKUP($A224,#REF!,29,FALSE),"0")</f>
        <v>0</v>
      </c>
      <c r="BP224" s="53" t="str">
        <f>IFERROR(VLOOKUP($A224,#REF!,29,FALSE),"0")</f>
        <v>0</v>
      </c>
      <c r="BQ224" s="53" t="str">
        <f>IFERROR(VLOOKUP($A224,#REF!,29,FALSE),"0")</f>
        <v>0</v>
      </c>
      <c r="BR224" s="53" t="str">
        <f>IFERROR(VLOOKUP($A224,#REF!,29,FALSE),"0")</f>
        <v>0</v>
      </c>
      <c r="BS224" s="53" t="str">
        <f>IFERROR(VLOOKUP($A224,#REF!,29,FALSE),"0")</f>
        <v>0</v>
      </c>
      <c r="BT224" s="53" t="str">
        <f>IFERROR(VLOOKUP($A224,#REF!,29,FALSE),"0")</f>
        <v>0</v>
      </c>
      <c r="BU224" s="53" t="str">
        <f>IFERROR(VLOOKUP($A224,#REF!,29,FALSE),"0")</f>
        <v>0</v>
      </c>
      <c r="BV224" s="56">
        <f t="shared" si="77"/>
        <v>0</v>
      </c>
      <c r="CK224" s="56"/>
      <c r="CZ224" s="56"/>
    </row>
    <row r="225" spans="1:104" x14ac:dyDescent="0.25">
      <c r="A225" s="53" t="str">
        <f>$A$36</f>
        <v>kasuyuto</v>
      </c>
      <c r="B225" s="53" t="str">
        <f>IFERROR(VLOOKUP($A225,#REF!,25,FALSE),"0")</f>
        <v>0</v>
      </c>
      <c r="C225" s="53" t="str">
        <f>IFERROR(VLOOKUP($A225,#REF!,25,FALSE),"0")</f>
        <v>0</v>
      </c>
      <c r="D225" s="53" t="str">
        <f>IFERROR(VLOOKUP($A225,#REF!,25,FALSE),"0")</f>
        <v>0</v>
      </c>
      <c r="E225" s="53" t="str">
        <f>IFERROR(VLOOKUP($A225,#REF!,25,FALSE),"0")</f>
        <v>0</v>
      </c>
      <c r="F225" s="53" t="str">
        <f>IFERROR(VLOOKUP($A225,#REF!,25,FALSE),"0")</f>
        <v>0</v>
      </c>
      <c r="G225" s="53" t="str">
        <f>IFERROR(VLOOKUP($A225,#REF!,25,FALSE),"0")</f>
        <v>0</v>
      </c>
      <c r="H225" s="53" t="str">
        <f>IFERROR(VLOOKUP($A225,#REF!,25,FALSE),"0")</f>
        <v>0</v>
      </c>
      <c r="I225" s="53" t="str">
        <f>IFERROR(VLOOKUP($A225,#REF!,25,FALSE),"0")</f>
        <v>0</v>
      </c>
      <c r="J225" s="53" t="str">
        <f>IFERROR(VLOOKUP($A225,#REF!,25,FALSE),"0")</f>
        <v>0</v>
      </c>
      <c r="K225" s="53" t="str">
        <f>IFERROR(VLOOKUP($A225,#REF!,25,FALSE),"0")</f>
        <v>0</v>
      </c>
      <c r="L225" s="53" t="str">
        <f>IFERROR(VLOOKUP($A225,#REF!,25,FALSE),"0")</f>
        <v>0</v>
      </c>
      <c r="M225" s="53" t="str">
        <f>IFERROR(VLOOKUP($A225,#REF!,25,FALSE),"0")</f>
        <v>0</v>
      </c>
      <c r="N225" s="56">
        <f t="shared" si="73"/>
        <v>0</v>
      </c>
      <c r="P225" s="53" t="str">
        <f>$A$36</f>
        <v>kasuyuto</v>
      </c>
      <c r="Q225" s="53" t="str">
        <f>IFERROR(VLOOKUP($A225,#REF!,26,FALSE),"0")</f>
        <v>0</v>
      </c>
      <c r="R225" s="53" t="str">
        <f>IFERROR(VLOOKUP($A225,#REF!,26,FALSE),"0")</f>
        <v>0</v>
      </c>
      <c r="S225" s="53" t="str">
        <f>IFERROR(VLOOKUP($A225,#REF!,26,FALSE),"0")</f>
        <v>0</v>
      </c>
      <c r="T225" s="53" t="str">
        <f>IFERROR(VLOOKUP($A225,#REF!,26,FALSE),"0")</f>
        <v>0</v>
      </c>
      <c r="U225" s="53" t="str">
        <f>IFERROR(VLOOKUP($A225,#REF!,26,FALSE),"0")</f>
        <v>0</v>
      </c>
      <c r="V225" s="53" t="str">
        <f>IFERROR(VLOOKUP($A225,#REF!,26,FALSE),"0")</f>
        <v>0</v>
      </c>
      <c r="W225" s="53" t="str">
        <f>IFERROR(VLOOKUP($A225,#REF!,26,FALSE),"0")</f>
        <v>0</v>
      </c>
      <c r="X225" s="53" t="str">
        <f>IFERROR(VLOOKUP($A225,#REF!,26,FALSE),"0")</f>
        <v>0</v>
      </c>
      <c r="Y225" s="53" t="str">
        <f>IFERROR(VLOOKUP($A225,#REF!,26,FALSE),"0")</f>
        <v>0</v>
      </c>
      <c r="Z225" s="53" t="str">
        <f>IFERROR(VLOOKUP($A225,#REF!,26,FALSE),"0")</f>
        <v>0</v>
      </c>
      <c r="AA225" s="53" t="str">
        <f>IFERROR(VLOOKUP($A225,#REF!,26,FALSE),"0")</f>
        <v>0</v>
      </c>
      <c r="AB225" s="53" t="str">
        <f>IFERROR(VLOOKUP($A225,#REF!,26,FALSE),"0")</f>
        <v>0</v>
      </c>
      <c r="AC225" s="56">
        <f t="shared" si="74"/>
        <v>0</v>
      </c>
      <c r="AE225" s="53" t="str">
        <f>$A$36</f>
        <v>kasuyuto</v>
      </c>
      <c r="AF225" s="53" t="str">
        <f>IFERROR(VLOOKUP($A225,#REF!,27,FALSE),"0")</f>
        <v>0</v>
      </c>
      <c r="AG225" s="53" t="str">
        <f>IFERROR(VLOOKUP($A225,#REF!,27,FALSE),"0")</f>
        <v>0</v>
      </c>
      <c r="AH225" s="53" t="str">
        <f>IFERROR(VLOOKUP($A225,#REF!,27,FALSE),"0")</f>
        <v>0</v>
      </c>
      <c r="AI225" s="53" t="str">
        <f>IFERROR(VLOOKUP($A225,#REF!,27,FALSE),"0")</f>
        <v>0</v>
      </c>
      <c r="AJ225" s="53" t="str">
        <f>IFERROR(VLOOKUP($A225,#REF!,27,FALSE),"0")</f>
        <v>0</v>
      </c>
      <c r="AK225" s="53" t="str">
        <f>IFERROR(VLOOKUP($A225,#REF!,27,FALSE),"0")</f>
        <v>0</v>
      </c>
      <c r="AL225" s="53" t="str">
        <f>IFERROR(VLOOKUP($A225,#REF!,27,FALSE),"0")</f>
        <v>0</v>
      </c>
      <c r="AM225" s="53" t="str">
        <f>IFERROR(VLOOKUP($A225,#REF!,27,FALSE),"0")</f>
        <v>0</v>
      </c>
      <c r="AN225" s="53" t="str">
        <f>IFERROR(VLOOKUP($A225,#REF!,27,FALSE),"0")</f>
        <v>0</v>
      </c>
      <c r="AO225" s="53" t="str">
        <f>IFERROR(VLOOKUP($A225,#REF!,27,FALSE),"0")</f>
        <v>0</v>
      </c>
      <c r="AP225" s="53" t="str">
        <f>IFERROR(VLOOKUP($A225,#REF!,27,FALSE),"0")</f>
        <v>0</v>
      </c>
      <c r="AQ225" s="53" t="str">
        <f>IFERROR(VLOOKUP($A225,#REF!,27,FALSE),"0")</f>
        <v>0</v>
      </c>
      <c r="AR225" s="56">
        <f t="shared" si="75"/>
        <v>0</v>
      </c>
      <c r="AT225" s="53" t="str">
        <f>$A$36</f>
        <v>kasuyuto</v>
      </c>
      <c r="AU225" s="53" t="str">
        <f>IFERROR(VLOOKUP($A225,#REF!,28,FALSE),"0")</f>
        <v>0</v>
      </c>
      <c r="AV225" s="53" t="str">
        <f>IFERROR(VLOOKUP($A225,#REF!,28,FALSE),"0")</f>
        <v>0</v>
      </c>
      <c r="AW225" s="53" t="str">
        <f>IFERROR(VLOOKUP($A225,#REF!,28,FALSE),"0")</f>
        <v>0</v>
      </c>
      <c r="AX225" s="53" t="str">
        <f>IFERROR(VLOOKUP($A225,#REF!,28,FALSE),"0")</f>
        <v>0</v>
      </c>
      <c r="AY225" s="53" t="str">
        <f>IFERROR(VLOOKUP($A225,#REF!,28,FALSE),"0")</f>
        <v>0</v>
      </c>
      <c r="AZ225" s="53" t="str">
        <f>IFERROR(VLOOKUP($A225,#REF!,28,FALSE),"0")</f>
        <v>0</v>
      </c>
      <c r="BA225" s="53" t="str">
        <f>IFERROR(VLOOKUP($A225,#REF!,28,FALSE),"0")</f>
        <v>0</v>
      </c>
      <c r="BB225" s="53" t="str">
        <f>IFERROR(VLOOKUP($A225,#REF!,28,FALSE),"0")</f>
        <v>0</v>
      </c>
      <c r="BC225" s="53" t="str">
        <f>IFERROR(VLOOKUP($A225,#REF!,28,FALSE),"0")</f>
        <v>0</v>
      </c>
      <c r="BD225" s="53" t="str">
        <f>IFERROR(VLOOKUP($A225,#REF!,28,FALSE),"0")</f>
        <v>0</v>
      </c>
      <c r="BE225" s="53" t="str">
        <f>IFERROR(VLOOKUP($A225,#REF!,28,FALSE),"0")</f>
        <v>0</v>
      </c>
      <c r="BF225" s="53" t="str">
        <f>IFERROR(VLOOKUP($A225,#REF!,28,FALSE),"0")</f>
        <v>0</v>
      </c>
      <c r="BG225" s="56">
        <f t="shared" si="76"/>
        <v>0</v>
      </c>
      <c r="BI225" s="53" t="str">
        <f>$A$36</f>
        <v>kasuyuto</v>
      </c>
      <c r="BJ225" s="53" t="str">
        <f>IFERROR(VLOOKUP($A225,#REF!,29,FALSE),"0")</f>
        <v>0</v>
      </c>
      <c r="BK225" s="53" t="str">
        <f>IFERROR(VLOOKUP($A225,#REF!,29,FALSE),"0")</f>
        <v>0</v>
      </c>
      <c r="BL225" s="53" t="str">
        <f>IFERROR(VLOOKUP($A225,#REF!,29,FALSE),"0")</f>
        <v>0</v>
      </c>
      <c r="BM225" s="53" t="str">
        <f>IFERROR(VLOOKUP($A225,#REF!,29,FALSE),"0")</f>
        <v>0</v>
      </c>
      <c r="BN225" s="53" t="str">
        <f>IFERROR(VLOOKUP($A225,#REF!,29,FALSE),"0")</f>
        <v>0</v>
      </c>
      <c r="BO225" s="53" t="str">
        <f>IFERROR(VLOOKUP($A225,#REF!,29,FALSE),"0")</f>
        <v>0</v>
      </c>
      <c r="BP225" s="53" t="str">
        <f>IFERROR(VLOOKUP($A225,#REF!,29,FALSE),"0")</f>
        <v>0</v>
      </c>
      <c r="BQ225" s="53" t="str">
        <f>IFERROR(VLOOKUP($A225,#REF!,29,FALSE),"0")</f>
        <v>0</v>
      </c>
      <c r="BR225" s="53" t="str">
        <f>IFERROR(VLOOKUP($A225,#REF!,29,FALSE),"0")</f>
        <v>0</v>
      </c>
      <c r="BS225" s="53" t="str">
        <f>IFERROR(VLOOKUP($A225,#REF!,29,FALSE),"0")</f>
        <v>0</v>
      </c>
      <c r="BT225" s="53" t="str">
        <f>IFERROR(VLOOKUP($A225,#REF!,29,FALSE),"0")</f>
        <v>0</v>
      </c>
      <c r="BU225" s="53" t="str">
        <f>IFERROR(VLOOKUP($A225,#REF!,29,FALSE),"0")</f>
        <v>0</v>
      </c>
      <c r="BV225" s="56">
        <f t="shared" si="77"/>
        <v>0</v>
      </c>
      <c r="CK225" s="56"/>
      <c r="CZ225" s="56"/>
    </row>
    <row r="226" spans="1:104" x14ac:dyDescent="0.25">
      <c r="A226" s="53" t="str">
        <f>$A$37</f>
        <v>nyasutho</v>
      </c>
      <c r="B226" s="53" t="str">
        <f>IFERROR(VLOOKUP($A226,#REF!,25,FALSE),"0")</f>
        <v>0</v>
      </c>
      <c r="C226" s="53" t="str">
        <f>IFERROR(VLOOKUP($A226,#REF!,25,FALSE),"0")</f>
        <v>0</v>
      </c>
      <c r="D226" s="53" t="str">
        <f>IFERROR(VLOOKUP($A226,#REF!,25,FALSE),"0")</f>
        <v>0</v>
      </c>
      <c r="E226" s="53" t="str">
        <f>IFERROR(VLOOKUP($A226,#REF!,25,FALSE),"0")</f>
        <v>0</v>
      </c>
      <c r="F226" s="53" t="str">
        <f>IFERROR(VLOOKUP($A226,#REF!,25,FALSE),"0")</f>
        <v>0</v>
      </c>
      <c r="G226" s="53" t="str">
        <f>IFERROR(VLOOKUP($A226,#REF!,25,FALSE),"0")</f>
        <v>0</v>
      </c>
      <c r="H226" s="53" t="str">
        <f>IFERROR(VLOOKUP($A226,#REF!,25,FALSE),"0")</f>
        <v>0</v>
      </c>
      <c r="I226" s="53" t="str">
        <f>IFERROR(VLOOKUP($A226,#REF!,25,FALSE),"0")</f>
        <v>0</v>
      </c>
      <c r="J226" s="53" t="str">
        <f>IFERROR(VLOOKUP($A226,#REF!,25,FALSE),"0")</f>
        <v>0</v>
      </c>
      <c r="K226" s="53" t="str">
        <f>IFERROR(VLOOKUP($A226,#REF!,25,FALSE),"0")</f>
        <v>0</v>
      </c>
      <c r="L226" s="53" t="str">
        <f>IFERROR(VLOOKUP($A226,#REF!,25,FALSE),"0")</f>
        <v>0</v>
      </c>
      <c r="M226" s="53" t="str">
        <f>IFERROR(VLOOKUP($A226,#REF!,25,FALSE),"0")</f>
        <v>0</v>
      </c>
      <c r="N226" s="56">
        <f t="shared" si="73"/>
        <v>0</v>
      </c>
      <c r="P226" s="53" t="str">
        <f>$A$37</f>
        <v>nyasutho</v>
      </c>
      <c r="Q226" s="53" t="str">
        <f>IFERROR(VLOOKUP($A226,#REF!,26,FALSE),"0")</f>
        <v>0</v>
      </c>
      <c r="R226" s="53" t="str">
        <f>IFERROR(VLOOKUP($A226,#REF!,26,FALSE),"0")</f>
        <v>0</v>
      </c>
      <c r="S226" s="53" t="str">
        <f>IFERROR(VLOOKUP($A226,#REF!,26,FALSE),"0")</f>
        <v>0</v>
      </c>
      <c r="T226" s="53" t="str">
        <f>IFERROR(VLOOKUP($A226,#REF!,26,FALSE),"0")</f>
        <v>0</v>
      </c>
      <c r="U226" s="53" t="str">
        <f>IFERROR(VLOOKUP($A226,#REF!,26,FALSE),"0")</f>
        <v>0</v>
      </c>
      <c r="V226" s="53" t="str">
        <f>IFERROR(VLOOKUP($A226,#REF!,26,FALSE),"0")</f>
        <v>0</v>
      </c>
      <c r="W226" s="53" t="str">
        <f>IFERROR(VLOOKUP($A226,#REF!,26,FALSE),"0")</f>
        <v>0</v>
      </c>
      <c r="X226" s="53" t="str">
        <f>IFERROR(VLOOKUP($A226,#REF!,26,FALSE),"0")</f>
        <v>0</v>
      </c>
      <c r="Y226" s="53" t="str">
        <f>IFERROR(VLOOKUP($A226,#REF!,26,FALSE),"0")</f>
        <v>0</v>
      </c>
      <c r="Z226" s="53" t="str">
        <f>IFERROR(VLOOKUP($A226,#REF!,26,FALSE),"0")</f>
        <v>0</v>
      </c>
      <c r="AA226" s="53" t="str">
        <f>IFERROR(VLOOKUP($A226,#REF!,26,FALSE),"0")</f>
        <v>0</v>
      </c>
      <c r="AB226" s="53" t="str">
        <f>IFERROR(VLOOKUP($A226,#REF!,26,FALSE),"0")</f>
        <v>0</v>
      </c>
      <c r="AC226" s="56">
        <f t="shared" si="74"/>
        <v>0</v>
      </c>
      <c r="AE226" s="53" t="str">
        <f>$A$37</f>
        <v>nyasutho</v>
      </c>
      <c r="AF226" s="53" t="str">
        <f>IFERROR(VLOOKUP($A226,#REF!,27,FALSE),"0")</f>
        <v>0</v>
      </c>
      <c r="AG226" s="53" t="str">
        <f>IFERROR(VLOOKUP($A226,#REF!,27,FALSE),"0")</f>
        <v>0</v>
      </c>
      <c r="AH226" s="53" t="str">
        <f>IFERROR(VLOOKUP($A226,#REF!,27,FALSE),"0")</f>
        <v>0</v>
      </c>
      <c r="AI226" s="53" t="str">
        <f>IFERROR(VLOOKUP($A226,#REF!,27,FALSE),"0")</f>
        <v>0</v>
      </c>
      <c r="AJ226" s="53" t="str">
        <f>IFERROR(VLOOKUP($A226,#REF!,27,FALSE),"0")</f>
        <v>0</v>
      </c>
      <c r="AK226" s="53" t="str">
        <f>IFERROR(VLOOKUP($A226,#REF!,27,FALSE),"0")</f>
        <v>0</v>
      </c>
      <c r="AL226" s="53" t="str">
        <f>IFERROR(VLOOKUP($A226,#REF!,27,FALSE),"0")</f>
        <v>0</v>
      </c>
      <c r="AM226" s="53" t="str">
        <f>IFERROR(VLOOKUP($A226,#REF!,27,FALSE),"0")</f>
        <v>0</v>
      </c>
      <c r="AN226" s="53" t="str">
        <f>IFERROR(VLOOKUP($A226,#REF!,27,FALSE),"0")</f>
        <v>0</v>
      </c>
      <c r="AO226" s="53" t="str">
        <f>IFERROR(VLOOKUP($A226,#REF!,27,FALSE),"0")</f>
        <v>0</v>
      </c>
      <c r="AP226" s="53" t="str">
        <f>IFERROR(VLOOKUP($A226,#REF!,27,FALSE),"0")</f>
        <v>0</v>
      </c>
      <c r="AQ226" s="53" t="str">
        <f>IFERROR(VLOOKUP($A226,#REF!,27,FALSE),"0")</f>
        <v>0</v>
      </c>
      <c r="AR226" s="56">
        <f t="shared" si="75"/>
        <v>0</v>
      </c>
      <c r="AT226" s="53" t="str">
        <f>$A$37</f>
        <v>nyasutho</v>
      </c>
      <c r="AU226" s="53" t="str">
        <f>IFERROR(VLOOKUP($A226,#REF!,28,FALSE),"0")</f>
        <v>0</v>
      </c>
      <c r="AV226" s="53" t="str">
        <f>IFERROR(VLOOKUP($A226,#REF!,28,FALSE),"0")</f>
        <v>0</v>
      </c>
      <c r="AW226" s="53" t="str">
        <f>IFERROR(VLOOKUP($A226,#REF!,28,FALSE),"0")</f>
        <v>0</v>
      </c>
      <c r="AX226" s="53" t="str">
        <f>IFERROR(VLOOKUP($A226,#REF!,28,FALSE),"0")</f>
        <v>0</v>
      </c>
      <c r="AY226" s="53" t="str">
        <f>IFERROR(VLOOKUP($A226,#REF!,28,FALSE),"0")</f>
        <v>0</v>
      </c>
      <c r="AZ226" s="53" t="str">
        <f>IFERROR(VLOOKUP($A226,#REF!,28,FALSE),"0")</f>
        <v>0</v>
      </c>
      <c r="BA226" s="53" t="str">
        <f>IFERROR(VLOOKUP($A226,#REF!,28,FALSE),"0")</f>
        <v>0</v>
      </c>
      <c r="BB226" s="53" t="str">
        <f>IFERROR(VLOOKUP($A226,#REF!,28,FALSE),"0")</f>
        <v>0</v>
      </c>
      <c r="BC226" s="53" t="str">
        <f>IFERROR(VLOOKUP($A226,#REF!,28,FALSE),"0")</f>
        <v>0</v>
      </c>
      <c r="BD226" s="53" t="str">
        <f>IFERROR(VLOOKUP($A226,#REF!,28,FALSE),"0")</f>
        <v>0</v>
      </c>
      <c r="BE226" s="53" t="str">
        <f>IFERROR(VLOOKUP($A226,#REF!,28,FALSE),"0")</f>
        <v>0</v>
      </c>
      <c r="BF226" s="53" t="str">
        <f>IFERROR(VLOOKUP($A226,#REF!,28,FALSE),"0")</f>
        <v>0</v>
      </c>
      <c r="BG226" s="56">
        <f t="shared" si="76"/>
        <v>0</v>
      </c>
      <c r="BI226" s="53" t="str">
        <f>$A$37</f>
        <v>nyasutho</v>
      </c>
      <c r="BJ226" s="53" t="str">
        <f>IFERROR(VLOOKUP($A226,#REF!,29,FALSE),"0")</f>
        <v>0</v>
      </c>
      <c r="BK226" s="53" t="str">
        <f>IFERROR(VLOOKUP($A226,#REF!,29,FALSE),"0")</f>
        <v>0</v>
      </c>
      <c r="BL226" s="53" t="str">
        <f>IFERROR(VLOOKUP($A226,#REF!,29,FALSE),"0")</f>
        <v>0</v>
      </c>
      <c r="BM226" s="53" t="str">
        <f>IFERROR(VLOOKUP($A226,#REF!,29,FALSE),"0")</f>
        <v>0</v>
      </c>
      <c r="BN226" s="53" t="str">
        <f>IFERROR(VLOOKUP($A226,#REF!,29,FALSE),"0")</f>
        <v>0</v>
      </c>
      <c r="BO226" s="53" t="str">
        <f>IFERROR(VLOOKUP($A226,#REF!,29,FALSE),"0")</f>
        <v>0</v>
      </c>
      <c r="BP226" s="53" t="str">
        <f>IFERROR(VLOOKUP($A226,#REF!,29,FALSE),"0")</f>
        <v>0</v>
      </c>
      <c r="BQ226" s="53" t="str">
        <f>IFERROR(VLOOKUP($A226,#REF!,29,FALSE),"0")</f>
        <v>0</v>
      </c>
      <c r="BR226" s="53" t="str">
        <f>IFERROR(VLOOKUP($A226,#REF!,29,FALSE),"0")</f>
        <v>0</v>
      </c>
      <c r="BS226" s="53" t="str">
        <f>IFERROR(VLOOKUP($A226,#REF!,29,FALSE),"0")</f>
        <v>0</v>
      </c>
      <c r="BT226" s="53" t="str">
        <f>IFERROR(VLOOKUP($A226,#REF!,29,FALSE),"0")</f>
        <v>0</v>
      </c>
      <c r="BU226" s="53" t="str">
        <f>IFERROR(VLOOKUP($A226,#REF!,29,FALSE),"0")</f>
        <v>0</v>
      </c>
      <c r="BV226" s="56">
        <f t="shared" si="77"/>
        <v>0</v>
      </c>
      <c r="CK226" s="56"/>
      <c r="CZ226" s="56"/>
    </row>
    <row r="227" spans="1:104" x14ac:dyDescent="0.25">
      <c r="A227" s="53" t="e">
        <f>$A$38</f>
        <v>#REF!</v>
      </c>
      <c r="B227" s="53" t="str">
        <f>IFERROR(VLOOKUP($A227,#REF!,25,FALSE),"0")</f>
        <v>0</v>
      </c>
      <c r="C227" s="53" t="str">
        <f>IFERROR(VLOOKUP($A227,#REF!,25,FALSE),"0")</f>
        <v>0</v>
      </c>
      <c r="D227" s="53" t="str">
        <f>IFERROR(VLOOKUP($A227,#REF!,25,FALSE),"0")</f>
        <v>0</v>
      </c>
      <c r="E227" s="53" t="str">
        <f>IFERROR(VLOOKUP($A227,#REF!,25,FALSE),"0")</f>
        <v>0</v>
      </c>
      <c r="F227" s="53" t="str">
        <f>IFERROR(VLOOKUP($A227,#REF!,25,FALSE),"0")</f>
        <v>0</v>
      </c>
      <c r="G227" s="53" t="str">
        <f>IFERROR(VLOOKUP($A227,#REF!,25,FALSE),"0")</f>
        <v>0</v>
      </c>
      <c r="H227" s="53" t="str">
        <f>IFERROR(VLOOKUP($A227,#REF!,25,FALSE),"0")</f>
        <v>0</v>
      </c>
      <c r="I227" s="53" t="str">
        <f>IFERROR(VLOOKUP($A227,#REF!,25,FALSE),"0")</f>
        <v>0</v>
      </c>
      <c r="J227" s="53" t="str">
        <f>IFERROR(VLOOKUP($A227,#REF!,25,FALSE),"0")</f>
        <v>0</v>
      </c>
      <c r="K227" s="53" t="str">
        <f>IFERROR(VLOOKUP($A227,#REF!,25,FALSE),"0")</f>
        <v>0</v>
      </c>
      <c r="L227" s="53" t="str">
        <f>IFERROR(VLOOKUP($A227,#REF!,25,FALSE),"0")</f>
        <v>0</v>
      </c>
      <c r="M227" s="53" t="str">
        <f>IFERROR(VLOOKUP($A227,#REF!,25,FALSE),"0")</f>
        <v>0</v>
      </c>
      <c r="N227" s="56">
        <f t="shared" si="73"/>
        <v>0</v>
      </c>
      <c r="P227" s="53" t="e">
        <f>$A$38</f>
        <v>#REF!</v>
      </c>
      <c r="Q227" s="53" t="str">
        <f>IFERROR(VLOOKUP($A227,#REF!,26,FALSE),"0")</f>
        <v>0</v>
      </c>
      <c r="R227" s="53" t="str">
        <f>IFERROR(VLOOKUP($A227,#REF!,26,FALSE),"0")</f>
        <v>0</v>
      </c>
      <c r="S227" s="53" t="str">
        <f>IFERROR(VLOOKUP($A227,#REF!,26,FALSE),"0")</f>
        <v>0</v>
      </c>
      <c r="T227" s="53" t="str">
        <f>IFERROR(VLOOKUP($A227,#REF!,26,FALSE),"0")</f>
        <v>0</v>
      </c>
      <c r="U227" s="53" t="str">
        <f>IFERROR(VLOOKUP($A227,#REF!,26,FALSE),"0")</f>
        <v>0</v>
      </c>
      <c r="V227" s="53" t="str">
        <f>IFERROR(VLOOKUP($A227,#REF!,26,FALSE),"0")</f>
        <v>0</v>
      </c>
      <c r="W227" s="53" t="str">
        <f>IFERROR(VLOOKUP($A227,#REF!,26,FALSE),"0")</f>
        <v>0</v>
      </c>
      <c r="X227" s="53" t="str">
        <f>IFERROR(VLOOKUP($A227,#REF!,26,FALSE),"0")</f>
        <v>0</v>
      </c>
      <c r="Y227" s="53" t="str">
        <f>IFERROR(VLOOKUP($A227,#REF!,26,FALSE),"0")</f>
        <v>0</v>
      </c>
      <c r="Z227" s="53" t="str">
        <f>IFERROR(VLOOKUP($A227,#REF!,26,FALSE),"0")</f>
        <v>0</v>
      </c>
      <c r="AA227" s="53" t="str">
        <f>IFERROR(VLOOKUP($A227,#REF!,26,FALSE),"0")</f>
        <v>0</v>
      </c>
      <c r="AB227" s="53" t="str">
        <f>IFERROR(VLOOKUP($A227,#REF!,26,FALSE),"0")</f>
        <v>0</v>
      </c>
      <c r="AC227" s="56">
        <f t="shared" si="74"/>
        <v>0</v>
      </c>
      <c r="AE227" s="53" t="e">
        <f>$A$38</f>
        <v>#REF!</v>
      </c>
      <c r="AF227" s="53" t="str">
        <f>IFERROR(VLOOKUP($A227,#REF!,27,FALSE),"0")</f>
        <v>0</v>
      </c>
      <c r="AG227" s="53" t="str">
        <f>IFERROR(VLOOKUP($A227,#REF!,27,FALSE),"0")</f>
        <v>0</v>
      </c>
      <c r="AH227" s="53" t="str">
        <f>IFERROR(VLOOKUP($A227,#REF!,27,FALSE),"0")</f>
        <v>0</v>
      </c>
      <c r="AI227" s="53" t="str">
        <f>IFERROR(VLOOKUP($A227,#REF!,27,FALSE),"0")</f>
        <v>0</v>
      </c>
      <c r="AJ227" s="53" t="str">
        <f>IFERROR(VLOOKUP($A227,#REF!,27,FALSE),"0")</f>
        <v>0</v>
      </c>
      <c r="AK227" s="53" t="str">
        <f>IFERROR(VLOOKUP($A227,#REF!,27,FALSE),"0")</f>
        <v>0</v>
      </c>
      <c r="AL227" s="53" t="str">
        <f>IFERROR(VLOOKUP($A227,#REF!,27,FALSE),"0")</f>
        <v>0</v>
      </c>
      <c r="AM227" s="53" t="str">
        <f>IFERROR(VLOOKUP($A227,#REF!,27,FALSE),"0")</f>
        <v>0</v>
      </c>
      <c r="AN227" s="53" t="str">
        <f>IFERROR(VLOOKUP($A227,#REF!,27,FALSE),"0")</f>
        <v>0</v>
      </c>
      <c r="AO227" s="53" t="str">
        <f>IFERROR(VLOOKUP($A227,#REF!,27,FALSE),"0")</f>
        <v>0</v>
      </c>
      <c r="AP227" s="53" t="str">
        <f>IFERROR(VLOOKUP($A227,#REF!,27,FALSE),"0")</f>
        <v>0</v>
      </c>
      <c r="AQ227" s="53" t="str">
        <f>IFERROR(VLOOKUP($A227,#REF!,27,FALSE),"0")</f>
        <v>0</v>
      </c>
      <c r="AR227" s="56">
        <f t="shared" si="75"/>
        <v>0</v>
      </c>
      <c r="AT227" s="53" t="e">
        <f>$A$38</f>
        <v>#REF!</v>
      </c>
      <c r="AU227" s="53" t="str">
        <f>IFERROR(VLOOKUP($A227,#REF!,28,FALSE),"0")</f>
        <v>0</v>
      </c>
      <c r="AV227" s="53" t="str">
        <f>IFERROR(VLOOKUP($A227,#REF!,28,FALSE),"0")</f>
        <v>0</v>
      </c>
      <c r="AW227" s="53" t="str">
        <f>IFERROR(VLOOKUP($A227,#REF!,28,FALSE),"0")</f>
        <v>0</v>
      </c>
      <c r="AX227" s="53" t="str">
        <f>IFERROR(VLOOKUP($A227,#REF!,28,FALSE),"0")</f>
        <v>0</v>
      </c>
      <c r="AY227" s="53" t="str">
        <f>IFERROR(VLOOKUP($A227,#REF!,28,FALSE),"0")</f>
        <v>0</v>
      </c>
      <c r="AZ227" s="53" t="str">
        <f>IFERROR(VLOOKUP($A227,#REF!,28,FALSE),"0")</f>
        <v>0</v>
      </c>
      <c r="BA227" s="53" t="str">
        <f>IFERROR(VLOOKUP($A227,#REF!,28,FALSE),"0")</f>
        <v>0</v>
      </c>
      <c r="BB227" s="53" t="str">
        <f>IFERROR(VLOOKUP($A227,#REF!,28,FALSE),"0")</f>
        <v>0</v>
      </c>
      <c r="BC227" s="53" t="str">
        <f>IFERROR(VLOOKUP($A227,#REF!,28,FALSE),"0")</f>
        <v>0</v>
      </c>
      <c r="BD227" s="53" t="str">
        <f>IFERROR(VLOOKUP($A227,#REF!,28,FALSE),"0")</f>
        <v>0</v>
      </c>
      <c r="BE227" s="53" t="str">
        <f>IFERROR(VLOOKUP($A227,#REF!,28,FALSE),"0")</f>
        <v>0</v>
      </c>
      <c r="BF227" s="53" t="str">
        <f>IFERROR(VLOOKUP($A227,#REF!,28,FALSE),"0")</f>
        <v>0</v>
      </c>
      <c r="BG227" s="56">
        <f t="shared" si="76"/>
        <v>0</v>
      </c>
      <c r="BI227" s="53" t="e">
        <f>$A$38</f>
        <v>#REF!</v>
      </c>
      <c r="BJ227" s="53" t="str">
        <f>IFERROR(VLOOKUP($A227,#REF!,29,FALSE),"0")</f>
        <v>0</v>
      </c>
      <c r="BK227" s="53" t="str">
        <f>IFERROR(VLOOKUP($A227,#REF!,29,FALSE),"0")</f>
        <v>0</v>
      </c>
      <c r="BL227" s="53" t="str">
        <f>IFERROR(VLOOKUP($A227,#REF!,29,FALSE),"0")</f>
        <v>0</v>
      </c>
      <c r="BM227" s="53" t="str">
        <f>IFERROR(VLOOKUP($A227,#REF!,29,FALSE),"0")</f>
        <v>0</v>
      </c>
      <c r="BN227" s="53" t="str">
        <f>IFERROR(VLOOKUP($A227,#REF!,29,FALSE),"0")</f>
        <v>0</v>
      </c>
      <c r="BO227" s="53" t="str">
        <f>IFERROR(VLOOKUP($A227,#REF!,29,FALSE),"0")</f>
        <v>0</v>
      </c>
      <c r="BP227" s="53" t="str">
        <f>IFERROR(VLOOKUP($A227,#REF!,29,FALSE),"0")</f>
        <v>0</v>
      </c>
      <c r="BQ227" s="53" t="str">
        <f>IFERROR(VLOOKUP($A227,#REF!,29,FALSE),"0")</f>
        <v>0</v>
      </c>
      <c r="BR227" s="53" t="str">
        <f>IFERROR(VLOOKUP($A227,#REF!,29,FALSE),"0")</f>
        <v>0</v>
      </c>
      <c r="BS227" s="53" t="str">
        <f>IFERROR(VLOOKUP($A227,#REF!,29,FALSE),"0")</f>
        <v>0</v>
      </c>
      <c r="BT227" s="53" t="str">
        <f>IFERROR(VLOOKUP($A227,#REF!,29,FALSE),"0")</f>
        <v>0</v>
      </c>
      <c r="BU227" s="53" t="str">
        <f>IFERROR(VLOOKUP($A227,#REF!,29,FALSE),"0")</f>
        <v>0</v>
      </c>
      <c r="BV227" s="56">
        <f t="shared" si="77"/>
        <v>0</v>
      </c>
      <c r="CK227" s="56"/>
      <c r="CZ227" s="56"/>
    </row>
    <row r="228" spans="1:104" x14ac:dyDescent="0.25">
      <c r="A228" s="53" t="str">
        <f>$A$39</f>
        <v>minemume</v>
      </c>
      <c r="B228" s="53" t="str">
        <f>IFERROR(VLOOKUP($A228,#REF!,25,FALSE),"0")</f>
        <v>0</v>
      </c>
      <c r="C228" s="53" t="str">
        <f>IFERROR(VLOOKUP($A228,#REF!,25,FALSE),"0")</f>
        <v>0</v>
      </c>
      <c r="D228" s="53" t="str">
        <f>IFERROR(VLOOKUP($A228,#REF!,25,FALSE),"0")</f>
        <v>0</v>
      </c>
      <c r="E228" s="53" t="str">
        <f>IFERROR(VLOOKUP($A228,#REF!,25,FALSE),"0")</f>
        <v>0</v>
      </c>
      <c r="F228" s="53" t="str">
        <f>IFERROR(VLOOKUP($A228,#REF!,25,FALSE),"0")</f>
        <v>0</v>
      </c>
      <c r="G228" s="53" t="str">
        <f>IFERROR(VLOOKUP($A228,#REF!,25,FALSE),"0")</f>
        <v>0</v>
      </c>
      <c r="H228" s="53" t="str">
        <f>IFERROR(VLOOKUP($A228,#REF!,25,FALSE),"0")</f>
        <v>0</v>
      </c>
      <c r="I228" s="53" t="str">
        <f>IFERROR(VLOOKUP($A228,#REF!,25,FALSE),"0")</f>
        <v>0</v>
      </c>
      <c r="J228" s="53" t="str">
        <f>IFERROR(VLOOKUP($A228,#REF!,25,FALSE),"0")</f>
        <v>0</v>
      </c>
      <c r="K228" s="53" t="str">
        <f>IFERROR(VLOOKUP($A228,#REF!,25,FALSE),"0")</f>
        <v>0</v>
      </c>
      <c r="L228" s="53" t="str">
        <f>IFERROR(VLOOKUP($A228,#REF!,25,FALSE),"0")</f>
        <v>0</v>
      </c>
      <c r="M228" s="53" t="str">
        <f>IFERROR(VLOOKUP($A228,#REF!,25,FALSE),"0")</f>
        <v>0</v>
      </c>
      <c r="N228" s="56">
        <f t="shared" si="73"/>
        <v>0</v>
      </c>
      <c r="P228" s="53" t="str">
        <f>$A$39</f>
        <v>minemume</v>
      </c>
      <c r="Q228" s="53" t="str">
        <f>IFERROR(VLOOKUP($A228,#REF!,26,FALSE),"0")</f>
        <v>0</v>
      </c>
      <c r="R228" s="53" t="str">
        <f>IFERROR(VLOOKUP($A228,#REF!,26,FALSE),"0")</f>
        <v>0</v>
      </c>
      <c r="S228" s="53" t="str">
        <f>IFERROR(VLOOKUP($A228,#REF!,26,FALSE),"0")</f>
        <v>0</v>
      </c>
      <c r="T228" s="53" t="str">
        <f>IFERROR(VLOOKUP($A228,#REF!,26,FALSE),"0")</f>
        <v>0</v>
      </c>
      <c r="U228" s="53" t="str">
        <f>IFERROR(VLOOKUP($A228,#REF!,26,FALSE),"0")</f>
        <v>0</v>
      </c>
      <c r="V228" s="53" t="str">
        <f>IFERROR(VLOOKUP($A228,#REF!,26,FALSE),"0")</f>
        <v>0</v>
      </c>
      <c r="W228" s="53" t="str">
        <f>IFERROR(VLOOKUP($A228,#REF!,26,FALSE),"0")</f>
        <v>0</v>
      </c>
      <c r="X228" s="53" t="str">
        <f>IFERROR(VLOOKUP($A228,#REF!,26,FALSE),"0")</f>
        <v>0</v>
      </c>
      <c r="Y228" s="53" t="str">
        <f>IFERROR(VLOOKUP($A228,#REF!,26,FALSE),"0")</f>
        <v>0</v>
      </c>
      <c r="Z228" s="53" t="str">
        <f>IFERROR(VLOOKUP($A228,#REF!,26,FALSE),"0")</f>
        <v>0</v>
      </c>
      <c r="AA228" s="53" t="str">
        <f>IFERROR(VLOOKUP($A228,#REF!,26,FALSE),"0")</f>
        <v>0</v>
      </c>
      <c r="AB228" s="53" t="str">
        <f>IFERROR(VLOOKUP($A228,#REF!,26,FALSE),"0")</f>
        <v>0</v>
      </c>
      <c r="AC228" s="56">
        <f t="shared" si="74"/>
        <v>0</v>
      </c>
      <c r="AE228" s="53" t="str">
        <f>$A$39</f>
        <v>minemume</v>
      </c>
      <c r="AF228" s="53" t="str">
        <f>IFERROR(VLOOKUP($A228,#REF!,27,FALSE),"0")</f>
        <v>0</v>
      </c>
      <c r="AG228" s="53" t="str">
        <f>IFERROR(VLOOKUP($A228,#REF!,27,FALSE),"0")</f>
        <v>0</v>
      </c>
      <c r="AH228" s="53" t="str">
        <f>IFERROR(VLOOKUP($A228,#REF!,27,FALSE),"0")</f>
        <v>0</v>
      </c>
      <c r="AI228" s="53" t="str">
        <f>IFERROR(VLOOKUP($A228,#REF!,27,FALSE),"0")</f>
        <v>0</v>
      </c>
      <c r="AJ228" s="53" t="str">
        <f>IFERROR(VLOOKUP($A228,#REF!,27,FALSE),"0")</f>
        <v>0</v>
      </c>
      <c r="AK228" s="53" t="str">
        <f>IFERROR(VLOOKUP($A228,#REF!,27,FALSE),"0")</f>
        <v>0</v>
      </c>
      <c r="AL228" s="53" t="str">
        <f>IFERROR(VLOOKUP($A228,#REF!,27,FALSE),"0")</f>
        <v>0</v>
      </c>
      <c r="AM228" s="53" t="str">
        <f>IFERROR(VLOOKUP($A228,#REF!,27,FALSE),"0")</f>
        <v>0</v>
      </c>
      <c r="AN228" s="53" t="str">
        <f>IFERROR(VLOOKUP($A228,#REF!,27,FALSE),"0")</f>
        <v>0</v>
      </c>
      <c r="AO228" s="53" t="str">
        <f>IFERROR(VLOOKUP($A228,#REF!,27,FALSE),"0")</f>
        <v>0</v>
      </c>
      <c r="AP228" s="53" t="str">
        <f>IFERROR(VLOOKUP($A228,#REF!,27,FALSE),"0")</f>
        <v>0</v>
      </c>
      <c r="AQ228" s="53" t="str">
        <f>IFERROR(VLOOKUP($A228,#REF!,27,FALSE),"0")</f>
        <v>0</v>
      </c>
      <c r="AR228" s="56">
        <f t="shared" si="75"/>
        <v>0</v>
      </c>
      <c r="AT228" s="53" t="str">
        <f>$A$39</f>
        <v>minemume</v>
      </c>
      <c r="AU228" s="53" t="str">
        <f>IFERROR(VLOOKUP($A228,#REF!,28,FALSE),"0")</f>
        <v>0</v>
      </c>
      <c r="AV228" s="53" t="str">
        <f>IFERROR(VLOOKUP($A228,#REF!,28,FALSE),"0")</f>
        <v>0</v>
      </c>
      <c r="AW228" s="53" t="str">
        <f>IFERROR(VLOOKUP($A228,#REF!,28,FALSE),"0")</f>
        <v>0</v>
      </c>
      <c r="AX228" s="53" t="str">
        <f>IFERROR(VLOOKUP($A228,#REF!,28,FALSE),"0")</f>
        <v>0</v>
      </c>
      <c r="AY228" s="53" t="str">
        <f>IFERROR(VLOOKUP($A228,#REF!,28,FALSE),"0")</f>
        <v>0</v>
      </c>
      <c r="AZ228" s="53" t="str">
        <f>IFERROR(VLOOKUP($A228,#REF!,28,FALSE),"0")</f>
        <v>0</v>
      </c>
      <c r="BA228" s="53" t="str">
        <f>IFERROR(VLOOKUP($A228,#REF!,28,FALSE),"0")</f>
        <v>0</v>
      </c>
      <c r="BB228" s="53" t="str">
        <f>IFERROR(VLOOKUP($A228,#REF!,28,FALSE),"0")</f>
        <v>0</v>
      </c>
      <c r="BC228" s="53" t="str">
        <f>IFERROR(VLOOKUP($A228,#REF!,28,FALSE),"0")</f>
        <v>0</v>
      </c>
      <c r="BD228" s="53" t="str">
        <f>IFERROR(VLOOKUP($A228,#REF!,28,FALSE),"0")</f>
        <v>0</v>
      </c>
      <c r="BE228" s="53" t="str">
        <f>IFERROR(VLOOKUP($A228,#REF!,28,FALSE),"0")</f>
        <v>0</v>
      </c>
      <c r="BF228" s="53" t="str">
        <f>IFERROR(VLOOKUP($A228,#REF!,28,FALSE),"0")</f>
        <v>0</v>
      </c>
      <c r="BG228" s="56">
        <f t="shared" si="76"/>
        <v>0</v>
      </c>
      <c r="BI228" s="53" t="str">
        <f>$A$39</f>
        <v>minemume</v>
      </c>
      <c r="BJ228" s="53" t="str">
        <f>IFERROR(VLOOKUP($A228,#REF!,29,FALSE),"0")</f>
        <v>0</v>
      </c>
      <c r="BK228" s="53" t="str">
        <f>IFERROR(VLOOKUP($A228,#REF!,29,FALSE),"0")</f>
        <v>0</v>
      </c>
      <c r="BL228" s="53" t="str">
        <f>IFERROR(VLOOKUP($A228,#REF!,29,FALSE),"0")</f>
        <v>0</v>
      </c>
      <c r="BM228" s="53" t="str">
        <f>IFERROR(VLOOKUP($A228,#REF!,29,FALSE),"0")</f>
        <v>0</v>
      </c>
      <c r="BN228" s="53" t="str">
        <f>IFERROR(VLOOKUP($A228,#REF!,29,FALSE),"0")</f>
        <v>0</v>
      </c>
      <c r="BO228" s="53" t="str">
        <f>IFERROR(VLOOKUP($A228,#REF!,29,FALSE),"0")</f>
        <v>0</v>
      </c>
      <c r="BP228" s="53" t="str">
        <f>IFERROR(VLOOKUP($A228,#REF!,29,FALSE),"0")</f>
        <v>0</v>
      </c>
      <c r="BQ228" s="53" t="str">
        <f>IFERROR(VLOOKUP($A228,#REF!,29,FALSE),"0")</f>
        <v>0</v>
      </c>
      <c r="BR228" s="53" t="str">
        <f>IFERROR(VLOOKUP($A228,#REF!,29,FALSE),"0")</f>
        <v>0</v>
      </c>
      <c r="BS228" s="53" t="str">
        <f>IFERROR(VLOOKUP($A228,#REF!,29,FALSE),"0")</f>
        <v>0</v>
      </c>
      <c r="BT228" s="53" t="str">
        <f>IFERROR(VLOOKUP($A228,#REF!,29,FALSE),"0")</f>
        <v>0</v>
      </c>
      <c r="BU228" s="53" t="str">
        <f>IFERROR(VLOOKUP($A228,#REF!,29,FALSE),"0")</f>
        <v>0</v>
      </c>
      <c r="BV228" s="56">
        <f t="shared" si="77"/>
        <v>0</v>
      </c>
      <c r="CK228" s="56"/>
      <c r="CZ228" s="56"/>
    </row>
    <row r="229" spans="1:104" x14ac:dyDescent="0.25">
      <c r="A229" s="53" t="e">
        <f>$A$40</f>
        <v>#REF!</v>
      </c>
      <c r="B229" s="53" t="str">
        <f>IFERROR(VLOOKUP($A229,#REF!,25,FALSE),"0")</f>
        <v>0</v>
      </c>
      <c r="C229" s="53" t="str">
        <f>IFERROR(VLOOKUP($A229,#REF!,25,FALSE),"0")</f>
        <v>0</v>
      </c>
      <c r="D229" s="53" t="str">
        <f>IFERROR(VLOOKUP($A229,#REF!,25,FALSE),"0")</f>
        <v>0</v>
      </c>
      <c r="E229" s="53" t="str">
        <f>IFERROR(VLOOKUP($A229,#REF!,25,FALSE),"0")</f>
        <v>0</v>
      </c>
      <c r="F229" s="53" t="str">
        <f>IFERROR(VLOOKUP($A229,#REF!,25,FALSE),"0")</f>
        <v>0</v>
      </c>
      <c r="G229" s="53" t="str">
        <f>IFERROR(VLOOKUP($A229,#REF!,25,FALSE),"0")</f>
        <v>0</v>
      </c>
      <c r="H229" s="53" t="str">
        <f>IFERROR(VLOOKUP($A229,#REF!,25,FALSE),"0")</f>
        <v>0</v>
      </c>
      <c r="I229" s="53" t="str">
        <f>IFERROR(VLOOKUP($A229,#REF!,25,FALSE),"0")</f>
        <v>0</v>
      </c>
      <c r="J229" s="53" t="str">
        <f>IFERROR(VLOOKUP($A229,#REF!,25,FALSE),"0")</f>
        <v>0</v>
      </c>
      <c r="K229" s="53" t="str">
        <f>IFERROR(VLOOKUP($A229,#REF!,25,FALSE),"0")</f>
        <v>0</v>
      </c>
      <c r="L229" s="53" t="str">
        <f>IFERROR(VLOOKUP($A229,#REF!,25,FALSE),"0")</f>
        <v>0</v>
      </c>
      <c r="M229" s="53" t="str">
        <f>IFERROR(VLOOKUP($A229,#REF!,25,FALSE),"0")</f>
        <v>0</v>
      </c>
      <c r="N229" s="56">
        <f t="shared" si="73"/>
        <v>0</v>
      </c>
      <c r="P229" s="53" t="e">
        <f>$A$40</f>
        <v>#REF!</v>
      </c>
      <c r="Q229" s="53" t="str">
        <f>IFERROR(VLOOKUP($A229,#REF!,26,FALSE),"0")</f>
        <v>0</v>
      </c>
      <c r="R229" s="53" t="str">
        <f>IFERROR(VLOOKUP($A229,#REF!,26,FALSE),"0")</f>
        <v>0</v>
      </c>
      <c r="S229" s="53" t="str">
        <f>IFERROR(VLOOKUP($A229,#REF!,26,FALSE),"0")</f>
        <v>0</v>
      </c>
      <c r="T229" s="53" t="str">
        <f>IFERROR(VLOOKUP($A229,#REF!,26,FALSE),"0")</f>
        <v>0</v>
      </c>
      <c r="U229" s="53" t="str">
        <f>IFERROR(VLOOKUP($A229,#REF!,26,FALSE),"0")</f>
        <v>0</v>
      </c>
      <c r="V229" s="53" t="str">
        <f>IFERROR(VLOOKUP($A229,#REF!,26,FALSE),"0")</f>
        <v>0</v>
      </c>
      <c r="W229" s="53" t="str">
        <f>IFERROR(VLOOKUP($A229,#REF!,26,FALSE),"0")</f>
        <v>0</v>
      </c>
      <c r="X229" s="53" t="str">
        <f>IFERROR(VLOOKUP($A229,#REF!,26,FALSE),"0")</f>
        <v>0</v>
      </c>
      <c r="Y229" s="53" t="str">
        <f>IFERROR(VLOOKUP($A229,#REF!,26,FALSE),"0")</f>
        <v>0</v>
      </c>
      <c r="Z229" s="53" t="str">
        <f>IFERROR(VLOOKUP($A229,#REF!,26,FALSE),"0")</f>
        <v>0</v>
      </c>
      <c r="AA229" s="53" t="str">
        <f>IFERROR(VLOOKUP($A229,#REF!,26,FALSE),"0")</f>
        <v>0</v>
      </c>
      <c r="AB229" s="53" t="str">
        <f>IFERROR(VLOOKUP($A229,#REF!,26,FALSE),"0")</f>
        <v>0</v>
      </c>
      <c r="AC229" s="56">
        <f t="shared" si="74"/>
        <v>0</v>
      </c>
      <c r="AE229" s="53" t="e">
        <f>$A$40</f>
        <v>#REF!</v>
      </c>
      <c r="AF229" s="53" t="str">
        <f>IFERROR(VLOOKUP($A229,#REF!,27,FALSE),"0")</f>
        <v>0</v>
      </c>
      <c r="AG229" s="53" t="str">
        <f>IFERROR(VLOOKUP($A229,#REF!,27,FALSE),"0")</f>
        <v>0</v>
      </c>
      <c r="AH229" s="53" t="str">
        <f>IFERROR(VLOOKUP($A229,#REF!,27,FALSE),"0")</f>
        <v>0</v>
      </c>
      <c r="AI229" s="53" t="str">
        <f>IFERROR(VLOOKUP($A229,#REF!,27,FALSE),"0")</f>
        <v>0</v>
      </c>
      <c r="AJ229" s="53" t="str">
        <f>IFERROR(VLOOKUP($A229,#REF!,27,FALSE),"0")</f>
        <v>0</v>
      </c>
      <c r="AK229" s="53" t="str">
        <f>IFERROR(VLOOKUP($A229,#REF!,27,FALSE),"0")</f>
        <v>0</v>
      </c>
      <c r="AL229" s="53" t="str">
        <f>IFERROR(VLOOKUP($A229,#REF!,27,FALSE),"0")</f>
        <v>0</v>
      </c>
      <c r="AM229" s="53" t="str">
        <f>IFERROR(VLOOKUP($A229,#REF!,27,FALSE),"0")</f>
        <v>0</v>
      </c>
      <c r="AN229" s="53" t="str">
        <f>IFERROR(VLOOKUP($A229,#REF!,27,FALSE),"0")</f>
        <v>0</v>
      </c>
      <c r="AO229" s="53" t="str">
        <f>IFERROR(VLOOKUP($A229,#REF!,27,FALSE),"0")</f>
        <v>0</v>
      </c>
      <c r="AP229" s="53" t="str">
        <f>IFERROR(VLOOKUP($A229,#REF!,27,FALSE),"0")</f>
        <v>0</v>
      </c>
      <c r="AQ229" s="53" t="str">
        <f>IFERROR(VLOOKUP($A229,#REF!,27,FALSE),"0")</f>
        <v>0</v>
      </c>
      <c r="AR229" s="56">
        <f t="shared" si="75"/>
        <v>0</v>
      </c>
      <c r="AT229" s="53" t="e">
        <f>$A$40</f>
        <v>#REF!</v>
      </c>
      <c r="AU229" s="53" t="str">
        <f>IFERROR(VLOOKUP($A229,#REF!,28,FALSE),"0")</f>
        <v>0</v>
      </c>
      <c r="AV229" s="53" t="str">
        <f>IFERROR(VLOOKUP($A229,#REF!,28,FALSE),"0")</f>
        <v>0</v>
      </c>
      <c r="AW229" s="53" t="str">
        <f>IFERROR(VLOOKUP($A229,#REF!,28,FALSE),"0")</f>
        <v>0</v>
      </c>
      <c r="AX229" s="53" t="str">
        <f>IFERROR(VLOOKUP($A229,#REF!,28,FALSE),"0")</f>
        <v>0</v>
      </c>
      <c r="AY229" s="53" t="str">
        <f>IFERROR(VLOOKUP($A229,#REF!,28,FALSE),"0")</f>
        <v>0</v>
      </c>
      <c r="AZ229" s="53" t="str">
        <f>IFERROR(VLOOKUP($A229,#REF!,28,FALSE),"0")</f>
        <v>0</v>
      </c>
      <c r="BA229" s="53" t="str">
        <f>IFERROR(VLOOKUP($A229,#REF!,28,FALSE),"0")</f>
        <v>0</v>
      </c>
      <c r="BB229" s="53" t="str">
        <f>IFERROR(VLOOKUP($A229,#REF!,28,FALSE),"0")</f>
        <v>0</v>
      </c>
      <c r="BC229" s="53" t="str">
        <f>IFERROR(VLOOKUP($A229,#REF!,28,FALSE),"0")</f>
        <v>0</v>
      </c>
      <c r="BD229" s="53" t="str">
        <f>IFERROR(VLOOKUP($A229,#REF!,28,FALSE),"0")</f>
        <v>0</v>
      </c>
      <c r="BE229" s="53" t="str">
        <f>IFERROR(VLOOKUP($A229,#REF!,28,FALSE),"0")</f>
        <v>0</v>
      </c>
      <c r="BF229" s="53" t="str">
        <f>IFERROR(VLOOKUP($A229,#REF!,28,FALSE),"0")</f>
        <v>0</v>
      </c>
      <c r="BG229" s="56">
        <f t="shared" si="76"/>
        <v>0</v>
      </c>
      <c r="BI229" s="53" t="e">
        <f>$A$40</f>
        <v>#REF!</v>
      </c>
      <c r="BJ229" s="53" t="str">
        <f>IFERROR(VLOOKUP($A229,#REF!,29,FALSE),"0")</f>
        <v>0</v>
      </c>
      <c r="BK229" s="53" t="str">
        <f>IFERROR(VLOOKUP($A229,#REF!,29,FALSE),"0")</f>
        <v>0</v>
      </c>
      <c r="BL229" s="53" t="str">
        <f>IFERROR(VLOOKUP($A229,#REF!,29,FALSE),"0")</f>
        <v>0</v>
      </c>
      <c r="BM229" s="53" t="str">
        <f>IFERROR(VLOOKUP($A229,#REF!,29,FALSE),"0")</f>
        <v>0</v>
      </c>
      <c r="BN229" s="53" t="str">
        <f>IFERROR(VLOOKUP($A229,#REF!,29,FALSE),"0")</f>
        <v>0</v>
      </c>
      <c r="BO229" s="53" t="str">
        <f>IFERROR(VLOOKUP($A229,#REF!,29,FALSE),"0")</f>
        <v>0</v>
      </c>
      <c r="BP229" s="53" t="str">
        <f>IFERROR(VLOOKUP($A229,#REF!,29,FALSE),"0")</f>
        <v>0</v>
      </c>
      <c r="BQ229" s="53" t="str">
        <f>IFERROR(VLOOKUP($A229,#REF!,29,FALSE),"0")</f>
        <v>0</v>
      </c>
      <c r="BR229" s="53" t="str">
        <f>IFERROR(VLOOKUP($A229,#REF!,29,FALSE),"0")</f>
        <v>0</v>
      </c>
      <c r="BS229" s="53" t="str">
        <f>IFERROR(VLOOKUP($A229,#REF!,29,FALSE),"0")</f>
        <v>0</v>
      </c>
      <c r="BT229" s="53" t="str">
        <f>IFERROR(VLOOKUP($A229,#REF!,29,FALSE),"0")</f>
        <v>0</v>
      </c>
      <c r="BU229" s="53" t="str">
        <f>IFERROR(VLOOKUP($A229,#REF!,29,FALSE),"0")</f>
        <v>0</v>
      </c>
      <c r="BV229" s="56">
        <f t="shared" si="77"/>
        <v>0</v>
      </c>
      <c r="CK229" s="56"/>
      <c r="CZ229" s="56"/>
    </row>
    <row r="230" spans="1:104" x14ac:dyDescent="0.25">
      <c r="A230" s="53" t="str">
        <f>$A$41</f>
        <v>ainyoshi</v>
      </c>
      <c r="B230" s="53" t="str">
        <f>IFERROR(VLOOKUP($A230,#REF!,25,FALSE),"0")</f>
        <v>0</v>
      </c>
      <c r="C230" s="53" t="str">
        <f>IFERROR(VLOOKUP($A230,#REF!,25,FALSE),"0")</f>
        <v>0</v>
      </c>
      <c r="D230" s="53" t="str">
        <f>IFERROR(VLOOKUP($A230,#REF!,25,FALSE),"0")</f>
        <v>0</v>
      </c>
      <c r="E230" s="53" t="str">
        <f>IFERROR(VLOOKUP($A230,#REF!,25,FALSE),"0")</f>
        <v>0</v>
      </c>
      <c r="F230" s="53" t="str">
        <f>IFERROR(VLOOKUP($A230,#REF!,25,FALSE),"0")</f>
        <v>0</v>
      </c>
      <c r="G230" s="53" t="str">
        <f>IFERROR(VLOOKUP($A230,#REF!,25,FALSE),"0")</f>
        <v>0</v>
      </c>
      <c r="H230" s="53" t="str">
        <f>IFERROR(VLOOKUP($A230,#REF!,25,FALSE),"0")</f>
        <v>0</v>
      </c>
      <c r="I230" s="53" t="str">
        <f>IFERROR(VLOOKUP($A230,#REF!,25,FALSE),"0")</f>
        <v>0</v>
      </c>
      <c r="J230" s="53" t="str">
        <f>IFERROR(VLOOKUP($A230,#REF!,25,FALSE),"0")</f>
        <v>0</v>
      </c>
      <c r="K230" s="53" t="str">
        <f>IFERROR(VLOOKUP($A230,#REF!,25,FALSE),"0")</f>
        <v>0</v>
      </c>
      <c r="L230" s="53" t="str">
        <f>IFERROR(VLOOKUP($A230,#REF!,25,FALSE),"0")</f>
        <v>0</v>
      </c>
      <c r="M230" s="53" t="str">
        <f>IFERROR(VLOOKUP($A230,#REF!,25,FALSE),"0")</f>
        <v>0</v>
      </c>
      <c r="N230" s="56">
        <f t="shared" si="73"/>
        <v>0</v>
      </c>
      <c r="P230" s="53" t="str">
        <f>$A$41</f>
        <v>ainyoshi</v>
      </c>
      <c r="Q230" s="53" t="str">
        <f>IFERROR(VLOOKUP($A230,#REF!,26,FALSE),"0")</f>
        <v>0</v>
      </c>
      <c r="R230" s="53" t="str">
        <f>IFERROR(VLOOKUP($A230,#REF!,26,FALSE),"0")</f>
        <v>0</v>
      </c>
      <c r="S230" s="53" t="str">
        <f>IFERROR(VLOOKUP($A230,#REF!,26,FALSE),"0")</f>
        <v>0</v>
      </c>
      <c r="T230" s="53" t="str">
        <f>IFERROR(VLOOKUP($A230,#REF!,26,FALSE),"0")</f>
        <v>0</v>
      </c>
      <c r="U230" s="53" t="str">
        <f>IFERROR(VLOOKUP($A230,#REF!,26,FALSE),"0")</f>
        <v>0</v>
      </c>
      <c r="V230" s="53" t="str">
        <f>IFERROR(VLOOKUP($A230,#REF!,26,FALSE),"0")</f>
        <v>0</v>
      </c>
      <c r="W230" s="53" t="str">
        <f>IFERROR(VLOOKUP($A230,#REF!,26,FALSE),"0")</f>
        <v>0</v>
      </c>
      <c r="X230" s="53" t="str">
        <f>IFERROR(VLOOKUP($A230,#REF!,26,FALSE),"0")</f>
        <v>0</v>
      </c>
      <c r="Y230" s="53" t="str">
        <f>IFERROR(VLOOKUP($A230,#REF!,26,FALSE),"0")</f>
        <v>0</v>
      </c>
      <c r="Z230" s="53" t="str">
        <f>IFERROR(VLOOKUP($A230,#REF!,26,FALSE),"0")</f>
        <v>0</v>
      </c>
      <c r="AA230" s="53" t="str">
        <f>IFERROR(VLOOKUP($A230,#REF!,26,FALSE),"0")</f>
        <v>0</v>
      </c>
      <c r="AB230" s="53" t="str">
        <f>IFERROR(VLOOKUP($A230,#REF!,26,FALSE),"0")</f>
        <v>0</v>
      </c>
      <c r="AC230" s="56">
        <f t="shared" si="74"/>
        <v>0</v>
      </c>
      <c r="AE230" s="53" t="str">
        <f>$A$41</f>
        <v>ainyoshi</v>
      </c>
      <c r="AF230" s="53" t="str">
        <f>IFERROR(VLOOKUP($A230,#REF!,27,FALSE),"0")</f>
        <v>0</v>
      </c>
      <c r="AG230" s="53" t="str">
        <f>IFERROR(VLOOKUP($A230,#REF!,27,FALSE),"0")</f>
        <v>0</v>
      </c>
      <c r="AH230" s="53" t="str">
        <f>IFERROR(VLOOKUP($A230,#REF!,27,FALSE),"0")</f>
        <v>0</v>
      </c>
      <c r="AI230" s="53" t="str">
        <f>IFERROR(VLOOKUP($A230,#REF!,27,FALSE),"0")</f>
        <v>0</v>
      </c>
      <c r="AJ230" s="53" t="str">
        <f>IFERROR(VLOOKUP($A230,#REF!,27,FALSE),"0")</f>
        <v>0</v>
      </c>
      <c r="AK230" s="53" t="str">
        <f>IFERROR(VLOOKUP($A230,#REF!,27,FALSE),"0")</f>
        <v>0</v>
      </c>
      <c r="AL230" s="53" t="str">
        <f>IFERROR(VLOOKUP($A230,#REF!,27,FALSE),"0")</f>
        <v>0</v>
      </c>
      <c r="AM230" s="53" t="str">
        <f>IFERROR(VLOOKUP($A230,#REF!,27,FALSE),"0")</f>
        <v>0</v>
      </c>
      <c r="AN230" s="53" t="str">
        <f>IFERROR(VLOOKUP($A230,#REF!,27,FALSE),"0")</f>
        <v>0</v>
      </c>
      <c r="AO230" s="53" t="str">
        <f>IFERROR(VLOOKUP($A230,#REF!,27,FALSE),"0")</f>
        <v>0</v>
      </c>
      <c r="AP230" s="53" t="str">
        <f>IFERROR(VLOOKUP($A230,#REF!,27,FALSE),"0")</f>
        <v>0</v>
      </c>
      <c r="AQ230" s="53" t="str">
        <f>IFERROR(VLOOKUP($A230,#REF!,27,FALSE),"0")</f>
        <v>0</v>
      </c>
      <c r="AR230" s="56">
        <f t="shared" si="75"/>
        <v>0</v>
      </c>
      <c r="AT230" s="53" t="str">
        <f>$A$41</f>
        <v>ainyoshi</v>
      </c>
      <c r="AU230" s="53" t="str">
        <f>IFERROR(VLOOKUP($A230,#REF!,28,FALSE),"0")</f>
        <v>0</v>
      </c>
      <c r="AV230" s="53" t="str">
        <f>IFERROR(VLOOKUP($A230,#REF!,28,FALSE),"0")</f>
        <v>0</v>
      </c>
      <c r="AW230" s="53" t="str">
        <f>IFERROR(VLOOKUP($A230,#REF!,28,FALSE),"0")</f>
        <v>0</v>
      </c>
      <c r="AX230" s="53" t="str">
        <f>IFERROR(VLOOKUP($A230,#REF!,28,FALSE),"0")</f>
        <v>0</v>
      </c>
      <c r="AY230" s="53" t="str">
        <f>IFERROR(VLOOKUP($A230,#REF!,28,FALSE),"0")</f>
        <v>0</v>
      </c>
      <c r="AZ230" s="53" t="str">
        <f>IFERROR(VLOOKUP($A230,#REF!,28,FALSE),"0")</f>
        <v>0</v>
      </c>
      <c r="BA230" s="53" t="str">
        <f>IFERROR(VLOOKUP($A230,#REF!,28,FALSE),"0")</f>
        <v>0</v>
      </c>
      <c r="BB230" s="53" t="str">
        <f>IFERROR(VLOOKUP($A230,#REF!,28,FALSE),"0")</f>
        <v>0</v>
      </c>
      <c r="BC230" s="53" t="str">
        <f>IFERROR(VLOOKUP($A230,#REF!,28,FALSE),"0")</f>
        <v>0</v>
      </c>
      <c r="BD230" s="53" t="str">
        <f>IFERROR(VLOOKUP($A230,#REF!,28,FALSE),"0")</f>
        <v>0</v>
      </c>
      <c r="BE230" s="53" t="str">
        <f>IFERROR(VLOOKUP($A230,#REF!,28,FALSE),"0")</f>
        <v>0</v>
      </c>
      <c r="BF230" s="53" t="str">
        <f>IFERROR(VLOOKUP($A230,#REF!,28,FALSE),"0")</f>
        <v>0</v>
      </c>
      <c r="BG230" s="56">
        <f t="shared" si="76"/>
        <v>0</v>
      </c>
      <c r="BI230" s="53" t="str">
        <f>$A$41</f>
        <v>ainyoshi</v>
      </c>
      <c r="BJ230" s="53" t="str">
        <f>IFERROR(VLOOKUP($A230,#REF!,29,FALSE),"0")</f>
        <v>0</v>
      </c>
      <c r="BK230" s="53" t="str">
        <f>IFERROR(VLOOKUP($A230,#REF!,29,FALSE),"0")</f>
        <v>0</v>
      </c>
      <c r="BL230" s="53" t="str">
        <f>IFERROR(VLOOKUP($A230,#REF!,29,FALSE),"0")</f>
        <v>0</v>
      </c>
      <c r="BM230" s="53" t="str">
        <f>IFERROR(VLOOKUP($A230,#REF!,29,FALSE),"0")</f>
        <v>0</v>
      </c>
      <c r="BN230" s="53" t="str">
        <f>IFERROR(VLOOKUP($A230,#REF!,29,FALSE),"0")</f>
        <v>0</v>
      </c>
      <c r="BO230" s="53" t="str">
        <f>IFERROR(VLOOKUP($A230,#REF!,29,FALSE),"0")</f>
        <v>0</v>
      </c>
      <c r="BP230" s="53" t="str">
        <f>IFERROR(VLOOKUP($A230,#REF!,29,FALSE),"0")</f>
        <v>0</v>
      </c>
      <c r="BQ230" s="53" t="str">
        <f>IFERROR(VLOOKUP($A230,#REF!,29,FALSE),"0")</f>
        <v>0</v>
      </c>
      <c r="BR230" s="53" t="str">
        <f>IFERROR(VLOOKUP($A230,#REF!,29,FALSE),"0")</f>
        <v>0</v>
      </c>
      <c r="BS230" s="53" t="str">
        <f>IFERROR(VLOOKUP($A230,#REF!,29,FALSE),"0")</f>
        <v>0</v>
      </c>
      <c r="BT230" s="53" t="str">
        <f>IFERROR(VLOOKUP($A230,#REF!,29,FALSE),"0")</f>
        <v>0</v>
      </c>
      <c r="BU230" s="53" t="str">
        <f>IFERROR(VLOOKUP($A230,#REF!,29,FALSE),"0")</f>
        <v>0</v>
      </c>
      <c r="BV230" s="56">
        <f t="shared" si="77"/>
        <v>0</v>
      </c>
      <c r="CK230" s="56"/>
      <c r="CZ230" s="56"/>
    </row>
    <row r="231" spans="1:104" x14ac:dyDescent="0.25">
      <c r="A231" s="53" t="e">
        <f>$A$42</f>
        <v>#REF!</v>
      </c>
      <c r="B231" s="53" t="str">
        <f>IFERROR(VLOOKUP($A231,#REF!,25,FALSE),"0")</f>
        <v>0</v>
      </c>
      <c r="C231" s="53" t="str">
        <f>IFERROR(VLOOKUP($A231,#REF!,25,FALSE),"0")</f>
        <v>0</v>
      </c>
      <c r="D231" s="53" t="str">
        <f>IFERROR(VLOOKUP($A231,#REF!,25,FALSE),"0")</f>
        <v>0</v>
      </c>
      <c r="E231" s="53" t="str">
        <f>IFERROR(VLOOKUP($A231,#REF!,25,FALSE),"0")</f>
        <v>0</v>
      </c>
      <c r="F231" s="53" t="str">
        <f>IFERROR(VLOOKUP($A231,#REF!,25,FALSE),"0")</f>
        <v>0</v>
      </c>
      <c r="G231" s="53" t="str">
        <f>IFERROR(VLOOKUP($A231,#REF!,25,FALSE),"0")</f>
        <v>0</v>
      </c>
      <c r="H231" s="53" t="str">
        <f>IFERROR(VLOOKUP($A231,#REF!,25,FALSE),"0")</f>
        <v>0</v>
      </c>
      <c r="I231" s="53" t="str">
        <f>IFERROR(VLOOKUP($A231,#REF!,25,FALSE),"0")</f>
        <v>0</v>
      </c>
      <c r="J231" s="53" t="str">
        <f>IFERROR(VLOOKUP($A231,#REF!,25,FALSE),"0")</f>
        <v>0</v>
      </c>
      <c r="K231" s="53" t="str">
        <f>IFERROR(VLOOKUP($A231,#REF!,25,FALSE),"0")</f>
        <v>0</v>
      </c>
      <c r="L231" s="53" t="str">
        <f>IFERROR(VLOOKUP($A231,#REF!,25,FALSE),"0")</f>
        <v>0</v>
      </c>
      <c r="M231" s="53" t="str">
        <f>IFERROR(VLOOKUP($A231,#REF!,25,FALSE),"0")</f>
        <v>0</v>
      </c>
      <c r="N231" s="56">
        <f t="shared" si="73"/>
        <v>0</v>
      </c>
      <c r="P231" s="53" t="e">
        <f>$A$42</f>
        <v>#REF!</v>
      </c>
      <c r="Q231" s="53" t="str">
        <f>IFERROR(VLOOKUP($A231,#REF!,26,FALSE),"0")</f>
        <v>0</v>
      </c>
      <c r="R231" s="53" t="str">
        <f>IFERROR(VLOOKUP($A231,#REF!,26,FALSE),"0")</f>
        <v>0</v>
      </c>
      <c r="S231" s="53" t="str">
        <f>IFERROR(VLOOKUP($A231,#REF!,26,FALSE),"0")</f>
        <v>0</v>
      </c>
      <c r="T231" s="53" t="str">
        <f>IFERROR(VLOOKUP($A231,#REF!,26,FALSE),"0")</f>
        <v>0</v>
      </c>
      <c r="U231" s="53" t="str">
        <f>IFERROR(VLOOKUP($A231,#REF!,26,FALSE),"0")</f>
        <v>0</v>
      </c>
      <c r="V231" s="53" t="str">
        <f>IFERROR(VLOOKUP($A231,#REF!,26,FALSE),"0")</f>
        <v>0</v>
      </c>
      <c r="W231" s="53" t="str">
        <f>IFERROR(VLOOKUP($A231,#REF!,26,FALSE),"0")</f>
        <v>0</v>
      </c>
      <c r="X231" s="53" t="str">
        <f>IFERROR(VLOOKUP($A231,#REF!,26,FALSE),"0")</f>
        <v>0</v>
      </c>
      <c r="Y231" s="53" t="str">
        <f>IFERROR(VLOOKUP($A231,#REF!,26,FALSE),"0")</f>
        <v>0</v>
      </c>
      <c r="Z231" s="53" t="str">
        <f>IFERROR(VLOOKUP($A231,#REF!,26,FALSE),"0")</f>
        <v>0</v>
      </c>
      <c r="AA231" s="53" t="str">
        <f>IFERROR(VLOOKUP($A231,#REF!,26,FALSE),"0")</f>
        <v>0</v>
      </c>
      <c r="AB231" s="53" t="str">
        <f>IFERROR(VLOOKUP($A231,#REF!,26,FALSE),"0")</f>
        <v>0</v>
      </c>
      <c r="AC231" s="56">
        <f t="shared" si="74"/>
        <v>0</v>
      </c>
      <c r="AE231" s="53" t="e">
        <f>$A$42</f>
        <v>#REF!</v>
      </c>
      <c r="AF231" s="53" t="str">
        <f>IFERROR(VLOOKUP($A231,#REF!,27,FALSE),"0")</f>
        <v>0</v>
      </c>
      <c r="AG231" s="53" t="str">
        <f>IFERROR(VLOOKUP($A231,#REF!,27,FALSE),"0")</f>
        <v>0</v>
      </c>
      <c r="AH231" s="53" t="str">
        <f>IFERROR(VLOOKUP($A231,#REF!,27,FALSE),"0")</f>
        <v>0</v>
      </c>
      <c r="AI231" s="53" t="str">
        <f>IFERROR(VLOOKUP($A231,#REF!,27,FALSE),"0")</f>
        <v>0</v>
      </c>
      <c r="AJ231" s="53" t="str">
        <f>IFERROR(VLOOKUP($A231,#REF!,27,FALSE),"0")</f>
        <v>0</v>
      </c>
      <c r="AK231" s="53" t="str">
        <f>IFERROR(VLOOKUP($A231,#REF!,27,FALSE),"0")</f>
        <v>0</v>
      </c>
      <c r="AL231" s="53" t="str">
        <f>IFERROR(VLOOKUP($A231,#REF!,27,FALSE),"0")</f>
        <v>0</v>
      </c>
      <c r="AM231" s="53" t="str">
        <f>IFERROR(VLOOKUP($A231,#REF!,27,FALSE),"0")</f>
        <v>0</v>
      </c>
      <c r="AN231" s="53" t="str">
        <f>IFERROR(VLOOKUP($A231,#REF!,27,FALSE),"0")</f>
        <v>0</v>
      </c>
      <c r="AO231" s="53" t="str">
        <f>IFERROR(VLOOKUP($A231,#REF!,27,FALSE),"0")</f>
        <v>0</v>
      </c>
      <c r="AP231" s="53" t="str">
        <f>IFERROR(VLOOKUP($A231,#REF!,27,FALSE),"0")</f>
        <v>0</v>
      </c>
      <c r="AQ231" s="53" t="str">
        <f>IFERROR(VLOOKUP($A231,#REF!,27,FALSE),"0")</f>
        <v>0</v>
      </c>
      <c r="AR231" s="56">
        <f t="shared" si="75"/>
        <v>0</v>
      </c>
      <c r="AT231" s="53" t="e">
        <f>$A$42</f>
        <v>#REF!</v>
      </c>
      <c r="AU231" s="53" t="str">
        <f>IFERROR(VLOOKUP($A231,#REF!,28,FALSE),"0")</f>
        <v>0</v>
      </c>
      <c r="AV231" s="53" t="str">
        <f>IFERROR(VLOOKUP($A231,#REF!,28,FALSE),"0")</f>
        <v>0</v>
      </c>
      <c r="AW231" s="53" t="str">
        <f>IFERROR(VLOOKUP($A231,#REF!,28,FALSE),"0")</f>
        <v>0</v>
      </c>
      <c r="AX231" s="53" t="str">
        <f>IFERROR(VLOOKUP($A231,#REF!,28,FALSE),"0")</f>
        <v>0</v>
      </c>
      <c r="AY231" s="53" t="str">
        <f>IFERROR(VLOOKUP($A231,#REF!,28,FALSE),"0")</f>
        <v>0</v>
      </c>
      <c r="AZ231" s="53" t="str">
        <f>IFERROR(VLOOKUP($A231,#REF!,28,FALSE),"0")</f>
        <v>0</v>
      </c>
      <c r="BA231" s="53" t="str">
        <f>IFERROR(VLOOKUP($A231,#REF!,28,FALSE),"0")</f>
        <v>0</v>
      </c>
      <c r="BB231" s="53" t="str">
        <f>IFERROR(VLOOKUP($A231,#REF!,28,FALSE),"0")</f>
        <v>0</v>
      </c>
      <c r="BC231" s="53" t="str">
        <f>IFERROR(VLOOKUP($A231,#REF!,28,FALSE),"0")</f>
        <v>0</v>
      </c>
      <c r="BD231" s="53" t="str">
        <f>IFERROR(VLOOKUP($A231,#REF!,28,FALSE),"0")</f>
        <v>0</v>
      </c>
      <c r="BE231" s="53" t="str">
        <f>IFERROR(VLOOKUP($A231,#REF!,28,FALSE),"0")</f>
        <v>0</v>
      </c>
      <c r="BF231" s="53" t="str">
        <f>IFERROR(VLOOKUP($A231,#REF!,28,FALSE),"0")</f>
        <v>0</v>
      </c>
      <c r="BG231" s="56">
        <f t="shared" si="76"/>
        <v>0</v>
      </c>
      <c r="BI231" s="53" t="e">
        <f>$A$42</f>
        <v>#REF!</v>
      </c>
      <c r="BJ231" s="53" t="str">
        <f>IFERROR(VLOOKUP($A231,#REF!,29,FALSE),"0")</f>
        <v>0</v>
      </c>
      <c r="BK231" s="53" t="str">
        <f>IFERROR(VLOOKUP($A231,#REF!,29,FALSE),"0")</f>
        <v>0</v>
      </c>
      <c r="BL231" s="53" t="str">
        <f>IFERROR(VLOOKUP($A231,#REF!,29,FALSE),"0")</f>
        <v>0</v>
      </c>
      <c r="BM231" s="53" t="str">
        <f>IFERROR(VLOOKUP($A231,#REF!,29,FALSE),"0")</f>
        <v>0</v>
      </c>
      <c r="BN231" s="53" t="str">
        <f>IFERROR(VLOOKUP($A231,#REF!,29,FALSE),"0")</f>
        <v>0</v>
      </c>
      <c r="BO231" s="53" t="str">
        <f>IFERROR(VLOOKUP($A231,#REF!,29,FALSE),"0")</f>
        <v>0</v>
      </c>
      <c r="BP231" s="53" t="str">
        <f>IFERROR(VLOOKUP($A231,#REF!,29,FALSE),"0")</f>
        <v>0</v>
      </c>
      <c r="BQ231" s="53" t="str">
        <f>IFERROR(VLOOKUP($A231,#REF!,29,FALSE),"0")</f>
        <v>0</v>
      </c>
      <c r="BR231" s="53" t="str">
        <f>IFERROR(VLOOKUP($A231,#REF!,29,FALSE),"0")</f>
        <v>0</v>
      </c>
      <c r="BS231" s="53" t="str">
        <f>IFERROR(VLOOKUP($A231,#REF!,29,FALSE),"0")</f>
        <v>0</v>
      </c>
      <c r="BT231" s="53" t="str">
        <f>IFERROR(VLOOKUP($A231,#REF!,29,FALSE),"0")</f>
        <v>0</v>
      </c>
      <c r="BU231" s="53" t="str">
        <f>IFERROR(VLOOKUP($A231,#REF!,29,FALSE),"0")</f>
        <v>0</v>
      </c>
      <c r="BV231" s="56">
        <f t="shared" si="77"/>
        <v>0</v>
      </c>
      <c r="CK231" s="56"/>
      <c r="CZ231" s="56"/>
    </row>
    <row r="232" spans="1:104" x14ac:dyDescent="0.25">
      <c r="A232" s="53" t="str">
        <f>$A$43</f>
        <v>mumasasn</v>
      </c>
      <c r="B232" s="53" t="str">
        <f>IFERROR(VLOOKUP($A232,#REF!,25,FALSE),"0")</f>
        <v>0</v>
      </c>
      <c r="C232" s="53" t="str">
        <f>IFERROR(VLOOKUP($A232,#REF!,25,FALSE),"0")</f>
        <v>0</v>
      </c>
      <c r="D232" s="53" t="str">
        <f>IFERROR(VLOOKUP($A232,#REF!,25,FALSE),"0")</f>
        <v>0</v>
      </c>
      <c r="E232" s="53" t="str">
        <f>IFERROR(VLOOKUP($A232,#REF!,25,FALSE),"0")</f>
        <v>0</v>
      </c>
      <c r="F232" s="53" t="str">
        <f>IFERROR(VLOOKUP($A232,#REF!,25,FALSE),"0")</f>
        <v>0</v>
      </c>
      <c r="G232" s="53" t="str">
        <f>IFERROR(VLOOKUP($A232,#REF!,25,FALSE),"0")</f>
        <v>0</v>
      </c>
      <c r="H232" s="53" t="str">
        <f>IFERROR(VLOOKUP($A232,#REF!,25,FALSE),"0")</f>
        <v>0</v>
      </c>
      <c r="I232" s="53" t="str">
        <f>IFERROR(VLOOKUP($A232,#REF!,25,FALSE),"0")</f>
        <v>0</v>
      </c>
      <c r="J232" s="53" t="str">
        <f>IFERROR(VLOOKUP($A232,#REF!,25,FALSE),"0")</f>
        <v>0</v>
      </c>
      <c r="K232" s="53" t="str">
        <f>IFERROR(VLOOKUP($A232,#REF!,25,FALSE),"0")</f>
        <v>0</v>
      </c>
      <c r="L232" s="53" t="str">
        <f>IFERROR(VLOOKUP($A232,#REF!,25,FALSE),"0")</f>
        <v>0</v>
      </c>
      <c r="M232" s="53" t="str">
        <f>IFERROR(VLOOKUP($A232,#REF!,25,FALSE),"0")</f>
        <v>0</v>
      </c>
      <c r="N232" s="56">
        <f t="shared" ref="N232:N235" si="83">SUM(B232:M232)</f>
        <v>0</v>
      </c>
      <c r="P232" s="53" t="str">
        <f>$A$43</f>
        <v>mumasasn</v>
      </c>
      <c r="Q232" s="53" t="str">
        <f>IFERROR(VLOOKUP($A232,#REF!,26,FALSE),"0")</f>
        <v>0</v>
      </c>
      <c r="R232" s="53" t="str">
        <f>IFERROR(VLOOKUP($A232,#REF!,26,FALSE),"0")</f>
        <v>0</v>
      </c>
      <c r="S232" s="53" t="str">
        <f>IFERROR(VLOOKUP($A232,#REF!,26,FALSE),"0")</f>
        <v>0</v>
      </c>
      <c r="T232" s="53" t="str">
        <f>IFERROR(VLOOKUP($A232,#REF!,26,FALSE),"0")</f>
        <v>0</v>
      </c>
      <c r="U232" s="53" t="str">
        <f>IFERROR(VLOOKUP($A232,#REF!,26,FALSE),"0")</f>
        <v>0</v>
      </c>
      <c r="V232" s="53" t="str">
        <f>IFERROR(VLOOKUP($A232,#REF!,26,FALSE),"0")</f>
        <v>0</v>
      </c>
      <c r="W232" s="53" t="str">
        <f>IFERROR(VLOOKUP($A232,#REF!,26,FALSE),"0")</f>
        <v>0</v>
      </c>
      <c r="X232" s="53" t="str">
        <f>IFERROR(VLOOKUP($A232,#REF!,26,FALSE),"0")</f>
        <v>0</v>
      </c>
      <c r="Y232" s="53" t="str">
        <f>IFERROR(VLOOKUP($A232,#REF!,26,FALSE),"0")</f>
        <v>0</v>
      </c>
      <c r="Z232" s="53" t="str">
        <f>IFERROR(VLOOKUP($A232,#REF!,26,FALSE),"0")</f>
        <v>0</v>
      </c>
      <c r="AA232" s="53" t="str">
        <f>IFERROR(VLOOKUP($A232,#REF!,26,FALSE),"0")</f>
        <v>0</v>
      </c>
      <c r="AB232" s="53" t="str">
        <f>IFERROR(VLOOKUP($A232,#REF!,26,FALSE),"0")</f>
        <v>0</v>
      </c>
      <c r="AC232" s="56">
        <f t="shared" ref="AC232:AC235" si="84">SUM(Q232:AB232)</f>
        <v>0</v>
      </c>
      <c r="AE232" s="53" t="str">
        <f>$A$43</f>
        <v>mumasasn</v>
      </c>
      <c r="AF232" s="53" t="str">
        <f>IFERROR(VLOOKUP($A232,#REF!,27,FALSE),"0")</f>
        <v>0</v>
      </c>
      <c r="AG232" s="53" t="str">
        <f>IFERROR(VLOOKUP($A232,#REF!,27,FALSE),"0")</f>
        <v>0</v>
      </c>
      <c r="AH232" s="53" t="str">
        <f>IFERROR(VLOOKUP($A232,#REF!,27,FALSE),"0")</f>
        <v>0</v>
      </c>
      <c r="AI232" s="53" t="str">
        <f>IFERROR(VLOOKUP($A232,#REF!,27,FALSE),"0")</f>
        <v>0</v>
      </c>
      <c r="AJ232" s="53" t="str">
        <f>IFERROR(VLOOKUP($A232,#REF!,27,FALSE),"0")</f>
        <v>0</v>
      </c>
      <c r="AK232" s="53" t="str">
        <f>IFERROR(VLOOKUP($A232,#REF!,27,FALSE),"0")</f>
        <v>0</v>
      </c>
      <c r="AL232" s="53" t="str">
        <f>IFERROR(VLOOKUP($A232,#REF!,27,FALSE),"0")</f>
        <v>0</v>
      </c>
      <c r="AM232" s="53" t="str">
        <f>IFERROR(VLOOKUP($A232,#REF!,27,FALSE),"0")</f>
        <v>0</v>
      </c>
      <c r="AN232" s="53" t="str">
        <f>IFERROR(VLOOKUP($A232,#REF!,27,FALSE),"0")</f>
        <v>0</v>
      </c>
      <c r="AO232" s="53" t="str">
        <f>IFERROR(VLOOKUP($A232,#REF!,27,FALSE),"0")</f>
        <v>0</v>
      </c>
      <c r="AP232" s="53" t="str">
        <f>IFERROR(VLOOKUP($A232,#REF!,27,FALSE),"0")</f>
        <v>0</v>
      </c>
      <c r="AQ232" s="53" t="str">
        <f>IFERROR(VLOOKUP($A232,#REF!,27,FALSE),"0")</f>
        <v>0</v>
      </c>
      <c r="AR232" s="56">
        <f t="shared" ref="AR232:AR235" si="85">SUM(AF232:AQ232)</f>
        <v>0</v>
      </c>
      <c r="AT232" s="53" t="str">
        <f>$A$43</f>
        <v>mumasasn</v>
      </c>
      <c r="AU232" s="53" t="str">
        <f>IFERROR(VLOOKUP($A232,#REF!,28,FALSE),"0")</f>
        <v>0</v>
      </c>
      <c r="AV232" s="53" t="str">
        <f>IFERROR(VLOOKUP($A232,#REF!,28,FALSE),"0")</f>
        <v>0</v>
      </c>
      <c r="AW232" s="53" t="str">
        <f>IFERROR(VLOOKUP($A232,#REF!,28,FALSE),"0")</f>
        <v>0</v>
      </c>
      <c r="AX232" s="53" t="str">
        <f>IFERROR(VLOOKUP($A232,#REF!,28,FALSE),"0")</f>
        <v>0</v>
      </c>
      <c r="AY232" s="53" t="str">
        <f>IFERROR(VLOOKUP($A232,#REF!,28,FALSE),"0")</f>
        <v>0</v>
      </c>
      <c r="AZ232" s="53" t="str">
        <f>IFERROR(VLOOKUP($A232,#REF!,28,FALSE),"0")</f>
        <v>0</v>
      </c>
      <c r="BA232" s="53" t="str">
        <f>IFERROR(VLOOKUP($A232,#REF!,28,FALSE),"0")</f>
        <v>0</v>
      </c>
      <c r="BB232" s="53" t="str">
        <f>IFERROR(VLOOKUP($A232,#REF!,28,FALSE),"0")</f>
        <v>0</v>
      </c>
      <c r="BC232" s="53" t="str">
        <f>IFERROR(VLOOKUP($A232,#REF!,28,FALSE),"0")</f>
        <v>0</v>
      </c>
      <c r="BD232" s="53" t="str">
        <f>IFERROR(VLOOKUP($A232,#REF!,28,FALSE),"0")</f>
        <v>0</v>
      </c>
      <c r="BE232" s="53" t="str">
        <f>IFERROR(VLOOKUP($A232,#REF!,28,FALSE),"0")</f>
        <v>0</v>
      </c>
      <c r="BF232" s="53" t="str">
        <f>IFERROR(VLOOKUP($A232,#REF!,28,FALSE),"0")</f>
        <v>0</v>
      </c>
      <c r="BG232" s="56">
        <f t="shared" ref="BG232:BG235" si="86">SUM(AU232:BF232)</f>
        <v>0</v>
      </c>
      <c r="BI232" s="53" t="str">
        <f>$A$43</f>
        <v>mumasasn</v>
      </c>
      <c r="BJ232" s="53" t="str">
        <f>IFERROR(VLOOKUP($A232,#REF!,29,FALSE),"0")</f>
        <v>0</v>
      </c>
      <c r="BK232" s="53" t="str">
        <f>IFERROR(VLOOKUP($A232,#REF!,29,FALSE),"0")</f>
        <v>0</v>
      </c>
      <c r="BL232" s="53" t="str">
        <f>IFERROR(VLOOKUP($A232,#REF!,29,FALSE),"0")</f>
        <v>0</v>
      </c>
      <c r="BM232" s="53" t="str">
        <f>IFERROR(VLOOKUP($A232,#REF!,29,FALSE),"0")</f>
        <v>0</v>
      </c>
      <c r="BN232" s="53" t="str">
        <f>IFERROR(VLOOKUP($A232,#REF!,29,FALSE),"0")</f>
        <v>0</v>
      </c>
      <c r="BO232" s="53" t="str">
        <f>IFERROR(VLOOKUP($A232,#REF!,29,FALSE),"0")</f>
        <v>0</v>
      </c>
      <c r="BP232" s="53" t="str">
        <f>IFERROR(VLOOKUP($A232,#REF!,29,FALSE),"0")</f>
        <v>0</v>
      </c>
      <c r="BQ232" s="53" t="str">
        <f>IFERROR(VLOOKUP($A232,#REF!,29,FALSE),"0")</f>
        <v>0</v>
      </c>
      <c r="BR232" s="53" t="str">
        <f>IFERROR(VLOOKUP($A232,#REF!,29,FALSE),"0")</f>
        <v>0</v>
      </c>
      <c r="BS232" s="53" t="str">
        <f>IFERROR(VLOOKUP($A232,#REF!,29,FALSE),"0")</f>
        <v>0</v>
      </c>
      <c r="BT232" s="53" t="str">
        <f>IFERROR(VLOOKUP($A232,#REF!,29,FALSE),"0")</f>
        <v>0</v>
      </c>
      <c r="BU232" s="53" t="str">
        <f>IFERROR(VLOOKUP($A232,#REF!,29,FALSE),"0")</f>
        <v>0</v>
      </c>
      <c r="BV232" s="56">
        <f t="shared" ref="BV232:BV235" si="87">SUM(BJ232:BU232)</f>
        <v>0</v>
      </c>
    </row>
    <row r="233" spans="1:104" x14ac:dyDescent="0.25">
      <c r="A233" s="53" t="e">
        <f>$A$44</f>
        <v>#REF!</v>
      </c>
      <c r="B233" s="53" t="str">
        <f>IFERROR(VLOOKUP($A233,#REF!,25,FALSE),"0")</f>
        <v>0</v>
      </c>
      <c r="C233" s="53" t="str">
        <f>IFERROR(VLOOKUP($A233,#REF!,25,FALSE),"0")</f>
        <v>0</v>
      </c>
      <c r="D233" s="53" t="str">
        <f>IFERROR(VLOOKUP($A233,#REF!,25,FALSE),"0")</f>
        <v>0</v>
      </c>
      <c r="E233" s="53" t="str">
        <f>IFERROR(VLOOKUP($A233,#REF!,25,FALSE),"0")</f>
        <v>0</v>
      </c>
      <c r="F233" s="53" t="str">
        <f>IFERROR(VLOOKUP($A233,#REF!,25,FALSE),"0")</f>
        <v>0</v>
      </c>
      <c r="G233" s="53" t="str">
        <f>IFERROR(VLOOKUP($A233,#REF!,25,FALSE),"0")</f>
        <v>0</v>
      </c>
      <c r="H233" s="53" t="str">
        <f>IFERROR(VLOOKUP($A233,#REF!,25,FALSE),"0")</f>
        <v>0</v>
      </c>
      <c r="I233" s="53" t="str">
        <f>IFERROR(VLOOKUP($A233,#REF!,25,FALSE),"0")</f>
        <v>0</v>
      </c>
      <c r="J233" s="53" t="str">
        <f>IFERROR(VLOOKUP($A233,#REF!,25,FALSE),"0")</f>
        <v>0</v>
      </c>
      <c r="K233" s="53" t="str">
        <f>IFERROR(VLOOKUP($A233,#REF!,25,FALSE),"0")</f>
        <v>0</v>
      </c>
      <c r="L233" s="53" t="str">
        <f>IFERROR(VLOOKUP($A233,#REF!,25,FALSE),"0")</f>
        <v>0</v>
      </c>
      <c r="M233" s="53" t="str">
        <f>IFERROR(VLOOKUP($A233,#REF!,25,FALSE),"0")</f>
        <v>0</v>
      </c>
      <c r="N233" s="56">
        <f t="shared" si="83"/>
        <v>0</v>
      </c>
      <c r="P233" s="53" t="e">
        <f>$A$44</f>
        <v>#REF!</v>
      </c>
      <c r="Q233" s="53" t="str">
        <f>IFERROR(VLOOKUP($A233,#REF!,26,FALSE),"0")</f>
        <v>0</v>
      </c>
      <c r="R233" s="53" t="str">
        <f>IFERROR(VLOOKUP($A233,#REF!,26,FALSE),"0")</f>
        <v>0</v>
      </c>
      <c r="S233" s="53" t="str">
        <f>IFERROR(VLOOKUP($A233,#REF!,26,FALSE),"0")</f>
        <v>0</v>
      </c>
      <c r="T233" s="53" t="str">
        <f>IFERROR(VLOOKUP($A233,#REF!,26,FALSE),"0")</f>
        <v>0</v>
      </c>
      <c r="U233" s="53" t="str">
        <f>IFERROR(VLOOKUP($A233,#REF!,26,FALSE),"0")</f>
        <v>0</v>
      </c>
      <c r="V233" s="53" t="str">
        <f>IFERROR(VLOOKUP($A233,#REF!,26,FALSE),"0")</f>
        <v>0</v>
      </c>
      <c r="W233" s="53" t="str">
        <f>IFERROR(VLOOKUP($A233,#REF!,26,FALSE),"0")</f>
        <v>0</v>
      </c>
      <c r="X233" s="53" t="str">
        <f>IFERROR(VLOOKUP($A233,#REF!,26,FALSE),"0")</f>
        <v>0</v>
      </c>
      <c r="Y233" s="53" t="str">
        <f>IFERROR(VLOOKUP($A233,#REF!,26,FALSE),"0")</f>
        <v>0</v>
      </c>
      <c r="Z233" s="53" t="str">
        <f>IFERROR(VLOOKUP($A233,#REF!,26,FALSE),"0")</f>
        <v>0</v>
      </c>
      <c r="AA233" s="53" t="str">
        <f>IFERROR(VLOOKUP($A233,#REF!,26,FALSE),"0")</f>
        <v>0</v>
      </c>
      <c r="AB233" s="53" t="str">
        <f>IFERROR(VLOOKUP($A233,#REF!,26,FALSE),"0")</f>
        <v>0</v>
      </c>
      <c r="AC233" s="56">
        <f t="shared" si="84"/>
        <v>0</v>
      </c>
      <c r="AE233" s="53" t="e">
        <f>$A$44</f>
        <v>#REF!</v>
      </c>
      <c r="AF233" s="53" t="str">
        <f>IFERROR(VLOOKUP($A233,#REF!,27,FALSE),"0")</f>
        <v>0</v>
      </c>
      <c r="AG233" s="53" t="str">
        <f>IFERROR(VLOOKUP($A233,#REF!,27,FALSE),"0")</f>
        <v>0</v>
      </c>
      <c r="AH233" s="53" t="str">
        <f>IFERROR(VLOOKUP($A233,#REF!,27,FALSE),"0")</f>
        <v>0</v>
      </c>
      <c r="AI233" s="53" t="str">
        <f>IFERROR(VLOOKUP($A233,#REF!,27,FALSE),"0")</f>
        <v>0</v>
      </c>
      <c r="AJ233" s="53" t="str">
        <f>IFERROR(VLOOKUP($A233,#REF!,27,FALSE),"0")</f>
        <v>0</v>
      </c>
      <c r="AK233" s="53" t="str">
        <f>IFERROR(VLOOKUP($A233,#REF!,27,FALSE),"0")</f>
        <v>0</v>
      </c>
      <c r="AL233" s="53" t="str">
        <f>IFERROR(VLOOKUP($A233,#REF!,27,FALSE),"0")</f>
        <v>0</v>
      </c>
      <c r="AM233" s="53" t="str">
        <f>IFERROR(VLOOKUP($A233,#REF!,27,FALSE),"0")</f>
        <v>0</v>
      </c>
      <c r="AN233" s="53" t="str">
        <f>IFERROR(VLOOKUP($A233,#REF!,27,FALSE),"0")</f>
        <v>0</v>
      </c>
      <c r="AO233" s="53" t="str">
        <f>IFERROR(VLOOKUP($A233,#REF!,27,FALSE),"0")</f>
        <v>0</v>
      </c>
      <c r="AP233" s="53" t="str">
        <f>IFERROR(VLOOKUP($A233,#REF!,27,FALSE),"0")</f>
        <v>0</v>
      </c>
      <c r="AQ233" s="53" t="str">
        <f>IFERROR(VLOOKUP($A233,#REF!,27,FALSE),"0")</f>
        <v>0</v>
      </c>
      <c r="AR233" s="56">
        <f t="shared" si="85"/>
        <v>0</v>
      </c>
      <c r="AT233" s="53" t="e">
        <f>$A$44</f>
        <v>#REF!</v>
      </c>
      <c r="AU233" s="53" t="str">
        <f>IFERROR(VLOOKUP($A233,#REF!,28,FALSE),"0")</f>
        <v>0</v>
      </c>
      <c r="AV233" s="53" t="str">
        <f>IFERROR(VLOOKUP($A233,#REF!,28,FALSE),"0")</f>
        <v>0</v>
      </c>
      <c r="AW233" s="53" t="str">
        <f>IFERROR(VLOOKUP($A233,#REF!,28,FALSE),"0")</f>
        <v>0</v>
      </c>
      <c r="AX233" s="53" t="str">
        <f>IFERROR(VLOOKUP($A233,#REF!,28,FALSE),"0")</f>
        <v>0</v>
      </c>
      <c r="AY233" s="53" t="str">
        <f>IFERROR(VLOOKUP($A233,#REF!,28,FALSE),"0")</f>
        <v>0</v>
      </c>
      <c r="AZ233" s="53" t="str">
        <f>IFERROR(VLOOKUP($A233,#REF!,28,FALSE),"0")</f>
        <v>0</v>
      </c>
      <c r="BA233" s="53" t="str">
        <f>IFERROR(VLOOKUP($A233,#REF!,28,FALSE),"0")</f>
        <v>0</v>
      </c>
      <c r="BB233" s="53" t="str">
        <f>IFERROR(VLOOKUP($A233,#REF!,28,FALSE),"0")</f>
        <v>0</v>
      </c>
      <c r="BC233" s="53" t="str">
        <f>IFERROR(VLOOKUP($A233,#REF!,28,FALSE),"0")</f>
        <v>0</v>
      </c>
      <c r="BD233" s="53" t="str">
        <f>IFERROR(VLOOKUP($A233,#REF!,28,FALSE),"0")</f>
        <v>0</v>
      </c>
      <c r="BE233" s="53" t="str">
        <f>IFERROR(VLOOKUP($A233,#REF!,28,FALSE),"0")</f>
        <v>0</v>
      </c>
      <c r="BF233" s="53" t="str">
        <f>IFERROR(VLOOKUP($A233,#REF!,28,FALSE),"0")</f>
        <v>0</v>
      </c>
      <c r="BG233" s="56">
        <f t="shared" si="86"/>
        <v>0</v>
      </c>
      <c r="BI233" s="53" t="e">
        <f>$A$44</f>
        <v>#REF!</v>
      </c>
      <c r="BJ233" s="53" t="str">
        <f>IFERROR(VLOOKUP($A233,#REF!,29,FALSE),"0")</f>
        <v>0</v>
      </c>
      <c r="BK233" s="53" t="str">
        <f>IFERROR(VLOOKUP($A233,#REF!,29,FALSE),"0")</f>
        <v>0</v>
      </c>
      <c r="BL233" s="53" t="str">
        <f>IFERROR(VLOOKUP($A233,#REF!,29,FALSE),"0")</f>
        <v>0</v>
      </c>
      <c r="BM233" s="53" t="str">
        <f>IFERROR(VLOOKUP($A233,#REF!,29,FALSE),"0")</f>
        <v>0</v>
      </c>
      <c r="BN233" s="53" t="str">
        <f>IFERROR(VLOOKUP($A233,#REF!,29,FALSE),"0")</f>
        <v>0</v>
      </c>
      <c r="BO233" s="53" t="str">
        <f>IFERROR(VLOOKUP($A233,#REF!,29,FALSE),"0")</f>
        <v>0</v>
      </c>
      <c r="BP233" s="53" t="str">
        <f>IFERROR(VLOOKUP($A233,#REF!,29,FALSE),"0")</f>
        <v>0</v>
      </c>
      <c r="BQ233" s="53" t="str">
        <f>IFERROR(VLOOKUP($A233,#REF!,29,FALSE),"0")</f>
        <v>0</v>
      </c>
      <c r="BR233" s="53" t="str">
        <f>IFERROR(VLOOKUP($A233,#REF!,29,FALSE),"0")</f>
        <v>0</v>
      </c>
      <c r="BS233" s="53" t="str">
        <f>IFERROR(VLOOKUP($A233,#REF!,29,FALSE),"0")</f>
        <v>0</v>
      </c>
      <c r="BT233" s="53" t="str">
        <f>IFERROR(VLOOKUP($A233,#REF!,29,FALSE),"0")</f>
        <v>0</v>
      </c>
      <c r="BU233" s="53" t="str">
        <f>IFERROR(VLOOKUP($A233,#REF!,29,FALSE),"0")</f>
        <v>0</v>
      </c>
      <c r="BV233" s="56">
        <f t="shared" si="87"/>
        <v>0</v>
      </c>
    </row>
    <row r="234" spans="1:104" x14ac:dyDescent="0.25">
      <c r="A234" s="53" t="str">
        <f>$A$45</f>
        <v>kentoksu</v>
      </c>
      <c r="B234" s="53" t="str">
        <f>IFERROR(VLOOKUP($A234,#REF!,25,FALSE),"0")</f>
        <v>0</v>
      </c>
      <c r="C234" s="53" t="str">
        <f>IFERROR(VLOOKUP($A234,#REF!,25,FALSE),"0")</f>
        <v>0</v>
      </c>
      <c r="D234" s="53" t="str">
        <f>IFERROR(VLOOKUP($A234,#REF!,25,FALSE),"0")</f>
        <v>0</v>
      </c>
      <c r="E234" s="53" t="str">
        <f>IFERROR(VLOOKUP($A234,#REF!,25,FALSE),"0")</f>
        <v>0</v>
      </c>
      <c r="F234" s="53" t="str">
        <f>IFERROR(VLOOKUP($A234,#REF!,25,FALSE),"0")</f>
        <v>0</v>
      </c>
      <c r="G234" s="53" t="str">
        <f>IFERROR(VLOOKUP($A234,#REF!,25,FALSE),"0")</f>
        <v>0</v>
      </c>
      <c r="H234" s="53" t="str">
        <f>IFERROR(VLOOKUP($A234,#REF!,25,FALSE),"0")</f>
        <v>0</v>
      </c>
      <c r="I234" s="53" t="str">
        <f>IFERROR(VLOOKUP($A234,#REF!,25,FALSE),"0")</f>
        <v>0</v>
      </c>
      <c r="J234" s="53" t="str">
        <f>IFERROR(VLOOKUP($A234,#REF!,25,FALSE),"0")</f>
        <v>0</v>
      </c>
      <c r="K234" s="53" t="str">
        <f>IFERROR(VLOOKUP($A234,#REF!,25,FALSE),"0")</f>
        <v>0</v>
      </c>
      <c r="L234" s="53" t="str">
        <f>IFERROR(VLOOKUP($A234,#REF!,25,FALSE),"0")</f>
        <v>0</v>
      </c>
      <c r="M234" s="53" t="str">
        <f>IFERROR(VLOOKUP($A234,#REF!,25,FALSE),"0")</f>
        <v>0</v>
      </c>
      <c r="N234" s="56">
        <f t="shared" si="83"/>
        <v>0</v>
      </c>
      <c r="P234" s="53" t="str">
        <f>$A$45</f>
        <v>kentoksu</v>
      </c>
      <c r="Q234" s="53" t="str">
        <f>IFERROR(VLOOKUP($A234,#REF!,26,FALSE),"0")</f>
        <v>0</v>
      </c>
      <c r="R234" s="53" t="str">
        <f>IFERROR(VLOOKUP($A234,#REF!,26,FALSE),"0")</f>
        <v>0</v>
      </c>
      <c r="S234" s="53" t="str">
        <f>IFERROR(VLOOKUP($A234,#REF!,26,FALSE),"0")</f>
        <v>0</v>
      </c>
      <c r="T234" s="53" t="str">
        <f>IFERROR(VLOOKUP($A234,#REF!,26,FALSE),"0")</f>
        <v>0</v>
      </c>
      <c r="U234" s="53" t="str">
        <f>IFERROR(VLOOKUP($A234,#REF!,26,FALSE),"0")</f>
        <v>0</v>
      </c>
      <c r="V234" s="53" t="str">
        <f>IFERROR(VLOOKUP($A234,#REF!,26,FALSE),"0")</f>
        <v>0</v>
      </c>
      <c r="W234" s="53" t="str">
        <f>IFERROR(VLOOKUP($A234,#REF!,26,FALSE),"0")</f>
        <v>0</v>
      </c>
      <c r="X234" s="53" t="str">
        <f>IFERROR(VLOOKUP($A234,#REF!,26,FALSE),"0")</f>
        <v>0</v>
      </c>
      <c r="Y234" s="53" t="str">
        <f>IFERROR(VLOOKUP($A234,#REF!,26,FALSE),"0")</f>
        <v>0</v>
      </c>
      <c r="Z234" s="53" t="str">
        <f>IFERROR(VLOOKUP($A234,#REF!,26,FALSE),"0")</f>
        <v>0</v>
      </c>
      <c r="AA234" s="53" t="str">
        <f>IFERROR(VLOOKUP($A234,#REF!,26,FALSE),"0")</f>
        <v>0</v>
      </c>
      <c r="AB234" s="53" t="str">
        <f>IFERROR(VLOOKUP($A234,#REF!,26,FALSE),"0")</f>
        <v>0</v>
      </c>
      <c r="AC234" s="56">
        <f t="shared" si="84"/>
        <v>0</v>
      </c>
      <c r="AE234" s="53" t="str">
        <f>$A$45</f>
        <v>kentoksu</v>
      </c>
      <c r="AF234" s="53" t="str">
        <f>IFERROR(VLOOKUP($A234,#REF!,27,FALSE),"0")</f>
        <v>0</v>
      </c>
      <c r="AG234" s="53" t="str">
        <f>IFERROR(VLOOKUP($A234,#REF!,27,FALSE),"0")</f>
        <v>0</v>
      </c>
      <c r="AH234" s="53" t="str">
        <f>IFERROR(VLOOKUP($A234,#REF!,27,FALSE),"0")</f>
        <v>0</v>
      </c>
      <c r="AI234" s="53" t="str">
        <f>IFERROR(VLOOKUP($A234,#REF!,27,FALSE),"0")</f>
        <v>0</v>
      </c>
      <c r="AJ234" s="53" t="str">
        <f>IFERROR(VLOOKUP($A234,#REF!,27,FALSE),"0")</f>
        <v>0</v>
      </c>
      <c r="AK234" s="53" t="str">
        <f>IFERROR(VLOOKUP($A234,#REF!,27,FALSE),"0")</f>
        <v>0</v>
      </c>
      <c r="AL234" s="53" t="str">
        <f>IFERROR(VLOOKUP($A234,#REF!,27,FALSE),"0")</f>
        <v>0</v>
      </c>
      <c r="AM234" s="53" t="str">
        <f>IFERROR(VLOOKUP($A234,#REF!,27,FALSE),"0")</f>
        <v>0</v>
      </c>
      <c r="AN234" s="53" t="str">
        <f>IFERROR(VLOOKUP($A234,#REF!,27,FALSE),"0")</f>
        <v>0</v>
      </c>
      <c r="AO234" s="53" t="str">
        <f>IFERROR(VLOOKUP($A234,#REF!,27,FALSE),"0")</f>
        <v>0</v>
      </c>
      <c r="AP234" s="53" t="str">
        <f>IFERROR(VLOOKUP($A234,#REF!,27,FALSE),"0")</f>
        <v>0</v>
      </c>
      <c r="AQ234" s="53" t="str">
        <f>IFERROR(VLOOKUP($A234,#REF!,27,FALSE),"0")</f>
        <v>0</v>
      </c>
      <c r="AR234" s="56">
        <f t="shared" si="85"/>
        <v>0</v>
      </c>
      <c r="AT234" s="53" t="str">
        <f>$A$45</f>
        <v>kentoksu</v>
      </c>
      <c r="AU234" s="53" t="str">
        <f>IFERROR(VLOOKUP($A234,#REF!,28,FALSE),"0")</f>
        <v>0</v>
      </c>
      <c r="AV234" s="53" t="str">
        <f>IFERROR(VLOOKUP($A234,#REF!,28,FALSE),"0")</f>
        <v>0</v>
      </c>
      <c r="AW234" s="53" t="str">
        <f>IFERROR(VLOOKUP($A234,#REF!,28,FALSE),"0")</f>
        <v>0</v>
      </c>
      <c r="AX234" s="53" t="str">
        <f>IFERROR(VLOOKUP($A234,#REF!,28,FALSE),"0")</f>
        <v>0</v>
      </c>
      <c r="AY234" s="53" t="str">
        <f>IFERROR(VLOOKUP($A234,#REF!,28,FALSE),"0")</f>
        <v>0</v>
      </c>
      <c r="AZ234" s="53" t="str">
        <f>IFERROR(VLOOKUP($A234,#REF!,28,FALSE),"0")</f>
        <v>0</v>
      </c>
      <c r="BA234" s="53" t="str">
        <f>IFERROR(VLOOKUP($A234,#REF!,28,FALSE),"0")</f>
        <v>0</v>
      </c>
      <c r="BB234" s="53" t="str">
        <f>IFERROR(VLOOKUP($A234,#REF!,28,FALSE),"0")</f>
        <v>0</v>
      </c>
      <c r="BC234" s="53" t="str">
        <f>IFERROR(VLOOKUP($A234,#REF!,28,FALSE),"0")</f>
        <v>0</v>
      </c>
      <c r="BD234" s="53" t="str">
        <f>IFERROR(VLOOKUP($A234,#REF!,28,FALSE),"0")</f>
        <v>0</v>
      </c>
      <c r="BE234" s="53" t="str">
        <f>IFERROR(VLOOKUP($A234,#REF!,28,FALSE),"0")</f>
        <v>0</v>
      </c>
      <c r="BF234" s="53" t="str">
        <f>IFERROR(VLOOKUP($A234,#REF!,28,FALSE),"0")</f>
        <v>0</v>
      </c>
      <c r="BG234" s="56">
        <f t="shared" si="86"/>
        <v>0</v>
      </c>
      <c r="BI234" s="53" t="str">
        <f>$A$45</f>
        <v>kentoksu</v>
      </c>
      <c r="BJ234" s="53" t="str">
        <f>IFERROR(VLOOKUP($A234,#REF!,29,FALSE),"0")</f>
        <v>0</v>
      </c>
      <c r="BK234" s="53" t="str">
        <f>IFERROR(VLOOKUP($A234,#REF!,29,FALSE),"0")</f>
        <v>0</v>
      </c>
      <c r="BL234" s="53" t="str">
        <f>IFERROR(VLOOKUP($A234,#REF!,29,FALSE),"0")</f>
        <v>0</v>
      </c>
      <c r="BM234" s="53" t="str">
        <f>IFERROR(VLOOKUP($A234,#REF!,29,FALSE),"0")</f>
        <v>0</v>
      </c>
      <c r="BN234" s="53" t="str">
        <f>IFERROR(VLOOKUP($A234,#REF!,29,FALSE),"0")</f>
        <v>0</v>
      </c>
      <c r="BO234" s="53" t="str">
        <f>IFERROR(VLOOKUP($A234,#REF!,29,FALSE),"0")</f>
        <v>0</v>
      </c>
      <c r="BP234" s="53" t="str">
        <f>IFERROR(VLOOKUP($A234,#REF!,29,FALSE),"0")</f>
        <v>0</v>
      </c>
      <c r="BQ234" s="53" t="str">
        <f>IFERROR(VLOOKUP($A234,#REF!,29,FALSE),"0")</f>
        <v>0</v>
      </c>
      <c r="BR234" s="53" t="str">
        <f>IFERROR(VLOOKUP($A234,#REF!,29,FALSE),"0")</f>
        <v>0</v>
      </c>
      <c r="BS234" s="53" t="str">
        <f>IFERROR(VLOOKUP($A234,#REF!,29,FALSE),"0")</f>
        <v>0</v>
      </c>
      <c r="BT234" s="53" t="str">
        <f>IFERROR(VLOOKUP($A234,#REF!,29,FALSE),"0")</f>
        <v>0</v>
      </c>
      <c r="BU234" s="53" t="str">
        <f>IFERROR(VLOOKUP($A234,#REF!,29,FALSE),"0")</f>
        <v>0</v>
      </c>
      <c r="BV234" s="56">
        <f t="shared" si="87"/>
        <v>0</v>
      </c>
    </row>
    <row r="235" spans="1:104" x14ac:dyDescent="0.25">
      <c r="A235" s="53" t="e">
        <f>$A$46</f>
        <v>#REF!</v>
      </c>
      <c r="B235" s="53" t="str">
        <f>IFERROR(VLOOKUP($A235,#REF!,25,FALSE),"0")</f>
        <v>0</v>
      </c>
      <c r="C235" s="53" t="str">
        <f>IFERROR(VLOOKUP($A235,#REF!,25,FALSE),"0")</f>
        <v>0</v>
      </c>
      <c r="D235" s="53" t="str">
        <f>IFERROR(VLOOKUP($A235,#REF!,25,FALSE),"0")</f>
        <v>0</v>
      </c>
      <c r="E235" s="53" t="str">
        <f>IFERROR(VLOOKUP($A235,#REF!,25,FALSE),"0")</f>
        <v>0</v>
      </c>
      <c r="F235" s="53" t="str">
        <f>IFERROR(VLOOKUP($A235,#REF!,25,FALSE),"0")</f>
        <v>0</v>
      </c>
      <c r="G235" s="53" t="str">
        <f>IFERROR(VLOOKUP($A235,#REF!,25,FALSE),"0")</f>
        <v>0</v>
      </c>
      <c r="H235" s="53" t="str">
        <f>IFERROR(VLOOKUP($A235,#REF!,25,FALSE),"0")</f>
        <v>0</v>
      </c>
      <c r="I235" s="53" t="str">
        <f>IFERROR(VLOOKUP($A235,#REF!,25,FALSE),"0")</f>
        <v>0</v>
      </c>
      <c r="J235" s="53" t="str">
        <f>IFERROR(VLOOKUP($A235,#REF!,25,FALSE),"0")</f>
        <v>0</v>
      </c>
      <c r="K235" s="53" t="str">
        <f>IFERROR(VLOOKUP($A235,#REF!,25,FALSE),"0")</f>
        <v>0</v>
      </c>
      <c r="L235" s="53" t="str">
        <f>IFERROR(VLOOKUP($A235,#REF!,25,FALSE),"0")</f>
        <v>0</v>
      </c>
      <c r="M235" s="53" t="str">
        <f>IFERROR(VLOOKUP($A235,#REF!,25,FALSE),"0")</f>
        <v>0</v>
      </c>
      <c r="N235" s="56">
        <f t="shared" si="83"/>
        <v>0</v>
      </c>
      <c r="P235" s="53" t="e">
        <f>$A$46</f>
        <v>#REF!</v>
      </c>
      <c r="Q235" s="53" t="str">
        <f>IFERROR(VLOOKUP($A235,#REF!,26,FALSE),"0")</f>
        <v>0</v>
      </c>
      <c r="R235" s="53" t="str">
        <f>IFERROR(VLOOKUP($A235,#REF!,26,FALSE),"0")</f>
        <v>0</v>
      </c>
      <c r="S235" s="53" t="str">
        <f>IFERROR(VLOOKUP($A235,#REF!,26,FALSE),"0")</f>
        <v>0</v>
      </c>
      <c r="T235" s="53" t="str">
        <f>IFERROR(VLOOKUP($A235,#REF!,26,FALSE),"0")</f>
        <v>0</v>
      </c>
      <c r="U235" s="53" t="str">
        <f>IFERROR(VLOOKUP($A235,#REF!,26,FALSE),"0")</f>
        <v>0</v>
      </c>
      <c r="V235" s="53" t="str">
        <f>IFERROR(VLOOKUP($A235,#REF!,26,FALSE),"0")</f>
        <v>0</v>
      </c>
      <c r="W235" s="53" t="str">
        <f>IFERROR(VLOOKUP($A235,#REF!,26,FALSE),"0")</f>
        <v>0</v>
      </c>
      <c r="X235" s="53" t="str">
        <f>IFERROR(VLOOKUP($A235,#REF!,26,FALSE),"0")</f>
        <v>0</v>
      </c>
      <c r="Y235" s="53" t="str">
        <f>IFERROR(VLOOKUP($A235,#REF!,26,FALSE),"0")</f>
        <v>0</v>
      </c>
      <c r="Z235" s="53" t="str">
        <f>IFERROR(VLOOKUP($A235,#REF!,26,FALSE),"0")</f>
        <v>0</v>
      </c>
      <c r="AA235" s="53" t="str">
        <f>IFERROR(VLOOKUP($A235,#REF!,26,FALSE),"0")</f>
        <v>0</v>
      </c>
      <c r="AB235" s="53" t="str">
        <f>IFERROR(VLOOKUP($A235,#REF!,26,FALSE),"0")</f>
        <v>0</v>
      </c>
      <c r="AC235" s="56">
        <f t="shared" si="84"/>
        <v>0</v>
      </c>
      <c r="AE235" s="53" t="e">
        <f>$A$46</f>
        <v>#REF!</v>
      </c>
      <c r="AF235" s="53" t="str">
        <f>IFERROR(VLOOKUP($A235,#REF!,27,FALSE),"0")</f>
        <v>0</v>
      </c>
      <c r="AG235" s="53" t="str">
        <f>IFERROR(VLOOKUP($A235,#REF!,27,FALSE),"0")</f>
        <v>0</v>
      </c>
      <c r="AH235" s="53" t="str">
        <f>IFERROR(VLOOKUP($A235,#REF!,27,FALSE),"0")</f>
        <v>0</v>
      </c>
      <c r="AI235" s="53" t="str">
        <f>IFERROR(VLOOKUP($A235,#REF!,27,FALSE),"0")</f>
        <v>0</v>
      </c>
      <c r="AJ235" s="53" t="str">
        <f>IFERROR(VLOOKUP($A235,#REF!,27,FALSE),"0")</f>
        <v>0</v>
      </c>
      <c r="AK235" s="53" t="str">
        <f>IFERROR(VLOOKUP($A235,#REF!,27,FALSE),"0")</f>
        <v>0</v>
      </c>
      <c r="AL235" s="53" t="str">
        <f>IFERROR(VLOOKUP($A235,#REF!,27,FALSE),"0")</f>
        <v>0</v>
      </c>
      <c r="AM235" s="53" t="str">
        <f>IFERROR(VLOOKUP($A235,#REF!,27,FALSE),"0")</f>
        <v>0</v>
      </c>
      <c r="AN235" s="53" t="str">
        <f>IFERROR(VLOOKUP($A235,#REF!,27,FALSE),"0")</f>
        <v>0</v>
      </c>
      <c r="AO235" s="53" t="str">
        <f>IFERROR(VLOOKUP($A235,#REF!,27,FALSE),"0")</f>
        <v>0</v>
      </c>
      <c r="AP235" s="53" t="str">
        <f>IFERROR(VLOOKUP($A235,#REF!,27,FALSE),"0")</f>
        <v>0</v>
      </c>
      <c r="AQ235" s="53" t="str">
        <f>IFERROR(VLOOKUP($A235,#REF!,27,FALSE),"0")</f>
        <v>0</v>
      </c>
      <c r="AR235" s="56">
        <f t="shared" si="85"/>
        <v>0</v>
      </c>
      <c r="AT235" s="53" t="e">
        <f>$A$46</f>
        <v>#REF!</v>
      </c>
      <c r="AU235" s="53" t="str">
        <f>IFERROR(VLOOKUP($A235,#REF!,28,FALSE),"0")</f>
        <v>0</v>
      </c>
      <c r="AV235" s="53" t="str">
        <f>IFERROR(VLOOKUP($A235,#REF!,28,FALSE),"0")</f>
        <v>0</v>
      </c>
      <c r="AW235" s="53" t="str">
        <f>IFERROR(VLOOKUP($A235,#REF!,28,FALSE),"0")</f>
        <v>0</v>
      </c>
      <c r="AX235" s="53" t="str">
        <f>IFERROR(VLOOKUP($A235,#REF!,28,FALSE),"0")</f>
        <v>0</v>
      </c>
      <c r="AY235" s="53" t="str">
        <f>IFERROR(VLOOKUP($A235,#REF!,28,FALSE),"0")</f>
        <v>0</v>
      </c>
      <c r="AZ235" s="53" t="str">
        <f>IFERROR(VLOOKUP($A235,#REF!,28,FALSE),"0")</f>
        <v>0</v>
      </c>
      <c r="BA235" s="53" t="str">
        <f>IFERROR(VLOOKUP($A235,#REF!,28,FALSE),"0")</f>
        <v>0</v>
      </c>
      <c r="BB235" s="53" t="str">
        <f>IFERROR(VLOOKUP($A235,#REF!,28,FALSE),"0")</f>
        <v>0</v>
      </c>
      <c r="BC235" s="53" t="str">
        <f>IFERROR(VLOOKUP($A235,#REF!,28,FALSE),"0")</f>
        <v>0</v>
      </c>
      <c r="BD235" s="53" t="str">
        <f>IFERROR(VLOOKUP($A235,#REF!,28,FALSE),"0")</f>
        <v>0</v>
      </c>
      <c r="BE235" s="53" t="str">
        <f>IFERROR(VLOOKUP($A235,#REF!,28,FALSE),"0")</f>
        <v>0</v>
      </c>
      <c r="BF235" s="53" t="str">
        <f>IFERROR(VLOOKUP($A235,#REF!,28,FALSE),"0")</f>
        <v>0</v>
      </c>
      <c r="BG235" s="56">
        <f t="shared" si="86"/>
        <v>0</v>
      </c>
      <c r="BI235" s="53" t="e">
        <f>$A$46</f>
        <v>#REF!</v>
      </c>
      <c r="BJ235" s="53" t="str">
        <f>IFERROR(VLOOKUP($A235,#REF!,29,FALSE),"0")</f>
        <v>0</v>
      </c>
      <c r="BK235" s="53" t="str">
        <f>IFERROR(VLOOKUP($A235,#REF!,29,FALSE),"0")</f>
        <v>0</v>
      </c>
      <c r="BL235" s="53" t="str">
        <f>IFERROR(VLOOKUP($A235,#REF!,29,FALSE),"0")</f>
        <v>0</v>
      </c>
      <c r="BM235" s="53" t="str">
        <f>IFERROR(VLOOKUP($A235,#REF!,29,FALSE),"0")</f>
        <v>0</v>
      </c>
      <c r="BN235" s="53" t="str">
        <f>IFERROR(VLOOKUP($A235,#REF!,29,FALSE),"0")</f>
        <v>0</v>
      </c>
      <c r="BO235" s="53" t="str">
        <f>IFERROR(VLOOKUP($A235,#REF!,29,FALSE),"0")</f>
        <v>0</v>
      </c>
      <c r="BP235" s="53" t="str">
        <f>IFERROR(VLOOKUP($A235,#REF!,29,FALSE),"0")</f>
        <v>0</v>
      </c>
      <c r="BQ235" s="53" t="str">
        <f>IFERROR(VLOOKUP($A235,#REF!,29,FALSE),"0")</f>
        <v>0</v>
      </c>
      <c r="BR235" s="53" t="str">
        <f>IFERROR(VLOOKUP($A235,#REF!,29,FALSE),"0")</f>
        <v>0</v>
      </c>
      <c r="BS235" s="53" t="str">
        <f>IFERROR(VLOOKUP($A235,#REF!,29,FALSE),"0")</f>
        <v>0</v>
      </c>
      <c r="BT235" s="53" t="str">
        <f>IFERROR(VLOOKUP($A235,#REF!,29,FALSE),"0")</f>
        <v>0</v>
      </c>
      <c r="BU235" s="53" t="str">
        <f>IFERROR(VLOOKUP($A235,#REF!,29,FALSE),"0")</f>
        <v>0</v>
      </c>
      <c r="BV235" s="56">
        <f t="shared" si="87"/>
        <v>0</v>
      </c>
    </row>
    <row r="236" spans="1:104" s="72" customFormat="1" ht="18" thickBot="1" x14ac:dyDescent="0.3"/>
    <row r="237" spans="1:104" x14ac:dyDescent="0.25">
      <c r="B237" s="53" t="s">
        <v>100</v>
      </c>
      <c r="C237" s="53" t="s">
        <v>101</v>
      </c>
      <c r="D237" s="53" t="s">
        <v>102</v>
      </c>
      <c r="E237" s="53" t="s">
        <v>103</v>
      </c>
      <c r="F237" s="53" t="s">
        <v>104</v>
      </c>
      <c r="G237" s="53" t="s">
        <v>105</v>
      </c>
      <c r="H237" s="53" t="s">
        <v>106</v>
      </c>
      <c r="I237" s="53" t="s">
        <v>107</v>
      </c>
      <c r="J237" s="53" t="s">
        <v>108</v>
      </c>
      <c r="K237" s="53" t="s">
        <v>109</v>
      </c>
      <c r="L237" s="53" t="s">
        <v>110</v>
      </c>
      <c r="M237" s="53" t="s">
        <v>111</v>
      </c>
      <c r="N237" s="56" t="s">
        <v>6</v>
      </c>
      <c r="Q237" s="53" t="s">
        <v>100</v>
      </c>
      <c r="R237" s="53" t="s">
        <v>101</v>
      </c>
      <c r="S237" s="53" t="s">
        <v>102</v>
      </c>
      <c r="T237" s="53" t="s">
        <v>103</v>
      </c>
      <c r="U237" s="53" t="s">
        <v>104</v>
      </c>
      <c r="V237" s="53" t="s">
        <v>105</v>
      </c>
      <c r="W237" s="53" t="s">
        <v>106</v>
      </c>
      <c r="X237" s="53" t="s">
        <v>107</v>
      </c>
      <c r="Y237" s="53" t="s">
        <v>108</v>
      </c>
      <c r="Z237" s="53" t="s">
        <v>109</v>
      </c>
      <c r="AA237" s="53" t="s">
        <v>110</v>
      </c>
      <c r="AB237" s="53" t="s">
        <v>111</v>
      </c>
      <c r="AC237" s="56" t="s">
        <v>6</v>
      </c>
      <c r="AF237" s="53" t="s">
        <v>100</v>
      </c>
      <c r="AG237" s="53" t="s">
        <v>101</v>
      </c>
      <c r="AH237" s="53" t="s">
        <v>102</v>
      </c>
      <c r="AI237" s="53" t="s">
        <v>103</v>
      </c>
      <c r="AJ237" s="53" t="s">
        <v>104</v>
      </c>
      <c r="AK237" s="53" t="s">
        <v>105</v>
      </c>
      <c r="AL237" s="53" t="s">
        <v>106</v>
      </c>
      <c r="AM237" s="53" t="s">
        <v>107</v>
      </c>
      <c r="AN237" s="53" t="s">
        <v>108</v>
      </c>
      <c r="AO237" s="53" t="s">
        <v>109</v>
      </c>
      <c r="AP237" s="53" t="s">
        <v>110</v>
      </c>
      <c r="AQ237" s="53" t="s">
        <v>111</v>
      </c>
      <c r="AR237" s="56" t="s">
        <v>6</v>
      </c>
      <c r="AU237" s="53" t="s">
        <v>100</v>
      </c>
      <c r="AV237" s="53" t="s">
        <v>101</v>
      </c>
      <c r="AW237" s="53" t="s">
        <v>102</v>
      </c>
      <c r="AX237" s="53" t="s">
        <v>103</v>
      </c>
      <c r="AY237" s="53" t="s">
        <v>104</v>
      </c>
      <c r="AZ237" s="53" t="s">
        <v>105</v>
      </c>
      <c r="BA237" s="53" t="s">
        <v>106</v>
      </c>
      <c r="BB237" s="53" t="s">
        <v>107</v>
      </c>
      <c r="BC237" s="53" t="s">
        <v>108</v>
      </c>
      <c r="BD237" s="53" t="s">
        <v>109</v>
      </c>
      <c r="BE237" s="53" t="s">
        <v>110</v>
      </c>
      <c r="BF237" s="53" t="s">
        <v>111</v>
      </c>
      <c r="BG237" s="56" t="s">
        <v>6</v>
      </c>
    </row>
    <row r="238" spans="1:104" x14ac:dyDescent="0.25">
      <c r="A238" s="54" t="s">
        <v>58</v>
      </c>
      <c r="N238" s="56"/>
      <c r="P238" s="54" t="s">
        <v>78</v>
      </c>
      <c r="AC238" s="56"/>
      <c r="AE238" s="54" t="s">
        <v>56</v>
      </c>
      <c r="AR238" s="56"/>
      <c r="AT238" s="54" t="s">
        <v>91</v>
      </c>
      <c r="BG238" s="56"/>
    </row>
    <row r="239" spans="1:104" x14ac:dyDescent="0.25">
      <c r="A239" s="53" t="e">
        <f>$A$3</f>
        <v>#REF!</v>
      </c>
      <c r="B239" s="53" t="str">
        <f>IFERROR(VLOOKUP($A239,#REF!,38,FALSE),"0")</f>
        <v>0</v>
      </c>
      <c r="C239" s="53" t="str">
        <f>IFERROR(VLOOKUP($A239,#REF!,38,FALSE),"0")</f>
        <v>0</v>
      </c>
      <c r="D239" s="53" t="str">
        <f>IFERROR(VLOOKUP($A239,#REF!,38,FALSE),"0")</f>
        <v>0</v>
      </c>
      <c r="E239" s="53" t="str">
        <f>IFERROR(VLOOKUP($A239,#REF!,38,FALSE),"0")</f>
        <v>0</v>
      </c>
      <c r="F239" s="53" t="str">
        <f>IFERROR(VLOOKUP($A239,#REF!,38,FALSE),"0")</f>
        <v>0</v>
      </c>
      <c r="G239" s="53" t="str">
        <f>IFERROR(VLOOKUP($A239,#REF!,38,FALSE),"0")</f>
        <v>0</v>
      </c>
      <c r="H239" s="53" t="str">
        <f>IFERROR(VLOOKUP($A239,#REF!,38,FALSE),"0")</f>
        <v>0</v>
      </c>
      <c r="I239" s="53" t="str">
        <f>IFERROR(VLOOKUP($A239,#REF!,38,FALSE),"0")</f>
        <v>0</v>
      </c>
      <c r="J239" s="53" t="str">
        <f>IFERROR(VLOOKUP($A239,#REF!,38,FALSE),"0")</f>
        <v>0</v>
      </c>
      <c r="K239" s="53" t="str">
        <f>IFERROR(VLOOKUP($A239,#REF!,38,FALSE),"0")</f>
        <v>0</v>
      </c>
      <c r="L239" s="53" t="str">
        <f>IFERROR(VLOOKUP($A239,#REF!,38,FALSE),"0")</f>
        <v>0</v>
      </c>
      <c r="M239" s="53" t="str">
        <f>IFERROR(VLOOKUP($A239,#REF!,38,FALSE),"0")</f>
        <v>0</v>
      </c>
      <c r="N239" s="56">
        <f t="shared" ref="N239:N282" si="88">SUM(B239:M239)</f>
        <v>0</v>
      </c>
      <c r="P239" s="53" t="e">
        <f>$A$3</f>
        <v>#REF!</v>
      </c>
      <c r="Q239" s="53" t="str">
        <f>IFERROR(VLOOKUP($A239,#REF!,39,FALSE),"0")</f>
        <v>0</v>
      </c>
      <c r="R239" s="53" t="str">
        <f>IFERROR(VLOOKUP($A239,#REF!,39,FALSE),"0")</f>
        <v>0</v>
      </c>
      <c r="S239" s="53" t="str">
        <f>IFERROR(VLOOKUP($A239,#REF!,39,FALSE),"0")</f>
        <v>0</v>
      </c>
      <c r="T239" s="53" t="str">
        <f>IFERROR(VLOOKUP($A239,#REF!,39,FALSE),"0")</f>
        <v>0</v>
      </c>
      <c r="U239" s="53" t="str">
        <f>IFERROR(VLOOKUP($A239,#REF!,39,FALSE),"0")</f>
        <v>0</v>
      </c>
      <c r="V239" s="53" t="str">
        <f>IFERROR(VLOOKUP($A239,#REF!,39,FALSE),"0")</f>
        <v>0</v>
      </c>
      <c r="W239" s="53" t="str">
        <f>IFERROR(VLOOKUP($A239,#REF!,39,FALSE),"0")</f>
        <v>0</v>
      </c>
      <c r="X239" s="53" t="str">
        <f>IFERROR(VLOOKUP($A239,#REF!,39,FALSE),"0")</f>
        <v>0</v>
      </c>
      <c r="Y239" s="53" t="str">
        <f>IFERROR(VLOOKUP($A239,#REF!,39,FALSE),"0")</f>
        <v>0</v>
      </c>
      <c r="Z239" s="53" t="str">
        <f>IFERROR(VLOOKUP($A239,#REF!,39,FALSE),"0")</f>
        <v>0</v>
      </c>
      <c r="AA239" s="53" t="str">
        <f>IFERROR(VLOOKUP($A239,#REF!,39,FALSE),"0")</f>
        <v>0</v>
      </c>
      <c r="AB239" s="53" t="str">
        <f>IFERROR(VLOOKUP($A239,#REF!,39,FALSE),"0")</f>
        <v>0</v>
      </c>
      <c r="AC239" s="56">
        <f t="shared" ref="AC239:AC282" si="89">SUM(Q239:AB239)</f>
        <v>0</v>
      </c>
      <c r="AE239" s="53" t="e">
        <f>$A$3</f>
        <v>#REF!</v>
      </c>
      <c r="AF239" s="53" t="str">
        <f>IFERROR(VLOOKUP($A239,#REF!,40,FALSE),"0")</f>
        <v>0</v>
      </c>
      <c r="AG239" s="53" t="str">
        <f>IFERROR(VLOOKUP($A239,#REF!,40,FALSE),"0")</f>
        <v>0</v>
      </c>
      <c r="AH239" s="53" t="str">
        <f>IFERROR(VLOOKUP($A239,#REF!,40,FALSE),"0")</f>
        <v>0</v>
      </c>
      <c r="AI239" s="53" t="str">
        <f>IFERROR(VLOOKUP($A239,#REF!,40,FALSE),"0")</f>
        <v>0</v>
      </c>
      <c r="AJ239" s="53" t="str">
        <f>IFERROR(VLOOKUP($A239,#REF!,40,FALSE),"0")</f>
        <v>0</v>
      </c>
      <c r="AK239" s="53" t="str">
        <f>IFERROR(VLOOKUP($A239,#REF!,40,FALSE),"0")</f>
        <v>0</v>
      </c>
      <c r="AL239" s="53" t="str">
        <f>IFERROR(VLOOKUP($A239,#REF!,40,FALSE),"0")</f>
        <v>0</v>
      </c>
      <c r="AM239" s="53" t="str">
        <f>IFERROR(VLOOKUP($A239,#REF!,40,FALSE),"0")</f>
        <v>0</v>
      </c>
      <c r="AN239" s="53" t="str">
        <f>IFERROR(VLOOKUP($A239,#REF!,40,FALSE),"0")</f>
        <v>0</v>
      </c>
      <c r="AO239" s="53" t="str">
        <f>IFERROR(VLOOKUP($A239,#REF!,40,FALSE),"0")</f>
        <v>0</v>
      </c>
      <c r="AP239" s="53" t="str">
        <f>IFERROR(VLOOKUP($A239,#REF!,40,FALSE),"0")</f>
        <v>0</v>
      </c>
      <c r="AQ239" s="53" t="str">
        <f>IFERROR(VLOOKUP($A239,#REF!,40,FALSE),"0")</f>
        <v>0</v>
      </c>
      <c r="AR239" s="56">
        <f t="shared" ref="AR239:AR282" si="90">SUM(AF239:AQ239)</f>
        <v>0</v>
      </c>
      <c r="AT239" s="53" t="e">
        <f>$A$3</f>
        <v>#REF!</v>
      </c>
      <c r="AU239" s="53" t="str">
        <f>IFERROR(VLOOKUP($A239,#REF!,30,FALSE),"0")</f>
        <v>0</v>
      </c>
      <c r="AV239" s="53" t="str">
        <f>IFERROR(VLOOKUP($A239,#REF!,30,FALSE),"0")</f>
        <v>0</v>
      </c>
      <c r="AW239" s="53" t="str">
        <f>IFERROR(VLOOKUP($A239,#REF!,30,FALSE),"0")</f>
        <v>0</v>
      </c>
      <c r="AX239" s="53" t="str">
        <f>IFERROR(VLOOKUP($A239,#REF!,30,FALSE),"0")</f>
        <v>0</v>
      </c>
      <c r="AY239" s="53" t="str">
        <f>IFERROR(VLOOKUP($A239,#REF!,30,FALSE),"0")</f>
        <v>0</v>
      </c>
      <c r="AZ239" s="53" t="str">
        <f>IFERROR(VLOOKUP($A239,#REF!,30,FALSE),"0")</f>
        <v>0</v>
      </c>
      <c r="BA239" s="53" t="str">
        <f>IFERROR(VLOOKUP($A239,#REF!,30,FALSE),"0")</f>
        <v>0</v>
      </c>
      <c r="BB239" s="53" t="str">
        <f>IFERROR(VLOOKUP($A239,#REF!,30,FALSE),"0")</f>
        <v>0</v>
      </c>
      <c r="BC239" s="53" t="str">
        <f>IFERROR(VLOOKUP($A239,#REF!,30,FALSE),"0")</f>
        <v>0</v>
      </c>
      <c r="BD239" s="53" t="str">
        <f>IFERROR(VLOOKUP($A239,#REF!,30,FALSE),"0")</f>
        <v>0</v>
      </c>
      <c r="BE239" s="53" t="str">
        <f>IFERROR(VLOOKUP($A239,#REF!,30,FALSE),"0")</f>
        <v>0</v>
      </c>
      <c r="BF239" s="53" t="str">
        <f>IFERROR(VLOOKUP($A239,#REF!,30,FALSE),"0")</f>
        <v>0</v>
      </c>
      <c r="BG239" s="56">
        <f t="shared" ref="BG239:BG260" si="91">SUM(AU239:BF239)</f>
        <v>0</v>
      </c>
    </row>
    <row r="240" spans="1:104" x14ac:dyDescent="0.25">
      <c r="A240" s="53" t="e">
        <f>$A$4</f>
        <v>#REF!</v>
      </c>
      <c r="B240" s="53" t="str">
        <f>IFERROR(VLOOKUP($A240,#REF!,38,FALSE),"0")</f>
        <v>0</v>
      </c>
      <c r="C240" s="53" t="str">
        <f>IFERROR(VLOOKUP($A240,#REF!,38,FALSE),"0")</f>
        <v>0</v>
      </c>
      <c r="D240" s="53" t="str">
        <f>IFERROR(VLOOKUP($A240,#REF!,38,FALSE),"0")</f>
        <v>0</v>
      </c>
      <c r="E240" s="53" t="str">
        <f>IFERROR(VLOOKUP($A240,#REF!,38,FALSE),"0")</f>
        <v>0</v>
      </c>
      <c r="F240" s="53" t="str">
        <f>IFERROR(VLOOKUP($A240,#REF!,38,FALSE),"0")</f>
        <v>0</v>
      </c>
      <c r="G240" s="53" t="str">
        <f>IFERROR(VLOOKUP($A240,#REF!,38,FALSE),"0")</f>
        <v>0</v>
      </c>
      <c r="H240" s="53" t="str">
        <f>IFERROR(VLOOKUP($A240,#REF!,38,FALSE),"0")</f>
        <v>0</v>
      </c>
      <c r="I240" s="53" t="str">
        <f>IFERROR(VLOOKUP($A240,#REF!,38,FALSE),"0")</f>
        <v>0</v>
      </c>
      <c r="J240" s="53" t="str">
        <f>IFERROR(VLOOKUP($A240,#REF!,38,FALSE),"0")</f>
        <v>0</v>
      </c>
      <c r="K240" s="53" t="str">
        <f>IFERROR(VLOOKUP($A240,#REF!,38,FALSE),"0")</f>
        <v>0</v>
      </c>
      <c r="L240" s="53" t="str">
        <f>IFERROR(VLOOKUP($A240,#REF!,38,FALSE),"0")</f>
        <v>0</v>
      </c>
      <c r="M240" s="53" t="str">
        <f>IFERROR(VLOOKUP($A240,#REF!,38,FALSE),"0")</f>
        <v>0</v>
      </c>
      <c r="N240" s="56">
        <f t="shared" si="88"/>
        <v>0</v>
      </c>
      <c r="P240" s="53" t="e">
        <f>$A$4</f>
        <v>#REF!</v>
      </c>
      <c r="Q240" s="53" t="str">
        <f>IFERROR(VLOOKUP($A240,#REF!,39,FALSE),"0")</f>
        <v>0</v>
      </c>
      <c r="R240" s="53" t="str">
        <f>IFERROR(VLOOKUP($A240,#REF!,39,FALSE),"0")</f>
        <v>0</v>
      </c>
      <c r="S240" s="53" t="str">
        <f>IFERROR(VLOOKUP($A240,#REF!,39,FALSE),"0")</f>
        <v>0</v>
      </c>
      <c r="T240" s="53" t="str">
        <f>IFERROR(VLOOKUP($A240,#REF!,39,FALSE),"0")</f>
        <v>0</v>
      </c>
      <c r="U240" s="53" t="str">
        <f>IFERROR(VLOOKUP($A240,#REF!,39,FALSE),"0")</f>
        <v>0</v>
      </c>
      <c r="V240" s="53" t="str">
        <f>IFERROR(VLOOKUP($A240,#REF!,39,FALSE),"0")</f>
        <v>0</v>
      </c>
      <c r="W240" s="53" t="str">
        <f>IFERROR(VLOOKUP($A240,#REF!,39,FALSE),"0")</f>
        <v>0</v>
      </c>
      <c r="X240" s="53" t="str">
        <f>IFERROR(VLOOKUP($A240,#REF!,39,FALSE),"0")</f>
        <v>0</v>
      </c>
      <c r="Y240" s="53" t="str">
        <f>IFERROR(VLOOKUP($A240,#REF!,39,FALSE),"0")</f>
        <v>0</v>
      </c>
      <c r="Z240" s="53" t="str">
        <f>IFERROR(VLOOKUP($A240,#REF!,39,FALSE),"0")</f>
        <v>0</v>
      </c>
      <c r="AA240" s="53" t="str">
        <f>IFERROR(VLOOKUP($A240,#REF!,39,FALSE),"0")</f>
        <v>0</v>
      </c>
      <c r="AB240" s="53" t="str">
        <f>IFERROR(VLOOKUP($A240,#REF!,39,FALSE),"0")</f>
        <v>0</v>
      </c>
      <c r="AC240" s="56">
        <f t="shared" si="89"/>
        <v>0</v>
      </c>
      <c r="AE240" s="53" t="e">
        <f>$A$4</f>
        <v>#REF!</v>
      </c>
      <c r="AF240" s="53" t="str">
        <f>IFERROR(VLOOKUP($A240,#REF!,40,FALSE),"0")</f>
        <v>0</v>
      </c>
      <c r="AG240" s="53" t="str">
        <f>IFERROR(VLOOKUP($A240,#REF!,40,FALSE),"0")</f>
        <v>0</v>
      </c>
      <c r="AH240" s="53" t="str">
        <f>IFERROR(VLOOKUP($A240,#REF!,40,FALSE),"0")</f>
        <v>0</v>
      </c>
      <c r="AI240" s="53" t="str">
        <f>IFERROR(VLOOKUP($A240,#REF!,40,FALSE),"0")</f>
        <v>0</v>
      </c>
      <c r="AJ240" s="53" t="str">
        <f>IFERROR(VLOOKUP($A240,#REF!,40,FALSE),"0")</f>
        <v>0</v>
      </c>
      <c r="AK240" s="53" t="str">
        <f>IFERROR(VLOOKUP($A240,#REF!,40,FALSE),"0")</f>
        <v>0</v>
      </c>
      <c r="AL240" s="53" t="str">
        <f>IFERROR(VLOOKUP($A240,#REF!,40,FALSE),"0")</f>
        <v>0</v>
      </c>
      <c r="AM240" s="53" t="str">
        <f>IFERROR(VLOOKUP($A240,#REF!,40,FALSE),"0")</f>
        <v>0</v>
      </c>
      <c r="AN240" s="53" t="str">
        <f>IFERROR(VLOOKUP($A240,#REF!,40,FALSE),"0")</f>
        <v>0</v>
      </c>
      <c r="AO240" s="53" t="str">
        <f>IFERROR(VLOOKUP($A240,#REF!,40,FALSE),"0")</f>
        <v>0</v>
      </c>
      <c r="AP240" s="53" t="str">
        <f>IFERROR(VLOOKUP($A240,#REF!,40,FALSE),"0")</f>
        <v>0</v>
      </c>
      <c r="AQ240" s="53" t="str">
        <f>IFERROR(VLOOKUP($A240,#REF!,40,FALSE),"0")</f>
        <v>0</v>
      </c>
      <c r="AR240" s="56">
        <f t="shared" si="90"/>
        <v>0</v>
      </c>
      <c r="AT240" s="53" t="e">
        <f>$A$4</f>
        <v>#REF!</v>
      </c>
      <c r="AU240" s="53" t="str">
        <f>IFERROR(VLOOKUP($A240,#REF!,30,FALSE),"0")</f>
        <v>0</v>
      </c>
      <c r="AV240" s="53" t="str">
        <f>IFERROR(VLOOKUP($A240,#REF!,30,FALSE),"0")</f>
        <v>0</v>
      </c>
      <c r="AW240" s="53" t="str">
        <f>IFERROR(VLOOKUP($A240,#REF!,30,FALSE),"0")</f>
        <v>0</v>
      </c>
      <c r="AX240" s="53" t="str">
        <f>IFERROR(VLOOKUP($A240,#REF!,30,FALSE),"0")</f>
        <v>0</v>
      </c>
      <c r="AY240" s="53" t="str">
        <f>IFERROR(VLOOKUP($A240,#REF!,30,FALSE),"0")</f>
        <v>0</v>
      </c>
      <c r="AZ240" s="53" t="str">
        <f>IFERROR(VLOOKUP($A240,#REF!,30,FALSE),"0")</f>
        <v>0</v>
      </c>
      <c r="BA240" s="53" t="str">
        <f>IFERROR(VLOOKUP($A240,#REF!,30,FALSE),"0")</f>
        <v>0</v>
      </c>
      <c r="BB240" s="53" t="str">
        <f>IFERROR(VLOOKUP($A240,#REF!,30,FALSE),"0")</f>
        <v>0</v>
      </c>
      <c r="BC240" s="53" t="str">
        <f>IFERROR(VLOOKUP($A240,#REF!,30,FALSE),"0")</f>
        <v>0</v>
      </c>
      <c r="BD240" s="53" t="str">
        <f>IFERROR(VLOOKUP($A240,#REF!,30,FALSE),"0")</f>
        <v>0</v>
      </c>
      <c r="BE240" s="53" t="str">
        <f>IFERROR(VLOOKUP($A240,#REF!,30,FALSE),"0")</f>
        <v>0</v>
      </c>
      <c r="BF240" s="53" t="str">
        <f>IFERROR(VLOOKUP($A240,#REF!,30,FALSE),"0")</f>
        <v>0</v>
      </c>
      <c r="BG240" s="56">
        <f t="shared" si="91"/>
        <v>0</v>
      </c>
    </row>
    <row r="241" spans="1:59" x14ac:dyDescent="0.25">
      <c r="A241" s="53" t="e">
        <f>$A$5</f>
        <v>#REF!</v>
      </c>
      <c r="B241" s="53" t="str">
        <f>IFERROR(VLOOKUP($A241,#REF!,38,FALSE),"0")</f>
        <v>0</v>
      </c>
      <c r="C241" s="53" t="str">
        <f>IFERROR(VLOOKUP($A241,#REF!,38,FALSE),"0")</f>
        <v>0</v>
      </c>
      <c r="D241" s="53" t="str">
        <f>IFERROR(VLOOKUP($A241,#REF!,38,FALSE),"0")</f>
        <v>0</v>
      </c>
      <c r="E241" s="53" t="str">
        <f>IFERROR(VLOOKUP($A241,#REF!,38,FALSE),"0")</f>
        <v>0</v>
      </c>
      <c r="F241" s="53" t="str">
        <f>IFERROR(VLOOKUP($A241,#REF!,38,FALSE),"0")</f>
        <v>0</v>
      </c>
      <c r="G241" s="53" t="str">
        <f>IFERROR(VLOOKUP($A241,#REF!,38,FALSE),"0")</f>
        <v>0</v>
      </c>
      <c r="H241" s="53" t="str">
        <f>IFERROR(VLOOKUP($A241,#REF!,38,FALSE),"0")</f>
        <v>0</v>
      </c>
      <c r="I241" s="53" t="str">
        <f>IFERROR(VLOOKUP($A241,#REF!,38,FALSE),"0")</f>
        <v>0</v>
      </c>
      <c r="J241" s="53" t="str">
        <f>IFERROR(VLOOKUP($A241,#REF!,38,FALSE),"0")</f>
        <v>0</v>
      </c>
      <c r="K241" s="53" t="str">
        <f>IFERROR(VLOOKUP($A241,#REF!,38,FALSE),"0")</f>
        <v>0</v>
      </c>
      <c r="L241" s="53" t="str">
        <f>IFERROR(VLOOKUP($A241,#REF!,38,FALSE),"0")</f>
        <v>0</v>
      </c>
      <c r="M241" s="53" t="str">
        <f>IFERROR(VLOOKUP($A241,#REF!,38,FALSE),"0")</f>
        <v>0</v>
      </c>
      <c r="N241" s="56">
        <f t="shared" si="88"/>
        <v>0</v>
      </c>
      <c r="P241" s="53" t="e">
        <f>$A$5</f>
        <v>#REF!</v>
      </c>
      <c r="Q241" s="53" t="str">
        <f>IFERROR(VLOOKUP($A241,#REF!,39,FALSE),"0")</f>
        <v>0</v>
      </c>
      <c r="R241" s="53" t="str">
        <f>IFERROR(VLOOKUP($A241,#REF!,39,FALSE),"0")</f>
        <v>0</v>
      </c>
      <c r="S241" s="53" t="str">
        <f>IFERROR(VLOOKUP($A241,#REF!,39,FALSE),"0")</f>
        <v>0</v>
      </c>
      <c r="T241" s="53" t="str">
        <f>IFERROR(VLOOKUP($A241,#REF!,39,FALSE),"0")</f>
        <v>0</v>
      </c>
      <c r="U241" s="53" t="str">
        <f>IFERROR(VLOOKUP($A241,#REF!,39,FALSE),"0")</f>
        <v>0</v>
      </c>
      <c r="V241" s="53" t="str">
        <f>IFERROR(VLOOKUP($A241,#REF!,39,FALSE),"0")</f>
        <v>0</v>
      </c>
      <c r="W241" s="53" t="str">
        <f>IFERROR(VLOOKUP($A241,#REF!,39,FALSE),"0")</f>
        <v>0</v>
      </c>
      <c r="X241" s="53" t="str">
        <f>IFERROR(VLOOKUP($A241,#REF!,39,FALSE),"0")</f>
        <v>0</v>
      </c>
      <c r="Y241" s="53" t="str">
        <f>IFERROR(VLOOKUP($A241,#REF!,39,FALSE),"0")</f>
        <v>0</v>
      </c>
      <c r="Z241" s="53" t="str">
        <f>IFERROR(VLOOKUP($A241,#REF!,39,FALSE),"0")</f>
        <v>0</v>
      </c>
      <c r="AA241" s="53" t="str">
        <f>IFERROR(VLOOKUP($A241,#REF!,39,FALSE),"0")</f>
        <v>0</v>
      </c>
      <c r="AB241" s="53" t="str">
        <f>IFERROR(VLOOKUP($A241,#REF!,39,FALSE),"0")</f>
        <v>0</v>
      </c>
      <c r="AC241" s="56">
        <f t="shared" si="89"/>
        <v>0</v>
      </c>
      <c r="AE241" s="53" t="e">
        <f>$A$5</f>
        <v>#REF!</v>
      </c>
      <c r="AF241" s="53" t="str">
        <f>IFERROR(VLOOKUP($A241,#REF!,40,FALSE),"0")</f>
        <v>0</v>
      </c>
      <c r="AG241" s="53" t="str">
        <f>IFERROR(VLOOKUP($A241,#REF!,40,FALSE),"0")</f>
        <v>0</v>
      </c>
      <c r="AH241" s="53" t="str">
        <f>IFERROR(VLOOKUP($A241,#REF!,40,FALSE),"0")</f>
        <v>0</v>
      </c>
      <c r="AI241" s="53" t="str">
        <f>IFERROR(VLOOKUP($A241,#REF!,40,FALSE),"0")</f>
        <v>0</v>
      </c>
      <c r="AJ241" s="53" t="str">
        <f>IFERROR(VLOOKUP($A241,#REF!,40,FALSE),"0")</f>
        <v>0</v>
      </c>
      <c r="AK241" s="53" t="str">
        <f>IFERROR(VLOOKUP($A241,#REF!,40,FALSE),"0")</f>
        <v>0</v>
      </c>
      <c r="AL241" s="53" t="str">
        <f>IFERROR(VLOOKUP($A241,#REF!,40,FALSE),"0")</f>
        <v>0</v>
      </c>
      <c r="AM241" s="53" t="str">
        <f>IFERROR(VLOOKUP($A241,#REF!,40,FALSE),"0")</f>
        <v>0</v>
      </c>
      <c r="AN241" s="53" t="str">
        <f>IFERROR(VLOOKUP($A241,#REF!,40,FALSE),"0")</f>
        <v>0</v>
      </c>
      <c r="AO241" s="53" t="str">
        <f>IFERROR(VLOOKUP($A241,#REF!,40,FALSE),"0")</f>
        <v>0</v>
      </c>
      <c r="AP241" s="53" t="str">
        <f>IFERROR(VLOOKUP($A241,#REF!,40,FALSE),"0")</f>
        <v>0</v>
      </c>
      <c r="AQ241" s="53" t="str">
        <f>IFERROR(VLOOKUP($A241,#REF!,40,FALSE),"0")</f>
        <v>0</v>
      </c>
      <c r="AR241" s="56">
        <f t="shared" si="90"/>
        <v>0</v>
      </c>
      <c r="AT241" s="53" t="e">
        <f>$A$5</f>
        <v>#REF!</v>
      </c>
      <c r="AU241" s="53" t="str">
        <f>IFERROR(VLOOKUP($A241,#REF!,30,FALSE),"0")</f>
        <v>0</v>
      </c>
      <c r="AV241" s="53" t="str">
        <f>IFERROR(VLOOKUP($A241,#REF!,30,FALSE),"0")</f>
        <v>0</v>
      </c>
      <c r="AW241" s="53" t="str">
        <f>IFERROR(VLOOKUP($A241,#REF!,30,FALSE),"0")</f>
        <v>0</v>
      </c>
      <c r="AX241" s="53" t="str">
        <f>IFERROR(VLOOKUP($A241,#REF!,30,FALSE),"0")</f>
        <v>0</v>
      </c>
      <c r="AY241" s="53" t="str">
        <f>IFERROR(VLOOKUP($A241,#REF!,30,FALSE),"0")</f>
        <v>0</v>
      </c>
      <c r="AZ241" s="53" t="str">
        <f>IFERROR(VLOOKUP($A241,#REF!,30,FALSE),"0")</f>
        <v>0</v>
      </c>
      <c r="BA241" s="53" t="str">
        <f>IFERROR(VLOOKUP($A241,#REF!,30,FALSE),"0")</f>
        <v>0</v>
      </c>
      <c r="BB241" s="53" t="str">
        <f>IFERROR(VLOOKUP($A241,#REF!,30,FALSE),"0")</f>
        <v>0</v>
      </c>
      <c r="BC241" s="53" t="str">
        <f>IFERROR(VLOOKUP($A241,#REF!,30,FALSE),"0")</f>
        <v>0</v>
      </c>
      <c r="BD241" s="53" t="str">
        <f>IFERROR(VLOOKUP($A241,#REF!,30,FALSE),"0")</f>
        <v>0</v>
      </c>
      <c r="BE241" s="53" t="str">
        <f>IFERROR(VLOOKUP($A241,#REF!,30,FALSE),"0")</f>
        <v>0</v>
      </c>
      <c r="BF241" s="53" t="str">
        <f>IFERROR(VLOOKUP($A241,#REF!,30,FALSE),"0")</f>
        <v>0</v>
      </c>
      <c r="BG241" s="56">
        <f t="shared" si="91"/>
        <v>0</v>
      </c>
    </row>
    <row r="242" spans="1:59" x14ac:dyDescent="0.25">
      <c r="A242" s="53" t="str">
        <f>$A$6</f>
        <v>yagiha</v>
      </c>
      <c r="B242" s="53" t="str">
        <f>IFERROR(VLOOKUP($A242,#REF!,38,FALSE),"0")</f>
        <v>0</v>
      </c>
      <c r="C242" s="53" t="str">
        <f>IFERROR(VLOOKUP($A242,#REF!,38,FALSE),"0")</f>
        <v>0</v>
      </c>
      <c r="D242" s="53" t="str">
        <f>IFERROR(VLOOKUP($A242,#REF!,38,FALSE),"0")</f>
        <v>0</v>
      </c>
      <c r="E242" s="53" t="str">
        <f>IFERROR(VLOOKUP($A242,#REF!,38,FALSE),"0")</f>
        <v>0</v>
      </c>
      <c r="F242" s="53" t="str">
        <f>IFERROR(VLOOKUP($A242,#REF!,38,FALSE),"0")</f>
        <v>0</v>
      </c>
      <c r="G242" s="53" t="str">
        <f>IFERROR(VLOOKUP($A242,#REF!,38,FALSE),"0")</f>
        <v>0</v>
      </c>
      <c r="H242" s="53" t="str">
        <f>IFERROR(VLOOKUP($A242,#REF!,38,FALSE),"0")</f>
        <v>0</v>
      </c>
      <c r="I242" s="53" t="str">
        <f>IFERROR(VLOOKUP($A242,#REF!,38,FALSE),"0")</f>
        <v>0</v>
      </c>
      <c r="J242" s="53" t="str">
        <f>IFERROR(VLOOKUP($A242,#REF!,38,FALSE),"0")</f>
        <v>0</v>
      </c>
      <c r="K242" s="53" t="str">
        <f>IFERROR(VLOOKUP($A242,#REF!,38,FALSE),"0")</f>
        <v>0</v>
      </c>
      <c r="L242" s="53" t="str">
        <f>IFERROR(VLOOKUP($A242,#REF!,38,FALSE),"0")</f>
        <v>0</v>
      </c>
      <c r="M242" s="53" t="str">
        <f>IFERROR(VLOOKUP($A242,#REF!,38,FALSE),"0")</f>
        <v>0</v>
      </c>
      <c r="N242" s="56">
        <f t="shared" si="88"/>
        <v>0</v>
      </c>
      <c r="P242" s="53" t="str">
        <f>$A$6</f>
        <v>yagiha</v>
      </c>
      <c r="Q242" s="53" t="str">
        <f>IFERROR(VLOOKUP($A242,#REF!,39,FALSE),"0")</f>
        <v>0</v>
      </c>
      <c r="R242" s="53" t="str">
        <f>IFERROR(VLOOKUP($A242,#REF!,39,FALSE),"0")</f>
        <v>0</v>
      </c>
      <c r="S242" s="53" t="str">
        <f>IFERROR(VLOOKUP($A242,#REF!,39,FALSE),"0")</f>
        <v>0</v>
      </c>
      <c r="T242" s="53" t="str">
        <f>IFERROR(VLOOKUP($A242,#REF!,39,FALSE),"0")</f>
        <v>0</v>
      </c>
      <c r="U242" s="53" t="str">
        <f>IFERROR(VLOOKUP($A242,#REF!,39,FALSE),"0")</f>
        <v>0</v>
      </c>
      <c r="V242" s="53" t="str">
        <f>IFERROR(VLOOKUP($A242,#REF!,39,FALSE),"0")</f>
        <v>0</v>
      </c>
      <c r="W242" s="53" t="str">
        <f>IFERROR(VLOOKUP($A242,#REF!,39,FALSE),"0")</f>
        <v>0</v>
      </c>
      <c r="X242" s="53" t="str">
        <f>IFERROR(VLOOKUP($A242,#REF!,39,FALSE),"0")</f>
        <v>0</v>
      </c>
      <c r="Y242" s="53" t="str">
        <f>IFERROR(VLOOKUP($A242,#REF!,39,FALSE),"0")</f>
        <v>0</v>
      </c>
      <c r="Z242" s="53" t="str">
        <f>IFERROR(VLOOKUP($A242,#REF!,39,FALSE),"0")</f>
        <v>0</v>
      </c>
      <c r="AA242" s="53" t="str">
        <f>IFERROR(VLOOKUP($A242,#REF!,39,FALSE),"0")</f>
        <v>0</v>
      </c>
      <c r="AB242" s="53" t="str">
        <f>IFERROR(VLOOKUP($A242,#REF!,39,FALSE),"0")</f>
        <v>0</v>
      </c>
      <c r="AC242" s="56">
        <f t="shared" si="89"/>
        <v>0</v>
      </c>
      <c r="AE242" s="53" t="str">
        <f>$A$6</f>
        <v>yagiha</v>
      </c>
      <c r="AF242" s="53" t="str">
        <f>IFERROR(VLOOKUP($A242,#REF!,40,FALSE),"0")</f>
        <v>0</v>
      </c>
      <c r="AG242" s="53" t="str">
        <f>IFERROR(VLOOKUP($A242,#REF!,40,FALSE),"0")</f>
        <v>0</v>
      </c>
      <c r="AH242" s="53" t="str">
        <f>IFERROR(VLOOKUP($A242,#REF!,40,FALSE),"0")</f>
        <v>0</v>
      </c>
      <c r="AI242" s="53" t="str">
        <f>IFERROR(VLOOKUP($A242,#REF!,40,FALSE),"0")</f>
        <v>0</v>
      </c>
      <c r="AJ242" s="53" t="str">
        <f>IFERROR(VLOOKUP($A242,#REF!,40,FALSE),"0")</f>
        <v>0</v>
      </c>
      <c r="AK242" s="53" t="str">
        <f>IFERROR(VLOOKUP($A242,#REF!,40,FALSE),"0")</f>
        <v>0</v>
      </c>
      <c r="AL242" s="53" t="str">
        <f>IFERROR(VLOOKUP($A242,#REF!,40,FALSE),"0")</f>
        <v>0</v>
      </c>
      <c r="AM242" s="53" t="str">
        <f>IFERROR(VLOOKUP($A242,#REF!,40,FALSE),"0")</f>
        <v>0</v>
      </c>
      <c r="AN242" s="53" t="str">
        <f>IFERROR(VLOOKUP($A242,#REF!,40,FALSE),"0")</f>
        <v>0</v>
      </c>
      <c r="AO242" s="53" t="str">
        <f>IFERROR(VLOOKUP($A242,#REF!,40,FALSE),"0")</f>
        <v>0</v>
      </c>
      <c r="AP242" s="53" t="str">
        <f>IFERROR(VLOOKUP($A242,#REF!,40,FALSE),"0")</f>
        <v>0</v>
      </c>
      <c r="AQ242" s="53" t="str">
        <f>IFERROR(VLOOKUP($A242,#REF!,40,FALSE),"0")</f>
        <v>0</v>
      </c>
      <c r="AR242" s="56">
        <f t="shared" si="90"/>
        <v>0</v>
      </c>
      <c r="AT242" s="53" t="str">
        <f>$A$6</f>
        <v>yagiha</v>
      </c>
      <c r="AU242" s="53" t="str">
        <f>IFERROR(VLOOKUP($A242,#REF!,30,FALSE),"0")</f>
        <v>0</v>
      </c>
      <c r="AV242" s="53" t="str">
        <f>IFERROR(VLOOKUP($A242,#REF!,30,FALSE),"0")</f>
        <v>0</v>
      </c>
      <c r="AW242" s="53" t="str">
        <f>IFERROR(VLOOKUP($A242,#REF!,30,FALSE),"0")</f>
        <v>0</v>
      </c>
      <c r="AX242" s="53" t="str">
        <f>IFERROR(VLOOKUP($A242,#REF!,30,FALSE),"0")</f>
        <v>0</v>
      </c>
      <c r="AY242" s="53" t="str">
        <f>IFERROR(VLOOKUP($A242,#REF!,30,FALSE),"0")</f>
        <v>0</v>
      </c>
      <c r="AZ242" s="53" t="str">
        <f>IFERROR(VLOOKUP($A242,#REF!,30,FALSE),"0")</f>
        <v>0</v>
      </c>
      <c r="BA242" s="53" t="str">
        <f>IFERROR(VLOOKUP($A242,#REF!,30,FALSE),"0")</f>
        <v>0</v>
      </c>
      <c r="BB242" s="53" t="str">
        <f>IFERROR(VLOOKUP($A242,#REF!,30,FALSE),"0")</f>
        <v>0</v>
      </c>
      <c r="BC242" s="53" t="str">
        <f>IFERROR(VLOOKUP($A242,#REF!,30,FALSE),"0")</f>
        <v>0</v>
      </c>
      <c r="BD242" s="53" t="str">
        <f>IFERROR(VLOOKUP($A242,#REF!,30,FALSE),"0")</f>
        <v>0</v>
      </c>
      <c r="BE242" s="53" t="str">
        <f>IFERROR(VLOOKUP($A242,#REF!,30,FALSE),"0")</f>
        <v>0</v>
      </c>
      <c r="BF242" s="53" t="str">
        <f>IFERROR(VLOOKUP($A242,#REF!,30,FALSE),"0")</f>
        <v>0</v>
      </c>
      <c r="BG242" s="56">
        <f t="shared" si="91"/>
        <v>0</v>
      </c>
    </row>
    <row r="243" spans="1:59" x14ac:dyDescent="0.25">
      <c r="A243" s="53" t="str">
        <f>$A$7</f>
        <v>shingato</v>
      </c>
      <c r="B243" s="53" t="str">
        <f>IFERROR(VLOOKUP($A243,#REF!,38,FALSE),"0")</f>
        <v>0</v>
      </c>
      <c r="C243" s="53" t="str">
        <f>IFERROR(VLOOKUP($A243,#REF!,38,FALSE),"0")</f>
        <v>0</v>
      </c>
      <c r="D243" s="53" t="str">
        <f>IFERROR(VLOOKUP($A243,#REF!,38,FALSE),"0")</f>
        <v>0</v>
      </c>
      <c r="E243" s="53" t="str">
        <f>IFERROR(VLOOKUP($A243,#REF!,38,FALSE),"0")</f>
        <v>0</v>
      </c>
      <c r="F243" s="53" t="str">
        <f>IFERROR(VLOOKUP($A243,#REF!,38,FALSE),"0")</f>
        <v>0</v>
      </c>
      <c r="G243" s="53" t="str">
        <f>IFERROR(VLOOKUP($A243,#REF!,38,FALSE),"0")</f>
        <v>0</v>
      </c>
      <c r="H243" s="53" t="str">
        <f>IFERROR(VLOOKUP($A243,#REF!,38,FALSE),"0")</f>
        <v>0</v>
      </c>
      <c r="I243" s="53" t="str">
        <f>IFERROR(VLOOKUP($A243,#REF!,38,FALSE),"0")</f>
        <v>0</v>
      </c>
      <c r="J243" s="53" t="str">
        <f>IFERROR(VLOOKUP($A243,#REF!,38,FALSE),"0")</f>
        <v>0</v>
      </c>
      <c r="K243" s="53" t="str">
        <f>IFERROR(VLOOKUP($A243,#REF!,38,FALSE),"0")</f>
        <v>0</v>
      </c>
      <c r="L243" s="53" t="str">
        <f>IFERROR(VLOOKUP($A243,#REF!,38,FALSE),"0")</f>
        <v>0</v>
      </c>
      <c r="M243" s="53" t="str">
        <f>IFERROR(VLOOKUP($A243,#REF!,38,FALSE),"0")</f>
        <v>0</v>
      </c>
      <c r="N243" s="56">
        <f t="shared" si="88"/>
        <v>0</v>
      </c>
      <c r="P243" s="53" t="str">
        <f>$A$7</f>
        <v>shingato</v>
      </c>
      <c r="Q243" s="53" t="str">
        <f>IFERROR(VLOOKUP($A243,#REF!,39,FALSE),"0")</f>
        <v>0</v>
      </c>
      <c r="R243" s="53" t="str">
        <f>IFERROR(VLOOKUP($A243,#REF!,39,FALSE),"0")</f>
        <v>0</v>
      </c>
      <c r="S243" s="53" t="str">
        <f>IFERROR(VLOOKUP($A243,#REF!,39,FALSE),"0")</f>
        <v>0</v>
      </c>
      <c r="T243" s="53" t="str">
        <f>IFERROR(VLOOKUP($A243,#REF!,39,FALSE),"0")</f>
        <v>0</v>
      </c>
      <c r="U243" s="53" t="str">
        <f>IFERROR(VLOOKUP($A243,#REF!,39,FALSE),"0")</f>
        <v>0</v>
      </c>
      <c r="V243" s="53" t="str">
        <f>IFERROR(VLOOKUP($A243,#REF!,39,FALSE),"0")</f>
        <v>0</v>
      </c>
      <c r="W243" s="53" t="str">
        <f>IFERROR(VLOOKUP($A243,#REF!,39,FALSE),"0")</f>
        <v>0</v>
      </c>
      <c r="X243" s="53" t="str">
        <f>IFERROR(VLOOKUP($A243,#REF!,39,FALSE),"0")</f>
        <v>0</v>
      </c>
      <c r="Y243" s="53" t="str">
        <f>IFERROR(VLOOKUP($A243,#REF!,39,FALSE),"0")</f>
        <v>0</v>
      </c>
      <c r="Z243" s="53" t="str">
        <f>IFERROR(VLOOKUP($A243,#REF!,39,FALSE),"0")</f>
        <v>0</v>
      </c>
      <c r="AA243" s="53" t="str">
        <f>IFERROR(VLOOKUP($A243,#REF!,39,FALSE),"0")</f>
        <v>0</v>
      </c>
      <c r="AB243" s="53" t="str">
        <f>IFERROR(VLOOKUP($A243,#REF!,39,FALSE),"0")</f>
        <v>0</v>
      </c>
      <c r="AC243" s="56">
        <f t="shared" si="89"/>
        <v>0</v>
      </c>
      <c r="AE243" s="53" t="str">
        <f>$A$7</f>
        <v>shingato</v>
      </c>
      <c r="AF243" s="53" t="str">
        <f>IFERROR(VLOOKUP($A243,#REF!,40,FALSE),"0")</f>
        <v>0</v>
      </c>
      <c r="AG243" s="53" t="str">
        <f>IFERROR(VLOOKUP($A243,#REF!,40,FALSE),"0")</f>
        <v>0</v>
      </c>
      <c r="AH243" s="53" t="str">
        <f>IFERROR(VLOOKUP($A243,#REF!,40,FALSE),"0")</f>
        <v>0</v>
      </c>
      <c r="AI243" s="53" t="str">
        <f>IFERROR(VLOOKUP($A243,#REF!,40,FALSE),"0")</f>
        <v>0</v>
      </c>
      <c r="AJ243" s="53" t="str">
        <f>IFERROR(VLOOKUP($A243,#REF!,40,FALSE),"0")</f>
        <v>0</v>
      </c>
      <c r="AK243" s="53" t="str">
        <f>IFERROR(VLOOKUP($A243,#REF!,40,FALSE),"0")</f>
        <v>0</v>
      </c>
      <c r="AL243" s="53" t="str">
        <f>IFERROR(VLOOKUP($A243,#REF!,40,FALSE),"0")</f>
        <v>0</v>
      </c>
      <c r="AM243" s="53" t="str">
        <f>IFERROR(VLOOKUP($A243,#REF!,40,FALSE),"0")</f>
        <v>0</v>
      </c>
      <c r="AN243" s="53" t="str">
        <f>IFERROR(VLOOKUP($A243,#REF!,40,FALSE),"0")</f>
        <v>0</v>
      </c>
      <c r="AO243" s="53" t="str">
        <f>IFERROR(VLOOKUP($A243,#REF!,40,FALSE),"0")</f>
        <v>0</v>
      </c>
      <c r="AP243" s="53" t="str">
        <f>IFERROR(VLOOKUP($A243,#REF!,40,FALSE),"0")</f>
        <v>0</v>
      </c>
      <c r="AQ243" s="53" t="str">
        <f>IFERROR(VLOOKUP($A243,#REF!,40,FALSE),"0")</f>
        <v>0</v>
      </c>
      <c r="AR243" s="56">
        <f t="shared" si="90"/>
        <v>0</v>
      </c>
      <c r="AT243" s="53" t="str">
        <f>$A$7</f>
        <v>shingato</v>
      </c>
      <c r="AU243" s="53" t="str">
        <f>IFERROR(VLOOKUP($A243,#REF!,30,FALSE),"0")</f>
        <v>0</v>
      </c>
      <c r="AV243" s="53" t="str">
        <f>IFERROR(VLOOKUP($A243,#REF!,30,FALSE),"0")</f>
        <v>0</v>
      </c>
      <c r="AW243" s="53" t="str">
        <f>IFERROR(VLOOKUP($A243,#REF!,30,FALSE),"0")</f>
        <v>0</v>
      </c>
      <c r="AX243" s="53" t="str">
        <f>IFERROR(VLOOKUP($A243,#REF!,30,FALSE),"0")</f>
        <v>0</v>
      </c>
      <c r="AY243" s="53" t="str">
        <f>IFERROR(VLOOKUP($A243,#REF!,30,FALSE),"0")</f>
        <v>0</v>
      </c>
      <c r="AZ243" s="53" t="str">
        <f>IFERROR(VLOOKUP($A243,#REF!,30,FALSE),"0")</f>
        <v>0</v>
      </c>
      <c r="BA243" s="53" t="str">
        <f>IFERROR(VLOOKUP($A243,#REF!,30,FALSE),"0")</f>
        <v>0</v>
      </c>
      <c r="BB243" s="53" t="str">
        <f>IFERROR(VLOOKUP($A243,#REF!,30,FALSE),"0")</f>
        <v>0</v>
      </c>
      <c r="BC243" s="53" t="str">
        <f>IFERROR(VLOOKUP($A243,#REF!,30,FALSE),"0")</f>
        <v>0</v>
      </c>
      <c r="BD243" s="53" t="str">
        <f>IFERROR(VLOOKUP($A243,#REF!,30,FALSE),"0")</f>
        <v>0</v>
      </c>
      <c r="BE243" s="53" t="str">
        <f>IFERROR(VLOOKUP($A243,#REF!,30,FALSE),"0")</f>
        <v>0</v>
      </c>
      <c r="BF243" s="53" t="str">
        <f>IFERROR(VLOOKUP($A243,#REF!,30,FALSE),"0")</f>
        <v>0</v>
      </c>
      <c r="BG243" s="56">
        <f t="shared" si="91"/>
        <v>0</v>
      </c>
    </row>
    <row r="244" spans="1:59" x14ac:dyDescent="0.25">
      <c r="A244" s="53" t="str">
        <f>$A$8</f>
        <v>nreika</v>
      </c>
      <c r="B244" s="53" t="str">
        <f>IFERROR(VLOOKUP($A244,#REF!,38,FALSE),"0")</f>
        <v>0</v>
      </c>
      <c r="C244" s="53" t="str">
        <f>IFERROR(VLOOKUP($A244,#REF!,38,FALSE),"0")</f>
        <v>0</v>
      </c>
      <c r="D244" s="53" t="str">
        <f>IFERROR(VLOOKUP($A244,#REF!,38,FALSE),"0")</f>
        <v>0</v>
      </c>
      <c r="E244" s="53" t="str">
        <f>IFERROR(VLOOKUP($A244,#REF!,38,FALSE),"0")</f>
        <v>0</v>
      </c>
      <c r="F244" s="53" t="str">
        <f>IFERROR(VLOOKUP($A244,#REF!,38,FALSE),"0")</f>
        <v>0</v>
      </c>
      <c r="G244" s="53" t="str">
        <f>IFERROR(VLOOKUP($A244,#REF!,38,FALSE),"0")</f>
        <v>0</v>
      </c>
      <c r="H244" s="53" t="str">
        <f>IFERROR(VLOOKUP($A244,#REF!,38,FALSE),"0")</f>
        <v>0</v>
      </c>
      <c r="I244" s="53" t="str">
        <f>IFERROR(VLOOKUP($A244,#REF!,38,FALSE),"0")</f>
        <v>0</v>
      </c>
      <c r="J244" s="53" t="str">
        <f>IFERROR(VLOOKUP($A244,#REF!,38,FALSE),"0")</f>
        <v>0</v>
      </c>
      <c r="K244" s="53" t="str">
        <f>IFERROR(VLOOKUP($A244,#REF!,38,FALSE),"0")</f>
        <v>0</v>
      </c>
      <c r="L244" s="53" t="str">
        <f>IFERROR(VLOOKUP($A244,#REF!,38,FALSE),"0")</f>
        <v>0</v>
      </c>
      <c r="M244" s="53" t="str">
        <f>IFERROR(VLOOKUP($A244,#REF!,38,FALSE),"0")</f>
        <v>0</v>
      </c>
      <c r="N244" s="56">
        <f t="shared" si="88"/>
        <v>0</v>
      </c>
      <c r="P244" s="53" t="str">
        <f>$A$8</f>
        <v>nreika</v>
      </c>
      <c r="Q244" s="53" t="str">
        <f>IFERROR(VLOOKUP($A244,#REF!,39,FALSE),"0")</f>
        <v>0</v>
      </c>
      <c r="R244" s="53" t="str">
        <f>IFERROR(VLOOKUP($A244,#REF!,39,FALSE),"0")</f>
        <v>0</v>
      </c>
      <c r="S244" s="53" t="str">
        <f>IFERROR(VLOOKUP($A244,#REF!,39,FALSE),"0")</f>
        <v>0</v>
      </c>
      <c r="T244" s="53" t="str">
        <f>IFERROR(VLOOKUP($A244,#REF!,39,FALSE),"0")</f>
        <v>0</v>
      </c>
      <c r="U244" s="53" t="str">
        <f>IFERROR(VLOOKUP($A244,#REF!,39,FALSE),"0")</f>
        <v>0</v>
      </c>
      <c r="V244" s="53" t="str">
        <f>IFERROR(VLOOKUP($A244,#REF!,39,FALSE),"0")</f>
        <v>0</v>
      </c>
      <c r="W244" s="53" t="str">
        <f>IFERROR(VLOOKUP($A244,#REF!,39,FALSE),"0")</f>
        <v>0</v>
      </c>
      <c r="X244" s="53" t="str">
        <f>IFERROR(VLOOKUP($A244,#REF!,39,FALSE),"0")</f>
        <v>0</v>
      </c>
      <c r="Y244" s="53" t="str">
        <f>IFERROR(VLOOKUP($A244,#REF!,39,FALSE),"0")</f>
        <v>0</v>
      </c>
      <c r="Z244" s="53" t="str">
        <f>IFERROR(VLOOKUP($A244,#REF!,39,FALSE),"0")</f>
        <v>0</v>
      </c>
      <c r="AA244" s="53" t="str">
        <f>IFERROR(VLOOKUP($A244,#REF!,39,FALSE),"0")</f>
        <v>0</v>
      </c>
      <c r="AB244" s="53" t="str">
        <f>IFERROR(VLOOKUP($A244,#REF!,39,FALSE),"0")</f>
        <v>0</v>
      </c>
      <c r="AC244" s="56">
        <f t="shared" si="89"/>
        <v>0</v>
      </c>
      <c r="AE244" s="53" t="str">
        <f>$A$8</f>
        <v>nreika</v>
      </c>
      <c r="AF244" s="53" t="str">
        <f>IFERROR(VLOOKUP($A244,#REF!,40,FALSE),"0")</f>
        <v>0</v>
      </c>
      <c r="AG244" s="53" t="str">
        <f>IFERROR(VLOOKUP($A244,#REF!,40,FALSE),"0")</f>
        <v>0</v>
      </c>
      <c r="AH244" s="53" t="str">
        <f>IFERROR(VLOOKUP($A244,#REF!,40,FALSE),"0")</f>
        <v>0</v>
      </c>
      <c r="AI244" s="53" t="str">
        <f>IFERROR(VLOOKUP($A244,#REF!,40,FALSE),"0")</f>
        <v>0</v>
      </c>
      <c r="AJ244" s="53" t="str">
        <f>IFERROR(VLOOKUP($A244,#REF!,40,FALSE),"0")</f>
        <v>0</v>
      </c>
      <c r="AK244" s="53" t="str">
        <f>IFERROR(VLOOKUP($A244,#REF!,40,FALSE),"0")</f>
        <v>0</v>
      </c>
      <c r="AL244" s="53" t="str">
        <f>IFERROR(VLOOKUP($A244,#REF!,40,FALSE),"0")</f>
        <v>0</v>
      </c>
      <c r="AM244" s="53" t="str">
        <f>IFERROR(VLOOKUP($A244,#REF!,40,FALSE),"0")</f>
        <v>0</v>
      </c>
      <c r="AN244" s="53" t="str">
        <f>IFERROR(VLOOKUP($A244,#REF!,40,FALSE),"0")</f>
        <v>0</v>
      </c>
      <c r="AO244" s="53" t="str">
        <f>IFERROR(VLOOKUP($A244,#REF!,40,FALSE),"0")</f>
        <v>0</v>
      </c>
      <c r="AP244" s="53" t="str">
        <f>IFERROR(VLOOKUP($A244,#REF!,40,FALSE),"0")</f>
        <v>0</v>
      </c>
      <c r="AQ244" s="53" t="str">
        <f>IFERROR(VLOOKUP($A244,#REF!,40,FALSE),"0")</f>
        <v>0</v>
      </c>
      <c r="AR244" s="56">
        <f t="shared" si="90"/>
        <v>0</v>
      </c>
      <c r="AT244" s="53" t="str">
        <f>$A$8</f>
        <v>nreika</v>
      </c>
      <c r="AU244" s="53" t="str">
        <f>IFERROR(VLOOKUP($A244,#REF!,30,FALSE),"0")</f>
        <v>0</v>
      </c>
      <c r="AV244" s="53" t="str">
        <f>IFERROR(VLOOKUP($A244,#REF!,30,FALSE),"0")</f>
        <v>0</v>
      </c>
      <c r="AW244" s="53" t="str">
        <f>IFERROR(VLOOKUP($A244,#REF!,30,FALSE),"0")</f>
        <v>0</v>
      </c>
      <c r="AX244" s="53" t="str">
        <f>IFERROR(VLOOKUP($A244,#REF!,30,FALSE),"0")</f>
        <v>0</v>
      </c>
      <c r="AY244" s="53" t="str">
        <f>IFERROR(VLOOKUP($A244,#REF!,30,FALSE),"0")</f>
        <v>0</v>
      </c>
      <c r="AZ244" s="53" t="str">
        <f>IFERROR(VLOOKUP($A244,#REF!,30,FALSE),"0")</f>
        <v>0</v>
      </c>
      <c r="BA244" s="53" t="str">
        <f>IFERROR(VLOOKUP($A244,#REF!,30,FALSE),"0")</f>
        <v>0</v>
      </c>
      <c r="BB244" s="53" t="str">
        <f>IFERROR(VLOOKUP($A244,#REF!,30,FALSE),"0")</f>
        <v>0</v>
      </c>
      <c r="BC244" s="53" t="str">
        <f>IFERROR(VLOOKUP($A244,#REF!,30,FALSE),"0")</f>
        <v>0</v>
      </c>
      <c r="BD244" s="53" t="str">
        <f>IFERROR(VLOOKUP($A244,#REF!,30,FALSE),"0")</f>
        <v>0</v>
      </c>
      <c r="BE244" s="53" t="str">
        <f>IFERROR(VLOOKUP($A244,#REF!,30,FALSE),"0")</f>
        <v>0</v>
      </c>
      <c r="BF244" s="53" t="str">
        <f>IFERROR(VLOOKUP($A244,#REF!,30,FALSE),"0")</f>
        <v>0</v>
      </c>
      <c r="BG244" s="56">
        <f t="shared" si="91"/>
        <v>0</v>
      </c>
    </row>
    <row r="245" spans="1:59" x14ac:dyDescent="0.25">
      <c r="A245" s="53" t="str">
        <f>$A$9</f>
        <v>hontak</v>
      </c>
      <c r="B245" s="53" t="str">
        <f>IFERROR(VLOOKUP($A245,#REF!,38,FALSE),"0")</f>
        <v>0</v>
      </c>
      <c r="C245" s="53" t="str">
        <f>IFERROR(VLOOKUP($A245,#REF!,38,FALSE),"0")</f>
        <v>0</v>
      </c>
      <c r="D245" s="53" t="str">
        <f>IFERROR(VLOOKUP($A245,#REF!,38,FALSE),"0")</f>
        <v>0</v>
      </c>
      <c r="E245" s="53" t="str">
        <f>IFERROR(VLOOKUP($A245,#REF!,38,FALSE),"0")</f>
        <v>0</v>
      </c>
      <c r="F245" s="53" t="str">
        <f>IFERROR(VLOOKUP($A245,#REF!,38,FALSE),"0")</f>
        <v>0</v>
      </c>
      <c r="G245" s="53" t="str">
        <f>IFERROR(VLOOKUP($A245,#REF!,38,FALSE),"0")</f>
        <v>0</v>
      </c>
      <c r="H245" s="53" t="str">
        <f>IFERROR(VLOOKUP($A245,#REF!,38,FALSE),"0")</f>
        <v>0</v>
      </c>
      <c r="I245" s="53" t="str">
        <f>IFERROR(VLOOKUP($A245,#REF!,38,FALSE),"0")</f>
        <v>0</v>
      </c>
      <c r="J245" s="53" t="str">
        <f>IFERROR(VLOOKUP($A245,#REF!,38,FALSE),"0")</f>
        <v>0</v>
      </c>
      <c r="K245" s="53" t="str">
        <f>IFERROR(VLOOKUP($A245,#REF!,38,FALSE),"0")</f>
        <v>0</v>
      </c>
      <c r="L245" s="53" t="str">
        <f>IFERROR(VLOOKUP($A245,#REF!,38,FALSE),"0")</f>
        <v>0</v>
      </c>
      <c r="M245" s="53" t="str">
        <f>IFERROR(VLOOKUP($A245,#REF!,38,FALSE),"0")</f>
        <v>0</v>
      </c>
      <c r="N245" s="56">
        <f t="shared" si="88"/>
        <v>0</v>
      </c>
      <c r="P245" s="53" t="str">
        <f>$A$9</f>
        <v>hontak</v>
      </c>
      <c r="Q245" s="53" t="str">
        <f>IFERROR(VLOOKUP($A245,#REF!,39,FALSE),"0")</f>
        <v>0</v>
      </c>
      <c r="R245" s="53" t="str">
        <f>IFERROR(VLOOKUP($A245,#REF!,39,FALSE),"0")</f>
        <v>0</v>
      </c>
      <c r="S245" s="53" t="str">
        <f>IFERROR(VLOOKUP($A245,#REF!,39,FALSE),"0")</f>
        <v>0</v>
      </c>
      <c r="T245" s="53" t="str">
        <f>IFERROR(VLOOKUP($A245,#REF!,39,FALSE),"0")</f>
        <v>0</v>
      </c>
      <c r="U245" s="53" t="str">
        <f>IFERROR(VLOOKUP($A245,#REF!,39,FALSE),"0")</f>
        <v>0</v>
      </c>
      <c r="V245" s="53" t="str">
        <f>IFERROR(VLOOKUP($A245,#REF!,39,FALSE),"0")</f>
        <v>0</v>
      </c>
      <c r="W245" s="53" t="str">
        <f>IFERROR(VLOOKUP($A245,#REF!,39,FALSE),"0")</f>
        <v>0</v>
      </c>
      <c r="X245" s="53" t="str">
        <f>IFERROR(VLOOKUP($A245,#REF!,39,FALSE),"0")</f>
        <v>0</v>
      </c>
      <c r="Y245" s="53" t="str">
        <f>IFERROR(VLOOKUP($A245,#REF!,39,FALSE),"0")</f>
        <v>0</v>
      </c>
      <c r="Z245" s="53" t="str">
        <f>IFERROR(VLOOKUP($A245,#REF!,39,FALSE),"0")</f>
        <v>0</v>
      </c>
      <c r="AA245" s="53" t="str">
        <f>IFERROR(VLOOKUP($A245,#REF!,39,FALSE),"0")</f>
        <v>0</v>
      </c>
      <c r="AB245" s="53" t="str">
        <f>IFERROR(VLOOKUP($A245,#REF!,39,FALSE),"0")</f>
        <v>0</v>
      </c>
      <c r="AC245" s="56">
        <f t="shared" si="89"/>
        <v>0</v>
      </c>
      <c r="AE245" s="53" t="str">
        <f>$A$9</f>
        <v>hontak</v>
      </c>
      <c r="AF245" s="53" t="str">
        <f>IFERROR(VLOOKUP($A245,#REF!,40,FALSE),"0")</f>
        <v>0</v>
      </c>
      <c r="AG245" s="53" t="str">
        <f>IFERROR(VLOOKUP($A245,#REF!,40,FALSE),"0")</f>
        <v>0</v>
      </c>
      <c r="AH245" s="53" t="str">
        <f>IFERROR(VLOOKUP($A245,#REF!,40,FALSE),"0")</f>
        <v>0</v>
      </c>
      <c r="AI245" s="53" t="str">
        <f>IFERROR(VLOOKUP($A245,#REF!,40,FALSE),"0")</f>
        <v>0</v>
      </c>
      <c r="AJ245" s="53" t="str">
        <f>IFERROR(VLOOKUP($A245,#REF!,40,FALSE),"0")</f>
        <v>0</v>
      </c>
      <c r="AK245" s="53" t="str">
        <f>IFERROR(VLOOKUP($A245,#REF!,40,FALSE),"0")</f>
        <v>0</v>
      </c>
      <c r="AL245" s="53" t="str">
        <f>IFERROR(VLOOKUP($A245,#REF!,40,FALSE),"0")</f>
        <v>0</v>
      </c>
      <c r="AM245" s="53" t="str">
        <f>IFERROR(VLOOKUP($A245,#REF!,40,FALSE),"0")</f>
        <v>0</v>
      </c>
      <c r="AN245" s="53" t="str">
        <f>IFERROR(VLOOKUP($A245,#REF!,40,FALSE),"0")</f>
        <v>0</v>
      </c>
      <c r="AO245" s="53" t="str">
        <f>IFERROR(VLOOKUP($A245,#REF!,40,FALSE),"0")</f>
        <v>0</v>
      </c>
      <c r="AP245" s="53" t="str">
        <f>IFERROR(VLOOKUP($A245,#REF!,40,FALSE),"0")</f>
        <v>0</v>
      </c>
      <c r="AQ245" s="53" t="str">
        <f>IFERROR(VLOOKUP($A245,#REF!,40,FALSE),"0")</f>
        <v>0</v>
      </c>
      <c r="AR245" s="56">
        <f t="shared" si="90"/>
        <v>0</v>
      </c>
      <c r="AT245" s="53" t="str">
        <f>$A$9</f>
        <v>hontak</v>
      </c>
      <c r="AU245" s="53" t="str">
        <f>IFERROR(VLOOKUP($A245,#REF!,30,FALSE),"0")</f>
        <v>0</v>
      </c>
      <c r="AV245" s="53" t="str">
        <f>IFERROR(VLOOKUP($A245,#REF!,30,FALSE),"0")</f>
        <v>0</v>
      </c>
      <c r="AW245" s="53" t="str">
        <f>IFERROR(VLOOKUP($A245,#REF!,30,FALSE),"0")</f>
        <v>0</v>
      </c>
      <c r="AX245" s="53" t="str">
        <f>IFERROR(VLOOKUP($A245,#REF!,30,FALSE),"0")</f>
        <v>0</v>
      </c>
      <c r="AY245" s="53" t="str">
        <f>IFERROR(VLOOKUP($A245,#REF!,30,FALSE),"0")</f>
        <v>0</v>
      </c>
      <c r="AZ245" s="53" t="str">
        <f>IFERROR(VLOOKUP($A245,#REF!,30,FALSE),"0")</f>
        <v>0</v>
      </c>
      <c r="BA245" s="53" t="str">
        <f>IFERROR(VLOOKUP($A245,#REF!,30,FALSE),"0")</f>
        <v>0</v>
      </c>
      <c r="BB245" s="53" t="str">
        <f>IFERROR(VLOOKUP($A245,#REF!,30,FALSE),"0")</f>
        <v>0</v>
      </c>
      <c r="BC245" s="53" t="str">
        <f>IFERROR(VLOOKUP($A245,#REF!,30,FALSE),"0")</f>
        <v>0</v>
      </c>
      <c r="BD245" s="53" t="str">
        <f>IFERROR(VLOOKUP($A245,#REF!,30,FALSE),"0")</f>
        <v>0</v>
      </c>
      <c r="BE245" s="53" t="str">
        <f>IFERROR(VLOOKUP($A245,#REF!,30,FALSE),"0")</f>
        <v>0</v>
      </c>
      <c r="BF245" s="53" t="str">
        <f>IFERROR(VLOOKUP($A245,#REF!,30,FALSE),"0")</f>
        <v>0</v>
      </c>
      <c r="BG245" s="56">
        <f t="shared" si="91"/>
        <v>0</v>
      </c>
    </row>
    <row r="246" spans="1:59" x14ac:dyDescent="0.25">
      <c r="A246" s="53" t="str">
        <f>$A$10</f>
        <v>zhixiay</v>
      </c>
      <c r="B246" s="53" t="str">
        <f>IFERROR(VLOOKUP($A246,#REF!,38,FALSE),"0")</f>
        <v>0</v>
      </c>
      <c r="C246" s="53" t="str">
        <f>IFERROR(VLOOKUP($A246,#REF!,38,FALSE),"0")</f>
        <v>0</v>
      </c>
      <c r="D246" s="53" t="str">
        <f>IFERROR(VLOOKUP($A246,#REF!,38,FALSE),"0")</f>
        <v>0</v>
      </c>
      <c r="E246" s="53" t="str">
        <f>IFERROR(VLOOKUP($A246,#REF!,38,FALSE),"0")</f>
        <v>0</v>
      </c>
      <c r="F246" s="53" t="str">
        <f>IFERROR(VLOOKUP($A246,#REF!,38,FALSE),"0")</f>
        <v>0</v>
      </c>
      <c r="G246" s="53" t="str">
        <f>IFERROR(VLOOKUP($A246,#REF!,38,FALSE),"0")</f>
        <v>0</v>
      </c>
      <c r="H246" s="53" t="str">
        <f>IFERROR(VLOOKUP($A246,#REF!,38,FALSE),"0")</f>
        <v>0</v>
      </c>
      <c r="I246" s="53" t="str">
        <f>IFERROR(VLOOKUP($A246,#REF!,38,FALSE),"0")</f>
        <v>0</v>
      </c>
      <c r="J246" s="53" t="str">
        <f>IFERROR(VLOOKUP($A246,#REF!,38,FALSE),"0")</f>
        <v>0</v>
      </c>
      <c r="K246" s="53" t="str">
        <f>IFERROR(VLOOKUP($A246,#REF!,38,FALSE),"0")</f>
        <v>0</v>
      </c>
      <c r="L246" s="53" t="str">
        <f>IFERROR(VLOOKUP($A246,#REF!,38,FALSE),"0")</f>
        <v>0</v>
      </c>
      <c r="M246" s="53" t="str">
        <f>IFERROR(VLOOKUP($A246,#REF!,38,FALSE),"0")</f>
        <v>0</v>
      </c>
      <c r="N246" s="56">
        <f t="shared" si="88"/>
        <v>0</v>
      </c>
      <c r="P246" s="53" t="str">
        <f>$A$10</f>
        <v>zhixiay</v>
      </c>
      <c r="Q246" s="53" t="str">
        <f>IFERROR(VLOOKUP($A246,#REF!,39,FALSE),"0")</f>
        <v>0</v>
      </c>
      <c r="R246" s="53" t="str">
        <f>IFERROR(VLOOKUP($A246,#REF!,39,FALSE),"0")</f>
        <v>0</v>
      </c>
      <c r="S246" s="53" t="str">
        <f>IFERROR(VLOOKUP($A246,#REF!,39,FALSE),"0")</f>
        <v>0</v>
      </c>
      <c r="T246" s="53" t="str">
        <f>IFERROR(VLOOKUP($A246,#REF!,39,FALSE),"0")</f>
        <v>0</v>
      </c>
      <c r="U246" s="53" t="str">
        <f>IFERROR(VLOOKUP($A246,#REF!,39,FALSE),"0")</f>
        <v>0</v>
      </c>
      <c r="V246" s="53" t="str">
        <f>IFERROR(VLOOKUP($A246,#REF!,39,FALSE),"0")</f>
        <v>0</v>
      </c>
      <c r="W246" s="53" t="str">
        <f>IFERROR(VLOOKUP($A246,#REF!,39,FALSE),"0")</f>
        <v>0</v>
      </c>
      <c r="X246" s="53" t="str">
        <f>IFERROR(VLOOKUP($A246,#REF!,39,FALSE),"0")</f>
        <v>0</v>
      </c>
      <c r="Y246" s="53" t="str">
        <f>IFERROR(VLOOKUP($A246,#REF!,39,FALSE),"0")</f>
        <v>0</v>
      </c>
      <c r="Z246" s="53" t="str">
        <f>IFERROR(VLOOKUP($A246,#REF!,39,FALSE),"0")</f>
        <v>0</v>
      </c>
      <c r="AA246" s="53" t="str">
        <f>IFERROR(VLOOKUP($A246,#REF!,39,FALSE),"0")</f>
        <v>0</v>
      </c>
      <c r="AB246" s="53" t="str">
        <f>IFERROR(VLOOKUP($A246,#REF!,39,FALSE),"0")</f>
        <v>0</v>
      </c>
      <c r="AC246" s="56">
        <f t="shared" si="89"/>
        <v>0</v>
      </c>
      <c r="AE246" s="53" t="str">
        <f>$A$10</f>
        <v>zhixiay</v>
      </c>
      <c r="AF246" s="53" t="str">
        <f>IFERROR(VLOOKUP($A246,#REF!,40,FALSE),"0")</f>
        <v>0</v>
      </c>
      <c r="AG246" s="53" t="str">
        <f>IFERROR(VLOOKUP($A246,#REF!,40,FALSE),"0")</f>
        <v>0</v>
      </c>
      <c r="AH246" s="53" t="str">
        <f>IFERROR(VLOOKUP($A246,#REF!,40,FALSE),"0")</f>
        <v>0</v>
      </c>
      <c r="AI246" s="53" t="str">
        <f>IFERROR(VLOOKUP($A246,#REF!,40,FALSE),"0")</f>
        <v>0</v>
      </c>
      <c r="AJ246" s="53" t="str">
        <f>IFERROR(VLOOKUP($A246,#REF!,40,FALSE),"0")</f>
        <v>0</v>
      </c>
      <c r="AK246" s="53" t="str">
        <f>IFERROR(VLOOKUP($A246,#REF!,40,FALSE),"0")</f>
        <v>0</v>
      </c>
      <c r="AL246" s="53" t="str">
        <f>IFERROR(VLOOKUP($A246,#REF!,40,FALSE),"0")</f>
        <v>0</v>
      </c>
      <c r="AM246" s="53" t="str">
        <f>IFERROR(VLOOKUP($A246,#REF!,40,FALSE),"0")</f>
        <v>0</v>
      </c>
      <c r="AN246" s="53" t="str">
        <f>IFERROR(VLOOKUP($A246,#REF!,40,FALSE),"0")</f>
        <v>0</v>
      </c>
      <c r="AO246" s="53" t="str">
        <f>IFERROR(VLOOKUP($A246,#REF!,40,FALSE),"0")</f>
        <v>0</v>
      </c>
      <c r="AP246" s="53" t="str">
        <f>IFERROR(VLOOKUP($A246,#REF!,40,FALSE),"0")</f>
        <v>0</v>
      </c>
      <c r="AQ246" s="53" t="str">
        <f>IFERROR(VLOOKUP($A246,#REF!,40,FALSE),"0")</f>
        <v>0</v>
      </c>
      <c r="AR246" s="56">
        <f t="shared" si="90"/>
        <v>0</v>
      </c>
      <c r="AT246" s="53" t="str">
        <f>$A$10</f>
        <v>zhixiay</v>
      </c>
      <c r="AU246" s="53" t="str">
        <f>IFERROR(VLOOKUP($A246,#REF!,30,FALSE),"0")</f>
        <v>0</v>
      </c>
      <c r="AV246" s="53" t="str">
        <f>IFERROR(VLOOKUP($A246,#REF!,30,FALSE),"0")</f>
        <v>0</v>
      </c>
      <c r="AW246" s="53" t="str">
        <f>IFERROR(VLOOKUP($A246,#REF!,30,FALSE),"0")</f>
        <v>0</v>
      </c>
      <c r="AX246" s="53" t="str">
        <f>IFERROR(VLOOKUP($A246,#REF!,30,FALSE),"0")</f>
        <v>0</v>
      </c>
      <c r="AY246" s="53" t="str">
        <f>IFERROR(VLOOKUP($A246,#REF!,30,FALSE),"0")</f>
        <v>0</v>
      </c>
      <c r="AZ246" s="53" t="str">
        <f>IFERROR(VLOOKUP($A246,#REF!,30,FALSE),"0")</f>
        <v>0</v>
      </c>
      <c r="BA246" s="53" t="str">
        <f>IFERROR(VLOOKUP($A246,#REF!,30,FALSE),"0")</f>
        <v>0</v>
      </c>
      <c r="BB246" s="53" t="str">
        <f>IFERROR(VLOOKUP($A246,#REF!,30,FALSE),"0")</f>
        <v>0</v>
      </c>
      <c r="BC246" s="53" t="str">
        <f>IFERROR(VLOOKUP($A246,#REF!,30,FALSE),"0")</f>
        <v>0</v>
      </c>
      <c r="BD246" s="53" t="str">
        <f>IFERROR(VLOOKUP($A246,#REF!,30,FALSE),"0")</f>
        <v>0</v>
      </c>
      <c r="BE246" s="53" t="str">
        <f>IFERROR(VLOOKUP($A246,#REF!,30,FALSE),"0")</f>
        <v>0</v>
      </c>
      <c r="BF246" s="53" t="str">
        <f>IFERROR(VLOOKUP($A246,#REF!,30,FALSE),"0")</f>
        <v>0</v>
      </c>
      <c r="BG246" s="56">
        <f t="shared" si="91"/>
        <v>0</v>
      </c>
    </row>
    <row r="247" spans="1:59" x14ac:dyDescent="0.25">
      <c r="A247" s="53" t="str">
        <f>$A$11</f>
        <v>takuyafi</v>
      </c>
      <c r="B247" s="53" t="str">
        <f>IFERROR(VLOOKUP($A247,#REF!,38,FALSE),"0")</f>
        <v>0</v>
      </c>
      <c r="C247" s="53" t="str">
        <f>IFERROR(VLOOKUP($A247,#REF!,38,FALSE),"0")</f>
        <v>0</v>
      </c>
      <c r="D247" s="53" t="str">
        <f>IFERROR(VLOOKUP($A247,#REF!,38,FALSE),"0")</f>
        <v>0</v>
      </c>
      <c r="E247" s="53" t="str">
        <f>IFERROR(VLOOKUP($A247,#REF!,38,FALSE),"0")</f>
        <v>0</v>
      </c>
      <c r="F247" s="53" t="str">
        <f>IFERROR(VLOOKUP($A247,#REF!,38,FALSE),"0")</f>
        <v>0</v>
      </c>
      <c r="G247" s="53" t="str">
        <f>IFERROR(VLOOKUP($A247,#REF!,38,FALSE),"0")</f>
        <v>0</v>
      </c>
      <c r="H247" s="53" t="str">
        <f>IFERROR(VLOOKUP($A247,#REF!,38,FALSE),"0")</f>
        <v>0</v>
      </c>
      <c r="I247" s="53" t="str">
        <f>IFERROR(VLOOKUP($A247,#REF!,38,FALSE),"0")</f>
        <v>0</v>
      </c>
      <c r="J247" s="53" t="str">
        <f>IFERROR(VLOOKUP($A247,#REF!,38,FALSE),"0")</f>
        <v>0</v>
      </c>
      <c r="K247" s="53" t="str">
        <f>IFERROR(VLOOKUP($A247,#REF!,38,FALSE),"0")</f>
        <v>0</v>
      </c>
      <c r="L247" s="53" t="str">
        <f>IFERROR(VLOOKUP($A247,#REF!,38,FALSE),"0")</f>
        <v>0</v>
      </c>
      <c r="M247" s="53" t="str">
        <f>IFERROR(VLOOKUP($A247,#REF!,38,FALSE),"0")</f>
        <v>0</v>
      </c>
      <c r="N247" s="56">
        <f t="shared" si="88"/>
        <v>0</v>
      </c>
      <c r="P247" s="53" t="str">
        <f>$A$11</f>
        <v>takuyafi</v>
      </c>
      <c r="Q247" s="53" t="str">
        <f>IFERROR(VLOOKUP($A247,#REF!,39,FALSE),"0")</f>
        <v>0</v>
      </c>
      <c r="R247" s="53" t="str">
        <f>IFERROR(VLOOKUP($A247,#REF!,39,FALSE),"0")</f>
        <v>0</v>
      </c>
      <c r="S247" s="53" t="str">
        <f>IFERROR(VLOOKUP($A247,#REF!,39,FALSE),"0")</f>
        <v>0</v>
      </c>
      <c r="T247" s="53" t="str">
        <f>IFERROR(VLOOKUP($A247,#REF!,39,FALSE),"0")</f>
        <v>0</v>
      </c>
      <c r="U247" s="53" t="str">
        <f>IFERROR(VLOOKUP($A247,#REF!,39,FALSE),"0")</f>
        <v>0</v>
      </c>
      <c r="V247" s="53" t="str">
        <f>IFERROR(VLOOKUP($A247,#REF!,39,FALSE),"0")</f>
        <v>0</v>
      </c>
      <c r="W247" s="53" t="str">
        <f>IFERROR(VLOOKUP($A247,#REF!,39,FALSE),"0")</f>
        <v>0</v>
      </c>
      <c r="X247" s="53" t="str">
        <f>IFERROR(VLOOKUP($A247,#REF!,39,FALSE),"0")</f>
        <v>0</v>
      </c>
      <c r="Y247" s="53" t="str">
        <f>IFERROR(VLOOKUP($A247,#REF!,39,FALSE),"0")</f>
        <v>0</v>
      </c>
      <c r="Z247" s="53" t="str">
        <f>IFERROR(VLOOKUP($A247,#REF!,39,FALSE),"0")</f>
        <v>0</v>
      </c>
      <c r="AA247" s="53" t="str">
        <f>IFERROR(VLOOKUP($A247,#REF!,39,FALSE),"0")</f>
        <v>0</v>
      </c>
      <c r="AB247" s="53" t="str">
        <f>IFERROR(VLOOKUP($A247,#REF!,39,FALSE),"0")</f>
        <v>0</v>
      </c>
      <c r="AC247" s="56">
        <f t="shared" si="89"/>
        <v>0</v>
      </c>
      <c r="AE247" s="53" t="str">
        <f>$A$11</f>
        <v>takuyafi</v>
      </c>
      <c r="AF247" s="53" t="str">
        <f>IFERROR(VLOOKUP($A249,#REF!,40,FALSE),"0")</f>
        <v>0</v>
      </c>
      <c r="AG247" s="53" t="str">
        <f>IFERROR(VLOOKUP($A249,#REF!,40,FALSE),"0")</f>
        <v>0</v>
      </c>
      <c r="AH247" s="53" t="str">
        <f>IFERROR(VLOOKUP($A249,#REF!,40,FALSE),"0")</f>
        <v>0</v>
      </c>
      <c r="AI247" s="53" t="str">
        <f>IFERROR(VLOOKUP($A249,#REF!,40,FALSE),"0")</f>
        <v>0</v>
      </c>
      <c r="AJ247" s="53" t="str">
        <f>IFERROR(VLOOKUP($A249,#REF!,40,FALSE),"0")</f>
        <v>0</v>
      </c>
      <c r="AK247" s="53" t="str">
        <f>IFERROR(VLOOKUP($A249,#REF!,40,FALSE),"0")</f>
        <v>0</v>
      </c>
      <c r="AL247" s="53" t="str">
        <f>IFERROR(VLOOKUP($A249,#REF!,40,FALSE),"0")</f>
        <v>0</v>
      </c>
      <c r="AM247" s="53" t="str">
        <f>IFERROR(VLOOKUP($A249,#REF!,40,FALSE),"0")</f>
        <v>0</v>
      </c>
      <c r="AN247" s="53" t="str">
        <f>IFERROR(VLOOKUP($A249,#REF!,40,FALSE),"0")</f>
        <v>0</v>
      </c>
      <c r="AO247" s="53" t="str">
        <f>IFERROR(VLOOKUP($A249,#REF!,40,FALSE),"0")</f>
        <v>0</v>
      </c>
      <c r="AP247" s="53" t="str">
        <f>IFERROR(VLOOKUP($A249,#REF!,40,FALSE),"0")</f>
        <v>0</v>
      </c>
      <c r="AQ247" s="53" t="str">
        <f>IFERROR(VLOOKUP($A249,#REF!,40,FALSE),"0")</f>
        <v>0</v>
      </c>
      <c r="AR247" s="56">
        <f t="shared" si="90"/>
        <v>0</v>
      </c>
      <c r="AT247" s="53" t="str">
        <f>$A$11</f>
        <v>takuyafi</v>
      </c>
      <c r="AU247" s="53" t="str">
        <f>IFERROR(VLOOKUP($A247,#REF!,30,FALSE),"0")</f>
        <v>0</v>
      </c>
      <c r="AV247" s="53" t="str">
        <f>IFERROR(VLOOKUP($A247,#REF!,30,FALSE),"0")</f>
        <v>0</v>
      </c>
      <c r="AW247" s="53" t="str">
        <f>IFERROR(VLOOKUP($A247,#REF!,30,FALSE),"0")</f>
        <v>0</v>
      </c>
      <c r="AX247" s="53" t="str">
        <f>IFERROR(VLOOKUP($A247,#REF!,30,FALSE),"0")</f>
        <v>0</v>
      </c>
      <c r="AY247" s="53" t="str">
        <f>IFERROR(VLOOKUP($A247,#REF!,30,FALSE),"0")</f>
        <v>0</v>
      </c>
      <c r="AZ247" s="53" t="str">
        <f>IFERROR(VLOOKUP($A247,#REF!,30,FALSE),"0")</f>
        <v>0</v>
      </c>
      <c r="BA247" s="53" t="str">
        <f>IFERROR(VLOOKUP($A247,#REF!,30,FALSE),"0")</f>
        <v>0</v>
      </c>
      <c r="BB247" s="53" t="str">
        <f>IFERROR(VLOOKUP($A247,#REF!,30,FALSE),"0")</f>
        <v>0</v>
      </c>
      <c r="BC247" s="53" t="str">
        <f>IFERROR(VLOOKUP($A247,#REF!,30,FALSE),"0")</f>
        <v>0</v>
      </c>
      <c r="BD247" s="53" t="str">
        <f>IFERROR(VLOOKUP($A247,#REF!,30,FALSE),"0")</f>
        <v>0</v>
      </c>
      <c r="BE247" s="53" t="str">
        <f>IFERROR(VLOOKUP($A247,#REF!,30,FALSE),"0")</f>
        <v>0</v>
      </c>
      <c r="BF247" s="53" t="str">
        <f>IFERROR(VLOOKUP($A247,#REF!,30,FALSE),"0")</f>
        <v>0</v>
      </c>
      <c r="BG247" s="56">
        <f t="shared" si="91"/>
        <v>0</v>
      </c>
    </row>
    <row r="248" spans="1:59" x14ac:dyDescent="0.25">
      <c r="A248" s="53" t="str">
        <f>$A$12</f>
        <v>ayekhyin</v>
      </c>
      <c r="B248" s="53" t="str">
        <f>IFERROR(VLOOKUP($A248,#REF!,38,FALSE),"0")</f>
        <v>0</v>
      </c>
      <c r="C248" s="53" t="str">
        <f>IFERROR(VLOOKUP($A248,#REF!,38,FALSE),"0")</f>
        <v>0</v>
      </c>
      <c r="D248" s="53" t="str">
        <f>IFERROR(VLOOKUP($A248,#REF!,38,FALSE),"0")</f>
        <v>0</v>
      </c>
      <c r="E248" s="53" t="str">
        <f>IFERROR(VLOOKUP($A248,#REF!,38,FALSE),"0")</f>
        <v>0</v>
      </c>
      <c r="F248" s="53" t="str">
        <f>IFERROR(VLOOKUP($A248,#REF!,38,FALSE),"0")</f>
        <v>0</v>
      </c>
      <c r="G248" s="53" t="str">
        <f>IFERROR(VLOOKUP($A248,#REF!,38,FALSE),"0")</f>
        <v>0</v>
      </c>
      <c r="H248" s="53" t="str">
        <f>IFERROR(VLOOKUP($A248,#REF!,38,FALSE),"0")</f>
        <v>0</v>
      </c>
      <c r="I248" s="53" t="str">
        <f>IFERROR(VLOOKUP($A248,#REF!,38,FALSE),"0")</f>
        <v>0</v>
      </c>
      <c r="J248" s="53" t="str">
        <f>IFERROR(VLOOKUP($A248,#REF!,38,FALSE),"0")</f>
        <v>0</v>
      </c>
      <c r="K248" s="53" t="str">
        <f>IFERROR(VLOOKUP($A248,#REF!,38,FALSE),"0")</f>
        <v>0</v>
      </c>
      <c r="L248" s="53" t="str">
        <f>IFERROR(VLOOKUP($A248,#REF!,38,FALSE),"0")</f>
        <v>0</v>
      </c>
      <c r="M248" s="53" t="str">
        <f>IFERROR(VLOOKUP($A248,#REF!,38,FALSE),"0")</f>
        <v>0</v>
      </c>
      <c r="N248" s="56">
        <f t="shared" si="88"/>
        <v>0</v>
      </c>
      <c r="P248" s="53" t="str">
        <f>$A$12</f>
        <v>ayekhyin</v>
      </c>
      <c r="Q248" s="53" t="str">
        <f>IFERROR(VLOOKUP($A248,#REF!,39,FALSE),"0")</f>
        <v>0</v>
      </c>
      <c r="R248" s="53" t="str">
        <f>IFERROR(VLOOKUP($A248,#REF!,39,FALSE),"0")</f>
        <v>0</v>
      </c>
      <c r="S248" s="53" t="str">
        <f>IFERROR(VLOOKUP($A248,#REF!,39,FALSE),"0")</f>
        <v>0</v>
      </c>
      <c r="T248" s="53" t="str">
        <f>IFERROR(VLOOKUP($A248,#REF!,39,FALSE),"0")</f>
        <v>0</v>
      </c>
      <c r="U248" s="53" t="str">
        <f>IFERROR(VLOOKUP($A248,#REF!,39,FALSE),"0")</f>
        <v>0</v>
      </c>
      <c r="V248" s="53" t="str">
        <f>IFERROR(VLOOKUP($A248,#REF!,39,FALSE),"0")</f>
        <v>0</v>
      </c>
      <c r="W248" s="53" t="str">
        <f>IFERROR(VLOOKUP($A248,#REF!,39,FALSE),"0")</f>
        <v>0</v>
      </c>
      <c r="X248" s="53" t="str">
        <f>IFERROR(VLOOKUP($A248,#REF!,39,FALSE),"0")</f>
        <v>0</v>
      </c>
      <c r="Y248" s="53" t="str">
        <f>IFERROR(VLOOKUP($A248,#REF!,39,FALSE),"0")</f>
        <v>0</v>
      </c>
      <c r="Z248" s="53" t="str">
        <f>IFERROR(VLOOKUP($A248,#REF!,39,FALSE),"0")</f>
        <v>0</v>
      </c>
      <c r="AA248" s="53" t="str">
        <f>IFERROR(VLOOKUP($A248,#REF!,39,FALSE),"0")</f>
        <v>0</v>
      </c>
      <c r="AB248" s="53" t="str">
        <f>IFERROR(VLOOKUP($A248,#REF!,39,FALSE),"0")</f>
        <v>0</v>
      </c>
      <c r="AC248" s="56">
        <f t="shared" si="89"/>
        <v>0</v>
      </c>
      <c r="AE248" s="53" t="str">
        <f>$A$12</f>
        <v>ayekhyin</v>
      </c>
      <c r="AF248" s="53" t="str">
        <f>IFERROR(VLOOKUP($A249,#REF!,40,FALSE),"0")</f>
        <v>0</v>
      </c>
      <c r="AG248" s="53" t="str">
        <f>IFERROR(VLOOKUP($A249,#REF!,40,FALSE),"0")</f>
        <v>0</v>
      </c>
      <c r="AH248" s="53" t="str">
        <f>IFERROR(VLOOKUP($A249,#REF!,40,FALSE),"0")</f>
        <v>0</v>
      </c>
      <c r="AI248" s="53" t="str">
        <f>IFERROR(VLOOKUP($A249,#REF!,40,FALSE),"0")</f>
        <v>0</v>
      </c>
      <c r="AJ248" s="53" t="str">
        <f>IFERROR(VLOOKUP($A249,#REF!,40,FALSE),"0")</f>
        <v>0</v>
      </c>
      <c r="AK248" s="53" t="str">
        <f>IFERROR(VLOOKUP($A249,#REF!,40,FALSE),"0")</f>
        <v>0</v>
      </c>
      <c r="AL248" s="53" t="str">
        <f>IFERROR(VLOOKUP($A249,#REF!,40,FALSE),"0")</f>
        <v>0</v>
      </c>
      <c r="AM248" s="53" t="str">
        <f>IFERROR(VLOOKUP($A249,#REF!,40,FALSE),"0")</f>
        <v>0</v>
      </c>
      <c r="AN248" s="53" t="str">
        <f>IFERROR(VLOOKUP($A249,#REF!,40,FALSE),"0")</f>
        <v>0</v>
      </c>
      <c r="AO248" s="53" t="str">
        <f>IFERROR(VLOOKUP($A249,#REF!,40,FALSE),"0")</f>
        <v>0</v>
      </c>
      <c r="AP248" s="53" t="str">
        <f>IFERROR(VLOOKUP($A249,#REF!,40,FALSE),"0")</f>
        <v>0</v>
      </c>
      <c r="AQ248" s="53" t="str">
        <f>IFERROR(VLOOKUP($A249,#REF!,40,FALSE),"0")</f>
        <v>0</v>
      </c>
      <c r="AR248" s="56">
        <f t="shared" si="90"/>
        <v>0</v>
      </c>
      <c r="AT248" s="53" t="str">
        <f>$A$12</f>
        <v>ayekhyin</v>
      </c>
      <c r="AU248" s="53" t="str">
        <f>IFERROR(VLOOKUP($A248,#REF!,30,FALSE),"0")</f>
        <v>0</v>
      </c>
      <c r="AV248" s="53" t="str">
        <f>IFERROR(VLOOKUP($A248,#REF!,30,FALSE),"0")</f>
        <v>0</v>
      </c>
      <c r="AW248" s="53" t="str">
        <f>IFERROR(VLOOKUP($A248,#REF!,30,FALSE),"0")</f>
        <v>0</v>
      </c>
      <c r="AX248" s="53" t="str">
        <f>IFERROR(VLOOKUP($A248,#REF!,30,FALSE),"0")</f>
        <v>0</v>
      </c>
      <c r="AY248" s="53" t="str">
        <f>IFERROR(VLOOKUP($A248,#REF!,30,FALSE),"0")</f>
        <v>0</v>
      </c>
      <c r="AZ248" s="53" t="str">
        <f>IFERROR(VLOOKUP($A248,#REF!,30,FALSE),"0")</f>
        <v>0</v>
      </c>
      <c r="BA248" s="53" t="str">
        <f>IFERROR(VLOOKUP($A248,#REF!,30,FALSE),"0")</f>
        <v>0</v>
      </c>
      <c r="BB248" s="53" t="str">
        <f>IFERROR(VLOOKUP($A248,#REF!,30,FALSE),"0")</f>
        <v>0</v>
      </c>
      <c r="BC248" s="53" t="str">
        <f>IFERROR(VLOOKUP($A248,#REF!,30,FALSE),"0")</f>
        <v>0</v>
      </c>
      <c r="BD248" s="53" t="str">
        <f>IFERROR(VLOOKUP($A248,#REF!,30,FALSE),"0")</f>
        <v>0</v>
      </c>
      <c r="BE248" s="53" t="str">
        <f>IFERROR(VLOOKUP($A248,#REF!,30,FALSE),"0")</f>
        <v>0</v>
      </c>
      <c r="BF248" s="53" t="str">
        <f>IFERROR(VLOOKUP($A248,#REF!,30,FALSE),"0")</f>
        <v>0</v>
      </c>
      <c r="BG248" s="56">
        <f t="shared" si="91"/>
        <v>0</v>
      </c>
    </row>
    <row r="249" spans="1:59" x14ac:dyDescent="0.25">
      <c r="A249" s="53" t="str">
        <f>$A$13</f>
        <v>takaasad</v>
      </c>
      <c r="B249" s="53" t="str">
        <f>IFERROR(VLOOKUP($A249,#REF!,38,FALSE),"0")</f>
        <v>0</v>
      </c>
      <c r="C249" s="53" t="str">
        <f>IFERROR(VLOOKUP($A249,#REF!,38,FALSE),"0")</f>
        <v>0</v>
      </c>
      <c r="D249" s="53" t="str">
        <f>IFERROR(VLOOKUP($A249,#REF!,38,FALSE),"0")</f>
        <v>0</v>
      </c>
      <c r="E249" s="53" t="str">
        <f>IFERROR(VLOOKUP($A249,#REF!,38,FALSE),"0")</f>
        <v>0</v>
      </c>
      <c r="F249" s="53" t="str">
        <f>IFERROR(VLOOKUP($A249,#REF!,38,FALSE),"0")</f>
        <v>0</v>
      </c>
      <c r="G249" s="53" t="str">
        <f>IFERROR(VLOOKUP($A249,#REF!,38,FALSE),"0")</f>
        <v>0</v>
      </c>
      <c r="H249" s="53" t="str">
        <f>IFERROR(VLOOKUP($A249,#REF!,38,FALSE),"0")</f>
        <v>0</v>
      </c>
      <c r="I249" s="53" t="str">
        <f>IFERROR(VLOOKUP($A249,#REF!,38,FALSE),"0")</f>
        <v>0</v>
      </c>
      <c r="J249" s="53" t="str">
        <f>IFERROR(VLOOKUP($A249,#REF!,38,FALSE),"0")</f>
        <v>0</v>
      </c>
      <c r="K249" s="53" t="str">
        <f>IFERROR(VLOOKUP($A249,#REF!,38,FALSE),"0")</f>
        <v>0</v>
      </c>
      <c r="L249" s="53" t="str">
        <f>IFERROR(VLOOKUP($A249,#REF!,38,FALSE),"0")</f>
        <v>0</v>
      </c>
      <c r="M249" s="53" t="str">
        <f>IFERROR(VLOOKUP($A249,#REF!,38,FALSE),"0")</f>
        <v>0</v>
      </c>
      <c r="N249" s="56">
        <f t="shared" si="88"/>
        <v>0</v>
      </c>
      <c r="P249" s="53" t="str">
        <f>$A$13</f>
        <v>takaasad</v>
      </c>
      <c r="Q249" s="53" t="str">
        <f>IFERROR(VLOOKUP($A249,#REF!,39,FALSE),"0")</f>
        <v>0</v>
      </c>
      <c r="R249" s="53" t="str">
        <f>IFERROR(VLOOKUP($A249,#REF!,39,FALSE),"0")</f>
        <v>0</v>
      </c>
      <c r="S249" s="53" t="str">
        <f>IFERROR(VLOOKUP($A249,#REF!,39,FALSE),"0")</f>
        <v>0</v>
      </c>
      <c r="T249" s="53" t="str">
        <f>IFERROR(VLOOKUP($A249,#REF!,39,FALSE),"0")</f>
        <v>0</v>
      </c>
      <c r="U249" s="53" t="str">
        <f>IFERROR(VLOOKUP($A249,#REF!,39,FALSE),"0")</f>
        <v>0</v>
      </c>
      <c r="V249" s="53" t="str">
        <f>IFERROR(VLOOKUP($A249,#REF!,39,FALSE),"0")</f>
        <v>0</v>
      </c>
      <c r="W249" s="53" t="str">
        <f>IFERROR(VLOOKUP($A249,#REF!,39,FALSE),"0")</f>
        <v>0</v>
      </c>
      <c r="X249" s="53" t="str">
        <f>IFERROR(VLOOKUP($A249,#REF!,39,FALSE),"0")</f>
        <v>0</v>
      </c>
      <c r="Y249" s="53" t="str">
        <f>IFERROR(VLOOKUP($A249,#REF!,39,FALSE),"0")</f>
        <v>0</v>
      </c>
      <c r="Z249" s="53" t="str">
        <f>IFERROR(VLOOKUP($A249,#REF!,39,FALSE),"0")</f>
        <v>0</v>
      </c>
      <c r="AA249" s="53" t="str">
        <f>IFERROR(VLOOKUP($A249,#REF!,39,FALSE),"0")</f>
        <v>0</v>
      </c>
      <c r="AB249" s="53" t="str">
        <f>IFERROR(VLOOKUP($A249,#REF!,39,FALSE),"0")</f>
        <v>0</v>
      </c>
      <c r="AC249" s="56">
        <f t="shared" si="89"/>
        <v>0</v>
      </c>
      <c r="AE249" s="53" t="str">
        <f>$A$13</f>
        <v>takaasad</v>
      </c>
      <c r="AF249" s="53" t="str">
        <f>IFERROR(VLOOKUP($A249,#REF!,40,FALSE),"0")</f>
        <v>0</v>
      </c>
      <c r="AG249" s="53" t="str">
        <f>IFERROR(VLOOKUP($A249,#REF!,40,FALSE),"0")</f>
        <v>0</v>
      </c>
      <c r="AH249" s="53" t="str">
        <f>IFERROR(VLOOKUP($A249,#REF!,40,FALSE),"0")</f>
        <v>0</v>
      </c>
      <c r="AI249" s="53" t="str">
        <f>IFERROR(VLOOKUP($A249,#REF!,40,FALSE),"0")</f>
        <v>0</v>
      </c>
      <c r="AJ249" s="53" t="str">
        <f>IFERROR(VLOOKUP($A249,#REF!,40,FALSE),"0")</f>
        <v>0</v>
      </c>
      <c r="AK249" s="53" t="str">
        <f>IFERROR(VLOOKUP($A249,#REF!,40,FALSE),"0")</f>
        <v>0</v>
      </c>
      <c r="AL249" s="53" t="str">
        <f>IFERROR(VLOOKUP($A249,#REF!,40,FALSE),"0")</f>
        <v>0</v>
      </c>
      <c r="AM249" s="53" t="str">
        <f>IFERROR(VLOOKUP($A249,#REF!,40,FALSE),"0")</f>
        <v>0</v>
      </c>
      <c r="AN249" s="53" t="str">
        <f>IFERROR(VLOOKUP($A249,#REF!,40,FALSE),"0")</f>
        <v>0</v>
      </c>
      <c r="AO249" s="53" t="str">
        <f>IFERROR(VLOOKUP($A249,#REF!,40,FALSE),"0")</f>
        <v>0</v>
      </c>
      <c r="AP249" s="53" t="str">
        <f>IFERROR(VLOOKUP($A249,#REF!,40,FALSE),"0")</f>
        <v>0</v>
      </c>
      <c r="AQ249" s="53" t="str">
        <f>IFERROR(VLOOKUP($A249,#REF!,40,FALSE),"0")</f>
        <v>0</v>
      </c>
      <c r="AR249" s="56">
        <f t="shared" si="90"/>
        <v>0</v>
      </c>
      <c r="AT249" s="53" t="str">
        <f>$A$13</f>
        <v>takaasad</v>
      </c>
      <c r="AU249" s="53" t="str">
        <f>IFERROR(VLOOKUP($A249,#REF!,30,FALSE),"0")</f>
        <v>0</v>
      </c>
      <c r="AV249" s="53" t="str">
        <f>IFERROR(VLOOKUP($A249,#REF!,30,FALSE),"0")</f>
        <v>0</v>
      </c>
      <c r="AW249" s="53" t="str">
        <f>IFERROR(VLOOKUP($A249,#REF!,30,FALSE),"0")</f>
        <v>0</v>
      </c>
      <c r="AX249" s="53" t="str">
        <f>IFERROR(VLOOKUP($A249,#REF!,30,FALSE),"0")</f>
        <v>0</v>
      </c>
      <c r="AY249" s="53" t="str">
        <f>IFERROR(VLOOKUP($A249,#REF!,30,FALSE),"0")</f>
        <v>0</v>
      </c>
      <c r="AZ249" s="53" t="str">
        <f>IFERROR(VLOOKUP($A249,#REF!,30,FALSE),"0")</f>
        <v>0</v>
      </c>
      <c r="BA249" s="53" t="str">
        <f>IFERROR(VLOOKUP($A249,#REF!,30,FALSE),"0")</f>
        <v>0</v>
      </c>
      <c r="BB249" s="53" t="str">
        <f>IFERROR(VLOOKUP($A249,#REF!,30,FALSE),"0")</f>
        <v>0</v>
      </c>
      <c r="BC249" s="53" t="str">
        <f>IFERROR(VLOOKUP($A249,#REF!,30,FALSE),"0")</f>
        <v>0</v>
      </c>
      <c r="BD249" s="53" t="str">
        <f>IFERROR(VLOOKUP($A249,#REF!,30,FALSE),"0")</f>
        <v>0</v>
      </c>
      <c r="BE249" s="53" t="str">
        <f>IFERROR(VLOOKUP($A249,#REF!,30,FALSE),"0")</f>
        <v>0</v>
      </c>
      <c r="BF249" s="53" t="str">
        <f>IFERROR(VLOOKUP($A249,#REF!,30,FALSE),"0")</f>
        <v>0</v>
      </c>
      <c r="BG249" s="56">
        <f t="shared" si="91"/>
        <v>0</v>
      </c>
    </row>
    <row r="250" spans="1:59" x14ac:dyDescent="0.25">
      <c r="A250" s="53" t="e">
        <f>$A$14</f>
        <v>#REF!</v>
      </c>
      <c r="B250" s="53" t="str">
        <f>IFERROR(VLOOKUP($A250,#REF!,38,FALSE),"0")</f>
        <v>0</v>
      </c>
      <c r="C250" s="53" t="str">
        <f>IFERROR(VLOOKUP($A250,#REF!,38,FALSE),"0")</f>
        <v>0</v>
      </c>
      <c r="D250" s="53" t="str">
        <f>IFERROR(VLOOKUP($A250,#REF!,38,FALSE),"0")</f>
        <v>0</v>
      </c>
      <c r="E250" s="53" t="str">
        <f>IFERROR(VLOOKUP($A250,#REF!,38,FALSE),"0")</f>
        <v>0</v>
      </c>
      <c r="F250" s="53" t="str">
        <f>IFERROR(VLOOKUP($A250,#REF!,38,FALSE),"0")</f>
        <v>0</v>
      </c>
      <c r="G250" s="53" t="str">
        <f>IFERROR(VLOOKUP($A250,#REF!,38,FALSE),"0")</f>
        <v>0</v>
      </c>
      <c r="H250" s="53" t="str">
        <f>IFERROR(VLOOKUP($A250,#REF!,38,FALSE),"0")</f>
        <v>0</v>
      </c>
      <c r="I250" s="53" t="str">
        <f>IFERROR(VLOOKUP($A250,#REF!,38,FALSE),"0")</f>
        <v>0</v>
      </c>
      <c r="J250" s="53" t="str">
        <f>IFERROR(VLOOKUP($A250,#REF!,38,FALSE),"0")</f>
        <v>0</v>
      </c>
      <c r="K250" s="53" t="str">
        <f>IFERROR(VLOOKUP($A250,#REF!,38,FALSE),"0")</f>
        <v>0</v>
      </c>
      <c r="L250" s="53" t="str">
        <f>IFERROR(VLOOKUP($A250,#REF!,38,FALSE),"0")</f>
        <v>0</v>
      </c>
      <c r="M250" s="53" t="str">
        <f>IFERROR(VLOOKUP($A250,#REF!,38,FALSE),"0")</f>
        <v>0</v>
      </c>
      <c r="N250" s="56">
        <f t="shared" si="88"/>
        <v>0</v>
      </c>
      <c r="P250" s="53" t="e">
        <f>$A$14</f>
        <v>#REF!</v>
      </c>
      <c r="Q250" s="53" t="str">
        <f>IFERROR(VLOOKUP($A250,#REF!,39,FALSE),"0")</f>
        <v>0</v>
      </c>
      <c r="R250" s="53" t="str">
        <f>IFERROR(VLOOKUP($A250,#REF!,39,FALSE),"0")</f>
        <v>0</v>
      </c>
      <c r="S250" s="53" t="str">
        <f>IFERROR(VLOOKUP($A250,#REF!,39,FALSE),"0")</f>
        <v>0</v>
      </c>
      <c r="T250" s="53" t="str">
        <f>IFERROR(VLOOKUP($A250,#REF!,39,FALSE),"0")</f>
        <v>0</v>
      </c>
      <c r="U250" s="53" t="str">
        <f>IFERROR(VLOOKUP($A250,#REF!,39,FALSE),"0")</f>
        <v>0</v>
      </c>
      <c r="V250" s="53" t="str">
        <f>IFERROR(VLOOKUP($A250,#REF!,39,FALSE),"0")</f>
        <v>0</v>
      </c>
      <c r="W250" s="53" t="str">
        <f>IFERROR(VLOOKUP($A250,#REF!,39,FALSE),"0")</f>
        <v>0</v>
      </c>
      <c r="X250" s="53" t="str">
        <f>IFERROR(VLOOKUP($A250,#REF!,39,FALSE),"0")</f>
        <v>0</v>
      </c>
      <c r="Y250" s="53" t="str">
        <f>IFERROR(VLOOKUP($A250,#REF!,39,FALSE),"0")</f>
        <v>0</v>
      </c>
      <c r="Z250" s="53" t="str">
        <f>IFERROR(VLOOKUP($A250,#REF!,39,FALSE),"0")</f>
        <v>0</v>
      </c>
      <c r="AA250" s="53" t="str">
        <f>IFERROR(VLOOKUP($A250,#REF!,39,FALSE),"0")</f>
        <v>0</v>
      </c>
      <c r="AB250" s="53" t="str">
        <f>IFERROR(VLOOKUP($A250,#REF!,39,FALSE),"0")</f>
        <v>0</v>
      </c>
      <c r="AC250" s="56">
        <f t="shared" si="89"/>
        <v>0</v>
      </c>
      <c r="AE250" s="53" t="e">
        <f>$A$14</f>
        <v>#REF!</v>
      </c>
      <c r="AF250" s="53" t="str">
        <f>IFERROR(VLOOKUP($A250,#REF!,40,FALSE),"0")</f>
        <v>0</v>
      </c>
      <c r="AG250" s="53" t="str">
        <f>IFERROR(VLOOKUP($A250,#REF!,40,FALSE),"0")</f>
        <v>0</v>
      </c>
      <c r="AH250" s="53" t="str">
        <f>IFERROR(VLOOKUP($A250,#REF!,40,FALSE),"0")</f>
        <v>0</v>
      </c>
      <c r="AI250" s="53" t="str">
        <f>IFERROR(VLOOKUP($A250,#REF!,40,FALSE),"0")</f>
        <v>0</v>
      </c>
      <c r="AJ250" s="53" t="str">
        <f>IFERROR(VLOOKUP($A250,#REF!,40,FALSE),"0")</f>
        <v>0</v>
      </c>
      <c r="AK250" s="53" t="str">
        <f>IFERROR(VLOOKUP($A250,#REF!,40,FALSE),"0")</f>
        <v>0</v>
      </c>
      <c r="AL250" s="53" t="str">
        <f>IFERROR(VLOOKUP($A250,#REF!,40,FALSE),"0")</f>
        <v>0</v>
      </c>
      <c r="AM250" s="53" t="str">
        <f>IFERROR(VLOOKUP($A250,#REF!,40,FALSE),"0")</f>
        <v>0</v>
      </c>
      <c r="AN250" s="53" t="str">
        <f>IFERROR(VLOOKUP($A250,#REF!,40,FALSE),"0")</f>
        <v>0</v>
      </c>
      <c r="AO250" s="53" t="str">
        <f>IFERROR(VLOOKUP($A250,#REF!,40,FALSE),"0")</f>
        <v>0</v>
      </c>
      <c r="AP250" s="53" t="str">
        <f>IFERROR(VLOOKUP($A250,#REF!,40,FALSE),"0")</f>
        <v>0</v>
      </c>
      <c r="AQ250" s="53" t="str">
        <f>IFERROR(VLOOKUP($A250,#REF!,40,FALSE),"0")</f>
        <v>0</v>
      </c>
      <c r="AR250" s="56">
        <f t="shared" si="90"/>
        <v>0</v>
      </c>
      <c r="AT250" s="53" t="e">
        <f>$A$14</f>
        <v>#REF!</v>
      </c>
      <c r="AU250" s="53" t="str">
        <f>IFERROR(VLOOKUP($A250,#REF!,30,FALSE),"0")</f>
        <v>0</v>
      </c>
      <c r="AV250" s="53" t="str">
        <f>IFERROR(VLOOKUP($A250,#REF!,30,FALSE),"0")</f>
        <v>0</v>
      </c>
      <c r="AW250" s="53" t="str">
        <f>IFERROR(VLOOKUP($A250,#REF!,30,FALSE),"0")</f>
        <v>0</v>
      </c>
      <c r="AX250" s="53" t="str">
        <f>IFERROR(VLOOKUP($A250,#REF!,30,FALSE),"0")</f>
        <v>0</v>
      </c>
      <c r="AY250" s="53" t="str">
        <f>IFERROR(VLOOKUP($A250,#REF!,30,FALSE),"0")</f>
        <v>0</v>
      </c>
      <c r="AZ250" s="53" t="str">
        <f>IFERROR(VLOOKUP($A250,#REF!,30,FALSE),"0")</f>
        <v>0</v>
      </c>
      <c r="BA250" s="53" t="str">
        <f>IFERROR(VLOOKUP($A250,#REF!,30,FALSE),"0")</f>
        <v>0</v>
      </c>
      <c r="BB250" s="53" t="str">
        <f>IFERROR(VLOOKUP($A250,#REF!,30,FALSE),"0")</f>
        <v>0</v>
      </c>
      <c r="BC250" s="53" t="str">
        <f>IFERROR(VLOOKUP($A250,#REF!,30,FALSE),"0")</f>
        <v>0</v>
      </c>
      <c r="BD250" s="53" t="str">
        <f>IFERROR(VLOOKUP($A250,#REF!,30,FALSE),"0")</f>
        <v>0</v>
      </c>
      <c r="BE250" s="53" t="str">
        <f>IFERROR(VLOOKUP($A250,#REF!,30,FALSE),"0")</f>
        <v>0</v>
      </c>
      <c r="BF250" s="53" t="str">
        <f>IFERROR(VLOOKUP($A250,#REF!,30,FALSE),"0")</f>
        <v>0</v>
      </c>
      <c r="BG250" s="56">
        <f t="shared" si="91"/>
        <v>0</v>
      </c>
    </row>
    <row r="251" spans="1:59" x14ac:dyDescent="0.25">
      <c r="A251" s="53" t="str">
        <f>$A$15</f>
        <v>omusera</v>
      </c>
      <c r="B251" s="53" t="str">
        <f>IFERROR(VLOOKUP($A251,#REF!,38,FALSE),"0")</f>
        <v>0</v>
      </c>
      <c r="C251" s="53" t="str">
        <f>IFERROR(VLOOKUP($A251,#REF!,38,FALSE),"0")</f>
        <v>0</v>
      </c>
      <c r="D251" s="53" t="str">
        <f>IFERROR(VLOOKUP($A251,#REF!,38,FALSE),"0")</f>
        <v>0</v>
      </c>
      <c r="E251" s="53" t="str">
        <f>IFERROR(VLOOKUP($A251,#REF!,38,FALSE),"0")</f>
        <v>0</v>
      </c>
      <c r="F251" s="53" t="str">
        <f>IFERROR(VLOOKUP($A251,#REF!,38,FALSE),"0")</f>
        <v>0</v>
      </c>
      <c r="G251" s="53" t="str">
        <f>IFERROR(VLOOKUP($A251,#REF!,38,FALSE),"0")</f>
        <v>0</v>
      </c>
      <c r="H251" s="53" t="str">
        <f>IFERROR(VLOOKUP($A251,#REF!,38,FALSE),"0")</f>
        <v>0</v>
      </c>
      <c r="I251" s="53" t="str">
        <f>IFERROR(VLOOKUP($A251,#REF!,38,FALSE),"0")</f>
        <v>0</v>
      </c>
      <c r="J251" s="53" t="str">
        <f>IFERROR(VLOOKUP($A251,#REF!,38,FALSE),"0")</f>
        <v>0</v>
      </c>
      <c r="K251" s="53" t="str">
        <f>IFERROR(VLOOKUP($A251,#REF!,38,FALSE),"0")</f>
        <v>0</v>
      </c>
      <c r="L251" s="53" t="str">
        <f>IFERROR(VLOOKUP($A251,#REF!,38,FALSE),"0")</f>
        <v>0</v>
      </c>
      <c r="M251" s="53" t="str">
        <f>IFERROR(VLOOKUP($A251,#REF!,38,FALSE),"0")</f>
        <v>0</v>
      </c>
      <c r="N251" s="56">
        <f t="shared" ref="N251:N260" si="92">SUM(B251:M251)</f>
        <v>0</v>
      </c>
      <c r="P251" s="53" t="str">
        <f>$A$15</f>
        <v>omusera</v>
      </c>
      <c r="Q251" s="53" t="str">
        <f>IFERROR(VLOOKUP($A251,#REF!,39,FALSE),"0")</f>
        <v>0</v>
      </c>
      <c r="R251" s="53" t="str">
        <f>IFERROR(VLOOKUP($A251,#REF!,39,FALSE),"0")</f>
        <v>0</v>
      </c>
      <c r="S251" s="53" t="str">
        <f>IFERROR(VLOOKUP($A251,#REF!,39,FALSE),"0")</f>
        <v>0</v>
      </c>
      <c r="T251" s="53" t="str">
        <f>IFERROR(VLOOKUP($A251,#REF!,39,FALSE),"0")</f>
        <v>0</v>
      </c>
      <c r="U251" s="53" t="str">
        <f>IFERROR(VLOOKUP($A251,#REF!,39,FALSE),"0")</f>
        <v>0</v>
      </c>
      <c r="V251" s="53" t="str">
        <f>IFERROR(VLOOKUP($A251,#REF!,39,FALSE),"0")</f>
        <v>0</v>
      </c>
      <c r="W251" s="53" t="str">
        <f>IFERROR(VLOOKUP($A251,#REF!,39,FALSE),"0")</f>
        <v>0</v>
      </c>
      <c r="X251" s="53" t="str">
        <f>IFERROR(VLOOKUP($A251,#REF!,39,FALSE),"0")</f>
        <v>0</v>
      </c>
      <c r="Y251" s="53" t="str">
        <f>IFERROR(VLOOKUP($A251,#REF!,39,FALSE),"0")</f>
        <v>0</v>
      </c>
      <c r="Z251" s="53" t="str">
        <f>IFERROR(VLOOKUP($A251,#REF!,39,FALSE),"0")</f>
        <v>0</v>
      </c>
      <c r="AA251" s="53" t="str">
        <f>IFERROR(VLOOKUP($A251,#REF!,39,FALSE),"0")</f>
        <v>0</v>
      </c>
      <c r="AB251" s="53" t="str">
        <f>IFERROR(VLOOKUP($A251,#REF!,39,FALSE),"0")</f>
        <v>0</v>
      </c>
      <c r="AC251" s="56">
        <f t="shared" ref="AC251:AC260" si="93">SUM(Q251:AB251)</f>
        <v>0</v>
      </c>
      <c r="AE251" s="53" t="str">
        <f>$A$15</f>
        <v>omusera</v>
      </c>
      <c r="AF251" s="53" t="str">
        <f>IFERROR(VLOOKUP($A251,#REF!,40,FALSE),"0")</f>
        <v>0</v>
      </c>
      <c r="AG251" s="53" t="str">
        <f>IFERROR(VLOOKUP($A251,#REF!,40,FALSE),"0")</f>
        <v>0</v>
      </c>
      <c r="AH251" s="53" t="str">
        <f>IFERROR(VLOOKUP($A251,#REF!,40,FALSE),"0")</f>
        <v>0</v>
      </c>
      <c r="AI251" s="53" t="str">
        <f>IFERROR(VLOOKUP($A251,#REF!,40,FALSE),"0")</f>
        <v>0</v>
      </c>
      <c r="AJ251" s="53" t="str">
        <f>IFERROR(VLOOKUP($A251,#REF!,40,FALSE),"0")</f>
        <v>0</v>
      </c>
      <c r="AK251" s="53" t="str">
        <f>IFERROR(VLOOKUP($A251,#REF!,40,FALSE),"0")</f>
        <v>0</v>
      </c>
      <c r="AL251" s="53" t="str">
        <f>IFERROR(VLOOKUP($A251,#REF!,40,FALSE),"0")</f>
        <v>0</v>
      </c>
      <c r="AM251" s="53" t="str">
        <f>IFERROR(VLOOKUP($A251,#REF!,40,FALSE),"0")</f>
        <v>0</v>
      </c>
      <c r="AN251" s="53" t="str">
        <f>IFERROR(VLOOKUP($A251,#REF!,40,FALSE),"0")</f>
        <v>0</v>
      </c>
      <c r="AO251" s="53" t="str">
        <f>IFERROR(VLOOKUP($A251,#REF!,40,FALSE),"0")</f>
        <v>0</v>
      </c>
      <c r="AP251" s="53" t="str">
        <f>IFERROR(VLOOKUP($A251,#REF!,40,FALSE),"0")</f>
        <v>0</v>
      </c>
      <c r="AQ251" s="53" t="str">
        <f>IFERROR(VLOOKUP($A251,#REF!,40,FALSE),"0")</f>
        <v>0</v>
      </c>
      <c r="AR251" s="56">
        <f t="shared" ref="AR251:AR260" si="94">SUM(AF251:AQ251)</f>
        <v>0</v>
      </c>
      <c r="AT251" s="53" t="str">
        <f>$A$15</f>
        <v>omusera</v>
      </c>
      <c r="AU251" s="53" t="str">
        <f>IFERROR(VLOOKUP($A251,#REF!,30,FALSE),"0")</f>
        <v>0</v>
      </c>
      <c r="AV251" s="53" t="str">
        <f>IFERROR(VLOOKUP($A251,#REF!,30,FALSE),"0")</f>
        <v>0</v>
      </c>
      <c r="AW251" s="53" t="str">
        <f>IFERROR(VLOOKUP($A251,#REF!,30,FALSE),"0")</f>
        <v>0</v>
      </c>
      <c r="AX251" s="53" t="str">
        <f>IFERROR(VLOOKUP($A251,#REF!,30,FALSE),"0")</f>
        <v>0</v>
      </c>
      <c r="AY251" s="53" t="str">
        <f>IFERROR(VLOOKUP($A251,#REF!,30,FALSE),"0")</f>
        <v>0</v>
      </c>
      <c r="AZ251" s="53" t="str">
        <f>IFERROR(VLOOKUP($A251,#REF!,30,FALSE),"0")</f>
        <v>0</v>
      </c>
      <c r="BA251" s="53" t="str">
        <f>IFERROR(VLOOKUP($A251,#REF!,30,FALSE),"0")</f>
        <v>0</v>
      </c>
      <c r="BB251" s="53" t="str">
        <f>IFERROR(VLOOKUP($A251,#REF!,30,FALSE),"0")</f>
        <v>0</v>
      </c>
      <c r="BC251" s="53" t="str">
        <f>IFERROR(VLOOKUP($A251,#REF!,30,FALSE),"0")</f>
        <v>0</v>
      </c>
      <c r="BD251" s="53" t="str">
        <f>IFERROR(VLOOKUP($A251,#REF!,30,FALSE),"0")</f>
        <v>0</v>
      </c>
      <c r="BE251" s="53" t="str">
        <f>IFERROR(VLOOKUP($A251,#REF!,30,FALSE),"0")</f>
        <v>0</v>
      </c>
      <c r="BF251" s="53" t="str">
        <f>IFERROR(VLOOKUP($A251,#REF!,30,FALSE),"0")</f>
        <v>0</v>
      </c>
      <c r="BG251" s="56">
        <f t="shared" si="91"/>
        <v>0</v>
      </c>
    </row>
    <row r="252" spans="1:59" x14ac:dyDescent="0.25">
      <c r="A252" s="53" t="str">
        <f>$A$16</f>
        <v>ishihnaa</v>
      </c>
      <c r="B252" s="53" t="str">
        <f>IFERROR(VLOOKUP($A252,#REF!,38,FALSE),"0")</f>
        <v>0</v>
      </c>
      <c r="C252" s="53" t="str">
        <f>IFERROR(VLOOKUP($A252,#REF!,38,FALSE),"0")</f>
        <v>0</v>
      </c>
      <c r="D252" s="53" t="str">
        <f>IFERROR(VLOOKUP($A252,#REF!,38,FALSE),"0")</f>
        <v>0</v>
      </c>
      <c r="E252" s="53" t="str">
        <f>IFERROR(VLOOKUP($A252,#REF!,38,FALSE),"0")</f>
        <v>0</v>
      </c>
      <c r="F252" s="53" t="str">
        <f>IFERROR(VLOOKUP($A252,#REF!,38,FALSE),"0")</f>
        <v>0</v>
      </c>
      <c r="G252" s="53" t="str">
        <f>IFERROR(VLOOKUP($A252,#REF!,38,FALSE),"0")</f>
        <v>0</v>
      </c>
      <c r="H252" s="53" t="str">
        <f>IFERROR(VLOOKUP($A252,#REF!,38,FALSE),"0")</f>
        <v>0</v>
      </c>
      <c r="I252" s="53" t="str">
        <f>IFERROR(VLOOKUP($A252,#REF!,38,FALSE),"0")</f>
        <v>0</v>
      </c>
      <c r="J252" s="53" t="str">
        <f>IFERROR(VLOOKUP($A252,#REF!,38,FALSE),"0")</f>
        <v>0</v>
      </c>
      <c r="K252" s="53" t="str">
        <f>IFERROR(VLOOKUP($A252,#REF!,38,FALSE),"0")</f>
        <v>0</v>
      </c>
      <c r="L252" s="53" t="str">
        <f>IFERROR(VLOOKUP($A252,#REF!,38,FALSE),"0")</f>
        <v>0</v>
      </c>
      <c r="M252" s="53" t="str">
        <f>IFERROR(VLOOKUP($A252,#REF!,38,FALSE),"0")</f>
        <v>0</v>
      </c>
      <c r="N252" s="56">
        <f t="shared" si="92"/>
        <v>0</v>
      </c>
      <c r="P252" s="53" t="str">
        <f>$A$16</f>
        <v>ishihnaa</v>
      </c>
      <c r="Q252" s="53" t="str">
        <f>IFERROR(VLOOKUP($A252,#REF!,39,FALSE),"0")</f>
        <v>0</v>
      </c>
      <c r="R252" s="53" t="str">
        <f>IFERROR(VLOOKUP($A252,#REF!,39,FALSE),"0")</f>
        <v>0</v>
      </c>
      <c r="S252" s="53" t="str">
        <f>IFERROR(VLOOKUP($A252,#REF!,39,FALSE),"0")</f>
        <v>0</v>
      </c>
      <c r="T252" s="53" t="str">
        <f>IFERROR(VLOOKUP($A252,#REF!,39,FALSE),"0")</f>
        <v>0</v>
      </c>
      <c r="U252" s="53" t="str">
        <f>IFERROR(VLOOKUP($A252,#REF!,39,FALSE),"0")</f>
        <v>0</v>
      </c>
      <c r="V252" s="53" t="str">
        <f>IFERROR(VLOOKUP($A252,#REF!,39,FALSE),"0")</f>
        <v>0</v>
      </c>
      <c r="W252" s="53" t="str">
        <f>IFERROR(VLOOKUP($A252,#REF!,39,FALSE),"0")</f>
        <v>0</v>
      </c>
      <c r="X252" s="53" t="str">
        <f>IFERROR(VLOOKUP($A252,#REF!,39,FALSE),"0")</f>
        <v>0</v>
      </c>
      <c r="Y252" s="53" t="str">
        <f>IFERROR(VLOOKUP($A252,#REF!,39,FALSE),"0")</f>
        <v>0</v>
      </c>
      <c r="Z252" s="53" t="str">
        <f>IFERROR(VLOOKUP($A252,#REF!,39,FALSE),"0")</f>
        <v>0</v>
      </c>
      <c r="AA252" s="53" t="str">
        <f>IFERROR(VLOOKUP($A252,#REF!,39,FALSE),"0")</f>
        <v>0</v>
      </c>
      <c r="AB252" s="53" t="str">
        <f>IFERROR(VLOOKUP($A252,#REF!,39,FALSE),"0")</f>
        <v>0</v>
      </c>
      <c r="AC252" s="56">
        <f t="shared" si="93"/>
        <v>0</v>
      </c>
      <c r="AE252" s="53" t="str">
        <f>$A$16</f>
        <v>ishihnaa</v>
      </c>
      <c r="AF252" s="53" t="str">
        <f>IFERROR(VLOOKUP($A252,#REF!,40,FALSE),"0")</f>
        <v>0</v>
      </c>
      <c r="AG252" s="53" t="str">
        <f>IFERROR(VLOOKUP($A252,#REF!,40,FALSE),"0")</f>
        <v>0</v>
      </c>
      <c r="AH252" s="53" t="str">
        <f>IFERROR(VLOOKUP($A252,#REF!,40,FALSE),"0")</f>
        <v>0</v>
      </c>
      <c r="AI252" s="53" t="str">
        <f>IFERROR(VLOOKUP($A252,#REF!,40,FALSE),"0")</f>
        <v>0</v>
      </c>
      <c r="AJ252" s="53" t="str">
        <f>IFERROR(VLOOKUP($A252,#REF!,40,FALSE),"0")</f>
        <v>0</v>
      </c>
      <c r="AK252" s="53" t="str">
        <f>IFERROR(VLOOKUP($A252,#REF!,40,FALSE),"0")</f>
        <v>0</v>
      </c>
      <c r="AL252" s="53" t="str">
        <f>IFERROR(VLOOKUP($A252,#REF!,40,FALSE),"0")</f>
        <v>0</v>
      </c>
      <c r="AM252" s="53" t="str">
        <f>IFERROR(VLOOKUP($A252,#REF!,40,FALSE),"0")</f>
        <v>0</v>
      </c>
      <c r="AN252" s="53" t="str">
        <f>IFERROR(VLOOKUP($A252,#REF!,40,FALSE),"0")</f>
        <v>0</v>
      </c>
      <c r="AO252" s="53" t="str">
        <f>IFERROR(VLOOKUP($A252,#REF!,40,FALSE),"0")</f>
        <v>0</v>
      </c>
      <c r="AP252" s="53" t="str">
        <f>IFERROR(VLOOKUP($A252,#REF!,40,FALSE),"0")</f>
        <v>0</v>
      </c>
      <c r="AQ252" s="53" t="str">
        <f>IFERROR(VLOOKUP($A252,#REF!,40,FALSE),"0")</f>
        <v>0</v>
      </c>
      <c r="AR252" s="56">
        <f t="shared" si="94"/>
        <v>0</v>
      </c>
      <c r="AT252" s="53" t="str">
        <f>$A$16</f>
        <v>ishihnaa</v>
      </c>
      <c r="AU252" s="53" t="str">
        <f>IFERROR(VLOOKUP($A252,#REF!,30,FALSE),"0")</f>
        <v>0</v>
      </c>
      <c r="AV252" s="53" t="str">
        <f>IFERROR(VLOOKUP($A252,#REF!,30,FALSE),"0")</f>
        <v>0</v>
      </c>
      <c r="AW252" s="53" t="str">
        <f>IFERROR(VLOOKUP($A252,#REF!,30,FALSE),"0")</f>
        <v>0</v>
      </c>
      <c r="AX252" s="53" t="str">
        <f>IFERROR(VLOOKUP($A252,#REF!,30,FALSE),"0")</f>
        <v>0</v>
      </c>
      <c r="AY252" s="53" t="str">
        <f>IFERROR(VLOOKUP($A252,#REF!,30,FALSE),"0")</f>
        <v>0</v>
      </c>
      <c r="AZ252" s="53" t="str">
        <f>IFERROR(VLOOKUP($A252,#REF!,30,FALSE),"0")</f>
        <v>0</v>
      </c>
      <c r="BA252" s="53" t="str">
        <f>IFERROR(VLOOKUP($A252,#REF!,30,FALSE),"0")</f>
        <v>0</v>
      </c>
      <c r="BB252" s="53" t="str">
        <f>IFERROR(VLOOKUP($A252,#REF!,30,FALSE),"0")</f>
        <v>0</v>
      </c>
      <c r="BC252" s="53" t="str">
        <f>IFERROR(VLOOKUP($A252,#REF!,30,FALSE),"0")</f>
        <v>0</v>
      </c>
      <c r="BD252" s="53" t="str">
        <f>IFERROR(VLOOKUP($A252,#REF!,30,FALSE),"0")</f>
        <v>0</v>
      </c>
      <c r="BE252" s="53" t="str">
        <f>IFERROR(VLOOKUP($A252,#REF!,30,FALSE),"0")</f>
        <v>0</v>
      </c>
      <c r="BF252" s="53" t="str">
        <f>IFERROR(VLOOKUP($A252,#REF!,30,FALSE),"0")</f>
        <v>0</v>
      </c>
      <c r="BG252" s="56">
        <f t="shared" si="91"/>
        <v>0</v>
      </c>
    </row>
    <row r="253" spans="1:59" x14ac:dyDescent="0.25">
      <c r="A253" s="53" t="str">
        <f>$A$17</f>
        <v>lyuanyuw</v>
      </c>
      <c r="B253" s="53" t="str">
        <f>IFERROR(VLOOKUP($A253,#REF!,38,FALSE),"0")</f>
        <v>0</v>
      </c>
      <c r="C253" s="53" t="str">
        <f>IFERROR(VLOOKUP($A253,#REF!,38,FALSE),"0")</f>
        <v>0</v>
      </c>
      <c r="D253" s="53" t="str">
        <f>IFERROR(VLOOKUP($A253,#REF!,38,FALSE),"0")</f>
        <v>0</v>
      </c>
      <c r="E253" s="53" t="str">
        <f>IFERROR(VLOOKUP($A253,#REF!,38,FALSE),"0")</f>
        <v>0</v>
      </c>
      <c r="F253" s="53" t="str">
        <f>IFERROR(VLOOKUP($A253,#REF!,38,FALSE),"0")</f>
        <v>0</v>
      </c>
      <c r="G253" s="53" t="str">
        <f>IFERROR(VLOOKUP($A253,#REF!,38,FALSE),"0")</f>
        <v>0</v>
      </c>
      <c r="H253" s="53" t="str">
        <f>IFERROR(VLOOKUP($A253,#REF!,38,FALSE),"0")</f>
        <v>0</v>
      </c>
      <c r="I253" s="53" t="str">
        <f>IFERROR(VLOOKUP($A253,#REF!,38,FALSE),"0")</f>
        <v>0</v>
      </c>
      <c r="J253" s="53" t="str">
        <f>IFERROR(VLOOKUP($A253,#REF!,38,FALSE),"0")</f>
        <v>0</v>
      </c>
      <c r="K253" s="53" t="str">
        <f>IFERROR(VLOOKUP($A253,#REF!,38,FALSE),"0")</f>
        <v>0</v>
      </c>
      <c r="L253" s="53" t="str">
        <f>IFERROR(VLOOKUP($A253,#REF!,38,FALSE),"0")</f>
        <v>0</v>
      </c>
      <c r="M253" s="53" t="str">
        <f>IFERROR(VLOOKUP($A253,#REF!,38,FALSE),"0")</f>
        <v>0</v>
      </c>
      <c r="N253" s="56">
        <f t="shared" si="92"/>
        <v>0</v>
      </c>
      <c r="P253" s="53" t="str">
        <f>$A$17</f>
        <v>lyuanyuw</v>
      </c>
      <c r="Q253" s="53" t="str">
        <f>IFERROR(VLOOKUP($A253,#REF!,39,FALSE),"0")</f>
        <v>0</v>
      </c>
      <c r="R253" s="53" t="str">
        <f>IFERROR(VLOOKUP($A253,#REF!,39,FALSE),"0")</f>
        <v>0</v>
      </c>
      <c r="S253" s="53" t="str">
        <f>IFERROR(VLOOKUP($A253,#REF!,39,FALSE),"0")</f>
        <v>0</v>
      </c>
      <c r="T253" s="53" t="str">
        <f>IFERROR(VLOOKUP($A253,#REF!,39,FALSE),"0")</f>
        <v>0</v>
      </c>
      <c r="U253" s="53" t="str">
        <f>IFERROR(VLOOKUP($A253,#REF!,39,FALSE),"0")</f>
        <v>0</v>
      </c>
      <c r="V253" s="53" t="str">
        <f>IFERROR(VLOOKUP($A253,#REF!,39,FALSE),"0")</f>
        <v>0</v>
      </c>
      <c r="W253" s="53" t="str">
        <f>IFERROR(VLOOKUP($A253,#REF!,39,FALSE),"0")</f>
        <v>0</v>
      </c>
      <c r="X253" s="53" t="str">
        <f>IFERROR(VLOOKUP($A253,#REF!,39,FALSE),"0")</f>
        <v>0</v>
      </c>
      <c r="Y253" s="53" t="str">
        <f>IFERROR(VLOOKUP($A253,#REF!,39,FALSE),"0")</f>
        <v>0</v>
      </c>
      <c r="Z253" s="53" t="str">
        <f>IFERROR(VLOOKUP($A253,#REF!,39,FALSE),"0")</f>
        <v>0</v>
      </c>
      <c r="AA253" s="53" t="str">
        <f>IFERROR(VLOOKUP($A253,#REF!,39,FALSE),"0")</f>
        <v>0</v>
      </c>
      <c r="AB253" s="53" t="str">
        <f>IFERROR(VLOOKUP($A253,#REF!,39,FALSE),"0")</f>
        <v>0</v>
      </c>
      <c r="AC253" s="56">
        <f t="shared" si="93"/>
        <v>0</v>
      </c>
      <c r="AE253" s="53" t="str">
        <f>$A$17</f>
        <v>lyuanyuw</v>
      </c>
      <c r="AF253" s="53" t="str">
        <f>IFERROR(VLOOKUP($A253,#REF!,40,FALSE),"0")</f>
        <v>0</v>
      </c>
      <c r="AG253" s="53" t="str">
        <f>IFERROR(VLOOKUP($A253,#REF!,40,FALSE),"0")</f>
        <v>0</v>
      </c>
      <c r="AH253" s="53" t="str">
        <f>IFERROR(VLOOKUP($A253,#REF!,40,FALSE),"0")</f>
        <v>0</v>
      </c>
      <c r="AI253" s="53" t="str">
        <f>IFERROR(VLOOKUP($A253,#REF!,40,FALSE),"0")</f>
        <v>0</v>
      </c>
      <c r="AJ253" s="53" t="str">
        <f>IFERROR(VLOOKUP($A253,#REF!,40,FALSE),"0")</f>
        <v>0</v>
      </c>
      <c r="AK253" s="53" t="str">
        <f>IFERROR(VLOOKUP($A253,#REF!,40,FALSE),"0")</f>
        <v>0</v>
      </c>
      <c r="AL253" s="53" t="str">
        <f>IFERROR(VLOOKUP($A253,#REF!,40,FALSE),"0")</f>
        <v>0</v>
      </c>
      <c r="AM253" s="53" t="str">
        <f>IFERROR(VLOOKUP($A253,#REF!,40,FALSE),"0")</f>
        <v>0</v>
      </c>
      <c r="AN253" s="53" t="str">
        <f>IFERROR(VLOOKUP($A253,#REF!,40,FALSE),"0")</f>
        <v>0</v>
      </c>
      <c r="AO253" s="53" t="str">
        <f>IFERROR(VLOOKUP($A253,#REF!,40,FALSE),"0")</f>
        <v>0</v>
      </c>
      <c r="AP253" s="53" t="str">
        <f>IFERROR(VLOOKUP($A253,#REF!,40,FALSE),"0")</f>
        <v>0</v>
      </c>
      <c r="AQ253" s="53" t="str">
        <f>IFERROR(VLOOKUP($A253,#REF!,40,FALSE),"0")</f>
        <v>0</v>
      </c>
      <c r="AR253" s="56">
        <f t="shared" si="94"/>
        <v>0</v>
      </c>
      <c r="AT253" s="53" t="str">
        <f>$A$17</f>
        <v>lyuanyuw</v>
      </c>
      <c r="AU253" s="53" t="str">
        <f>IFERROR(VLOOKUP($A253,#REF!,30,FALSE),"0")</f>
        <v>0</v>
      </c>
      <c r="AV253" s="53" t="str">
        <f>IFERROR(VLOOKUP($A253,#REF!,30,FALSE),"0")</f>
        <v>0</v>
      </c>
      <c r="AW253" s="53" t="str">
        <f>IFERROR(VLOOKUP($A253,#REF!,30,FALSE),"0")</f>
        <v>0</v>
      </c>
      <c r="AX253" s="53" t="str">
        <f>IFERROR(VLOOKUP($A253,#REF!,30,FALSE),"0")</f>
        <v>0</v>
      </c>
      <c r="AY253" s="53" t="str">
        <f>IFERROR(VLOOKUP($A253,#REF!,30,FALSE),"0")</f>
        <v>0</v>
      </c>
      <c r="AZ253" s="53" t="str">
        <f>IFERROR(VLOOKUP($A253,#REF!,30,FALSE),"0")</f>
        <v>0</v>
      </c>
      <c r="BA253" s="53" t="str">
        <f>IFERROR(VLOOKUP($A253,#REF!,30,FALSE),"0")</f>
        <v>0</v>
      </c>
      <c r="BB253" s="53" t="str">
        <f>IFERROR(VLOOKUP($A253,#REF!,30,FALSE),"0")</f>
        <v>0</v>
      </c>
      <c r="BC253" s="53" t="str">
        <f>IFERROR(VLOOKUP($A253,#REF!,30,FALSE),"0")</f>
        <v>0</v>
      </c>
      <c r="BD253" s="53" t="str">
        <f>IFERROR(VLOOKUP($A253,#REF!,30,FALSE),"0")</f>
        <v>0</v>
      </c>
      <c r="BE253" s="53" t="str">
        <f>IFERROR(VLOOKUP($A253,#REF!,30,FALSE),"0")</f>
        <v>0</v>
      </c>
      <c r="BF253" s="53" t="str">
        <f>IFERROR(VLOOKUP($A253,#REF!,30,FALSE),"0")</f>
        <v>0</v>
      </c>
      <c r="BG253" s="56">
        <f t="shared" si="91"/>
        <v>0</v>
      </c>
    </row>
    <row r="254" spans="1:59" x14ac:dyDescent="0.25">
      <c r="A254" s="53" t="str">
        <f>$A$18</f>
        <v>maikadaq</v>
      </c>
      <c r="B254" s="53" t="str">
        <f>IFERROR(VLOOKUP($A254,#REF!,38,FALSE),"0")</f>
        <v>0</v>
      </c>
      <c r="C254" s="53" t="str">
        <f>IFERROR(VLOOKUP($A254,#REF!,38,FALSE),"0")</f>
        <v>0</v>
      </c>
      <c r="D254" s="53" t="str">
        <f>IFERROR(VLOOKUP($A254,#REF!,38,FALSE),"0")</f>
        <v>0</v>
      </c>
      <c r="E254" s="53" t="str">
        <f>IFERROR(VLOOKUP($A254,#REF!,38,FALSE),"0")</f>
        <v>0</v>
      </c>
      <c r="F254" s="53" t="str">
        <f>IFERROR(VLOOKUP($A254,#REF!,38,FALSE),"0")</f>
        <v>0</v>
      </c>
      <c r="G254" s="53" t="str">
        <f>IFERROR(VLOOKUP($A254,#REF!,38,FALSE),"0")</f>
        <v>0</v>
      </c>
      <c r="H254" s="53" t="str">
        <f>IFERROR(VLOOKUP($A254,#REF!,38,FALSE),"0")</f>
        <v>0</v>
      </c>
      <c r="I254" s="53" t="str">
        <f>IFERROR(VLOOKUP($A254,#REF!,38,FALSE),"0")</f>
        <v>0</v>
      </c>
      <c r="J254" s="53" t="str">
        <f>IFERROR(VLOOKUP($A254,#REF!,38,FALSE),"0")</f>
        <v>0</v>
      </c>
      <c r="K254" s="53" t="str">
        <f>IFERROR(VLOOKUP($A254,#REF!,38,FALSE),"0")</f>
        <v>0</v>
      </c>
      <c r="L254" s="53" t="str">
        <f>IFERROR(VLOOKUP($A254,#REF!,38,FALSE),"0")</f>
        <v>0</v>
      </c>
      <c r="M254" s="53" t="str">
        <f>IFERROR(VLOOKUP($A254,#REF!,38,FALSE),"0")</f>
        <v>0</v>
      </c>
      <c r="N254" s="56">
        <f t="shared" si="92"/>
        <v>0</v>
      </c>
      <c r="P254" s="53" t="str">
        <f>$A$18</f>
        <v>maikadaq</v>
      </c>
      <c r="Q254" s="53" t="str">
        <f>IFERROR(VLOOKUP($A254,#REF!,39,FALSE),"0")</f>
        <v>0</v>
      </c>
      <c r="R254" s="53" t="str">
        <f>IFERROR(VLOOKUP($A254,#REF!,39,FALSE),"0")</f>
        <v>0</v>
      </c>
      <c r="S254" s="53" t="str">
        <f>IFERROR(VLOOKUP($A254,#REF!,39,FALSE),"0")</f>
        <v>0</v>
      </c>
      <c r="T254" s="53" t="str">
        <f>IFERROR(VLOOKUP($A254,#REF!,39,FALSE),"0")</f>
        <v>0</v>
      </c>
      <c r="U254" s="53" t="str">
        <f>IFERROR(VLOOKUP($A254,#REF!,39,FALSE),"0")</f>
        <v>0</v>
      </c>
      <c r="V254" s="53" t="str">
        <f>IFERROR(VLOOKUP($A254,#REF!,39,FALSE),"0")</f>
        <v>0</v>
      </c>
      <c r="W254" s="53" t="str">
        <f>IFERROR(VLOOKUP($A254,#REF!,39,FALSE),"0")</f>
        <v>0</v>
      </c>
      <c r="X254" s="53" t="str">
        <f>IFERROR(VLOOKUP($A254,#REF!,39,FALSE),"0")</f>
        <v>0</v>
      </c>
      <c r="Y254" s="53" t="str">
        <f>IFERROR(VLOOKUP($A254,#REF!,39,FALSE),"0")</f>
        <v>0</v>
      </c>
      <c r="Z254" s="53" t="str">
        <f>IFERROR(VLOOKUP($A254,#REF!,39,FALSE),"0")</f>
        <v>0</v>
      </c>
      <c r="AA254" s="53" t="str">
        <f>IFERROR(VLOOKUP($A254,#REF!,39,FALSE),"0")</f>
        <v>0</v>
      </c>
      <c r="AB254" s="53" t="str">
        <f>IFERROR(VLOOKUP($A254,#REF!,39,FALSE),"0")</f>
        <v>0</v>
      </c>
      <c r="AC254" s="56">
        <f t="shared" si="93"/>
        <v>0</v>
      </c>
      <c r="AE254" s="53" t="str">
        <f>$A$18</f>
        <v>maikadaq</v>
      </c>
      <c r="AF254" s="53" t="str">
        <f>IFERROR(VLOOKUP($A254,#REF!,40,FALSE),"0")</f>
        <v>0</v>
      </c>
      <c r="AG254" s="53" t="str">
        <f>IFERROR(VLOOKUP($A254,#REF!,40,FALSE),"0")</f>
        <v>0</v>
      </c>
      <c r="AH254" s="53" t="str">
        <f>IFERROR(VLOOKUP($A254,#REF!,40,FALSE),"0")</f>
        <v>0</v>
      </c>
      <c r="AI254" s="53" t="str">
        <f>IFERROR(VLOOKUP($A254,#REF!,40,FALSE),"0")</f>
        <v>0</v>
      </c>
      <c r="AJ254" s="53" t="str">
        <f>IFERROR(VLOOKUP($A254,#REF!,40,FALSE),"0")</f>
        <v>0</v>
      </c>
      <c r="AK254" s="53" t="str">
        <f>IFERROR(VLOOKUP($A254,#REF!,40,FALSE),"0")</f>
        <v>0</v>
      </c>
      <c r="AL254" s="53" t="str">
        <f>IFERROR(VLOOKUP($A254,#REF!,40,FALSE),"0")</f>
        <v>0</v>
      </c>
      <c r="AM254" s="53" t="str">
        <f>IFERROR(VLOOKUP($A254,#REF!,40,FALSE),"0")</f>
        <v>0</v>
      </c>
      <c r="AN254" s="53" t="str">
        <f>IFERROR(VLOOKUP($A254,#REF!,40,FALSE),"0")</f>
        <v>0</v>
      </c>
      <c r="AO254" s="53" t="str">
        <f>IFERROR(VLOOKUP($A254,#REF!,40,FALSE),"0")</f>
        <v>0</v>
      </c>
      <c r="AP254" s="53" t="str">
        <f>IFERROR(VLOOKUP($A254,#REF!,40,FALSE),"0")</f>
        <v>0</v>
      </c>
      <c r="AQ254" s="53" t="str">
        <f>IFERROR(VLOOKUP($A254,#REF!,40,FALSE),"0")</f>
        <v>0</v>
      </c>
      <c r="AR254" s="56">
        <f t="shared" si="94"/>
        <v>0</v>
      </c>
      <c r="AT254" s="53" t="str">
        <f>$A$18</f>
        <v>maikadaq</v>
      </c>
      <c r="AU254" s="53" t="str">
        <f>IFERROR(VLOOKUP($A254,#REF!,30,FALSE),"0")</f>
        <v>0</v>
      </c>
      <c r="AV254" s="53" t="str">
        <f>IFERROR(VLOOKUP($A254,#REF!,30,FALSE),"0")</f>
        <v>0</v>
      </c>
      <c r="AW254" s="53" t="str">
        <f>IFERROR(VLOOKUP($A254,#REF!,30,FALSE),"0")</f>
        <v>0</v>
      </c>
      <c r="AX254" s="53" t="str">
        <f>IFERROR(VLOOKUP($A254,#REF!,30,FALSE),"0")</f>
        <v>0</v>
      </c>
      <c r="AY254" s="53" t="str">
        <f>IFERROR(VLOOKUP($A254,#REF!,30,FALSE),"0")</f>
        <v>0</v>
      </c>
      <c r="AZ254" s="53" t="str">
        <f>IFERROR(VLOOKUP($A254,#REF!,30,FALSE),"0")</f>
        <v>0</v>
      </c>
      <c r="BA254" s="53" t="str">
        <f>IFERROR(VLOOKUP($A254,#REF!,30,FALSE),"0")</f>
        <v>0</v>
      </c>
      <c r="BB254" s="53" t="str">
        <f>IFERROR(VLOOKUP($A254,#REF!,30,FALSE),"0")</f>
        <v>0</v>
      </c>
      <c r="BC254" s="53" t="str">
        <f>IFERROR(VLOOKUP($A254,#REF!,30,FALSE),"0")</f>
        <v>0</v>
      </c>
      <c r="BD254" s="53" t="str">
        <f>IFERROR(VLOOKUP($A254,#REF!,30,FALSE),"0")</f>
        <v>0</v>
      </c>
      <c r="BE254" s="53" t="str">
        <f>IFERROR(VLOOKUP($A254,#REF!,30,FALSE),"0")</f>
        <v>0</v>
      </c>
      <c r="BF254" s="53" t="str">
        <f>IFERROR(VLOOKUP($A254,#REF!,30,FALSE),"0")</f>
        <v>0</v>
      </c>
      <c r="BG254" s="56">
        <f t="shared" si="91"/>
        <v>0</v>
      </c>
    </row>
    <row r="255" spans="1:59" x14ac:dyDescent="0.25">
      <c r="A255" s="53" t="str">
        <f>$A$19</f>
        <v>arshohei</v>
      </c>
      <c r="B255" s="53" t="str">
        <f>IFERROR(VLOOKUP($A255,#REF!,38,FALSE),"0")</f>
        <v>0</v>
      </c>
      <c r="C255" s="53" t="str">
        <f>IFERROR(VLOOKUP($A255,#REF!,38,FALSE),"0")</f>
        <v>0</v>
      </c>
      <c r="D255" s="53" t="str">
        <f>IFERROR(VLOOKUP($A255,#REF!,38,FALSE),"0")</f>
        <v>0</v>
      </c>
      <c r="E255" s="53" t="str">
        <f>IFERROR(VLOOKUP($A255,#REF!,38,FALSE),"0")</f>
        <v>0</v>
      </c>
      <c r="F255" s="53" t="str">
        <f>IFERROR(VLOOKUP($A255,#REF!,38,FALSE),"0")</f>
        <v>0</v>
      </c>
      <c r="G255" s="53" t="str">
        <f>IFERROR(VLOOKUP($A255,#REF!,38,FALSE),"0")</f>
        <v>0</v>
      </c>
      <c r="H255" s="53" t="str">
        <f>IFERROR(VLOOKUP($A255,#REF!,38,FALSE),"0")</f>
        <v>0</v>
      </c>
      <c r="I255" s="53" t="str">
        <f>IFERROR(VLOOKUP($A255,#REF!,38,FALSE),"0")</f>
        <v>0</v>
      </c>
      <c r="J255" s="53" t="str">
        <f>IFERROR(VLOOKUP($A255,#REF!,38,FALSE),"0")</f>
        <v>0</v>
      </c>
      <c r="K255" s="53" t="str">
        <f>IFERROR(VLOOKUP($A255,#REF!,38,FALSE),"0")</f>
        <v>0</v>
      </c>
      <c r="L255" s="53" t="str">
        <f>IFERROR(VLOOKUP($A255,#REF!,38,FALSE),"0")</f>
        <v>0</v>
      </c>
      <c r="M255" s="53" t="str">
        <f>IFERROR(VLOOKUP($A255,#REF!,38,FALSE),"0")</f>
        <v>0</v>
      </c>
      <c r="N255" s="56">
        <f t="shared" si="92"/>
        <v>0</v>
      </c>
      <c r="P255" s="53" t="str">
        <f>$A$19</f>
        <v>arshohei</v>
      </c>
      <c r="Q255" s="53" t="str">
        <f>IFERROR(VLOOKUP($A255,#REF!,39,FALSE),"0")</f>
        <v>0</v>
      </c>
      <c r="R255" s="53" t="str">
        <f>IFERROR(VLOOKUP($A255,#REF!,39,FALSE),"0")</f>
        <v>0</v>
      </c>
      <c r="S255" s="53" t="str">
        <f>IFERROR(VLOOKUP($A255,#REF!,39,FALSE),"0")</f>
        <v>0</v>
      </c>
      <c r="T255" s="53" t="str">
        <f>IFERROR(VLOOKUP($A255,#REF!,39,FALSE),"0")</f>
        <v>0</v>
      </c>
      <c r="U255" s="53" t="str">
        <f>IFERROR(VLOOKUP($A255,#REF!,39,FALSE),"0")</f>
        <v>0</v>
      </c>
      <c r="V255" s="53" t="str">
        <f>IFERROR(VLOOKUP($A255,#REF!,39,FALSE),"0")</f>
        <v>0</v>
      </c>
      <c r="W255" s="53" t="str">
        <f>IFERROR(VLOOKUP($A255,#REF!,39,FALSE),"0")</f>
        <v>0</v>
      </c>
      <c r="X255" s="53" t="str">
        <f>IFERROR(VLOOKUP($A255,#REF!,39,FALSE),"0")</f>
        <v>0</v>
      </c>
      <c r="Y255" s="53" t="str">
        <f>IFERROR(VLOOKUP($A255,#REF!,39,FALSE),"0")</f>
        <v>0</v>
      </c>
      <c r="Z255" s="53" t="str">
        <f>IFERROR(VLOOKUP($A255,#REF!,39,FALSE),"0")</f>
        <v>0</v>
      </c>
      <c r="AA255" s="53" t="str">
        <f>IFERROR(VLOOKUP($A255,#REF!,39,FALSE),"0")</f>
        <v>0</v>
      </c>
      <c r="AB255" s="53" t="str">
        <f>IFERROR(VLOOKUP($A255,#REF!,39,FALSE),"0")</f>
        <v>0</v>
      </c>
      <c r="AC255" s="56">
        <f t="shared" si="93"/>
        <v>0</v>
      </c>
      <c r="AE255" s="53" t="str">
        <f>$A$19</f>
        <v>arshohei</v>
      </c>
      <c r="AF255" s="53" t="str">
        <f>IFERROR(VLOOKUP($A255,#REF!,40,FALSE),"0")</f>
        <v>0</v>
      </c>
      <c r="AG255" s="53" t="str">
        <f>IFERROR(VLOOKUP($A255,#REF!,40,FALSE),"0")</f>
        <v>0</v>
      </c>
      <c r="AH255" s="53" t="str">
        <f>IFERROR(VLOOKUP($A255,#REF!,40,FALSE),"0")</f>
        <v>0</v>
      </c>
      <c r="AI255" s="53" t="str">
        <f>IFERROR(VLOOKUP($A255,#REF!,40,FALSE),"0")</f>
        <v>0</v>
      </c>
      <c r="AJ255" s="53" t="str">
        <f>IFERROR(VLOOKUP($A255,#REF!,40,FALSE),"0")</f>
        <v>0</v>
      </c>
      <c r="AK255" s="53" t="str">
        <f>IFERROR(VLOOKUP($A255,#REF!,40,FALSE),"0")</f>
        <v>0</v>
      </c>
      <c r="AL255" s="53" t="str">
        <f>IFERROR(VLOOKUP($A255,#REF!,40,FALSE),"0")</f>
        <v>0</v>
      </c>
      <c r="AM255" s="53" t="str">
        <f>IFERROR(VLOOKUP($A255,#REF!,40,FALSE),"0")</f>
        <v>0</v>
      </c>
      <c r="AN255" s="53" t="str">
        <f>IFERROR(VLOOKUP($A255,#REF!,40,FALSE),"0")</f>
        <v>0</v>
      </c>
      <c r="AO255" s="53" t="str">
        <f>IFERROR(VLOOKUP($A255,#REF!,40,FALSE),"0")</f>
        <v>0</v>
      </c>
      <c r="AP255" s="53" t="str">
        <f>IFERROR(VLOOKUP($A255,#REF!,40,FALSE),"0")</f>
        <v>0</v>
      </c>
      <c r="AQ255" s="53" t="str">
        <f>IFERROR(VLOOKUP($A255,#REF!,40,FALSE),"0")</f>
        <v>0</v>
      </c>
      <c r="AR255" s="56">
        <f t="shared" si="94"/>
        <v>0</v>
      </c>
      <c r="AT255" s="53" t="str">
        <f>$A$19</f>
        <v>arshohei</v>
      </c>
      <c r="AU255" s="53" t="str">
        <f>IFERROR(VLOOKUP($A255,#REF!,30,FALSE),"0")</f>
        <v>0</v>
      </c>
      <c r="AV255" s="53" t="str">
        <f>IFERROR(VLOOKUP($A255,#REF!,30,FALSE),"0")</f>
        <v>0</v>
      </c>
      <c r="AW255" s="53" t="str">
        <f>IFERROR(VLOOKUP($A255,#REF!,30,FALSE),"0")</f>
        <v>0</v>
      </c>
      <c r="AX255" s="53" t="str">
        <f>IFERROR(VLOOKUP($A255,#REF!,30,FALSE),"0")</f>
        <v>0</v>
      </c>
      <c r="AY255" s="53" t="str">
        <f>IFERROR(VLOOKUP($A255,#REF!,30,FALSE),"0")</f>
        <v>0</v>
      </c>
      <c r="AZ255" s="53" t="str">
        <f>IFERROR(VLOOKUP($A255,#REF!,30,FALSE),"0")</f>
        <v>0</v>
      </c>
      <c r="BA255" s="53" t="str">
        <f>IFERROR(VLOOKUP($A255,#REF!,30,FALSE),"0")</f>
        <v>0</v>
      </c>
      <c r="BB255" s="53" t="str">
        <f>IFERROR(VLOOKUP($A255,#REF!,30,FALSE),"0")</f>
        <v>0</v>
      </c>
      <c r="BC255" s="53" t="str">
        <f>IFERROR(VLOOKUP($A255,#REF!,30,FALSE),"0")</f>
        <v>0</v>
      </c>
      <c r="BD255" s="53" t="str">
        <f>IFERROR(VLOOKUP($A255,#REF!,30,FALSE),"0")</f>
        <v>0</v>
      </c>
      <c r="BE255" s="53" t="str">
        <f>IFERROR(VLOOKUP($A255,#REF!,30,FALSE),"0")</f>
        <v>0</v>
      </c>
      <c r="BF255" s="53" t="str">
        <f>IFERROR(VLOOKUP($A255,#REF!,30,FALSE),"0")</f>
        <v>0</v>
      </c>
      <c r="BG255" s="56">
        <f t="shared" si="91"/>
        <v>0</v>
      </c>
    </row>
    <row r="256" spans="1:59" x14ac:dyDescent="0.25">
      <c r="A256" s="53" t="str">
        <f>$A$20</f>
        <v>wshogomo</v>
      </c>
      <c r="B256" s="53" t="str">
        <f>IFERROR(VLOOKUP($A256,#REF!,38,FALSE),"0")</f>
        <v>0</v>
      </c>
      <c r="C256" s="53" t="str">
        <f>IFERROR(VLOOKUP($A256,#REF!,38,FALSE),"0")</f>
        <v>0</v>
      </c>
      <c r="D256" s="53" t="str">
        <f>IFERROR(VLOOKUP($A256,#REF!,38,FALSE),"0")</f>
        <v>0</v>
      </c>
      <c r="E256" s="53" t="str">
        <f>IFERROR(VLOOKUP($A256,#REF!,38,FALSE),"0")</f>
        <v>0</v>
      </c>
      <c r="F256" s="53" t="str">
        <f>IFERROR(VLOOKUP($A256,#REF!,38,FALSE),"0")</f>
        <v>0</v>
      </c>
      <c r="G256" s="53" t="str">
        <f>IFERROR(VLOOKUP($A256,#REF!,38,FALSE),"0")</f>
        <v>0</v>
      </c>
      <c r="H256" s="53" t="str">
        <f>IFERROR(VLOOKUP($A256,#REF!,38,FALSE),"0")</f>
        <v>0</v>
      </c>
      <c r="I256" s="53" t="str">
        <f>IFERROR(VLOOKUP($A256,#REF!,38,FALSE),"0")</f>
        <v>0</v>
      </c>
      <c r="J256" s="53" t="str">
        <f>IFERROR(VLOOKUP($A256,#REF!,38,FALSE),"0")</f>
        <v>0</v>
      </c>
      <c r="K256" s="53" t="str">
        <f>IFERROR(VLOOKUP($A256,#REF!,38,FALSE),"0")</f>
        <v>0</v>
      </c>
      <c r="L256" s="53" t="str">
        <f>IFERROR(VLOOKUP($A256,#REF!,38,FALSE),"0")</f>
        <v>0</v>
      </c>
      <c r="M256" s="53" t="str">
        <f>IFERROR(VLOOKUP($A256,#REF!,38,FALSE),"0")</f>
        <v>0</v>
      </c>
      <c r="N256" s="56">
        <f t="shared" si="92"/>
        <v>0</v>
      </c>
      <c r="P256" s="53" t="str">
        <f>$A$20</f>
        <v>wshogomo</v>
      </c>
      <c r="Q256" s="53" t="str">
        <f>IFERROR(VLOOKUP($A256,#REF!,39,FALSE),"0")</f>
        <v>0</v>
      </c>
      <c r="R256" s="53" t="str">
        <f>IFERROR(VLOOKUP($A256,#REF!,39,FALSE),"0")</f>
        <v>0</v>
      </c>
      <c r="S256" s="53" t="str">
        <f>IFERROR(VLOOKUP($A256,#REF!,39,FALSE),"0")</f>
        <v>0</v>
      </c>
      <c r="T256" s="53" t="str">
        <f>IFERROR(VLOOKUP($A256,#REF!,39,FALSE),"0")</f>
        <v>0</v>
      </c>
      <c r="U256" s="53" t="str">
        <f>IFERROR(VLOOKUP($A256,#REF!,39,FALSE),"0")</f>
        <v>0</v>
      </c>
      <c r="V256" s="53" t="str">
        <f>IFERROR(VLOOKUP($A256,#REF!,39,FALSE),"0")</f>
        <v>0</v>
      </c>
      <c r="W256" s="53" t="str">
        <f>IFERROR(VLOOKUP($A256,#REF!,39,FALSE),"0")</f>
        <v>0</v>
      </c>
      <c r="X256" s="53" t="str">
        <f>IFERROR(VLOOKUP($A256,#REF!,39,FALSE),"0")</f>
        <v>0</v>
      </c>
      <c r="Y256" s="53" t="str">
        <f>IFERROR(VLOOKUP($A256,#REF!,39,FALSE),"0")</f>
        <v>0</v>
      </c>
      <c r="Z256" s="53" t="str">
        <f>IFERROR(VLOOKUP($A256,#REF!,39,FALSE),"0")</f>
        <v>0</v>
      </c>
      <c r="AA256" s="53" t="str">
        <f>IFERROR(VLOOKUP($A256,#REF!,39,FALSE),"0")</f>
        <v>0</v>
      </c>
      <c r="AB256" s="53" t="str">
        <f>IFERROR(VLOOKUP($A256,#REF!,39,FALSE),"0")</f>
        <v>0</v>
      </c>
      <c r="AC256" s="56">
        <f t="shared" si="93"/>
        <v>0</v>
      </c>
      <c r="AE256" s="53" t="str">
        <f>$A$20</f>
        <v>wshogomo</v>
      </c>
      <c r="AF256" s="53" t="str">
        <f>IFERROR(VLOOKUP($A256,#REF!,40,FALSE),"0")</f>
        <v>0</v>
      </c>
      <c r="AG256" s="53" t="str">
        <f>IFERROR(VLOOKUP($A256,#REF!,40,FALSE),"0")</f>
        <v>0</v>
      </c>
      <c r="AH256" s="53" t="str">
        <f>IFERROR(VLOOKUP($A256,#REF!,40,FALSE),"0")</f>
        <v>0</v>
      </c>
      <c r="AI256" s="53" t="str">
        <f>IFERROR(VLOOKUP($A256,#REF!,40,FALSE),"0")</f>
        <v>0</v>
      </c>
      <c r="AJ256" s="53" t="str">
        <f>IFERROR(VLOOKUP($A256,#REF!,40,FALSE),"0")</f>
        <v>0</v>
      </c>
      <c r="AK256" s="53" t="str">
        <f>IFERROR(VLOOKUP($A256,#REF!,40,FALSE),"0")</f>
        <v>0</v>
      </c>
      <c r="AL256" s="53" t="str">
        <f>IFERROR(VLOOKUP($A256,#REF!,40,FALSE),"0")</f>
        <v>0</v>
      </c>
      <c r="AM256" s="53" t="str">
        <f>IFERROR(VLOOKUP($A256,#REF!,40,FALSE),"0")</f>
        <v>0</v>
      </c>
      <c r="AN256" s="53" t="str">
        <f>IFERROR(VLOOKUP($A256,#REF!,40,FALSE),"0")</f>
        <v>0</v>
      </c>
      <c r="AO256" s="53" t="str">
        <f>IFERROR(VLOOKUP($A256,#REF!,40,FALSE),"0")</f>
        <v>0</v>
      </c>
      <c r="AP256" s="53" t="str">
        <f>IFERROR(VLOOKUP($A256,#REF!,40,FALSE),"0")</f>
        <v>0</v>
      </c>
      <c r="AQ256" s="53" t="str">
        <f>IFERROR(VLOOKUP($A256,#REF!,40,FALSE),"0")</f>
        <v>0</v>
      </c>
      <c r="AR256" s="56">
        <f t="shared" si="94"/>
        <v>0</v>
      </c>
      <c r="AT256" s="53" t="str">
        <f>$A$20</f>
        <v>wshogomo</v>
      </c>
      <c r="AU256" s="53" t="str">
        <f>IFERROR(VLOOKUP($A256,#REF!,30,FALSE),"0")</f>
        <v>0</v>
      </c>
      <c r="AV256" s="53" t="str">
        <f>IFERROR(VLOOKUP($A256,#REF!,30,FALSE),"0")</f>
        <v>0</v>
      </c>
      <c r="AW256" s="53" t="str">
        <f>IFERROR(VLOOKUP($A256,#REF!,30,FALSE),"0")</f>
        <v>0</v>
      </c>
      <c r="AX256" s="53" t="str">
        <f>IFERROR(VLOOKUP($A256,#REF!,30,FALSE),"0")</f>
        <v>0</v>
      </c>
      <c r="AY256" s="53" t="str">
        <f>IFERROR(VLOOKUP($A256,#REF!,30,FALSE),"0")</f>
        <v>0</v>
      </c>
      <c r="AZ256" s="53" t="str">
        <f>IFERROR(VLOOKUP($A256,#REF!,30,FALSE),"0")</f>
        <v>0</v>
      </c>
      <c r="BA256" s="53" t="str">
        <f>IFERROR(VLOOKUP($A256,#REF!,30,FALSE),"0")</f>
        <v>0</v>
      </c>
      <c r="BB256" s="53" t="str">
        <f>IFERROR(VLOOKUP($A256,#REF!,30,FALSE),"0")</f>
        <v>0</v>
      </c>
      <c r="BC256" s="53" t="str">
        <f>IFERROR(VLOOKUP($A256,#REF!,30,FALSE),"0")</f>
        <v>0</v>
      </c>
      <c r="BD256" s="53" t="str">
        <f>IFERROR(VLOOKUP($A256,#REF!,30,FALSE),"0")</f>
        <v>0</v>
      </c>
      <c r="BE256" s="53" t="str">
        <f>IFERROR(VLOOKUP($A256,#REF!,30,FALSE),"0")</f>
        <v>0</v>
      </c>
      <c r="BF256" s="53" t="str">
        <f>IFERROR(VLOOKUP($A256,#REF!,30,FALSE),"0")</f>
        <v>0</v>
      </c>
      <c r="BG256" s="56">
        <f t="shared" si="91"/>
        <v>0</v>
      </c>
    </row>
    <row r="257" spans="1:59" x14ac:dyDescent="0.25">
      <c r="A257" s="53" t="str">
        <f>$A$21</f>
        <v>hiyuk</v>
      </c>
      <c r="B257" s="53" t="str">
        <f>IFERROR(VLOOKUP($A257,#REF!,38,FALSE),"0")</f>
        <v>0</v>
      </c>
      <c r="C257" s="53" t="str">
        <f>IFERROR(VLOOKUP($A257,#REF!,38,FALSE),"0")</f>
        <v>0</v>
      </c>
      <c r="D257" s="53" t="str">
        <f>IFERROR(VLOOKUP($A257,#REF!,38,FALSE),"0")</f>
        <v>0</v>
      </c>
      <c r="E257" s="53" t="str">
        <f>IFERROR(VLOOKUP($A257,#REF!,38,FALSE),"0")</f>
        <v>0</v>
      </c>
      <c r="F257" s="53" t="str">
        <f>IFERROR(VLOOKUP($A257,#REF!,38,FALSE),"0")</f>
        <v>0</v>
      </c>
      <c r="G257" s="53" t="str">
        <f>IFERROR(VLOOKUP($A257,#REF!,38,FALSE),"0")</f>
        <v>0</v>
      </c>
      <c r="H257" s="53" t="str">
        <f>IFERROR(VLOOKUP($A257,#REF!,38,FALSE),"0")</f>
        <v>0</v>
      </c>
      <c r="I257" s="53" t="str">
        <f>IFERROR(VLOOKUP($A257,#REF!,38,FALSE),"0")</f>
        <v>0</v>
      </c>
      <c r="J257" s="53" t="str">
        <f>IFERROR(VLOOKUP($A257,#REF!,38,FALSE),"0")</f>
        <v>0</v>
      </c>
      <c r="K257" s="53" t="str">
        <f>IFERROR(VLOOKUP($A257,#REF!,38,FALSE),"0")</f>
        <v>0</v>
      </c>
      <c r="L257" s="53" t="str">
        <f>IFERROR(VLOOKUP($A257,#REF!,38,FALSE),"0")</f>
        <v>0</v>
      </c>
      <c r="M257" s="53" t="str">
        <f>IFERROR(VLOOKUP($A257,#REF!,38,FALSE),"0")</f>
        <v>0</v>
      </c>
      <c r="N257" s="56">
        <f t="shared" si="92"/>
        <v>0</v>
      </c>
      <c r="P257" s="53" t="str">
        <f>$A$21</f>
        <v>hiyuk</v>
      </c>
      <c r="Q257" s="53" t="str">
        <f>IFERROR(VLOOKUP($A257,#REF!,39,FALSE),"0")</f>
        <v>0</v>
      </c>
      <c r="R257" s="53" t="str">
        <f>IFERROR(VLOOKUP($A257,#REF!,39,FALSE),"0")</f>
        <v>0</v>
      </c>
      <c r="S257" s="53" t="str">
        <f>IFERROR(VLOOKUP($A257,#REF!,39,FALSE),"0")</f>
        <v>0</v>
      </c>
      <c r="T257" s="53" t="str">
        <f>IFERROR(VLOOKUP($A257,#REF!,39,FALSE),"0")</f>
        <v>0</v>
      </c>
      <c r="U257" s="53" t="str">
        <f>IFERROR(VLOOKUP($A257,#REF!,39,FALSE),"0")</f>
        <v>0</v>
      </c>
      <c r="V257" s="53" t="str">
        <f>IFERROR(VLOOKUP($A257,#REF!,39,FALSE),"0")</f>
        <v>0</v>
      </c>
      <c r="W257" s="53" t="str">
        <f>IFERROR(VLOOKUP($A257,#REF!,39,FALSE),"0")</f>
        <v>0</v>
      </c>
      <c r="X257" s="53" t="str">
        <f>IFERROR(VLOOKUP($A257,#REF!,39,FALSE),"0")</f>
        <v>0</v>
      </c>
      <c r="Y257" s="53" t="str">
        <f>IFERROR(VLOOKUP($A257,#REF!,39,FALSE),"0")</f>
        <v>0</v>
      </c>
      <c r="Z257" s="53" t="str">
        <f>IFERROR(VLOOKUP($A257,#REF!,39,FALSE),"0")</f>
        <v>0</v>
      </c>
      <c r="AA257" s="53" t="str">
        <f>IFERROR(VLOOKUP($A257,#REF!,39,FALSE),"0")</f>
        <v>0</v>
      </c>
      <c r="AB257" s="53" t="str">
        <f>IFERROR(VLOOKUP($A257,#REF!,39,FALSE),"0")</f>
        <v>0</v>
      </c>
      <c r="AC257" s="56">
        <f t="shared" si="93"/>
        <v>0</v>
      </c>
      <c r="AE257" s="53" t="str">
        <f>$A$21</f>
        <v>hiyuk</v>
      </c>
      <c r="AF257" s="53" t="str">
        <f>IFERROR(VLOOKUP($A257,#REF!,40,FALSE),"0")</f>
        <v>0</v>
      </c>
      <c r="AG257" s="53" t="str">
        <f>IFERROR(VLOOKUP($A257,#REF!,40,FALSE),"0")</f>
        <v>0</v>
      </c>
      <c r="AH257" s="53" t="str">
        <f>IFERROR(VLOOKUP($A257,#REF!,40,FALSE),"0")</f>
        <v>0</v>
      </c>
      <c r="AI257" s="53" t="str">
        <f>IFERROR(VLOOKUP($A257,#REF!,40,FALSE),"0")</f>
        <v>0</v>
      </c>
      <c r="AJ257" s="53" t="str">
        <f>IFERROR(VLOOKUP($A257,#REF!,40,FALSE),"0")</f>
        <v>0</v>
      </c>
      <c r="AK257" s="53" t="str">
        <f>IFERROR(VLOOKUP($A257,#REF!,40,FALSE),"0")</f>
        <v>0</v>
      </c>
      <c r="AL257" s="53" t="str">
        <f>IFERROR(VLOOKUP($A257,#REF!,40,FALSE),"0")</f>
        <v>0</v>
      </c>
      <c r="AM257" s="53" t="str">
        <f>IFERROR(VLOOKUP($A257,#REF!,40,FALSE),"0")</f>
        <v>0</v>
      </c>
      <c r="AN257" s="53" t="str">
        <f>IFERROR(VLOOKUP($A257,#REF!,40,FALSE),"0")</f>
        <v>0</v>
      </c>
      <c r="AO257" s="53" t="str">
        <f>IFERROR(VLOOKUP($A257,#REF!,40,FALSE),"0")</f>
        <v>0</v>
      </c>
      <c r="AP257" s="53" t="str">
        <f>IFERROR(VLOOKUP($A257,#REF!,40,FALSE),"0")</f>
        <v>0</v>
      </c>
      <c r="AQ257" s="53" t="str">
        <f>IFERROR(VLOOKUP($A257,#REF!,40,FALSE),"0")</f>
        <v>0</v>
      </c>
      <c r="AR257" s="56">
        <f t="shared" si="94"/>
        <v>0</v>
      </c>
      <c r="AT257" s="53" t="str">
        <f>$A$21</f>
        <v>hiyuk</v>
      </c>
      <c r="AU257" s="53" t="str">
        <f>IFERROR(VLOOKUP($A257,#REF!,30,FALSE),"0")</f>
        <v>0</v>
      </c>
      <c r="AV257" s="53" t="str">
        <f>IFERROR(VLOOKUP($A257,#REF!,30,FALSE),"0")</f>
        <v>0</v>
      </c>
      <c r="AW257" s="53" t="str">
        <f>IFERROR(VLOOKUP($A257,#REF!,30,FALSE),"0")</f>
        <v>0</v>
      </c>
      <c r="AX257" s="53" t="str">
        <f>IFERROR(VLOOKUP($A257,#REF!,30,FALSE),"0")</f>
        <v>0</v>
      </c>
      <c r="AY257" s="53" t="str">
        <f>IFERROR(VLOOKUP($A257,#REF!,30,FALSE),"0")</f>
        <v>0</v>
      </c>
      <c r="AZ257" s="53" t="str">
        <f>IFERROR(VLOOKUP($A257,#REF!,30,FALSE),"0")</f>
        <v>0</v>
      </c>
      <c r="BA257" s="53" t="str">
        <f>IFERROR(VLOOKUP($A257,#REF!,30,FALSE),"0")</f>
        <v>0</v>
      </c>
      <c r="BB257" s="53" t="str">
        <f>IFERROR(VLOOKUP($A257,#REF!,30,FALSE),"0")</f>
        <v>0</v>
      </c>
      <c r="BC257" s="53" t="str">
        <f>IFERROR(VLOOKUP($A257,#REF!,30,FALSE),"0")</f>
        <v>0</v>
      </c>
      <c r="BD257" s="53" t="str">
        <f>IFERROR(VLOOKUP($A257,#REF!,30,FALSE),"0")</f>
        <v>0</v>
      </c>
      <c r="BE257" s="53" t="str">
        <f>IFERROR(VLOOKUP($A257,#REF!,30,FALSE),"0")</f>
        <v>0</v>
      </c>
      <c r="BF257" s="53" t="str">
        <f>IFERROR(VLOOKUP($A257,#REF!,30,FALSE),"0")</f>
        <v>0</v>
      </c>
      <c r="BG257" s="56">
        <f t="shared" si="91"/>
        <v>0</v>
      </c>
    </row>
    <row r="258" spans="1:59" x14ac:dyDescent="0.25">
      <c r="A258" s="53" t="str">
        <f>$A$22</f>
        <v>shwazawa</v>
      </c>
      <c r="B258" s="53" t="str">
        <f>IFERROR(VLOOKUP($A258,#REF!,38,FALSE),"0")</f>
        <v>0</v>
      </c>
      <c r="C258" s="53" t="str">
        <f>IFERROR(VLOOKUP($A258,#REF!,38,FALSE),"0")</f>
        <v>0</v>
      </c>
      <c r="D258" s="53" t="str">
        <f>IFERROR(VLOOKUP($A258,#REF!,38,FALSE),"0")</f>
        <v>0</v>
      </c>
      <c r="E258" s="53" t="str">
        <f>IFERROR(VLOOKUP($A258,#REF!,38,FALSE),"0")</f>
        <v>0</v>
      </c>
      <c r="F258" s="53" t="str">
        <f>IFERROR(VLOOKUP($A258,#REF!,38,FALSE),"0")</f>
        <v>0</v>
      </c>
      <c r="G258" s="53" t="str">
        <f>IFERROR(VLOOKUP($A258,#REF!,38,FALSE),"0")</f>
        <v>0</v>
      </c>
      <c r="H258" s="53" t="str">
        <f>IFERROR(VLOOKUP($A258,#REF!,38,FALSE),"0")</f>
        <v>0</v>
      </c>
      <c r="I258" s="53" t="str">
        <f>IFERROR(VLOOKUP($A258,#REF!,38,FALSE),"0")</f>
        <v>0</v>
      </c>
      <c r="J258" s="53" t="str">
        <f>IFERROR(VLOOKUP($A258,#REF!,38,FALSE),"0")</f>
        <v>0</v>
      </c>
      <c r="K258" s="53" t="str">
        <f>IFERROR(VLOOKUP($A258,#REF!,38,FALSE),"0")</f>
        <v>0</v>
      </c>
      <c r="L258" s="53" t="str">
        <f>IFERROR(VLOOKUP($A258,#REF!,38,FALSE),"0")</f>
        <v>0</v>
      </c>
      <c r="M258" s="53" t="str">
        <f>IFERROR(VLOOKUP($A258,#REF!,38,FALSE),"0")</f>
        <v>0</v>
      </c>
      <c r="N258" s="56">
        <f t="shared" si="92"/>
        <v>0</v>
      </c>
      <c r="P258" s="53" t="str">
        <f>$A$22</f>
        <v>shwazawa</v>
      </c>
      <c r="Q258" s="53" t="str">
        <f>IFERROR(VLOOKUP($A258,#REF!,39,FALSE),"0")</f>
        <v>0</v>
      </c>
      <c r="R258" s="53" t="str">
        <f>IFERROR(VLOOKUP($A258,#REF!,39,FALSE),"0")</f>
        <v>0</v>
      </c>
      <c r="S258" s="53" t="str">
        <f>IFERROR(VLOOKUP($A258,#REF!,39,FALSE),"0")</f>
        <v>0</v>
      </c>
      <c r="T258" s="53" t="str">
        <f>IFERROR(VLOOKUP($A258,#REF!,39,FALSE),"0")</f>
        <v>0</v>
      </c>
      <c r="U258" s="53" t="str">
        <f>IFERROR(VLOOKUP($A258,#REF!,39,FALSE),"0")</f>
        <v>0</v>
      </c>
      <c r="V258" s="53" t="str">
        <f>IFERROR(VLOOKUP($A258,#REF!,39,FALSE),"0")</f>
        <v>0</v>
      </c>
      <c r="W258" s="53" t="str">
        <f>IFERROR(VLOOKUP($A258,#REF!,39,FALSE),"0")</f>
        <v>0</v>
      </c>
      <c r="X258" s="53" t="str">
        <f>IFERROR(VLOOKUP($A258,#REF!,39,FALSE),"0")</f>
        <v>0</v>
      </c>
      <c r="Y258" s="53" t="str">
        <f>IFERROR(VLOOKUP($A258,#REF!,39,FALSE),"0")</f>
        <v>0</v>
      </c>
      <c r="Z258" s="53" t="str">
        <f>IFERROR(VLOOKUP($A258,#REF!,39,FALSE),"0")</f>
        <v>0</v>
      </c>
      <c r="AA258" s="53" t="str">
        <f>IFERROR(VLOOKUP($A258,#REF!,39,FALSE),"0")</f>
        <v>0</v>
      </c>
      <c r="AB258" s="53" t="str">
        <f>IFERROR(VLOOKUP($A258,#REF!,39,FALSE),"0")</f>
        <v>0</v>
      </c>
      <c r="AC258" s="56">
        <f t="shared" si="93"/>
        <v>0</v>
      </c>
      <c r="AE258" s="53" t="str">
        <f>$A$22</f>
        <v>shwazawa</v>
      </c>
      <c r="AF258" s="53" t="str">
        <f>IFERROR(VLOOKUP($A258,#REF!,40,FALSE),"0")</f>
        <v>0</v>
      </c>
      <c r="AG258" s="53" t="str">
        <f>IFERROR(VLOOKUP($A258,#REF!,40,FALSE),"0")</f>
        <v>0</v>
      </c>
      <c r="AH258" s="53" t="str">
        <f>IFERROR(VLOOKUP($A258,#REF!,40,FALSE),"0")</f>
        <v>0</v>
      </c>
      <c r="AI258" s="53" t="str">
        <f>IFERROR(VLOOKUP($A258,#REF!,40,FALSE),"0")</f>
        <v>0</v>
      </c>
      <c r="AJ258" s="53" t="str">
        <f>IFERROR(VLOOKUP($A258,#REF!,40,FALSE),"0")</f>
        <v>0</v>
      </c>
      <c r="AK258" s="53" t="str">
        <f>IFERROR(VLOOKUP($A258,#REF!,40,FALSE),"0")</f>
        <v>0</v>
      </c>
      <c r="AL258" s="53" t="str">
        <f>IFERROR(VLOOKUP($A258,#REF!,40,FALSE),"0")</f>
        <v>0</v>
      </c>
      <c r="AM258" s="53" t="str">
        <f>IFERROR(VLOOKUP($A258,#REF!,40,FALSE),"0")</f>
        <v>0</v>
      </c>
      <c r="AN258" s="53" t="str">
        <f>IFERROR(VLOOKUP($A258,#REF!,40,FALSE),"0")</f>
        <v>0</v>
      </c>
      <c r="AO258" s="53" t="str">
        <f>IFERROR(VLOOKUP($A258,#REF!,40,FALSE),"0")</f>
        <v>0</v>
      </c>
      <c r="AP258" s="53" t="str">
        <f>IFERROR(VLOOKUP($A258,#REF!,40,FALSE),"0")</f>
        <v>0</v>
      </c>
      <c r="AQ258" s="53" t="str">
        <f>IFERROR(VLOOKUP($A258,#REF!,40,FALSE),"0")</f>
        <v>0</v>
      </c>
      <c r="AR258" s="56">
        <f t="shared" si="94"/>
        <v>0</v>
      </c>
      <c r="AT258" s="53" t="str">
        <f>$A$22</f>
        <v>shwazawa</v>
      </c>
      <c r="AU258" s="53" t="str">
        <f>IFERROR(VLOOKUP($A258,#REF!,30,FALSE),"0")</f>
        <v>0</v>
      </c>
      <c r="AV258" s="53" t="str">
        <f>IFERROR(VLOOKUP($A258,#REF!,30,FALSE),"0")</f>
        <v>0</v>
      </c>
      <c r="AW258" s="53" t="str">
        <f>IFERROR(VLOOKUP($A258,#REF!,30,FALSE),"0")</f>
        <v>0</v>
      </c>
      <c r="AX258" s="53" t="str">
        <f>IFERROR(VLOOKUP($A258,#REF!,30,FALSE),"0")</f>
        <v>0</v>
      </c>
      <c r="AY258" s="53" t="str">
        <f>IFERROR(VLOOKUP($A258,#REF!,30,FALSE),"0")</f>
        <v>0</v>
      </c>
      <c r="AZ258" s="53" t="str">
        <f>IFERROR(VLOOKUP($A258,#REF!,30,FALSE),"0")</f>
        <v>0</v>
      </c>
      <c r="BA258" s="53" t="str">
        <f>IFERROR(VLOOKUP($A258,#REF!,30,FALSE),"0")</f>
        <v>0</v>
      </c>
      <c r="BB258" s="53" t="str">
        <f>IFERROR(VLOOKUP($A258,#REF!,30,FALSE),"0")</f>
        <v>0</v>
      </c>
      <c r="BC258" s="53" t="str">
        <f>IFERROR(VLOOKUP($A258,#REF!,30,FALSE),"0")</f>
        <v>0</v>
      </c>
      <c r="BD258" s="53" t="str">
        <f>IFERROR(VLOOKUP($A258,#REF!,30,FALSE),"0")</f>
        <v>0</v>
      </c>
      <c r="BE258" s="53" t="str">
        <f>IFERROR(VLOOKUP($A258,#REF!,30,FALSE),"0")</f>
        <v>0</v>
      </c>
      <c r="BF258" s="53" t="str">
        <f>IFERROR(VLOOKUP($A258,#REF!,30,FALSE),"0")</f>
        <v>0</v>
      </c>
      <c r="BG258" s="56">
        <f t="shared" si="91"/>
        <v>0</v>
      </c>
    </row>
    <row r="259" spans="1:59" x14ac:dyDescent="0.25">
      <c r="A259" s="53" t="e">
        <f>$A$23</f>
        <v>#REF!</v>
      </c>
      <c r="B259" s="53" t="str">
        <f>IFERROR(VLOOKUP($A259,#REF!,38,FALSE),"0")</f>
        <v>0</v>
      </c>
      <c r="C259" s="53" t="str">
        <f>IFERROR(VLOOKUP($A259,#REF!,38,FALSE),"0")</f>
        <v>0</v>
      </c>
      <c r="D259" s="53" t="str">
        <f>IFERROR(VLOOKUP($A259,#REF!,38,FALSE),"0")</f>
        <v>0</v>
      </c>
      <c r="E259" s="53" t="str">
        <f>IFERROR(VLOOKUP($A259,#REF!,38,FALSE),"0")</f>
        <v>0</v>
      </c>
      <c r="F259" s="53" t="str">
        <f>IFERROR(VLOOKUP($A259,#REF!,38,FALSE),"0")</f>
        <v>0</v>
      </c>
      <c r="G259" s="53" t="str">
        <f>IFERROR(VLOOKUP($A259,#REF!,38,FALSE),"0")</f>
        <v>0</v>
      </c>
      <c r="H259" s="53" t="str">
        <f>IFERROR(VLOOKUP($A259,#REF!,38,FALSE),"0")</f>
        <v>0</v>
      </c>
      <c r="I259" s="53" t="str">
        <f>IFERROR(VLOOKUP($A259,#REF!,38,FALSE),"0")</f>
        <v>0</v>
      </c>
      <c r="J259" s="53" t="str">
        <f>IFERROR(VLOOKUP($A259,#REF!,38,FALSE),"0")</f>
        <v>0</v>
      </c>
      <c r="K259" s="53" t="str">
        <f>IFERROR(VLOOKUP($A259,#REF!,38,FALSE),"0")</f>
        <v>0</v>
      </c>
      <c r="L259" s="53" t="str">
        <f>IFERROR(VLOOKUP($A259,#REF!,38,FALSE),"0")</f>
        <v>0</v>
      </c>
      <c r="M259" s="53" t="str">
        <f>IFERROR(VLOOKUP($A259,#REF!,38,FALSE),"0")</f>
        <v>0</v>
      </c>
      <c r="N259" s="56">
        <f t="shared" si="92"/>
        <v>0</v>
      </c>
      <c r="P259" s="53" t="e">
        <f>$A$23</f>
        <v>#REF!</v>
      </c>
      <c r="Q259" s="53" t="str">
        <f>IFERROR(VLOOKUP($A259,#REF!,39,FALSE),"0")</f>
        <v>0</v>
      </c>
      <c r="R259" s="53" t="str">
        <f>IFERROR(VLOOKUP($A259,#REF!,39,FALSE),"0")</f>
        <v>0</v>
      </c>
      <c r="S259" s="53" t="str">
        <f>IFERROR(VLOOKUP($A259,#REF!,39,FALSE),"0")</f>
        <v>0</v>
      </c>
      <c r="T259" s="53" t="str">
        <f>IFERROR(VLOOKUP($A259,#REF!,39,FALSE),"0")</f>
        <v>0</v>
      </c>
      <c r="U259" s="53" t="str">
        <f>IFERROR(VLOOKUP($A259,#REF!,39,FALSE),"0")</f>
        <v>0</v>
      </c>
      <c r="V259" s="53" t="str">
        <f>IFERROR(VLOOKUP($A259,#REF!,39,FALSE),"0")</f>
        <v>0</v>
      </c>
      <c r="W259" s="53" t="str">
        <f>IFERROR(VLOOKUP($A259,#REF!,39,FALSE),"0")</f>
        <v>0</v>
      </c>
      <c r="X259" s="53" t="str">
        <f>IFERROR(VLOOKUP($A259,#REF!,39,FALSE),"0")</f>
        <v>0</v>
      </c>
      <c r="Y259" s="53" t="str">
        <f>IFERROR(VLOOKUP($A259,#REF!,39,FALSE),"0")</f>
        <v>0</v>
      </c>
      <c r="Z259" s="53" t="str">
        <f>IFERROR(VLOOKUP($A259,#REF!,39,FALSE),"0")</f>
        <v>0</v>
      </c>
      <c r="AA259" s="53" t="str">
        <f>IFERROR(VLOOKUP($A259,#REF!,39,FALSE),"0")</f>
        <v>0</v>
      </c>
      <c r="AB259" s="53" t="str">
        <f>IFERROR(VLOOKUP($A259,#REF!,39,FALSE),"0")</f>
        <v>0</v>
      </c>
      <c r="AC259" s="56">
        <f t="shared" si="93"/>
        <v>0</v>
      </c>
      <c r="AE259" s="53" t="e">
        <f>$A$23</f>
        <v>#REF!</v>
      </c>
      <c r="AF259" s="53" t="str">
        <f>IFERROR(VLOOKUP($A259,#REF!,40,FALSE),"0")</f>
        <v>0</v>
      </c>
      <c r="AG259" s="53" t="str">
        <f>IFERROR(VLOOKUP($A259,#REF!,40,FALSE),"0")</f>
        <v>0</v>
      </c>
      <c r="AH259" s="53" t="str">
        <f>IFERROR(VLOOKUP($A259,#REF!,40,FALSE),"0")</f>
        <v>0</v>
      </c>
      <c r="AI259" s="53" t="str">
        <f>IFERROR(VLOOKUP($A259,#REF!,40,FALSE),"0")</f>
        <v>0</v>
      </c>
      <c r="AJ259" s="53" t="str">
        <f>IFERROR(VLOOKUP($A259,#REF!,40,FALSE),"0")</f>
        <v>0</v>
      </c>
      <c r="AK259" s="53" t="str">
        <f>IFERROR(VLOOKUP($A259,#REF!,40,FALSE),"0")</f>
        <v>0</v>
      </c>
      <c r="AL259" s="53" t="str">
        <f>IFERROR(VLOOKUP($A259,#REF!,40,FALSE),"0")</f>
        <v>0</v>
      </c>
      <c r="AM259" s="53" t="str">
        <f>IFERROR(VLOOKUP($A259,#REF!,40,FALSE),"0")</f>
        <v>0</v>
      </c>
      <c r="AN259" s="53" t="str">
        <f>IFERROR(VLOOKUP($A259,#REF!,40,FALSE),"0")</f>
        <v>0</v>
      </c>
      <c r="AO259" s="53" t="str">
        <f>IFERROR(VLOOKUP($A259,#REF!,40,FALSE),"0")</f>
        <v>0</v>
      </c>
      <c r="AP259" s="53" t="str">
        <f>IFERROR(VLOOKUP($A259,#REF!,40,FALSE),"0")</f>
        <v>0</v>
      </c>
      <c r="AQ259" s="53" t="str">
        <f>IFERROR(VLOOKUP($A259,#REF!,40,FALSE),"0")</f>
        <v>0</v>
      </c>
      <c r="AR259" s="56">
        <f t="shared" si="94"/>
        <v>0</v>
      </c>
      <c r="AT259" s="53" t="e">
        <f>$A$23</f>
        <v>#REF!</v>
      </c>
      <c r="AU259" s="53" t="str">
        <f>IFERROR(VLOOKUP($A259,#REF!,30,FALSE),"0")</f>
        <v>0</v>
      </c>
      <c r="AV259" s="53" t="str">
        <f>IFERROR(VLOOKUP($A259,#REF!,30,FALSE),"0")</f>
        <v>0</v>
      </c>
      <c r="AW259" s="53" t="str">
        <f>IFERROR(VLOOKUP($A259,#REF!,30,FALSE),"0")</f>
        <v>0</v>
      </c>
      <c r="AX259" s="53" t="str">
        <f>IFERROR(VLOOKUP($A259,#REF!,30,FALSE),"0")</f>
        <v>0</v>
      </c>
      <c r="AY259" s="53" t="str">
        <f>IFERROR(VLOOKUP($A259,#REF!,30,FALSE),"0")</f>
        <v>0</v>
      </c>
      <c r="AZ259" s="53" t="str">
        <f>IFERROR(VLOOKUP($A259,#REF!,30,FALSE),"0")</f>
        <v>0</v>
      </c>
      <c r="BA259" s="53" t="str">
        <f>IFERROR(VLOOKUP($A259,#REF!,30,FALSE),"0")</f>
        <v>0</v>
      </c>
      <c r="BB259" s="53" t="str">
        <f>IFERROR(VLOOKUP($A259,#REF!,30,FALSE),"0")</f>
        <v>0</v>
      </c>
      <c r="BC259" s="53" t="str">
        <f>IFERROR(VLOOKUP($A259,#REF!,30,FALSE),"0")</f>
        <v>0</v>
      </c>
      <c r="BD259" s="53" t="str">
        <f>IFERROR(VLOOKUP($A259,#REF!,30,FALSE),"0")</f>
        <v>0</v>
      </c>
      <c r="BE259" s="53" t="str">
        <f>IFERROR(VLOOKUP($A259,#REF!,30,FALSE),"0")</f>
        <v>0</v>
      </c>
      <c r="BF259" s="53" t="str">
        <f>IFERROR(VLOOKUP($A259,#REF!,30,FALSE),"0")</f>
        <v>0</v>
      </c>
      <c r="BG259" s="56">
        <f t="shared" si="91"/>
        <v>0</v>
      </c>
    </row>
    <row r="260" spans="1:59" s="72" customFormat="1" ht="18" thickBot="1" x14ac:dyDescent="0.3">
      <c r="A260" s="72" t="str">
        <f>$A$24</f>
        <v>masharih</v>
      </c>
      <c r="B260" s="72" t="str">
        <f>IFERROR(VLOOKUP($A260,#REF!,38,FALSE),"0")</f>
        <v>0</v>
      </c>
      <c r="C260" s="72" t="str">
        <f>IFERROR(VLOOKUP($A260,#REF!,38,FALSE),"0")</f>
        <v>0</v>
      </c>
      <c r="D260" s="72" t="str">
        <f>IFERROR(VLOOKUP($A260,#REF!,38,FALSE),"0")</f>
        <v>0</v>
      </c>
      <c r="E260" s="72" t="str">
        <f>IFERROR(VLOOKUP($A260,#REF!,38,FALSE),"0")</f>
        <v>0</v>
      </c>
      <c r="F260" s="72" t="str">
        <f>IFERROR(VLOOKUP($A260,#REF!,38,FALSE),"0")</f>
        <v>0</v>
      </c>
      <c r="G260" s="72" t="str">
        <f>IFERROR(VLOOKUP($A260,#REF!,38,FALSE),"0")</f>
        <v>0</v>
      </c>
      <c r="H260" s="72" t="str">
        <f>IFERROR(VLOOKUP($A260,#REF!,38,FALSE),"0")</f>
        <v>0</v>
      </c>
      <c r="I260" s="72" t="str">
        <f>IFERROR(VLOOKUP($A260,#REF!,38,FALSE),"0")</f>
        <v>0</v>
      </c>
      <c r="J260" s="72" t="str">
        <f>IFERROR(VLOOKUP($A260,#REF!,38,FALSE),"0")</f>
        <v>0</v>
      </c>
      <c r="K260" s="72" t="str">
        <f>IFERROR(VLOOKUP($A260,#REF!,38,FALSE),"0")</f>
        <v>0</v>
      </c>
      <c r="L260" s="72" t="str">
        <f>IFERROR(VLOOKUP($A260,#REF!,38,FALSE),"0")</f>
        <v>0</v>
      </c>
      <c r="M260" s="72" t="str">
        <f>IFERROR(VLOOKUP($A260,#REF!,38,FALSE),"0")</f>
        <v>0</v>
      </c>
      <c r="N260" s="73">
        <f t="shared" si="92"/>
        <v>0</v>
      </c>
      <c r="P260" s="72" t="str">
        <f>$A$24</f>
        <v>masharih</v>
      </c>
      <c r="Q260" s="72" t="str">
        <f>IFERROR(VLOOKUP($A260,#REF!,39,FALSE),"0")</f>
        <v>0</v>
      </c>
      <c r="R260" s="72" t="str">
        <f>IFERROR(VLOOKUP($A260,#REF!,39,FALSE),"0")</f>
        <v>0</v>
      </c>
      <c r="S260" s="72" t="str">
        <f>IFERROR(VLOOKUP($A260,#REF!,39,FALSE),"0")</f>
        <v>0</v>
      </c>
      <c r="T260" s="72" t="str">
        <f>IFERROR(VLOOKUP($A260,#REF!,39,FALSE),"0")</f>
        <v>0</v>
      </c>
      <c r="U260" s="72" t="str">
        <f>IFERROR(VLOOKUP($A260,#REF!,39,FALSE),"0")</f>
        <v>0</v>
      </c>
      <c r="V260" s="72" t="str">
        <f>IFERROR(VLOOKUP($A260,#REF!,39,FALSE),"0")</f>
        <v>0</v>
      </c>
      <c r="W260" s="72" t="str">
        <f>IFERROR(VLOOKUP($A260,#REF!,39,FALSE),"0")</f>
        <v>0</v>
      </c>
      <c r="X260" s="72" t="str">
        <f>IFERROR(VLOOKUP($A260,#REF!,39,FALSE),"0")</f>
        <v>0</v>
      </c>
      <c r="Y260" s="72" t="str">
        <f>IFERROR(VLOOKUP($A260,#REF!,39,FALSE),"0")</f>
        <v>0</v>
      </c>
      <c r="Z260" s="72" t="str">
        <f>IFERROR(VLOOKUP($A260,#REF!,39,FALSE),"0")</f>
        <v>0</v>
      </c>
      <c r="AA260" s="72" t="str">
        <f>IFERROR(VLOOKUP($A260,#REF!,39,FALSE),"0")</f>
        <v>0</v>
      </c>
      <c r="AB260" s="72" t="str">
        <f>IFERROR(VLOOKUP($A260,#REF!,39,FALSE),"0")</f>
        <v>0</v>
      </c>
      <c r="AC260" s="73">
        <f t="shared" si="93"/>
        <v>0</v>
      </c>
      <c r="AE260" s="72" t="str">
        <f>$A$24</f>
        <v>masharih</v>
      </c>
      <c r="AF260" s="72" t="str">
        <f>IFERROR(VLOOKUP($A260,#REF!,40,FALSE),"0")</f>
        <v>0</v>
      </c>
      <c r="AG260" s="72" t="str">
        <f>IFERROR(VLOOKUP($A260,#REF!,40,FALSE),"0")</f>
        <v>0</v>
      </c>
      <c r="AH260" s="72" t="str">
        <f>IFERROR(VLOOKUP($A260,#REF!,40,FALSE),"0")</f>
        <v>0</v>
      </c>
      <c r="AI260" s="72" t="str">
        <f>IFERROR(VLOOKUP($A260,#REF!,40,FALSE),"0")</f>
        <v>0</v>
      </c>
      <c r="AJ260" s="72" t="str">
        <f>IFERROR(VLOOKUP($A260,#REF!,40,FALSE),"0")</f>
        <v>0</v>
      </c>
      <c r="AK260" s="72" t="str">
        <f>IFERROR(VLOOKUP($A260,#REF!,40,FALSE),"0")</f>
        <v>0</v>
      </c>
      <c r="AL260" s="72" t="str">
        <f>IFERROR(VLOOKUP($A260,#REF!,40,FALSE),"0")</f>
        <v>0</v>
      </c>
      <c r="AM260" s="72" t="str">
        <f>IFERROR(VLOOKUP($A260,#REF!,40,FALSE),"0")</f>
        <v>0</v>
      </c>
      <c r="AN260" s="72" t="str">
        <f>IFERROR(VLOOKUP($A260,#REF!,40,FALSE),"0")</f>
        <v>0</v>
      </c>
      <c r="AO260" s="72" t="str">
        <f>IFERROR(VLOOKUP($A260,#REF!,40,FALSE),"0")</f>
        <v>0</v>
      </c>
      <c r="AP260" s="72" t="str">
        <f>IFERROR(VLOOKUP($A260,#REF!,40,FALSE),"0")</f>
        <v>0</v>
      </c>
      <c r="AQ260" s="72" t="str">
        <f>IFERROR(VLOOKUP($A260,#REF!,40,FALSE),"0")</f>
        <v>0</v>
      </c>
      <c r="AR260" s="73">
        <f t="shared" si="94"/>
        <v>0</v>
      </c>
      <c r="AT260" s="72" t="str">
        <f>$A$24</f>
        <v>masharih</v>
      </c>
      <c r="AU260" s="72" t="str">
        <f>IFERROR(VLOOKUP($A260,#REF!,30,FALSE),"0")</f>
        <v>0</v>
      </c>
      <c r="AV260" s="72" t="str">
        <f>IFERROR(VLOOKUP($A260,#REF!,30,FALSE),"0")</f>
        <v>0</v>
      </c>
      <c r="AW260" s="72" t="str">
        <f>IFERROR(VLOOKUP($A260,#REF!,30,FALSE),"0")</f>
        <v>0</v>
      </c>
      <c r="AX260" s="72" t="str">
        <f>IFERROR(VLOOKUP($A260,#REF!,30,FALSE),"0")</f>
        <v>0</v>
      </c>
      <c r="AY260" s="72" t="str">
        <f>IFERROR(VLOOKUP($A260,#REF!,30,FALSE),"0")</f>
        <v>0</v>
      </c>
      <c r="AZ260" s="72" t="str">
        <f>IFERROR(VLOOKUP($A260,#REF!,30,FALSE),"0")</f>
        <v>0</v>
      </c>
      <c r="BA260" s="72" t="str">
        <f>IFERROR(VLOOKUP($A260,#REF!,30,FALSE),"0")</f>
        <v>0</v>
      </c>
      <c r="BB260" s="72" t="str">
        <f>IFERROR(VLOOKUP($A260,#REF!,30,FALSE),"0")</f>
        <v>0</v>
      </c>
      <c r="BC260" s="72" t="str">
        <f>IFERROR(VLOOKUP($A260,#REF!,30,FALSE),"0")</f>
        <v>0</v>
      </c>
      <c r="BD260" s="72" t="str">
        <f>IFERROR(VLOOKUP($A260,#REF!,30,FALSE),"0")</f>
        <v>0</v>
      </c>
      <c r="BE260" s="72" t="str">
        <f>IFERROR(VLOOKUP($A260,#REF!,30,FALSE),"0")</f>
        <v>0</v>
      </c>
      <c r="BF260" s="72" t="str">
        <f>IFERROR(VLOOKUP($A260,#REF!,30,FALSE),"0")</f>
        <v>0</v>
      </c>
      <c r="BG260" s="73">
        <f t="shared" si="91"/>
        <v>0</v>
      </c>
    </row>
    <row r="261" spans="1:59" x14ac:dyDescent="0.25">
      <c r="A261" s="53" t="e">
        <f>$A$25</f>
        <v>#REF!</v>
      </c>
      <c r="N261" s="56"/>
      <c r="P261" s="53" t="e">
        <f>$A$25</f>
        <v>#REF!</v>
      </c>
      <c r="AC261" s="56"/>
      <c r="AE261" s="53" t="e">
        <f>$A$25</f>
        <v>#REF!</v>
      </c>
      <c r="AR261" s="56"/>
      <c r="AT261" s="53" t="e">
        <f>$A$25</f>
        <v>#REF!</v>
      </c>
      <c r="BG261" s="56"/>
    </row>
    <row r="262" spans="1:59" x14ac:dyDescent="0.25">
      <c r="A262" s="53" t="str">
        <f>$A$26</f>
        <v>tangtao</v>
      </c>
      <c r="B262" s="53" t="str">
        <f>IFERROR(VLOOKUP($A262,#REF!,38,FALSE),"0")</f>
        <v>0</v>
      </c>
      <c r="C262" s="53" t="str">
        <f>IFERROR(VLOOKUP($A262,#REF!,38,FALSE),"0")</f>
        <v>0</v>
      </c>
      <c r="D262" s="53" t="str">
        <f>IFERROR(VLOOKUP($A262,#REF!,38,FALSE),"0")</f>
        <v>0</v>
      </c>
      <c r="E262" s="53" t="str">
        <f>IFERROR(VLOOKUP($A262,#REF!,38,FALSE),"0")</f>
        <v>0</v>
      </c>
      <c r="F262" s="53" t="str">
        <f>IFERROR(VLOOKUP($A262,#REF!,38,FALSE),"0")</f>
        <v>0</v>
      </c>
      <c r="G262" s="53" t="str">
        <f>IFERROR(VLOOKUP($A262,#REF!,38,FALSE),"0")</f>
        <v>0</v>
      </c>
      <c r="H262" s="53" t="str">
        <f>IFERROR(VLOOKUP($A262,#REF!,38,FALSE),"0")</f>
        <v>0</v>
      </c>
      <c r="I262" s="53" t="str">
        <f>IFERROR(VLOOKUP($A262,#REF!,38,FALSE),"0")</f>
        <v>0</v>
      </c>
      <c r="J262" s="53" t="str">
        <f>IFERROR(VLOOKUP($A262,#REF!,38,FALSE),"0")</f>
        <v>0</v>
      </c>
      <c r="K262" s="53" t="str">
        <f>IFERROR(VLOOKUP($A262,#REF!,38,FALSE),"0")</f>
        <v>0</v>
      </c>
      <c r="L262" s="53" t="str">
        <f>IFERROR(VLOOKUP($A262,#REF!,38,FALSE),"0")</f>
        <v>0</v>
      </c>
      <c r="M262" s="53" t="str">
        <f>IFERROR(VLOOKUP($A262,#REF!,38,FALSE),"0")</f>
        <v>0</v>
      </c>
      <c r="N262" s="56">
        <f t="shared" si="88"/>
        <v>0</v>
      </c>
      <c r="P262" s="53" t="str">
        <f>$A$26</f>
        <v>tangtao</v>
      </c>
      <c r="Q262" s="53" t="str">
        <f>IFERROR(VLOOKUP($A262,#REF!,39,FALSE),"0")</f>
        <v>0</v>
      </c>
      <c r="R262" s="53" t="str">
        <f>IFERROR(VLOOKUP($A262,#REF!,39,FALSE),"0")</f>
        <v>0</v>
      </c>
      <c r="S262" s="53" t="str">
        <f>IFERROR(VLOOKUP($A262,#REF!,39,FALSE),"0")</f>
        <v>0</v>
      </c>
      <c r="T262" s="53" t="str">
        <f>IFERROR(VLOOKUP($A262,#REF!,39,FALSE),"0")</f>
        <v>0</v>
      </c>
      <c r="U262" s="53" t="str">
        <f>IFERROR(VLOOKUP($A262,#REF!,39,FALSE),"0")</f>
        <v>0</v>
      </c>
      <c r="V262" s="53" t="str">
        <f>IFERROR(VLOOKUP($A262,#REF!,39,FALSE),"0")</f>
        <v>0</v>
      </c>
      <c r="W262" s="53" t="str">
        <f>IFERROR(VLOOKUP($A262,#REF!,39,FALSE),"0")</f>
        <v>0</v>
      </c>
      <c r="X262" s="53" t="str">
        <f>IFERROR(VLOOKUP($A262,#REF!,39,FALSE),"0")</f>
        <v>0</v>
      </c>
      <c r="Y262" s="53" t="str">
        <f>IFERROR(VLOOKUP($A262,#REF!,39,FALSE),"0")</f>
        <v>0</v>
      </c>
      <c r="Z262" s="53" t="str">
        <f>IFERROR(VLOOKUP($A262,#REF!,39,FALSE),"0")</f>
        <v>0</v>
      </c>
      <c r="AA262" s="53" t="str">
        <f>IFERROR(VLOOKUP($A262,#REF!,39,FALSE),"0")</f>
        <v>0</v>
      </c>
      <c r="AB262" s="53" t="str">
        <f>IFERROR(VLOOKUP($A262,#REF!,39,FALSE),"0")</f>
        <v>0</v>
      </c>
      <c r="AC262" s="56">
        <f t="shared" si="89"/>
        <v>0</v>
      </c>
      <c r="AE262" s="53" t="str">
        <f>$A$26</f>
        <v>tangtao</v>
      </c>
      <c r="AF262" s="53" t="str">
        <f>IFERROR(VLOOKUP($A262,#REF!,40,FALSE),"0")</f>
        <v>0</v>
      </c>
      <c r="AG262" s="53" t="str">
        <f>IFERROR(VLOOKUP($A262,#REF!,40,FALSE),"0")</f>
        <v>0</v>
      </c>
      <c r="AH262" s="53" t="str">
        <f>IFERROR(VLOOKUP($A262,#REF!,40,FALSE),"0")</f>
        <v>0</v>
      </c>
      <c r="AI262" s="53" t="str">
        <f>IFERROR(VLOOKUP($A262,#REF!,40,FALSE),"0")</f>
        <v>0</v>
      </c>
      <c r="AJ262" s="53" t="str">
        <f>IFERROR(VLOOKUP($A262,#REF!,40,FALSE),"0")</f>
        <v>0</v>
      </c>
      <c r="AK262" s="53" t="str">
        <f>IFERROR(VLOOKUP($A262,#REF!,40,FALSE),"0")</f>
        <v>0</v>
      </c>
      <c r="AL262" s="53" t="str">
        <f>IFERROR(VLOOKUP($A262,#REF!,40,FALSE),"0")</f>
        <v>0</v>
      </c>
      <c r="AM262" s="53" t="str">
        <f>IFERROR(VLOOKUP($A262,#REF!,40,FALSE),"0")</f>
        <v>0</v>
      </c>
      <c r="AN262" s="53" t="str">
        <f>IFERROR(VLOOKUP($A262,#REF!,40,FALSE),"0")</f>
        <v>0</v>
      </c>
      <c r="AO262" s="53" t="str">
        <f>IFERROR(VLOOKUP($A262,#REF!,40,FALSE),"0")</f>
        <v>0</v>
      </c>
      <c r="AP262" s="53" t="str">
        <f>IFERROR(VLOOKUP($A262,#REF!,40,FALSE),"0")</f>
        <v>0</v>
      </c>
      <c r="AQ262" s="53" t="str">
        <f>IFERROR(VLOOKUP($A262,#REF!,40,FALSE),"0")</f>
        <v>0</v>
      </c>
      <c r="AR262" s="56">
        <f t="shared" si="90"/>
        <v>0</v>
      </c>
      <c r="AT262" s="53" t="str">
        <f>$A$26</f>
        <v>tangtao</v>
      </c>
      <c r="AU262" s="53" t="str">
        <f>IFERROR(VLOOKUP($A262,#REF!,30,FALSE),"0")</f>
        <v>0</v>
      </c>
      <c r="AV262" s="53" t="str">
        <f>IFERROR(VLOOKUP($A262,#REF!,30,FALSE),"0")</f>
        <v>0</v>
      </c>
      <c r="AW262" s="53" t="str">
        <f>IFERROR(VLOOKUP($A262,#REF!,30,FALSE),"0")</f>
        <v>0</v>
      </c>
      <c r="AX262" s="53" t="str">
        <f>IFERROR(VLOOKUP($A262,#REF!,30,FALSE),"0")</f>
        <v>0</v>
      </c>
      <c r="AY262" s="53" t="str">
        <f>IFERROR(VLOOKUP($A262,#REF!,30,FALSE),"0")</f>
        <v>0</v>
      </c>
      <c r="AZ262" s="53" t="str">
        <f>IFERROR(VLOOKUP($A262,#REF!,30,FALSE),"0")</f>
        <v>0</v>
      </c>
      <c r="BA262" s="53" t="str">
        <f>IFERROR(VLOOKUP($A262,#REF!,30,FALSE),"0")</f>
        <v>0</v>
      </c>
      <c r="BB262" s="53" t="str">
        <f>IFERROR(VLOOKUP($A262,#REF!,30,FALSE),"0")</f>
        <v>0</v>
      </c>
      <c r="BC262" s="53" t="str">
        <f>IFERROR(VLOOKUP($A262,#REF!,30,FALSE),"0")</f>
        <v>0</v>
      </c>
      <c r="BD262" s="53" t="str">
        <f>IFERROR(VLOOKUP($A262,#REF!,30,FALSE),"0")</f>
        <v>0</v>
      </c>
      <c r="BE262" s="53" t="str">
        <f>IFERROR(VLOOKUP($A262,#REF!,30,FALSE),"0")</f>
        <v>0</v>
      </c>
      <c r="BF262" s="53" t="str">
        <f>IFERROR(VLOOKUP($A262,#REF!,30,FALSE),"0")</f>
        <v>0</v>
      </c>
      <c r="BG262" s="56">
        <f t="shared" ref="BG262:BG282" si="95">SUM(AU262:BF262)</f>
        <v>0</v>
      </c>
    </row>
    <row r="263" spans="1:59" x14ac:dyDescent="0.25">
      <c r="A263" s="53">
        <f>$A$27</f>
        <v>0</v>
      </c>
      <c r="B263" s="53" t="str">
        <f>IFERROR(VLOOKUP($A263,#REF!,38,FALSE),"0")</f>
        <v>0</v>
      </c>
      <c r="C263" s="53" t="str">
        <f>IFERROR(VLOOKUP($A263,#REF!,38,FALSE),"0")</f>
        <v>0</v>
      </c>
      <c r="D263" s="53" t="str">
        <f>IFERROR(VLOOKUP($A263,#REF!,38,FALSE),"0")</f>
        <v>0</v>
      </c>
      <c r="E263" s="53" t="str">
        <f>IFERROR(VLOOKUP($A263,#REF!,38,FALSE),"0")</f>
        <v>0</v>
      </c>
      <c r="F263" s="53" t="str">
        <f>IFERROR(VLOOKUP($A263,#REF!,38,FALSE),"0")</f>
        <v>0</v>
      </c>
      <c r="G263" s="53" t="str">
        <f>IFERROR(VLOOKUP($A263,#REF!,38,FALSE),"0")</f>
        <v>0</v>
      </c>
      <c r="H263" s="53" t="str">
        <f>IFERROR(VLOOKUP($A263,#REF!,38,FALSE),"0")</f>
        <v>0</v>
      </c>
      <c r="I263" s="53" t="str">
        <f>IFERROR(VLOOKUP($A263,#REF!,38,FALSE),"0")</f>
        <v>0</v>
      </c>
      <c r="J263" s="53" t="str">
        <f>IFERROR(VLOOKUP($A263,#REF!,38,FALSE),"0")</f>
        <v>0</v>
      </c>
      <c r="K263" s="53" t="str">
        <f>IFERROR(VLOOKUP($A263,#REF!,38,FALSE),"0")</f>
        <v>0</v>
      </c>
      <c r="L263" s="53" t="str">
        <f>IFERROR(VLOOKUP($A263,#REF!,38,FALSE),"0")</f>
        <v>0</v>
      </c>
      <c r="M263" s="53" t="str">
        <f>IFERROR(VLOOKUP($A263,#REF!,38,FALSE),"0")</f>
        <v>0</v>
      </c>
      <c r="N263" s="56">
        <f t="shared" si="88"/>
        <v>0</v>
      </c>
      <c r="P263" s="53">
        <f>$A$27</f>
        <v>0</v>
      </c>
      <c r="Q263" s="53" t="str">
        <f>IFERROR(VLOOKUP($A263,#REF!,39,FALSE),"0")</f>
        <v>0</v>
      </c>
      <c r="R263" s="53" t="str">
        <f>IFERROR(VLOOKUP($A263,#REF!,39,FALSE),"0")</f>
        <v>0</v>
      </c>
      <c r="S263" s="53" t="str">
        <f>IFERROR(VLOOKUP($A263,#REF!,39,FALSE),"0")</f>
        <v>0</v>
      </c>
      <c r="T263" s="53" t="str">
        <f>IFERROR(VLOOKUP($A263,#REF!,39,FALSE),"0")</f>
        <v>0</v>
      </c>
      <c r="U263" s="53" t="str">
        <f>IFERROR(VLOOKUP($A263,#REF!,39,FALSE),"0")</f>
        <v>0</v>
      </c>
      <c r="V263" s="53" t="str">
        <f>IFERROR(VLOOKUP($A263,#REF!,39,FALSE),"0")</f>
        <v>0</v>
      </c>
      <c r="W263" s="53" t="str">
        <f>IFERROR(VLOOKUP($A263,#REF!,39,FALSE),"0")</f>
        <v>0</v>
      </c>
      <c r="X263" s="53" t="str">
        <f>IFERROR(VLOOKUP($A263,#REF!,39,FALSE),"0")</f>
        <v>0</v>
      </c>
      <c r="Y263" s="53" t="str">
        <f>IFERROR(VLOOKUP($A263,#REF!,39,FALSE),"0")</f>
        <v>0</v>
      </c>
      <c r="Z263" s="53" t="str">
        <f>IFERROR(VLOOKUP($A263,#REF!,39,FALSE),"0")</f>
        <v>0</v>
      </c>
      <c r="AA263" s="53" t="str">
        <f>IFERROR(VLOOKUP($A263,#REF!,39,FALSE),"0")</f>
        <v>0</v>
      </c>
      <c r="AB263" s="53" t="str">
        <f>IFERROR(VLOOKUP($A263,#REF!,39,FALSE),"0")</f>
        <v>0</v>
      </c>
      <c r="AC263" s="56">
        <f t="shared" si="89"/>
        <v>0</v>
      </c>
      <c r="AE263" s="53">
        <f>$A$27</f>
        <v>0</v>
      </c>
      <c r="AF263" s="53" t="str">
        <f>IFERROR(VLOOKUP($A263,#REF!,40,FALSE),"0")</f>
        <v>0</v>
      </c>
      <c r="AG263" s="53" t="str">
        <f>IFERROR(VLOOKUP($A263,#REF!,40,FALSE),"0")</f>
        <v>0</v>
      </c>
      <c r="AH263" s="53" t="str">
        <f>IFERROR(VLOOKUP($A263,#REF!,40,FALSE),"0")</f>
        <v>0</v>
      </c>
      <c r="AI263" s="53" t="str">
        <f>IFERROR(VLOOKUP($A263,#REF!,40,FALSE),"0")</f>
        <v>0</v>
      </c>
      <c r="AJ263" s="53" t="str">
        <f>IFERROR(VLOOKUP($A263,#REF!,40,FALSE),"0")</f>
        <v>0</v>
      </c>
      <c r="AK263" s="53" t="str">
        <f>IFERROR(VLOOKUP($A263,#REF!,40,FALSE),"0")</f>
        <v>0</v>
      </c>
      <c r="AL263" s="53" t="str">
        <f>IFERROR(VLOOKUP($A263,#REF!,40,FALSE),"0")</f>
        <v>0</v>
      </c>
      <c r="AM263" s="53" t="str">
        <f>IFERROR(VLOOKUP($A263,#REF!,40,FALSE),"0")</f>
        <v>0</v>
      </c>
      <c r="AN263" s="53" t="str">
        <f>IFERROR(VLOOKUP($A263,#REF!,40,FALSE),"0")</f>
        <v>0</v>
      </c>
      <c r="AO263" s="53" t="str">
        <f>IFERROR(VLOOKUP($A263,#REF!,40,FALSE),"0")</f>
        <v>0</v>
      </c>
      <c r="AP263" s="53" t="str">
        <f>IFERROR(VLOOKUP($A263,#REF!,40,FALSE),"0")</f>
        <v>0</v>
      </c>
      <c r="AQ263" s="53" t="str">
        <f>IFERROR(VLOOKUP($A263,#REF!,40,FALSE),"0")</f>
        <v>0</v>
      </c>
      <c r="AR263" s="56">
        <f t="shared" si="90"/>
        <v>0</v>
      </c>
      <c r="AT263" s="53">
        <f>$A$27</f>
        <v>0</v>
      </c>
      <c r="AU263" s="53" t="str">
        <f>IFERROR(VLOOKUP($A263,#REF!,30,FALSE),"0")</f>
        <v>0</v>
      </c>
      <c r="AV263" s="53" t="str">
        <f>IFERROR(VLOOKUP($A263,#REF!,30,FALSE),"0")</f>
        <v>0</v>
      </c>
      <c r="AW263" s="53" t="str">
        <f>IFERROR(VLOOKUP($A263,#REF!,30,FALSE),"0")</f>
        <v>0</v>
      </c>
      <c r="AX263" s="53" t="str">
        <f>IFERROR(VLOOKUP($A263,#REF!,30,FALSE),"0")</f>
        <v>0</v>
      </c>
      <c r="AY263" s="53" t="str">
        <f>IFERROR(VLOOKUP($A263,#REF!,30,FALSE),"0")</f>
        <v>0</v>
      </c>
      <c r="AZ263" s="53" t="str">
        <f>IFERROR(VLOOKUP($A263,#REF!,30,FALSE),"0")</f>
        <v>0</v>
      </c>
      <c r="BA263" s="53" t="str">
        <f>IFERROR(VLOOKUP($A263,#REF!,30,FALSE),"0")</f>
        <v>0</v>
      </c>
      <c r="BB263" s="53" t="str">
        <f>IFERROR(VLOOKUP($A263,#REF!,30,FALSE),"0")</f>
        <v>0</v>
      </c>
      <c r="BC263" s="53" t="str">
        <f>IFERROR(VLOOKUP($A263,#REF!,30,FALSE),"0")</f>
        <v>0</v>
      </c>
      <c r="BD263" s="53" t="str">
        <f>IFERROR(VLOOKUP($A263,#REF!,30,FALSE),"0")</f>
        <v>0</v>
      </c>
      <c r="BE263" s="53" t="str">
        <f>IFERROR(VLOOKUP($A263,#REF!,30,FALSE),"0")</f>
        <v>0</v>
      </c>
      <c r="BF263" s="53" t="str">
        <f>IFERROR(VLOOKUP($A263,#REF!,30,FALSE),"0")</f>
        <v>0</v>
      </c>
      <c r="BG263" s="56">
        <f t="shared" si="95"/>
        <v>0</v>
      </c>
    </row>
    <row r="264" spans="1:59" x14ac:dyDescent="0.25">
      <c r="A264" s="53" t="e">
        <f>$A$28</f>
        <v>#REF!</v>
      </c>
      <c r="B264" s="53" t="str">
        <f>IFERROR(VLOOKUP($A264,#REF!,38,FALSE),"0")</f>
        <v>0</v>
      </c>
      <c r="C264" s="53" t="str">
        <f>IFERROR(VLOOKUP($A264,#REF!,38,FALSE),"0")</f>
        <v>0</v>
      </c>
      <c r="D264" s="53" t="str">
        <f>IFERROR(VLOOKUP($A264,#REF!,38,FALSE),"0")</f>
        <v>0</v>
      </c>
      <c r="E264" s="53" t="str">
        <f>IFERROR(VLOOKUP($A264,#REF!,38,FALSE),"0")</f>
        <v>0</v>
      </c>
      <c r="F264" s="53" t="str">
        <f>IFERROR(VLOOKUP($A264,#REF!,38,FALSE),"0")</f>
        <v>0</v>
      </c>
      <c r="G264" s="53" t="str">
        <f>IFERROR(VLOOKUP($A264,#REF!,38,FALSE),"0")</f>
        <v>0</v>
      </c>
      <c r="H264" s="53" t="str">
        <f>IFERROR(VLOOKUP($A264,#REF!,38,FALSE),"0")</f>
        <v>0</v>
      </c>
      <c r="I264" s="53" t="str">
        <f>IFERROR(VLOOKUP($A264,#REF!,38,FALSE),"0")</f>
        <v>0</v>
      </c>
      <c r="J264" s="53" t="str">
        <f>IFERROR(VLOOKUP($A264,#REF!,38,FALSE),"0")</f>
        <v>0</v>
      </c>
      <c r="K264" s="53" t="str">
        <f>IFERROR(VLOOKUP($A264,#REF!,38,FALSE),"0")</f>
        <v>0</v>
      </c>
      <c r="L264" s="53" t="str">
        <f>IFERROR(VLOOKUP($A264,#REF!,38,FALSE),"0")</f>
        <v>0</v>
      </c>
      <c r="M264" s="53" t="str">
        <f>IFERROR(VLOOKUP($A264,#REF!,38,FALSE),"0")</f>
        <v>0</v>
      </c>
      <c r="N264" s="56">
        <f t="shared" si="88"/>
        <v>0</v>
      </c>
      <c r="P264" s="53" t="e">
        <f>$A$28</f>
        <v>#REF!</v>
      </c>
      <c r="Q264" s="53" t="str">
        <f>IFERROR(VLOOKUP($A264,#REF!,39,FALSE),"0")</f>
        <v>0</v>
      </c>
      <c r="R264" s="53" t="str">
        <f>IFERROR(VLOOKUP($A264,#REF!,39,FALSE),"0")</f>
        <v>0</v>
      </c>
      <c r="S264" s="53" t="str">
        <f>IFERROR(VLOOKUP($A264,#REF!,39,FALSE),"0")</f>
        <v>0</v>
      </c>
      <c r="T264" s="53" t="str">
        <f>IFERROR(VLOOKUP($A264,#REF!,39,FALSE),"0")</f>
        <v>0</v>
      </c>
      <c r="U264" s="53" t="str">
        <f>IFERROR(VLOOKUP($A264,#REF!,39,FALSE),"0")</f>
        <v>0</v>
      </c>
      <c r="V264" s="53" t="str">
        <f>IFERROR(VLOOKUP($A264,#REF!,39,FALSE),"0")</f>
        <v>0</v>
      </c>
      <c r="W264" s="53" t="str">
        <f>IFERROR(VLOOKUP($A264,#REF!,39,FALSE),"0")</f>
        <v>0</v>
      </c>
      <c r="X264" s="53" t="str">
        <f>IFERROR(VLOOKUP($A264,#REF!,39,FALSE),"0")</f>
        <v>0</v>
      </c>
      <c r="Y264" s="53" t="str">
        <f>IFERROR(VLOOKUP($A264,#REF!,39,FALSE),"0")</f>
        <v>0</v>
      </c>
      <c r="Z264" s="53" t="str">
        <f>IFERROR(VLOOKUP($A264,#REF!,39,FALSE),"0")</f>
        <v>0</v>
      </c>
      <c r="AA264" s="53" t="str">
        <f>IFERROR(VLOOKUP($A264,#REF!,39,FALSE),"0")</f>
        <v>0</v>
      </c>
      <c r="AB264" s="53" t="str">
        <f>IFERROR(VLOOKUP($A264,#REF!,39,FALSE),"0")</f>
        <v>0</v>
      </c>
      <c r="AC264" s="56">
        <f t="shared" si="89"/>
        <v>0</v>
      </c>
      <c r="AE264" s="53" t="e">
        <f>$A$28</f>
        <v>#REF!</v>
      </c>
      <c r="AF264" s="53" t="str">
        <f>IFERROR(VLOOKUP($A264,#REF!,40,FALSE),"0")</f>
        <v>0</v>
      </c>
      <c r="AG264" s="53" t="str">
        <f>IFERROR(VLOOKUP($A264,#REF!,40,FALSE),"0")</f>
        <v>0</v>
      </c>
      <c r="AH264" s="53" t="str">
        <f>IFERROR(VLOOKUP($A264,#REF!,40,FALSE),"0")</f>
        <v>0</v>
      </c>
      <c r="AI264" s="53" t="str">
        <f>IFERROR(VLOOKUP($A264,#REF!,40,FALSE),"0")</f>
        <v>0</v>
      </c>
      <c r="AJ264" s="53" t="str">
        <f>IFERROR(VLOOKUP($A264,#REF!,40,FALSE),"0")</f>
        <v>0</v>
      </c>
      <c r="AK264" s="53" t="str">
        <f>IFERROR(VLOOKUP($A264,#REF!,40,FALSE),"0")</f>
        <v>0</v>
      </c>
      <c r="AL264" s="53" t="str">
        <f>IFERROR(VLOOKUP($A264,#REF!,40,FALSE),"0")</f>
        <v>0</v>
      </c>
      <c r="AM264" s="53" t="str">
        <f>IFERROR(VLOOKUP($A264,#REF!,40,FALSE),"0")</f>
        <v>0</v>
      </c>
      <c r="AN264" s="53" t="str">
        <f>IFERROR(VLOOKUP($A264,#REF!,40,FALSE),"0")</f>
        <v>0</v>
      </c>
      <c r="AO264" s="53" t="str">
        <f>IFERROR(VLOOKUP($A264,#REF!,40,FALSE),"0")</f>
        <v>0</v>
      </c>
      <c r="AP264" s="53" t="str">
        <f>IFERROR(VLOOKUP($A264,#REF!,40,FALSE),"0")</f>
        <v>0</v>
      </c>
      <c r="AQ264" s="53" t="str">
        <f>IFERROR(VLOOKUP($A264,#REF!,40,FALSE),"0")</f>
        <v>0</v>
      </c>
      <c r="AR264" s="56">
        <f t="shared" si="90"/>
        <v>0</v>
      </c>
      <c r="AT264" s="53" t="e">
        <f>$A$28</f>
        <v>#REF!</v>
      </c>
      <c r="AU264" s="53" t="str">
        <f>IFERROR(VLOOKUP($A264,#REF!,30,FALSE),"0")</f>
        <v>0</v>
      </c>
      <c r="AV264" s="53" t="str">
        <f>IFERROR(VLOOKUP($A264,#REF!,30,FALSE),"0")</f>
        <v>0</v>
      </c>
      <c r="AW264" s="53" t="str">
        <f>IFERROR(VLOOKUP($A264,#REF!,30,FALSE),"0")</f>
        <v>0</v>
      </c>
      <c r="AX264" s="53" t="str">
        <f>IFERROR(VLOOKUP($A264,#REF!,30,FALSE),"0")</f>
        <v>0</v>
      </c>
      <c r="AY264" s="53" t="str">
        <f>IFERROR(VLOOKUP($A264,#REF!,30,FALSE),"0")</f>
        <v>0</v>
      </c>
      <c r="AZ264" s="53" t="str">
        <f>IFERROR(VLOOKUP($A264,#REF!,30,FALSE),"0")</f>
        <v>0</v>
      </c>
      <c r="BA264" s="53" t="str">
        <f>IFERROR(VLOOKUP($A264,#REF!,30,FALSE),"0")</f>
        <v>0</v>
      </c>
      <c r="BB264" s="53" t="str">
        <f>IFERROR(VLOOKUP($A264,#REF!,30,FALSE),"0")</f>
        <v>0</v>
      </c>
      <c r="BC264" s="53" t="str">
        <f>IFERROR(VLOOKUP($A264,#REF!,30,FALSE),"0")</f>
        <v>0</v>
      </c>
      <c r="BD264" s="53" t="str">
        <f>IFERROR(VLOOKUP($A264,#REF!,30,FALSE),"0")</f>
        <v>0</v>
      </c>
      <c r="BE264" s="53" t="str">
        <f>IFERROR(VLOOKUP($A264,#REF!,30,FALSE),"0")</f>
        <v>0</v>
      </c>
      <c r="BF264" s="53" t="str">
        <f>IFERROR(VLOOKUP($A264,#REF!,30,FALSE),"0")</f>
        <v>0</v>
      </c>
      <c r="BG264" s="56">
        <f t="shared" si="95"/>
        <v>0</v>
      </c>
    </row>
    <row r="265" spans="1:59" x14ac:dyDescent="0.25">
      <c r="A265" s="53" t="e">
        <f>$A$29</f>
        <v>#REF!</v>
      </c>
      <c r="B265" s="53" t="str">
        <f>IFERROR(VLOOKUP($A265,#REF!,38,FALSE),"0")</f>
        <v>0</v>
      </c>
      <c r="C265" s="53" t="str">
        <f>IFERROR(VLOOKUP($A265,#REF!,38,FALSE),"0")</f>
        <v>0</v>
      </c>
      <c r="D265" s="53" t="str">
        <f>IFERROR(VLOOKUP($A265,#REF!,38,FALSE),"0")</f>
        <v>0</v>
      </c>
      <c r="E265" s="53" t="str">
        <f>IFERROR(VLOOKUP($A265,#REF!,38,FALSE),"0")</f>
        <v>0</v>
      </c>
      <c r="F265" s="53" t="str">
        <f>IFERROR(VLOOKUP($A265,#REF!,38,FALSE),"0")</f>
        <v>0</v>
      </c>
      <c r="G265" s="53" t="str">
        <f>IFERROR(VLOOKUP($A265,#REF!,38,FALSE),"0")</f>
        <v>0</v>
      </c>
      <c r="H265" s="53" t="str">
        <f>IFERROR(VLOOKUP($A265,#REF!,38,FALSE),"0")</f>
        <v>0</v>
      </c>
      <c r="I265" s="53" t="str">
        <f>IFERROR(VLOOKUP($A265,#REF!,38,FALSE),"0")</f>
        <v>0</v>
      </c>
      <c r="J265" s="53" t="str">
        <f>IFERROR(VLOOKUP($A265,#REF!,38,FALSE),"0")</f>
        <v>0</v>
      </c>
      <c r="K265" s="53" t="str">
        <f>IFERROR(VLOOKUP($A265,#REF!,38,FALSE),"0")</f>
        <v>0</v>
      </c>
      <c r="L265" s="53" t="str">
        <f>IFERROR(VLOOKUP($A265,#REF!,38,FALSE),"0")</f>
        <v>0</v>
      </c>
      <c r="M265" s="53" t="str">
        <f>IFERROR(VLOOKUP($A265,#REF!,38,FALSE),"0")</f>
        <v>0</v>
      </c>
      <c r="N265" s="56">
        <f t="shared" si="88"/>
        <v>0</v>
      </c>
      <c r="P265" s="53" t="e">
        <f>$A$29</f>
        <v>#REF!</v>
      </c>
      <c r="Q265" s="53" t="str">
        <f>IFERROR(VLOOKUP($A265,#REF!,39,FALSE),"0")</f>
        <v>0</v>
      </c>
      <c r="R265" s="53" t="str">
        <f>IFERROR(VLOOKUP($A265,#REF!,39,FALSE),"0")</f>
        <v>0</v>
      </c>
      <c r="S265" s="53" t="str">
        <f>IFERROR(VLOOKUP($A265,#REF!,39,FALSE),"0")</f>
        <v>0</v>
      </c>
      <c r="T265" s="53" t="str">
        <f>IFERROR(VLOOKUP($A265,#REF!,39,FALSE),"0")</f>
        <v>0</v>
      </c>
      <c r="U265" s="53" t="str">
        <f>IFERROR(VLOOKUP($A265,#REF!,39,FALSE),"0")</f>
        <v>0</v>
      </c>
      <c r="V265" s="53" t="str">
        <f>IFERROR(VLOOKUP($A265,#REF!,39,FALSE),"0")</f>
        <v>0</v>
      </c>
      <c r="W265" s="53" t="str">
        <f>IFERROR(VLOOKUP($A265,#REF!,39,FALSE),"0")</f>
        <v>0</v>
      </c>
      <c r="X265" s="53" t="str">
        <f>IFERROR(VLOOKUP($A265,#REF!,39,FALSE),"0")</f>
        <v>0</v>
      </c>
      <c r="Y265" s="53" t="str">
        <f>IFERROR(VLOOKUP($A265,#REF!,39,FALSE),"0")</f>
        <v>0</v>
      </c>
      <c r="Z265" s="53" t="str">
        <f>IFERROR(VLOOKUP($A265,#REF!,39,FALSE),"0")</f>
        <v>0</v>
      </c>
      <c r="AA265" s="53" t="str">
        <f>IFERROR(VLOOKUP($A265,#REF!,39,FALSE),"0")</f>
        <v>0</v>
      </c>
      <c r="AB265" s="53" t="str">
        <f>IFERROR(VLOOKUP($A265,#REF!,39,FALSE),"0")</f>
        <v>0</v>
      </c>
      <c r="AC265" s="56">
        <f t="shared" si="89"/>
        <v>0</v>
      </c>
      <c r="AE265" s="53" t="e">
        <f>$A$29</f>
        <v>#REF!</v>
      </c>
      <c r="AF265" s="53" t="str">
        <f>IFERROR(VLOOKUP($A265,#REF!,40,FALSE),"0")</f>
        <v>0</v>
      </c>
      <c r="AG265" s="53" t="str">
        <f>IFERROR(VLOOKUP($A265,#REF!,40,FALSE),"0")</f>
        <v>0</v>
      </c>
      <c r="AH265" s="53" t="str">
        <f>IFERROR(VLOOKUP($A265,#REF!,40,FALSE),"0")</f>
        <v>0</v>
      </c>
      <c r="AI265" s="53" t="str">
        <f>IFERROR(VLOOKUP($A265,#REF!,40,FALSE),"0")</f>
        <v>0</v>
      </c>
      <c r="AJ265" s="53" t="str">
        <f>IFERROR(VLOOKUP($A265,#REF!,40,FALSE),"0")</f>
        <v>0</v>
      </c>
      <c r="AK265" s="53" t="str">
        <f>IFERROR(VLOOKUP($A265,#REF!,40,FALSE),"0")</f>
        <v>0</v>
      </c>
      <c r="AL265" s="53" t="str">
        <f>IFERROR(VLOOKUP($A265,#REF!,40,FALSE),"0")</f>
        <v>0</v>
      </c>
      <c r="AM265" s="53" t="str">
        <f>IFERROR(VLOOKUP($A265,#REF!,40,FALSE),"0")</f>
        <v>0</v>
      </c>
      <c r="AN265" s="53" t="str">
        <f>IFERROR(VLOOKUP($A265,#REF!,40,FALSE),"0")</f>
        <v>0</v>
      </c>
      <c r="AO265" s="53" t="str">
        <f>IFERROR(VLOOKUP($A265,#REF!,40,FALSE),"0")</f>
        <v>0</v>
      </c>
      <c r="AP265" s="53" t="str">
        <f>IFERROR(VLOOKUP($A265,#REF!,40,FALSE),"0")</f>
        <v>0</v>
      </c>
      <c r="AQ265" s="53" t="str">
        <f>IFERROR(VLOOKUP($A265,#REF!,40,FALSE),"0")</f>
        <v>0</v>
      </c>
      <c r="AR265" s="56">
        <f t="shared" si="90"/>
        <v>0</v>
      </c>
      <c r="AT265" s="53" t="e">
        <f>$A$29</f>
        <v>#REF!</v>
      </c>
      <c r="AU265" s="53" t="str">
        <f>IFERROR(VLOOKUP($A265,#REF!,30,FALSE),"0")</f>
        <v>0</v>
      </c>
      <c r="AV265" s="53" t="str">
        <f>IFERROR(VLOOKUP($A265,#REF!,30,FALSE),"0")</f>
        <v>0</v>
      </c>
      <c r="AW265" s="53" t="str">
        <f>IFERROR(VLOOKUP($A265,#REF!,30,FALSE),"0")</f>
        <v>0</v>
      </c>
      <c r="AX265" s="53" t="str">
        <f>IFERROR(VLOOKUP($A265,#REF!,30,FALSE),"0")</f>
        <v>0</v>
      </c>
      <c r="AY265" s="53" t="str">
        <f>IFERROR(VLOOKUP($A265,#REF!,30,FALSE),"0")</f>
        <v>0</v>
      </c>
      <c r="AZ265" s="53" t="str">
        <f>IFERROR(VLOOKUP($A265,#REF!,30,FALSE),"0")</f>
        <v>0</v>
      </c>
      <c r="BA265" s="53" t="str">
        <f>IFERROR(VLOOKUP($A265,#REF!,30,FALSE),"0")</f>
        <v>0</v>
      </c>
      <c r="BB265" s="53" t="str">
        <f>IFERROR(VLOOKUP($A265,#REF!,30,FALSE),"0")</f>
        <v>0</v>
      </c>
      <c r="BC265" s="53" t="str">
        <f>IFERROR(VLOOKUP($A265,#REF!,30,FALSE),"0")</f>
        <v>0</v>
      </c>
      <c r="BD265" s="53" t="str">
        <f>IFERROR(VLOOKUP($A265,#REF!,30,FALSE),"0")</f>
        <v>0</v>
      </c>
      <c r="BE265" s="53" t="str">
        <f>IFERROR(VLOOKUP($A265,#REF!,30,FALSE),"0")</f>
        <v>0</v>
      </c>
      <c r="BF265" s="53" t="str">
        <f>IFERROR(VLOOKUP($A265,#REF!,30,FALSE),"0")</f>
        <v>0</v>
      </c>
      <c r="BG265" s="56">
        <f t="shared" si="95"/>
        <v>0</v>
      </c>
    </row>
    <row r="266" spans="1:59" x14ac:dyDescent="0.25">
      <c r="A266" s="53" t="e">
        <f>$A$30</f>
        <v>#REF!</v>
      </c>
      <c r="B266" s="53" t="str">
        <f>IFERROR(VLOOKUP($A266,#REF!,38,FALSE),"0")</f>
        <v>0</v>
      </c>
      <c r="C266" s="53" t="str">
        <f>IFERROR(VLOOKUP($A266,#REF!,38,FALSE),"0")</f>
        <v>0</v>
      </c>
      <c r="D266" s="53" t="str">
        <f>IFERROR(VLOOKUP($A266,#REF!,38,FALSE),"0")</f>
        <v>0</v>
      </c>
      <c r="E266" s="53" t="str">
        <f>IFERROR(VLOOKUP($A266,#REF!,38,FALSE),"0")</f>
        <v>0</v>
      </c>
      <c r="F266" s="53" t="str">
        <f>IFERROR(VLOOKUP($A266,#REF!,38,FALSE),"0")</f>
        <v>0</v>
      </c>
      <c r="G266" s="53" t="str">
        <f>IFERROR(VLOOKUP($A266,#REF!,38,FALSE),"0")</f>
        <v>0</v>
      </c>
      <c r="H266" s="53" t="str">
        <f>IFERROR(VLOOKUP($A266,#REF!,38,FALSE),"0")</f>
        <v>0</v>
      </c>
      <c r="I266" s="53" t="str">
        <f>IFERROR(VLOOKUP($A266,#REF!,38,FALSE),"0")</f>
        <v>0</v>
      </c>
      <c r="J266" s="53" t="str">
        <f>IFERROR(VLOOKUP($A266,#REF!,38,FALSE),"0")</f>
        <v>0</v>
      </c>
      <c r="K266" s="53" t="str">
        <f>IFERROR(VLOOKUP($A266,#REF!,38,FALSE),"0")</f>
        <v>0</v>
      </c>
      <c r="L266" s="53" t="str">
        <f>IFERROR(VLOOKUP($A266,#REF!,38,FALSE),"0")</f>
        <v>0</v>
      </c>
      <c r="M266" s="53" t="str">
        <f>IFERROR(VLOOKUP($A266,#REF!,38,FALSE),"0")</f>
        <v>0</v>
      </c>
      <c r="N266" s="56">
        <f t="shared" si="88"/>
        <v>0</v>
      </c>
      <c r="P266" s="53" t="e">
        <f>$A$30</f>
        <v>#REF!</v>
      </c>
      <c r="Q266" s="53" t="str">
        <f>IFERROR(VLOOKUP($A266,#REF!,39,FALSE),"0")</f>
        <v>0</v>
      </c>
      <c r="R266" s="53" t="str">
        <f>IFERROR(VLOOKUP($A266,#REF!,39,FALSE),"0")</f>
        <v>0</v>
      </c>
      <c r="S266" s="53" t="str">
        <f>IFERROR(VLOOKUP($A266,#REF!,39,FALSE),"0")</f>
        <v>0</v>
      </c>
      <c r="T266" s="53" t="str">
        <f>IFERROR(VLOOKUP($A266,#REF!,39,FALSE),"0")</f>
        <v>0</v>
      </c>
      <c r="U266" s="53" t="str">
        <f>IFERROR(VLOOKUP($A266,#REF!,39,FALSE),"0")</f>
        <v>0</v>
      </c>
      <c r="V266" s="53" t="str">
        <f>IFERROR(VLOOKUP($A266,#REF!,39,FALSE),"0")</f>
        <v>0</v>
      </c>
      <c r="W266" s="53" t="str">
        <f>IFERROR(VLOOKUP($A266,#REF!,39,FALSE),"0")</f>
        <v>0</v>
      </c>
      <c r="X266" s="53" t="str">
        <f>IFERROR(VLOOKUP($A266,#REF!,39,FALSE),"0")</f>
        <v>0</v>
      </c>
      <c r="Y266" s="53" t="str">
        <f>IFERROR(VLOOKUP($A266,#REF!,39,FALSE),"0")</f>
        <v>0</v>
      </c>
      <c r="Z266" s="53" t="str">
        <f>IFERROR(VLOOKUP($A266,#REF!,39,FALSE),"0")</f>
        <v>0</v>
      </c>
      <c r="AA266" s="53" t="str">
        <f>IFERROR(VLOOKUP($A266,#REF!,39,FALSE),"0")</f>
        <v>0</v>
      </c>
      <c r="AB266" s="53" t="str">
        <f>IFERROR(VLOOKUP($A266,#REF!,39,FALSE),"0")</f>
        <v>0</v>
      </c>
      <c r="AC266" s="56">
        <f t="shared" si="89"/>
        <v>0</v>
      </c>
      <c r="AE266" s="53" t="e">
        <f>$A$30</f>
        <v>#REF!</v>
      </c>
      <c r="AF266" s="53" t="str">
        <f>IFERROR(VLOOKUP($A266,#REF!,40,FALSE),"0")</f>
        <v>0</v>
      </c>
      <c r="AG266" s="53" t="str">
        <f>IFERROR(VLOOKUP($A266,#REF!,40,FALSE),"0")</f>
        <v>0</v>
      </c>
      <c r="AH266" s="53" t="str">
        <f>IFERROR(VLOOKUP($A266,#REF!,40,FALSE),"0")</f>
        <v>0</v>
      </c>
      <c r="AI266" s="53" t="str">
        <f>IFERROR(VLOOKUP($A266,#REF!,40,FALSE),"0")</f>
        <v>0</v>
      </c>
      <c r="AJ266" s="53" t="str">
        <f>IFERROR(VLOOKUP($A266,#REF!,40,FALSE),"0")</f>
        <v>0</v>
      </c>
      <c r="AK266" s="53" t="str">
        <f>IFERROR(VLOOKUP($A266,#REF!,40,FALSE),"0")</f>
        <v>0</v>
      </c>
      <c r="AL266" s="53" t="str">
        <f>IFERROR(VLOOKUP($A266,#REF!,40,FALSE),"0")</f>
        <v>0</v>
      </c>
      <c r="AM266" s="53" t="str">
        <f>IFERROR(VLOOKUP($A266,#REF!,40,FALSE),"0")</f>
        <v>0</v>
      </c>
      <c r="AN266" s="53" t="str">
        <f>IFERROR(VLOOKUP($A266,#REF!,40,FALSE),"0")</f>
        <v>0</v>
      </c>
      <c r="AO266" s="53" t="str">
        <f>IFERROR(VLOOKUP($A266,#REF!,40,FALSE),"0")</f>
        <v>0</v>
      </c>
      <c r="AP266" s="53" t="str">
        <f>IFERROR(VLOOKUP($A266,#REF!,40,FALSE),"0")</f>
        <v>0</v>
      </c>
      <c r="AQ266" s="53" t="str">
        <f>IFERROR(VLOOKUP($A266,#REF!,40,FALSE),"0")</f>
        <v>0</v>
      </c>
      <c r="AR266" s="56">
        <f t="shared" si="90"/>
        <v>0</v>
      </c>
      <c r="AT266" s="53" t="e">
        <f>$A$30</f>
        <v>#REF!</v>
      </c>
      <c r="AU266" s="53" t="str">
        <f>IFERROR(VLOOKUP($A266,#REF!,30,FALSE),"0")</f>
        <v>0</v>
      </c>
      <c r="AV266" s="53" t="str">
        <f>IFERROR(VLOOKUP($A266,#REF!,30,FALSE),"0")</f>
        <v>0</v>
      </c>
      <c r="AW266" s="53" t="str">
        <f>IFERROR(VLOOKUP($A266,#REF!,30,FALSE),"0")</f>
        <v>0</v>
      </c>
      <c r="AX266" s="53" t="str">
        <f>IFERROR(VLOOKUP($A266,#REF!,30,FALSE),"0")</f>
        <v>0</v>
      </c>
      <c r="AY266" s="53" t="str">
        <f>IFERROR(VLOOKUP($A266,#REF!,30,FALSE),"0")</f>
        <v>0</v>
      </c>
      <c r="AZ266" s="53" t="str">
        <f>IFERROR(VLOOKUP($A266,#REF!,30,FALSE),"0")</f>
        <v>0</v>
      </c>
      <c r="BA266" s="53" t="str">
        <f>IFERROR(VLOOKUP($A266,#REF!,30,FALSE),"0")</f>
        <v>0</v>
      </c>
      <c r="BB266" s="53" t="str">
        <f>IFERROR(VLOOKUP($A266,#REF!,30,FALSE),"0")</f>
        <v>0</v>
      </c>
      <c r="BC266" s="53" t="str">
        <f>IFERROR(VLOOKUP($A266,#REF!,30,FALSE),"0")</f>
        <v>0</v>
      </c>
      <c r="BD266" s="53" t="str">
        <f>IFERROR(VLOOKUP($A266,#REF!,30,FALSE),"0")</f>
        <v>0</v>
      </c>
      <c r="BE266" s="53" t="str">
        <f>IFERROR(VLOOKUP($A266,#REF!,30,FALSE),"0")</f>
        <v>0</v>
      </c>
      <c r="BF266" s="53" t="str">
        <f>IFERROR(VLOOKUP($A266,#REF!,30,FALSE),"0")</f>
        <v>0</v>
      </c>
      <c r="BG266" s="56">
        <f t="shared" si="95"/>
        <v>0</v>
      </c>
    </row>
    <row r="267" spans="1:59" x14ac:dyDescent="0.25">
      <c r="A267" s="53" t="str">
        <f>$A$31</f>
        <v>hirokosk</v>
      </c>
      <c r="B267" s="53" t="str">
        <f>IFERROR(VLOOKUP($A267,#REF!,38,FALSE),"0")</f>
        <v>0</v>
      </c>
      <c r="C267" s="53" t="str">
        <f>IFERROR(VLOOKUP($A267,#REF!,38,FALSE),"0")</f>
        <v>0</v>
      </c>
      <c r="D267" s="53" t="str">
        <f>IFERROR(VLOOKUP($A267,#REF!,38,FALSE),"0")</f>
        <v>0</v>
      </c>
      <c r="E267" s="53" t="str">
        <f>IFERROR(VLOOKUP($A267,#REF!,38,FALSE),"0")</f>
        <v>0</v>
      </c>
      <c r="F267" s="53" t="str">
        <f>IFERROR(VLOOKUP($A267,#REF!,38,FALSE),"0")</f>
        <v>0</v>
      </c>
      <c r="G267" s="53" t="str">
        <f>IFERROR(VLOOKUP($A267,#REF!,38,FALSE),"0")</f>
        <v>0</v>
      </c>
      <c r="H267" s="53" t="str">
        <f>IFERROR(VLOOKUP($A267,#REF!,38,FALSE),"0")</f>
        <v>0</v>
      </c>
      <c r="I267" s="53" t="str">
        <f>IFERROR(VLOOKUP($A267,#REF!,38,FALSE),"0")</f>
        <v>0</v>
      </c>
      <c r="J267" s="53" t="str">
        <f>IFERROR(VLOOKUP($A267,#REF!,38,FALSE),"0")</f>
        <v>0</v>
      </c>
      <c r="K267" s="53" t="str">
        <f>IFERROR(VLOOKUP($A267,#REF!,38,FALSE),"0")</f>
        <v>0</v>
      </c>
      <c r="L267" s="53" t="str">
        <f>IFERROR(VLOOKUP($A267,#REF!,38,FALSE),"0")</f>
        <v>0</v>
      </c>
      <c r="M267" s="53" t="str">
        <f>IFERROR(VLOOKUP($A267,#REF!,38,FALSE),"0")</f>
        <v>0</v>
      </c>
      <c r="N267" s="56">
        <f t="shared" si="88"/>
        <v>0</v>
      </c>
      <c r="P267" s="53" t="str">
        <f>$A$31</f>
        <v>hirokosk</v>
      </c>
      <c r="Q267" s="53" t="str">
        <f>IFERROR(VLOOKUP($A267,#REF!,39,FALSE),"0")</f>
        <v>0</v>
      </c>
      <c r="R267" s="53" t="str">
        <f>IFERROR(VLOOKUP($A267,#REF!,39,FALSE),"0")</f>
        <v>0</v>
      </c>
      <c r="S267" s="53" t="str">
        <f>IFERROR(VLOOKUP($A267,#REF!,39,FALSE),"0")</f>
        <v>0</v>
      </c>
      <c r="T267" s="53" t="str">
        <f>IFERROR(VLOOKUP($A267,#REF!,39,FALSE),"0")</f>
        <v>0</v>
      </c>
      <c r="U267" s="53" t="str">
        <f>IFERROR(VLOOKUP($A267,#REF!,39,FALSE),"0")</f>
        <v>0</v>
      </c>
      <c r="V267" s="53" t="str">
        <f>IFERROR(VLOOKUP($A267,#REF!,39,FALSE),"0")</f>
        <v>0</v>
      </c>
      <c r="W267" s="53" t="str">
        <f>IFERROR(VLOOKUP($A267,#REF!,39,FALSE),"0")</f>
        <v>0</v>
      </c>
      <c r="X267" s="53" t="str">
        <f>IFERROR(VLOOKUP($A267,#REF!,39,FALSE),"0")</f>
        <v>0</v>
      </c>
      <c r="Y267" s="53" t="str">
        <f>IFERROR(VLOOKUP($A267,#REF!,39,FALSE),"0")</f>
        <v>0</v>
      </c>
      <c r="Z267" s="53" t="str">
        <f>IFERROR(VLOOKUP($A267,#REF!,39,FALSE),"0")</f>
        <v>0</v>
      </c>
      <c r="AA267" s="53" t="str">
        <f>IFERROR(VLOOKUP($A267,#REF!,39,FALSE),"0")</f>
        <v>0</v>
      </c>
      <c r="AB267" s="53" t="str">
        <f>IFERROR(VLOOKUP($A267,#REF!,39,FALSE),"0")</f>
        <v>0</v>
      </c>
      <c r="AC267" s="56">
        <f t="shared" si="89"/>
        <v>0</v>
      </c>
      <c r="AE267" s="53" t="str">
        <f>$A$31</f>
        <v>hirokosk</v>
      </c>
      <c r="AF267" s="53" t="str">
        <f>IFERROR(VLOOKUP($A267,#REF!,40,FALSE),"0")</f>
        <v>0</v>
      </c>
      <c r="AG267" s="53" t="str">
        <f>IFERROR(VLOOKUP($A267,#REF!,40,FALSE),"0")</f>
        <v>0</v>
      </c>
      <c r="AH267" s="53" t="str">
        <f>IFERROR(VLOOKUP($A267,#REF!,40,FALSE),"0")</f>
        <v>0</v>
      </c>
      <c r="AI267" s="53" t="str">
        <f>IFERROR(VLOOKUP($A267,#REF!,40,FALSE),"0")</f>
        <v>0</v>
      </c>
      <c r="AJ267" s="53" t="str">
        <f>IFERROR(VLOOKUP($A267,#REF!,40,FALSE),"0")</f>
        <v>0</v>
      </c>
      <c r="AK267" s="53" t="str">
        <f>IFERROR(VLOOKUP($A267,#REF!,40,FALSE),"0")</f>
        <v>0</v>
      </c>
      <c r="AL267" s="53" t="str">
        <f>IFERROR(VLOOKUP($A267,#REF!,40,FALSE),"0")</f>
        <v>0</v>
      </c>
      <c r="AM267" s="53" t="str">
        <f>IFERROR(VLOOKUP($A267,#REF!,40,FALSE),"0")</f>
        <v>0</v>
      </c>
      <c r="AN267" s="53" t="str">
        <f>IFERROR(VLOOKUP($A267,#REF!,40,FALSE),"0")</f>
        <v>0</v>
      </c>
      <c r="AO267" s="53" t="str">
        <f>IFERROR(VLOOKUP($A267,#REF!,40,FALSE),"0")</f>
        <v>0</v>
      </c>
      <c r="AP267" s="53" t="str">
        <f>IFERROR(VLOOKUP($A267,#REF!,40,FALSE),"0")</f>
        <v>0</v>
      </c>
      <c r="AQ267" s="53" t="str">
        <f>IFERROR(VLOOKUP($A267,#REF!,40,FALSE),"0")</f>
        <v>0</v>
      </c>
      <c r="AR267" s="56">
        <f t="shared" si="90"/>
        <v>0</v>
      </c>
      <c r="AT267" s="53" t="str">
        <f>$A$31</f>
        <v>hirokosk</v>
      </c>
      <c r="AU267" s="53" t="str">
        <f>IFERROR(VLOOKUP($A267,#REF!,30,FALSE),"0")</f>
        <v>0</v>
      </c>
      <c r="AV267" s="53" t="str">
        <f>IFERROR(VLOOKUP($A267,#REF!,30,FALSE),"0")</f>
        <v>0</v>
      </c>
      <c r="AW267" s="53" t="str">
        <f>IFERROR(VLOOKUP($A267,#REF!,30,FALSE),"0")</f>
        <v>0</v>
      </c>
      <c r="AX267" s="53" t="str">
        <f>IFERROR(VLOOKUP($A267,#REF!,30,FALSE),"0")</f>
        <v>0</v>
      </c>
      <c r="AY267" s="53" t="str">
        <f>IFERROR(VLOOKUP($A267,#REF!,30,FALSE),"0")</f>
        <v>0</v>
      </c>
      <c r="AZ267" s="53" t="str">
        <f>IFERROR(VLOOKUP($A267,#REF!,30,FALSE),"0")</f>
        <v>0</v>
      </c>
      <c r="BA267" s="53" t="str">
        <f>IFERROR(VLOOKUP($A267,#REF!,30,FALSE),"0")</f>
        <v>0</v>
      </c>
      <c r="BB267" s="53" t="str">
        <f>IFERROR(VLOOKUP($A267,#REF!,30,FALSE),"0")</f>
        <v>0</v>
      </c>
      <c r="BC267" s="53" t="str">
        <f>IFERROR(VLOOKUP($A267,#REF!,30,FALSE),"0")</f>
        <v>0</v>
      </c>
      <c r="BD267" s="53" t="str">
        <f>IFERROR(VLOOKUP($A267,#REF!,30,FALSE),"0")</f>
        <v>0</v>
      </c>
      <c r="BE267" s="53" t="str">
        <f>IFERROR(VLOOKUP($A267,#REF!,30,FALSE),"0")</f>
        <v>0</v>
      </c>
      <c r="BF267" s="53" t="str">
        <f>IFERROR(VLOOKUP($A267,#REF!,30,FALSE),"0")</f>
        <v>0</v>
      </c>
      <c r="BG267" s="56">
        <f t="shared" si="95"/>
        <v>0</v>
      </c>
    </row>
    <row r="268" spans="1:59" x14ac:dyDescent="0.25">
      <c r="A268" s="53" t="e">
        <f>$A$32</f>
        <v>#REF!</v>
      </c>
      <c r="B268" s="53" t="str">
        <f>IFERROR(VLOOKUP($A268,#REF!,38,FALSE),"0")</f>
        <v>0</v>
      </c>
      <c r="C268" s="53" t="str">
        <f>IFERROR(VLOOKUP($A268,#REF!,38,FALSE),"0")</f>
        <v>0</v>
      </c>
      <c r="D268" s="53" t="str">
        <f>IFERROR(VLOOKUP($A268,#REF!,38,FALSE),"0")</f>
        <v>0</v>
      </c>
      <c r="E268" s="53" t="str">
        <f>IFERROR(VLOOKUP($A268,#REF!,38,FALSE),"0")</f>
        <v>0</v>
      </c>
      <c r="F268" s="53" t="str">
        <f>IFERROR(VLOOKUP($A268,#REF!,38,FALSE),"0")</f>
        <v>0</v>
      </c>
      <c r="G268" s="53" t="str">
        <f>IFERROR(VLOOKUP($A268,#REF!,38,FALSE),"0")</f>
        <v>0</v>
      </c>
      <c r="H268" s="53" t="str">
        <f>IFERROR(VLOOKUP($A268,#REF!,38,FALSE),"0")</f>
        <v>0</v>
      </c>
      <c r="I268" s="53" t="str">
        <f>IFERROR(VLOOKUP($A268,#REF!,38,FALSE),"0")</f>
        <v>0</v>
      </c>
      <c r="J268" s="53" t="str">
        <f>IFERROR(VLOOKUP($A268,#REF!,38,FALSE),"0")</f>
        <v>0</v>
      </c>
      <c r="K268" s="53" t="str">
        <f>IFERROR(VLOOKUP($A268,#REF!,38,FALSE),"0")</f>
        <v>0</v>
      </c>
      <c r="L268" s="53" t="str">
        <f>IFERROR(VLOOKUP($A268,#REF!,38,FALSE),"0")</f>
        <v>0</v>
      </c>
      <c r="M268" s="53" t="str">
        <f>IFERROR(VLOOKUP($A268,#REF!,38,FALSE),"0")</f>
        <v>0</v>
      </c>
      <c r="N268" s="56">
        <f t="shared" si="88"/>
        <v>0</v>
      </c>
      <c r="P268" s="53" t="e">
        <f>$A$32</f>
        <v>#REF!</v>
      </c>
      <c r="Q268" s="53" t="str">
        <f>IFERROR(VLOOKUP($A268,#REF!,39,FALSE),"0")</f>
        <v>0</v>
      </c>
      <c r="R268" s="53" t="str">
        <f>IFERROR(VLOOKUP($A268,#REF!,39,FALSE),"0")</f>
        <v>0</v>
      </c>
      <c r="S268" s="53" t="str">
        <f>IFERROR(VLOOKUP($A268,#REF!,39,FALSE),"0")</f>
        <v>0</v>
      </c>
      <c r="T268" s="53" t="str">
        <f>IFERROR(VLOOKUP($A268,#REF!,39,FALSE),"0")</f>
        <v>0</v>
      </c>
      <c r="U268" s="53" t="str">
        <f>IFERROR(VLOOKUP($A268,#REF!,39,FALSE),"0")</f>
        <v>0</v>
      </c>
      <c r="V268" s="53" t="str">
        <f>IFERROR(VLOOKUP($A268,#REF!,39,FALSE),"0")</f>
        <v>0</v>
      </c>
      <c r="W268" s="53" t="str">
        <f>IFERROR(VLOOKUP($A268,#REF!,39,FALSE),"0")</f>
        <v>0</v>
      </c>
      <c r="X268" s="53" t="str">
        <f>IFERROR(VLOOKUP($A268,#REF!,39,FALSE),"0")</f>
        <v>0</v>
      </c>
      <c r="Y268" s="53" t="str">
        <f>IFERROR(VLOOKUP($A268,#REF!,39,FALSE),"0")</f>
        <v>0</v>
      </c>
      <c r="Z268" s="53" t="str">
        <f>IFERROR(VLOOKUP($A268,#REF!,39,FALSE),"0")</f>
        <v>0</v>
      </c>
      <c r="AA268" s="53" t="str">
        <f>IFERROR(VLOOKUP($A268,#REF!,39,FALSE),"0")</f>
        <v>0</v>
      </c>
      <c r="AB268" s="53" t="str">
        <f>IFERROR(VLOOKUP($A268,#REF!,39,FALSE),"0")</f>
        <v>0</v>
      </c>
      <c r="AC268" s="56">
        <f t="shared" si="89"/>
        <v>0</v>
      </c>
      <c r="AE268" s="53" t="e">
        <f>$A$32</f>
        <v>#REF!</v>
      </c>
      <c r="AF268" s="53" t="str">
        <f>IFERROR(VLOOKUP($A268,#REF!,40,FALSE),"0")</f>
        <v>0</v>
      </c>
      <c r="AG268" s="53" t="str">
        <f>IFERROR(VLOOKUP($A268,#REF!,40,FALSE),"0")</f>
        <v>0</v>
      </c>
      <c r="AH268" s="53" t="str">
        <f>IFERROR(VLOOKUP($A268,#REF!,40,FALSE),"0")</f>
        <v>0</v>
      </c>
      <c r="AI268" s="53" t="str">
        <f>IFERROR(VLOOKUP($A268,#REF!,40,FALSE),"0")</f>
        <v>0</v>
      </c>
      <c r="AJ268" s="53" t="str">
        <f>IFERROR(VLOOKUP($A268,#REF!,40,FALSE),"0")</f>
        <v>0</v>
      </c>
      <c r="AK268" s="53" t="str">
        <f>IFERROR(VLOOKUP($A268,#REF!,40,FALSE),"0")</f>
        <v>0</v>
      </c>
      <c r="AL268" s="53" t="str">
        <f>IFERROR(VLOOKUP($A268,#REF!,40,FALSE),"0")</f>
        <v>0</v>
      </c>
      <c r="AM268" s="53" t="str">
        <f>IFERROR(VLOOKUP($A268,#REF!,40,FALSE),"0")</f>
        <v>0</v>
      </c>
      <c r="AN268" s="53" t="str">
        <f>IFERROR(VLOOKUP($A268,#REF!,40,FALSE),"0")</f>
        <v>0</v>
      </c>
      <c r="AO268" s="53" t="str">
        <f>IFERROR(VLOOKUP($A268,#REF!,40,FALSE),"0")</f>
        <v>0</v>
      </c>
      <c r="AP268" s="53" t="str">
        <f>IFERROR(VLOOKUP($A268,#REF!,40,FALSE),"0")</f>
        <v>0</v>
      </c>
      <c r="AQ268" s="53" t="str">
        <f>IFERROR(VLOOKUP($A268,#REF!,40,FALSE),"0")</f>
        <v>0</v>
      </c>
      <c r="AR268" s="56">
        <f t="shared" si="90"/>
        <v>0</v>
      </c>
      <c r="AT268" s="53" t="e">
        <f>$A$32</f>
        <v>#REF!</v>
      </c>
      <c r="AU268" s="53" t="str">
        <f>IFERROR(VLOOKUP($A268,#REF!,30,FALSE),"0")</f>
        <v>0</v>
      </c>
      <c r="AV268" s="53" t="str">
        <f>IFERROR(VLOOKUP($A268,#REF!,30,FALSE),"0")</f>
        <v>0</v>
      </c>
      <c r="AW268" s="53" t="str">
        <f>IFERROR(VLOOKUP($A268,#REF!,30,FALSE),"0")</f>
        <v>0</v>
      </c>
      <c r="AX268" s="53" t="str">
        <f>IFERROR(VLOOKUP($A268,#REF!,30,FALSE),"0")</f>
        <v>0</v>
      </c>
      <c r="AY268" s="53" t="str">
        <f>IFERROR(VLOOKUP($A268,#REF!,30,FALSE),"0")</f>
        <v>0</v>
      </c>
      <c r="AZ268" s="53" t="str">
        <f>IFERROR(VLOOKUP($A268,#REF!,30,FALSE),"0")</f>
        <v>0</v>
      </c>
      <c r="BA268" s="53" t="str">
        <f>IFERROR(VLOOKUP($A268,#REF!,30,FALSE),"0")</f>
        <v>0</v>
      </c>
      <c r="BB268" s="53" t="str">
        <f>IFERROR(VLOOKUP($A268,#REF!,30,FALSE),"0")</f>
        <v>0</v>
      </c>
      <c r="BC268" s="53" t="str">
        <f>IFERROR(VLOOKUP($A268,#REF!,30,FALSE),"0")</f>
        <v>0</v>
      </c>
      <c r="BD268" s="53" t="str">
        <f>IFERROR(VLOOKUP($A268,#REF!,30,FALSE),"0")</f>
        <v>0</v>
      </c>
      <c r="BE268" s="53" t="str">
        <f>IFERROR(VLOOKUP($A268,#REF!,30,FALSE),"0")</f>
        <v>0</v>
      </c>
      <c r="BF268" s="53" t="str">
        <f>IFERROR(VLOOKUP($A268,#REF!,30,FALSE),"0")</f>
        <v>0</v>
      </c>
      <c r="BG268" s="56">
        <f t="shared" si="95"/>
        <v>0</v>
      </c>
    </row>
    <row r="269" spans="1:59" x14ac:dyDescent="0.25">
      <c r="A269" s="53" t="str">
        <f>$A$33</f>
        <v>yuriakaw</v>
      </c>
      <c r="B269" s="53" t="str">
        <f>IFERROR(VLOOKUP($A269,#REF!,38,FALSE),"0")</f>
        <v>0</v>
      </c>
      <c r="C269" s="53" t="str">
        <f>IFERROR(VLOOKUP($A269,#REF!,38,FALSE),"0")</f>
        <v>0</v>
      </c>
      <c r="D269" s="53" t="str">
        <f>IFERROR(VLOOKUP($A269,#REF!,38,FALSE),"0")</f>
        <v>0</v>
      </c>
      <c r="E269" s="53" t="str">
        <f>IFERROR(VLOOKUP($A269,#REF!,38,FALSE),"0")</f>
        <v>0</v>
      </c>
      <c r="F269" s="53" t="str">
        <f>IFERROR(VLOOKUP($A269,#REF!,38,FALSE),"0")</f>
        <v>0</v>
      </c>
      <c r="G269" s="53" t="str">
        <f>IFERROR(VLOOKUP($A269,#REF!,38,FALSE),"0")</f>
        <v>0</v>
      </c>
      <c r="H269" s="53" t="str">
        <f>IFERROR(VLOOKUP($A269,#REF!,38,FALSE),"0")</f>
        <v>0</v>
      </c>
      <c r="I269" s="53" t="str">
        <f>IFERROR(VLOOKUP($A269,#REF!,38,FALSE),"0")</f>
        <v>0</v>
      </c>
      <c r="J269" s="53" t="str">
        <f>IFERROR(VLOOKUP($A269,#REF!,38,FALSE),"0")</f>
        <v>0</v>
      </c>
      <c r="K269" s="53" t="str">
        <f>IFERROR(VLOOKUP($A269,#REF!,38,FALSE),"0")</f>
        <v>0</v>
      </c>
      <c r="L269" s="53" t="str">
        <f>IFERROR(VLOOKUP($A269,#REF!,38,FALSE),"0")</f>
        <v>0</v>
      </c>
      <c r="M269" s="53" t="str">
        <f>IFERROR(VLOOKUP($A269,#REF!,38,FALSE),"0")</f>
        <v>0</v>
      </c>
      <c r="N269" s="56">
        <f t="shared" si="88"/>
        <v>0</v>
      </c>
      <c r="P269" s="53" t="str">
        <f>$A$33</f>
        <v>yuriakaw</v>
      </c>
      <c r="Q269" s="53" t="str">
        <f>IFERROR(VLOOKUP($A269,#REF!,39,FALSE),"0")</f>
        <v>0</v>
      </c>
      <c r="R269" s="53" t="str">
        <f>IFERROR(VLOOKUP($A269,#REF!,39,FALSE),"0")</f>
        <v>0</v>
      </c>
      <c r="S269" s="53" t="str">
        <f>IFERROR(VLOOKUP($A269,#REF!,39,FALSE),"0")</f>
        <v>0</v>
      </c>
      <c r="T269" s="53" t="str">
        <f>IFERROR(VLOOKUP($A269,#REF!,39,FALSE),"0")</f>
        <v>0</v>
      </c>
      <c r="U269" s="53" t="str">
        <f>IFERROR(VLOOKUP($A269,#REF!,39,FALSE),"0")</f>
        <v>0</v>
      </c>
      <c r="V269" s="53" t="str">
        <f>IFERROR(VLOOKUP($A269,#REF!,39,FALSE),"0")</f>
        <v>0</v>
      </c>
      <c r="W269" s="53" t="str">
        <f>IFERROR(VLOOKUP($A269,#REF!,39,FALSE),"0")</f>
        <v>0</v>
      </c>
      <c r="X269" s="53" t="str">
        <f>IFERROR(VLOOKUP($A269,#REF!,39,FALSE),"0")</f>
        <v>0</v>
      </c>
      <c r="Y269" s="53" t="str">
        <f>IFERROR(VLOOKUP($A269,#REF!,39,FALSE),"0")</f>
        <v>0</v>
      </c>
      <c r="Z269" s="53" t="str">
        <f>IFERROR(VLOOKUP($A269,#REF!,39,FALSE),"0")</f>
        <v>0</v>
      </c>
      <c r="AA269" s="53" t="str">
        <f>IFERROR(VLOOKUP($A269,#REF!,39,FALSE),"0")</f>
        <v>0</v>
      </c>
      <c r="AB269" s="53" t="str">
        <f>IFERROR(VLOOKUP($A269,#REF!,39,FALSE),"0")</f>
        <v>0</v>
      </c>
      <c r="AC269" s="56">
        <f t="shared" si="89"/>
        <v>0</v>
      </c>
      <c r="AE269" s="53" t="str">
        <f>$A$33</f>
        <v>yuriakaw</v>
      </c>
      <c r="AF269" s="53" t="str">
        <f>IFERROR(VLOOKUP($A269,#REF!,40,FALSE),"0")</f>
        <v>0</v>
      </c>
      <c r="AG269" s="53" t="str">
        <f>IFERROR(VLOOKUP($A269,#REF!,40,FALSE),"0")</f>
        <v>0</v>
      </c>
      <c r="AH269" s="53" t="str">
        <f>IFERROR(VLOOKUP($A269,#REF!,40,FALSE),"0")</f>
        <v>0</v>
      </c>
      <c r="AI269" s="53" t="str">
        <f>IFERROR(VLOOKUP($A269,#REF!,40,FALSE),"0")</f>
        <v>0</v>
      </c>
      <c r="AJ269" s="53" t="str">
        <f>IFERROR(VLOOKUP($A269,#REF!,40,FALSE),"0")</f>
        <v>0</v>
      </c>
      <c r="AK269" s="53" t="str">
        <f>IFERROR(VLOOKUP($A269,#REF!,40,FALSE),"0")</f>
        <v>0</v>
      </c>
      <c r="AL269" s="53" t="str">
        <f>IFERROR(VLOOKUP($A269,#REF!,40,FALSE),"0")</f>
        <v>0</v>
      </c>
      <c r="AM269" s="53" t="str">
        <f>IFERROR(VLOOKUP($A269,#REF!,40,FALSE),"0")</f>
        <v>0</v>
      </c>
      <c r="AN269" s="53" t="str">
        <f>IFERROR(VLOOKUP($A269,#REF!,40,FALSE),"0")</f>
        <v>0</v>
      </c>
      <c r="AO269" s="53" t="str">
        <f>IFERROR(VLOOKUP($A269,#REF!,40,FALSE),"0")</f>
        <v>0</v>
      </c>
      <c r="AP269" s="53" t="str">
        <f>IFERROR(VLOOKUP($A269,#REF!,40,FALSE),"0")</f>
        <v>0</v>
      </c>
      <c r="AQ269" s="53" t="str">
        <f>IFERROR(VLOOKUP($A269,#REF!,40,FALSE),"0")</f>
        <v>0</v>
      </c>
      <c r="AR269" s="56">
        <f t="shared" si="90"/>
        <v>0</v>
      </c>
      <c r="AT269" s="53" t="str">
        <f>$A$33</f>
        <v>yuriakaw</v>
      </c>
      <c r="AU269" s="53" t="str">
        <f>IFERROR(VLOOKUP($A269,#REF!,30,FALSE),"0")</f>
        <v>0</v>
      </c>
      <c r="AV269" s="53" t="str">
        <f>IFERROR(VLOOKUP($A269,#REF!,30,FALSE),"0")</f>
        <v>0</v>
      </c>
      <c r="AW269" s="53" t="str">
        <f>IFERROR(VLOOKUP($A269,#REF!,30,FALSE),"0")</f>
        <v>0</v>
      </c>
      <c r="AX269" s="53" t="str">
        <f>IFERROR(VLOOKUP($A269,#REF!,30,FALSE),"0")</f>
        <v>0</v>
      </c>
      <c r="AY269" s="53" t="str">
        <f>IFERROR(VLOOKUP($A269,#REF!,30,FALSE),"0")</f>
        <v>0</v>
      </c>
      <c r="AZ269" s="53" t="str">
        <f>IFERROR(VLOOKUP($A269,#REF!,30,FALSE),"0")</f>
        <v>0</v>
      </c>
      <c r="BA269" s="53" t="str">
        <f>IFERROR(VLOOKUP($A269,#REF!,30,FALSE),"0")</f>
        <v>0</v>
      </c>
      <c r="BB269" s="53" t="str">
        <f>IFERROR(VLOOKUP($A269,#REF!,30,FALSE),"0")</f>
        <v>0</v>
      </c>
      <c r="BC269" s="53" t="str">
        <f>IFERROR(VLOOKUP($A269,#REF!,30,FALSE),"0")</f>
        <v>0</v>
      </c>
      <c r="BD269" s="53" t="str">
        <f>IFERROR(VLOOKUP($A269,#REF!,30,FALSE),"0")</f>
        <v>0</v>
      </c>
      <c r="BE269" s="53" t="str">
        <f>IFERROR(VLOOKUP($A269,#REF!,30,FALSE),"0")</f>
        <v>0</v>
      </c>
      <c r="BF269" s="53" t="str">
        <f>IFERROR(VLOOKUP($A269,#REF!,30,FALSE),"0")</f>
        <v>0</v>
      </c>
      <c r="BG269" s="56">
        <f t="shared" si="95"/>
        <v>0</v>
      </c>
    </row>
    <row r="270" spans="1:59" x14ac:dyDescent="0.25">
      <c r="A270" s="53" t="str">
        <f>$A$34</f>
        <v>tomiakik</v>
      </c>
      <c r="B270" s="53" t="str">
        <f>IFERROR(VLOOKUP($A270,#REF!,38,FALSE),"0")</f>
        <v>0</v>
      </c>
      <c r="C270" s="53" t="str">
        <f>IFERROR(VLOOKUP($A270,#REF!,38,FALSE),"0")</f>
        <v>0</v>
      </c>
      <c r="D270" s="53" t="str">
        <f>IFERROR(VLOOKUP($A270,#REF!,38,FALSE),"0")</f>
        <v>0</v>
      </c>
      <c r="E270" s="53" t="str">
        <f>IFERROR(VLOOKUP($A270,#REF!,38,FALSE),"0")</f>
        <v>0</v>
      </c>
      <c r="F270" s="53" t="str">
        <f>IFERROR(VLOOKUP($A270,#REF!,38,FALSE),"0")</f>
        <v>0</v>
      </c>
      <c r="G270" s="53" t="str">
        <f>IFERROR(VLOOKUP($A270,#REF!,38,FALSE),"0")</f>
        <v>0</v>
      </c>
      <c r="H270" s="53" t="str">
        <f>IFERROR(VLOOKUP($A270,#REF!,38,FALSE),"0")</f>
        <v>0</v>
      </c>
      <c r="I270" s="53" t="str">
        <f>IFERROR(VLOOKUP($A270,#REF!,38,FALSE),"0")</f>
        <v>0</v>
      </c>
      <c r="J270" s="53" t="str">
        <f>IFERROR(VLOOKUP($A270,#REF!,38,FALSE),"0")</f>
        <v>0</v>
      </c>
      <c r="K270" s="53" t="str">
        <f>IFERROR(VLOOKUP($A270,#REF!,38,FALSE),"0")</f>
        <v>0</v>
      </c>
      <c r="L270" s="53" t="str">
        <f>IFERROR(VLOOKUP($A270,#REF!,38,FALSE),"0")</f>
        <v>0</v>
      </c>
      <c r="M270" s="53" t="str">
        <f>IFERROR(VLOOKUP($A270,#REF!,38,FALSE),"0")</f>
        <v>0</v>
      </c>
      <c r="N270" s="56">
        <f t="shared" si="88"/>
        <v>0</v>
      </c>
      <c r="P270" s="53" t="str">
        <f>$A$34</f>
        <v>tomiakik</v>
      </c>
      <c r="Q270" s="53" t="str">
        <f>IFERROR(VLOOKUP($A270,#REF!,39,FALSE),"0")</f>
        <v>0</v>
      </c>
      <c r="R270" s="53" t="str">
        <f>IFERROR(VLOOKUP($A270,#REF!,39,FALSE),"0")</f>
        <v>0</v>
      </c>
      <c r="S270" s="53" t="str">
        <f>IFERROR(VLOOKUP($A270,#REF!,39,FALSE),"0")</f>
        <v>0</v>
      </c>
      <c r="T270" s="53" t="str">
        <f>IFERROR(VLOOKUP($A270,#REF!,39,FALSE),"0")</f>
        <v>0</v>
      </c>
      <c r="U270" s="53" t="str">
        <f>IFERROR(VLOOKUP($A270,#REF!,39,FALSE),"0")</f>
        <v>0</v>
      </c>
      <c r="V270" s="53" t="str">
        <f>IFERROR(VLOOKUP($A270,#REF!,39,FALSE),"0")</f>
        <v>0</v>
      </c>
      <c r="W270" s="53" t="str">
        <f>IFERROR(VLOOKUP($A270,#REF!,39,FALSE),"0")</f>
        <v>0</v>
      </c>
      <c r="X270" s="53" t="str">
        <f>IFERROR(VLOOKUP($A270,#REF!,39,FALSE),"0")</f>
        <v>0</v>
      </c>
      <c r="Y270" s="53" t="str">
        <f>IFERROR(VLOOKUP($A270,#REF!,39,FALSE),"0")</f>
        <v>0</v>
      </c>
      <c r="Z270" s="53" t="str">
        <f>IFERROR(VLOOKUP($A270,#REF!,39,FALSE),"0")</f>
        <v>0</v>
      </c>
      <c r="AA270" s="53" t="str">
        <f>IFERROR(VLOOKUP($A270,#REF!,39,FALSE),"0")</f>
        <v>0</v>
      </c>
      <c r="AB270" s="53" t="str">
        <f>IFERROR(VLOOKUP($A270,#REF!,39,FALSE),"0")</f>
        <v>0</v>
      </c>
      <c r="AC270" s="56">
        <f t="shared" si="89"/>
        <v>0</v>
      </c>
      <c r="AE270" s="53" t="str">
        <f>$A$34</f>
        <v>tomiakik</v>
      </c>
      <c r="AF270" s="53" t="str">
        <f>IFERROR(VLOOKUP($A270,#REF!,40,FALSE),"0")</f>
        <v>0</v>
      </c>
      <c r="AG270" s="53" t="str">
        <f>IFERROR(VLOOKUP($A270,#REF!,40,FALSE),"0")</f>
        <v>0</v>
      </c>
      <c r="AH270" s="53" t="str">
        <f>IFERROR(VLOOKUP($A270,#REF!,40,FALSE),"0")</f>
        <v>0</v>
      </c>
      <c r="AI270" s="53" t="str">
        <f>IFERROR(VLOOKUP($A270,#REF!,40,FALSE),"0")</f>
        <v>0</v>
      </c>
      <c r="AJ270" s="53" t="str">
        <f>IFERROR(VLOOKUP($A270,#REF!,40,FALSE),"0")</f>
        <v>0</v>
      </c>
      <c r="AK270" s="53" t="str">
        <f>IFERROR(VLOOKUP($A270,#REF!,40,FALSE),"0")</f>
        <v>0</v>
      </c>
      <c r="AL270" s="53" t="str">
        <f>IFERROR(VLOOKUP($A270,#REF!,40,FALSE),"0")</f>
        <v>0</v>
      </c>
      <c r="AM270" s="53" t="str">
        <f>IFERROR(VLOOKUP($A270,#REF!,40,FALSE),"0")</f>
        <v>0</v>
      </c>
      <c r="AN270" s="53" t="str">
        <f>IFERROR(VLOOKUP($A270,#REF!,40,FALSE),"0")</f>
        <v>0</v>
      </c>
      <c r="AO270" s="53" t="str">
        <f>IFERROR(VLOOKUP($A270,#REF!,40,FALSE),"0")</f>
        <v>0</v>
      </c>
      <c r="AP270" s="53" t="str">
        <f>IFERROR(VLOOKUP($A270,#REF!,40,FALSE),"0")</f>
        <v>0</v>
      </c>
      <c r="AQ270" s="53" t="str">
        <f>IFERROR(VLOOKUP($A270,#REF!,40,FALSE),"0")</f>
        <v>0</v>
      </c>
      <c r="AR270" s="56">
        <f t="shared" si="90"/>
        <v>0</v>
      </c>
      <c r="AT270" s="53" t="str">
        <f>$A$34</f>
        <v>tomiakik</v>
      </c>
      <c r="AU270" s="53" t="str">
        <f>IFERROR(VLOOKUP($A270,#REF!,30,FALSE),"0")</f>
        <v>0</v>
      </c>
      <c r="AV270" s="53" t="str">
        <f>IFERROR(VLOOKUP($A270,#REF!,30,FALSE),"0")</f>
        <v>0</v>
      </c>
      <c r="AW270" s="53" t="str">
        <f>IFERROR(VLOOKUP($A270,#REF!,30,FALSE),"0")</f>
        <v>0</v>
      </c>
      <c r="AX270" s="53" t="str">
        <f>IFERROR(VLOOKUP($A270,#REF!,30,FALSE),"0")</f>
        <v>0</v>
      </c>
      <c r="AY270" s="53" t="str">
        <f>IFERROR(VLOOKUP($A270,#REF!,30,FALSE),"0")</f>
        <v>0</v>
      </c>
      <c r="AZ270" s="53" t="str">
        <f>IFERROR(VLOOKUP($A270,#REF!,30,FALSE),"0")</f>
        <v>0</v>
      </c>
      <c r="BA270" s="53" t="str">
        <f>IFERROR(VLOOKUP($A270,#REF!,30,FALSE),"0")</f>
        <v>0</v>
      </c>
      <c r="BB270" s="53" t="str">
        <f>IFERROR(VLOOKUP($A270,#REF!,30,FALSE),"0")</f>
        <v>0</v>
      </c>
      <c r="BC270" s="53" t="str">
        <f>IFERROR(VLOOKUP($A270,#REF!,30,FALSE),"0")</f>
        <v>0</v>
      </c>
      <c r="BD270" s="53" t="str">
        <f>IFERROR(VLOOKUP($A270,#REF!,30,FALSE),"0")</f>
        <v>0</v>
      </c>
      <c r="BE270" s="53" t="str">
        <f>IFERROR(VLOOKUP($A270,#REF!,30,FALSE),"0")</f>
        <v>0</v>
      </c>
      <c r="BF270" s="53" t="str">
        <f>IFERROR(VLOOKUP($A270,#REF!,30,FALSE),"0")</f>
        <v>0</v>
      </c>
      <c r="BG270" s="56">
        <f t="shared" si="95"/>
        <v>0</v>
      </c>
    </row>
    <row r="271" spans="1:59" x14ac:dyDescent="0.25">
      <c r="A271" s="53" t="str">
        <f>$A$35</f>
        <v>sakumick</v>
      </c>
      <c r="B271" s="53" t="str">
        <f>IFERROR(VLOOKUP($A271,#REF!,38,FALSE),"0")</f>
        <v>0</v>
      </c>
      <c r="C271" s="53" t="str">
        <f>IFERROR(VLOOKUP($A271,#REF!,38,FALSE),"0")</f>
        <v>0</v>
      </c>
      <c r="D271" s="53" t="str">
        <f>IFERROR(VLOOKUP($A271,#REF!,38,FALSE),"0")</f>
        <v>0</v>
      </c>
      <c r="E271" s="53" t="str">
        <f>IFERROR(VLOOKUP($A271,#REF!,38,FALSE),"0")</f>
        <v>0</v>
      </c>
      <c r="F271" s="53" t="str">
        <f>IFERROR(VLOOKUP($A271,#REF!,38,FALSE),"0")</f>
        <v>0</v>
      </c>
      <c r="G271" s="53" t="str">
        <f>IFERROR(VLOOKUP($A271,#REF!,38,FALSE),"0")</f>
        <v>0</v>
      </c>
      <c r="H271" s="53" t="str">
        <f>IFERROR(VLOOKUP($A271,#REF!,38,FALSE),"0")</f>
        <v>0</v>
      </c>
      <c r="I271" s="53" t="str">
        <f>IFERROR(VLOOKUP($A271,#REF!,38,FALSE),"0")</f>
        <v>0</v>
      </c>
      <c r="J271" s="53" t="str">
        <f>IFERROR(VLOOKUP($A271,#REF!,38,FALSE),"0")</f>
        <v>0</v>
      </c>
      <c r="K271" s="53" t="str">
        <f>IFERROR(VLOOKUP($A271,#REF!,38,FALSE),"0")</f>
        <v>0</v>
      </c>
      <c r="L271" s="53" t="str">
        <f>IFERROR(VLOOKUP($A271,#REF!,38,FALSE),"0")</f>
        <v>0</v>
      </c>
      <c r="M271" s="53" t="str">
        <f>IFERROR(VLOOKUP($A271,#REF!,38,FALSE),"0")</f>
        <v>0</v>
      </c>
      <c r="N271" s="56">
        <f t="shared" si="88"/>
        <v>0</v>
      </c>
      <c r="P271" s="53" t="str">
        <f>$A$35</f>
        <v>sakumick</v>
      </c>
      <c r="Q271" s="53" t="str">
        <f>IFERROR(VLOOKUP($A271,#REF!,39,FALSE),"0")</f>
        <v>0</v>
      </c>
      <c r="R271" s="53" t="str">
        <f>IFERROR(VLOOKUP($A271,#REF!,39,FALSE),"0")</f>
        <v>0</v>
      </c>
      <c r="S271" s="53" t="str">
        <f>IFERROR(VLOOKUP($A271,#REF!,39,FALSE),"0")</f>
        <v>0</v>
      </c>
      <c r="T271" s="53" t="str">
        <f>IFERROR(VLOOKUP($A271,#REF!,39,FALSE),"0")</f>
        <v>0</v>
      </c>
      <c r="U271" s="53" t="str">
        <f>IFERROR(VLOOKUP($A271,#REF!,39,FALSE),"0")</f>
        <v>0</v>
      </c>
      <c r="V271" s="53" t="str">
        <f>IFERROR(VLOOKUP($A271,#REF!,39,FALSE),"0")</f>
        <v>0</v>
      </c>
      <c r="W271" s="53" t="str">
        <f>IFERROR(VLOOKUP($A271,#REF!,39,FALSE),"0")</f>
        <v>0</v>
      </c>
      <c r="X271" s="53" t="str">
        <f>IFERROR(VLOOKUP($A271,#REF!,39,FALSE),"0")</f>
        <v>0</v>
      </c>
      <c r="Y271" s="53" t="str">
        <f>IFERROR(VLOOKUP($A271,#REF!,39,FALSE),"0")</f>
        <v>0</v>
      </c>
      <c r="Z271" s="53" t="str">
        <f>IFERROR(VLOOKUP($A271,#REF!,39,FALSE),"0")</f>
        <v>0</v>
      </c>
      <c r="AA271" s="53" t="str">
        <f>IFERROR(VLOOKUP($A271,#REF!,39,FALSE),"0")</f>
        <v>0</v>
      </c>
      <c r="AB271" s="53" t="str">
        <f>IFERROR(VLOOKUP($A271,#REF!,39,FALSE),"0")</f>
        <v>0</v>
      </c>
      <c r="AC271" s="56">
        <f t="shared" si="89"/>
        <v>0</v>
      </c>
      <c r="AE271" s="53" t="str">
        <f>$A$35</f>
        <v>sakumick</v>
      </c>
      <c r="AF271" s="53" t="str">
        <f>IFERROR(VLOOKUP($A271,#REF!,40,FALSE),"0")</f>
        <v>0</v>
      </c>
      <c r="AG271" s="53" t="str">
        <f>IFERROR(VLOOKUP($A271,#REF!,40,FALSE),"0")</f>
        <v>0</v>
      </c>
      <c r="AH271" s="53" t="str">
        <f>IFERROR(VLOOKUP($A271,#REF!,40,FALSE),"0")</f>
        <v>0</v>
      </c>
      <c r="AI271" s="53" t="str">
        <f>IFERROR(VLOOKUP($A271,#REF!,40,FALSE),"0")</f>
        <v>0</v>
      </c>
      <c r="AJ271" s="53" t="str">
        <f>IFERROR(VLOOKUP($A271,#REF!,40,FALSE),"0")</f>
        <v>0</v>
      </c>
      <c r="AK271" s="53" t="str">
        <f>IFERROR(VLOOKUP($A271,#REF!,40,FALSE),"0")</f>
        <v>0</v>
      </c>
      <c r="AL271" s="53" t="str">
        <f>IFERROR(VLOOKUP($A271,#REF!,40,FALSE),"0")</f>
        <v>0</v>
      </c>
      <c r="AM271" s="53" t="str">
        <f>IFERROR(VLOOKUP($A271,#REF!,40,FALSE),"0")</f>
        <v>0</v>
      </c>
      <c r="AN271" s="53" t="str">
        <f>IFERROR(VLOOKUP($A271,#REF!,40,FALSE),"0")</f>
        <v>0</v>
      </c>
      <c r="AO271" s="53" t="str">
        <f>IFERROR(VLOOKUP($A271,#REF!,40,FALSE),"0")</f>
        <v>0</v>
      </c>
      <c r="AP271" s="53" t="str">
        <f>IFERROR(VLOOKUP($A271,#REF!,40,FALSE),"0")</f>
        <v>0</v>
      </c>
      <c r="AQ271" s="53" t="str">
        <f>IFERROR(VLOOKUP($A271,#REF!,40,FALSE),"0")</f>
        <v>0</v>
      </c>
      <c r="AR271" s="56">
        <f t="shared" si="90"/>
        <v>0</v>
      </c>
      <c r="AT271" s="53" t="str">
        <f>$A$35</f>
        <v>sakumick</v>
      </c>
      <c r="AU271" s="53" t="str">
        <f>IFERROR(VLOOKUP($A271,#REF!,30,FALSE),"0")</f>
        <v>0</v>
      </c>
      <c r="AV271" s="53" t="str">
        <f>IFERROR(VLOOKUP($A271,#REF!,30,FALSE),"0")</f>
        <v>0</v>
      </c>
      <c r="AW271" s="53" t="str">
        <f>IFERROR(VLOOKUP($A271,#REF!,30,FALSE),"0")</f>
        <v>0</v>
      </c>
      <c r="AX271" s="53" t="str">
        <f>IFERROR(VLOOKUP($A271,#REF!,30,FALSE),"0")</f>
        <v>0</v>
      </c>
      <c r="AY271" s="53" t="str">
        <f>IFERROR(VLOOKUP($A271,#REF!,30,FALSE),"0")</f>
        <v>0</v>
      </c>
      <c r="AZ271" s="53" t="str">
        <f>IFERROR(VLOOKUP($A271,#REF!,30,FALSE),"0")</f>
        <v>0</v>
      </c>
      <c r="BA271" s="53" t="str">
        <f>IFERROR(VLOOKUP($A271,#REF!,30,FALSE),"0")</f>
        <v>0</v>
      </c>
      <c r="BB271" s="53" t="str">
        <f>IFERROR(VLOOKUP($A271,#REF!,30,FALSE),"0")</f>
        <v>0</v>
      </c>
      <c r="BC271" s="53" t="str">
        <f>IFERROR(VLOOKUP($A271,#REF!,30,FALSE),"0")</f>
        <v>0</v>
      </c>
      <c r="BD271" s="53" t="str">
        <f>IFERROR(VLOOKUP($A271,#REF!,30,FALSE),"0")</f>
        <v>0</v>
      </c>
      <c r="BE271" s="53" t="str">
        <f>IFERROR(VLOOKUP($A271,#REF!,30,FALSE),"0")</f>
        <v>0</v>
      </c>
      <c r="BF271" s="53" t="str">
        <f>IFERROR(VLOOKUP($A271,#REF!,30,FALSE),"0")</f>
        <v>0</v>
      </c>
      <c r="BG271" s="56">
        <f t="shared" si="95"/>
        <v>0</v>
      </c>
    </row>
    <row r="272" spans="1:59" x14ac:dyDescent="0.25">
      <c r="A272" s="53" t="str">
        <f>$A$36</f>
        <v>kasuyuto</v>
      </c>
      <c r="B272" s="53" t="str">
        <f>IFERROR(VLOOKUP($A272,#REF!,38,FALSE),"0")</f>
        <v>0</v>
      </c>
      <c r="C272" s="53" t="str">
        <f>IFERROR(VLOOKUP($A272,#REF!,38,FALSE),"0")</f>
        <v>0</v>
      </c>
      <c r="D272" s="53" t="str">
        <f>IFERROR(VLOOKUP($A272,#REF!,38,FALSE),"0")</f>
        <v>0</v>
      </c>
      <c r="E272" s="53" t="str">
        <f>IFERROR(VLOOKUP($A272,#REF!,38,FALSE),"0")</f>
        <v>0</v>
      </c>
      <c r="F272" s="53" t="str">
        <f>IFERROR(VLOOKUP($A272,#REF!,38,FALSE),"0")</f>
        <v>0</v>
      </c>
      <c r="G272" s="53" t="str">
        <f>IFERROR(VLOOKUP($A272,#REF!,38,FALSE),"0")</f>
        <v>0</v>
      </c>
      <c r="H272" s="53" t="str">
        <f>IFERROR(VLOOKUP($A272,#REF!,38,FALSE),"0")</f>
        <v>0</v>
      </c>
      <c r="I272" s="53" t="str">
        <f>IFERROR(VLOOKUP($A272,#REF!,38,FALSE),"0")</f>
        <v>0</v>
      </c>
      <c r="J272" s="53" t="str">
        <f>IFERROR(VLOOKUP($A272,#REF!,38,FALSE),"0")</f>
        <v>0</v>
      </c>
      <c r="K272" s="53" t="str">
        <f>IFERROR(VLOOKUP($A272,#REF!,38,FALSE),"0")</f>
        <v>0</v>
      </c>
      <c r="L272" s="53" t="str">
        <f>IFERROR(VLOOKUP($A272,#REF!,38,FALSE),"0")</f>
        <v>0</v>
      </c>
      <c r="M272" s="53" t="str">
        <f>IFERROR(VLOOKUP($A272,#REF!,38,FALSE),"0")</f>
        <v>0</v>
      </c>
      <c r="N272" s="56">
        <f t="shared" si="88"/>
        <v>0</v>
      </c>
      <c r="P272" s="53" t="str">
        <f>$A$36</f>
        <v>kasuyuto</v>
      </c>
      <c r="Q272" s="53" t="str">
        <f>IFERROR(VLOOKUP($A272,#REF!,39,FALSE),"0")</f>
        <v>0</v>
      </c>
      <c r="R272" s="53" t="str">
        <f>IFERROR(VLOOKUP($A272,#REF!,39,FALSE),"0")</f>
        <v>0</v>
      </c>
      <c r="S272" s="53" t="str">
        <f>IFERROR(VLOOKUP($A272,#REF!,39,FALSE),"0")</f>
        <v>0</v>
      </c>
      <c r="T272" s="53" t="str">
        <f>IFERROR(VLOOKUP($A272,#REF!,39,FALSE),"0")</f>
        <v>0</v>
      </c>
      <c r="U272" s="53" t="str">
        <f>IFERROR(VLOOKUP($A272,#REF!,39,FALSE),"0")</f>
        <v>0</v>
      </c>
      <c r="V272" s="53" t="str">
        <f>IFERROR(VLOOKUP($A272,#REF!,39,FALSE),"0")</f>
        <v>0</v>
      </c>
      <c r="W272" s="53" t="str">
        <f>IFERROR(VLOOKUP($A272,#REF!,39,FALSE),"0")</f>
        <v>0</v>
      </c>
      <c r="X272" s="53" t="str">
        <f>IFERROR(VLOOKUP($A272,#REF!,39,FALSE),"0")</f>
        <v>0</v>
      </c>
      <c r="Y272" s="53" t="str">
        <f>IFERROR(VLOOKUP($A272,#REF!,39,FALSE),"0")</f>
        <v>0</v>
      </c>
      <c r="Z272" s="53" t="str">
        <f>IFERROR(VLOOKUP($A272,#REF!,39,FALSE),"0")</f>
        <v>0</v>
      </c>
      <c r="AA272" s="53" t="str">
        <f>IFERROR(VLOOKUP($A272,#REF!,39,FALSE),"0")</f>
        <v>0</v>
      </c>
      <c r="AB272" s="53" t="str">
        <f>IFERROR(VLOOKUP($A272,#REF!,39,FALSE),"0")</f>
        <v>0</v>
      </c>
      <c r="AC272" s="56">
        <f t="shared" si="89"/>
        <v>0</v>
      </c>
      <c r="AE272" s="53" t="str">
        <f>$A$36</f>
        <v>kasuyuto</v>
      </c>
      <c r="AF272" s="53" t="str">
        <f>IFERROR(VLOOKUP($A272,#REF!,40,FALSE),"0")</f>
        <v>0</v>
      </c>
      <c r="AG272" s="53" t="str">
        <f>IFERROR(VLOOKUP($A272,#REF!,40,FALSE),"0")</f>
        <v>0</v>
      </c>
      <c r="AH272" s="53" t="str">
        <f>IFERROR(VLOOKUP($A272,#REF!,40,FALSE),"0")</f>
        <v>0</v>
      </c>
      <c r="AI272" s="53" t="str">
        <f>IFERROR(VLOOKUP($A272,#REF!,40,FALSE),"0")</f>
        <v>0</v>
      </c>
      <c r="AJ272" s="53" t="str">
        <f>IFERROR(VLOOKUP($A272,#REF!,40,FALSE),"0")</f>
        <v>0</v>
      </c>
      <c r="AK272" s="53" t="str">
        <f>IFERROR(VLOOKUP($A272,#REF!,40,FALSE),"0")</f>
        <v>0</v>
      </c>
      <c r="AL272" s="53" t="str">
        <f>IFERROR(VLOOKUP($A272,#REF!,40,FALSE),"0")</f>
        <v>0</v>
      </c>
      <c r="AM272" s="53" t="str">
        <f>IFERROR(VLOOKUP($A272,#REF!,40,FALSE),"0")</f>
        <v>0</v>
      </c>
      <c r="AN272" s="53" t="str">
        <f>IFERROR(VLOOKUP($A272,#REF!,40,FALSE),"0")</f>
        <v>0</v>
      </c>
      <c r="AO272" s="53" t="str">
        <f>IFERROR(VLOOKUP($A272,#REF!,40,FALSE),"0")</f>
        <v>0</v>
      </c>
      <c r="AP272" s="53" t="str">
        <f>IFERROR(VLOOKUP($A272,#REF!,40,FALSE),"0")</f>
        <v>0</v>
      </c>
      <c r="AQ272" s="53" t="str">
        <f>IFERROR(VLOOKUP($A272,#REF!,40,FALSE),"0")</f>
        <v>0</v>
      </c>
      <c r="AR272" s="56">
        <f t="shared" si="90"/>
        <v>0</v>
      </c>
      <c r="AT272" s="53" t="str">
        <f>$A$36</f>
        <v>kasuyuto</v>
      </c>
      <c r="AU272" s="53" t="str">
        <f>IFERROR(VLOOKUP($A272,#REF!,30,FALSE),"0")</f>
        <v>0</v>
      </c>
      <c r="AV272" s="53" t="str">
        <f>IFERROR(VLOOKUP($A272,#REF!,30,FALSE),"0")</f>
        <v>0</v>
      </c>
      <c r="AW272" s="53" t="str">
        <f>IFERROR(VLOOKUP($A272,#REF!,30,FALSE),"0")</f>
        <v>0</v>
      </c>
      <c r="AX272" s="53" t="str">
        <f>IFERROR(VLOOKUP($A272,#REF!,30,FALSE),"0")</f>
        <v>0</v>
      </c>
      <c r="AY272" s="53" t="str">
        <f>IFERROR(VLOOKUP($A272,#REF!,30,FALSE),"0")</f>
        <v>0</v>
      </c>
      <c r="AZ272" s="53" t="str">
        <f>IFERROR(VLOOKUP($A272,#REF!,30,FALSE),"0")</f>
        <v>0</v>
      </c>
      <c r="BA272" s="53" t="str">
        <f>IFERROR(VLOOKUP($A272,#REF!,30,FALSE),"0")</f>
        <v>0</v>
      </c>
      <c r="BB272" s="53" t="str">
        <f>IFERROR(VLOOKUP($A272,#REF!,30,FALSE),"0")</f>
        <v>0</v>
      </c>
      <c r="BC272" s="53" t="str">
        <f>IFERROR(VLOOKUP($A272,#REF!,30,FALSE),"0")</f>
        <v>0</v>
      </c>
      <c r="BD272" s="53" t="str">
        <f>IFERROR(VLOOKUP($A272,#REF!,30,FALSE),"0")</f>
        <v>0</v>
      </c>
      <c r="BE272" s="53" t="str">
        <f>IFERROR(VLOOKUP($A272,#REF!,30,FALSE),"0")</f>
        <v>0</v>
      </c>
      <c r="BF272" s="53" t="str">
        <f>IFERROR(VLOOKUP($A272,#REF!,30,FALSE),"0")</f>
        <v>0</v>
      </c>
      <c r="BG272" s="56">
        <f t="shared" si="95"/>
        <v>0</v>
      </c>
    </row>
    <row r="273" spans="1:104" x14ac:dyDescent="0.25">
      <c r="A273" s="53" t="str">
        <f>$A$37</f>
        <v>nyasutho</v>
      </c>
      <c r="B273" s="53" t="str">
        <f>IFERROR(VLOOKUP($A273,#REF!,38,FALSE),"0")</f>
        <v>0</v>
      </c>
      <c r="C273" s="53" t="str">
        <f>IFERROR(VLOOKUP($A273,#REF!,38,FALSE),"0")</f>
        <v>0</v>
      </c>
      <c r="D273" s="53" t="str">
        <f>IFERROR(VLOOKUP($A273,#REF!,38,FALSE),"0")</f>
        <v>0</v>
      </c>
      <c r="E273" s="53" t="str">
        <f>IFERROR(VLOOKUP($A273,#REF!,38,FALSE),"0")</f>
        <v>0</v>
      </c>
      <c r="F273" s="53" t="str">
        <f>IFERROR(VLOOKUP($A273,#REF!,38,FALSE),"0")</f>
        <v>0</v>
      </c>
      <c r="G273" s="53" t="str">
        <f>IFERROR(VLOOKUP($A273,#REF!,38,FALSE),"0")</f>
        <v>0</v>
      </c>
      <c r="H273" s="53" t="str">
        <f>IFERROR(VLOOKUP($A273,#REF!,38,FALSE),"0")</f>
        <v>0</v>
      </c>
      <c r="I273" s="53" t="str">
        <f>IFERROR(VLOOKUP($A273,#REF!,38,FALSE),"0")</f>
        <v>0</v>
      </c>
      <c r="J273" s="53" t="str">
        <f>IFERROR(VLOOKUP($A273,#REF!,38,FALSE),"0")</f>
        <v>0</v>
      </c>
      <c r="K273" s="53" t="str">
        <f>IFERROR(VLOOKUP($A273,#REF!,38,FALSE),"0")</f>
        <v>0</v>
      </c>
      <c r="L273" s="53" t="str">
        <f>IFERROR(VLOOKUP($A273,#REF!,38,FALSE),"0")</f>
        <v>0</v>
      </c>
      <c r="M273" s="53" t="str">
        <f>IFERROR(VLOOKUP($A273,#REF!,38,FALSE),"0")</f>
        <v>0</v>
      </c>
      <c r="N273" s="56">
        <f t="shared" si="88"/>
        <v>0</v>
      </c>
      <c r="P273" s="53" t="str">
        <f>$A$37</f>
        <v>nyasutho</v>
      </c>
      <c r="Q273" s="53" t="str">
        <f>IFERROR(VLOOKUP($A273,#REF!,39,FALSE),"0")</f>
        <v>0</v>
      </c>
      <c r="R273" s="53" t="str">
        <f>IFERROR(VLOOKUP($A273,#REF!,39,FALSE),"0")</f>
        <v>0</v>
      </c>
      <c r="S273" s="53" t="str">
        <f>IFERROR(VLOOKUP($A273,#REF!,39,FALSE),"0")</f>
        <v>0</v>
      </c>
      <c r="T273" s="53" t="str">
        <f>IFERROR(VLOOKUP($A273,#REF!,39,FALSE),"0")</f>
        <v>0</v>
      </c>
      <c r="U273" s="53" t="str">
        <f>IFERROR(VLOOKUP($A273,#REF!,39,FALSE),"0")</f>
        <v>0</v>
      </c>
      <c r="V273" s="53" t="str">
        <f>IFERROR(VLOOKUP($A273,#REF!,39,FALSE),"0")</f>
        <v>0</v>
      </c>
      <c r="W273" s="53" t="str">
        <f>IFERROR(VLOOKUP($A273,#REF!,39,FALSE),"0")</f>
        <v>0</v>
      </c>
      <c r="X273" s="53" t="str">
        <f>IFERROR(VLOOKUP($A273,#REF!,39,FALSE),"0")</f>
        <v>0</v>
      </c>
      <c r="Y273" s="53" t="str">
        <f>IFERROR(VLOOKUP($A273,#REF!,39,FALSE),"0")</f>
        <v>0</v>
      </c>
      <c r="Z273" s="53" t="str">
        <f>IFERROR(VLOOKUP($A273,#REF!,39,FALSE),"0")</f>
        <v>0</v>
      </c>
      <c r="AA273" s="53" t="str">
        <f>IFERROR(VLOOKUP($A273,#REF!,39,FALSE),"0")</f>
        <v>0</v>
      </c>
      <c r="AB273" s="53" t="str">
        <f>IFERROR(VLOOKUP($A273,#REF!,39,FALSE),"0")</f>
        <v>0</v>
      </c>
      <c r="AC273" s="56">
        <f t="shared" si="89"/>
        <v>0</v>
      </c>
      <c r="AE273" s="53" t="str">
        <f>$A$37</f>
        <v>nyasutho</v>
      </c>
      <c r="AF273" s="53" t="str">
        <f>IFERROR(VLOOKUP($A273,#REF!,40,FALSE),"0")</f>
        <v>0</v>
      </c>
      <c r="AG273" s="53" t="str">
        <f>IFERROR(VLOOKUP($A273,#REF!,40,FALSE),"0")</f>
        <v>0</v>
      </c>
      <c r="AH273" s="53" t="str">
        <f>IFERROR(VLOOKUP($A273,#REF!,40,FALSE),"0")</f>
        <v>0</v>
      </c>
      <c r="AI273" s="53" t="str">
        <f>IFERROR(VLOOKUP($A273,#REF!,40,FALSE),"0")</f>
        <v>0</v>
      </c>
      <c r="AJ273" s="53" t="str">
        <f>IFERROR(VLOOKUP($A273,#REF!,40,FALSE),"0")</f>
        <v>0</v>
      </c>
      <c r="AK273" s="53" t="str">
        <f>IFERROR(VLOOKUP($A273,#REF!,40,FALSE),"0")</f>
        <v>0</v>
      </c>
      <c r="AL273" s="53" t="str">
        <f>IFERROR(VLOOKUP($A273,#REF!,40,FALSE),"0")</f>
        <v>0</v>
      </c>
      <c r="AM273" s="53" t="str">
        <f>IFERROR(VLOOKUP($A273,#REF!,40,FALSE),"0")</f>
        <v>0</v>
      </c>
      <c r="AN273" s="53" t="str">
        <f>IFERROR(VLOOKUP($A273,#REF!,40,FALSE),"0")</f>
        <v>0</v>
      </c>
      <c r="AO273" s="53" t="str">
        <f>IFERROR(VLOOKUP($A273,#REF!,40,FALSE),"0")</f>
        <v>0</v>
      </c>
      <c r="AP273" s="53" t="str">
        <f>IFERROR(VLOOKUP($A273,#REF!,40,FALSE),"0")</f>
        <v>0</v>
      </c>
      <c r="AQ273" s="53" t="str">
        <f>IFERROR(VLOOKUP($A273,#REF!,40,FALSE),"0")</f>
        <v>0</v>
      </c>
      <c r="AR273" s="56">
        <f t="shared" si="90"/>
        <v>0</v>
      </c>
      <c r="AT273" s="53" t="str">
        <f>$A$37</f>
        <v>nyasutho</v>
      </c>
      <c r="AU273" s="53" t="str">
        <f>IFERROR(VLOOKUP($A273,#REF!,30,FALSE),"0")</f>
        <v>0</v>
      </c>
      <c r="AV273" s="53" t="str">
        <f>IFERROR(VLOOKUP($A273,#REF!,30,FALSE),"0")</f>
        <v>0</v>
      </c>
      <c r="AW273" s="53" t="str">
        <f>IFERROR(VLOOKUP($A273,#REF!,30,FALSE),"0")</f>
        <v>0</v>
      </c>
      <c r="AX273" s="53" t="str">
        <f>IFERROR(VLOOKUP($A273,#REF!,30,FALSE),"0")</f>
        <v>0</v>
      </c>
      <c r="AY273" s="53" t="str">
        <f>IFERROR(VLOOKUP($A273,#REF!,30,FALSE),"0")</f>
        <v>0</v>
      </c>
      <c r="AZ273" s="53" t="str">
        <f>IFERROR(VLOOKUP($A273,#REF!,30,FALSE),"0")</f>
        <v>0</v>
      </c>
      <c r="BA273" s="53" t="str">
        <f>IFERROR(VLOOKUP($A273,#REF!,30,FALSE),"0")</f>
        <v>0</v>
      </c>
      <c r="BB273" s="53" t="str">
        <f>IFERROR(VLOOKUP($A273,#REF!,30,FALSE),"0")</f>
        <v>0</v>
      </c>
      <c r="BC273" s="53" t="str">
        <f>IFERROR(VLOOKUP($A273,#REF!,30,FALSE),"0")</f>
        <v>0</v>
      </c>
      <c r="BD273" s="53" t="str">
        <f>IFERROR(VLOOKUP($A273,#REF!,30,FALSE),"0")</f>
        <v>0</v>
      </c>
      <c r="BE273" s="53" t="str">
        <f>IFERROR(VLOOKUP($A273,#REF!,30,FALSE),"0")</f>
        <v>0</v>
      </c>
      <c r="BF273" s="53" t="str">
        <f>IFERROR(VLOOKUP($A273,#REF!,30,FALSE),"0")</f>
        <v>0</v>
      </c>
      <c r="BG273" s="56">
        <f t="shared" si="95"/>
        <v>0</v>
      </c>
    </row>
    <row r="274" spans="1:104" x14ac:dyDescent="0.25">
      <c r="A274" s="53" t="e">
        <f>$A$38</f>
        <v>#REF!</v>
      </c>
      <c r="B274" s="53" t="str">
        <f>IFERROR(VLOOKUP($A274,#REF!,38,FALSE),"0")</f>
        <v>0</v>
      </c>
      <c r="C274" s="53" t="str">
        <f>IFERROR(VLOOKUP($A274,#REF!,38,FALSE),"0")</f>
        <v>0</v>
      </c>
      <c r="D274" s="53" t="str">
        <f>IFERROR(VLOOKUP($A274,#REF!,38,FALSE),"0")</f>
        <v>0</v>
      </c>
      <c r="E274" s="53" t="str">
        <f>IFERROR(VLOOKUP($A274,#REF!,38,FALSE),"0")</f>
        <v>0</v>
      </c>
      <c r="F274" s="53" t="str">
        <f>IFERROR(VLOOKUP($A274,#REF!,38,FALSE),"0")</f>
        <v>0</v>
      </c>
      <c r="G274" s="53" t="str">
        <f>IFERROR(VLOOKUP($A274,#REF!,38,FALSE),"0")</f>
        <v>0</v>
      </c>
      <c r="H274" s="53" t="str">
        <f>IFERROR(VLOOKUP($A274,#REF!,38,FALSE),"0")</f>
        <v>0</v>
      </c>
      <c r="I274" s="53" t="str">
        <f>IFERROR(VLOOKUP($A274,#REF!,38,FALSE),"0")</f>
        <v>0</v>
      </c>
      <c r="J274" s="53" t="str">
        <f>IFERROR(VLOOKUP($A274,#REF!,38,FALSE),"0")</f>
        <v>0</v>
      </c>
      <c r="K274" s="53" t="str">
        <f>IFERROR(VLOOKUP($A274,#REF!,38,FALSE),"0")</f>
        <v>0</v>
      </c>
      <c r="L274" s="53" t="str">
        <f>IFERROR(VLOOKUP($A274,#REF!,38,FALSE),"0")</f>
        <v>0</v>
      </c>
      <c r="M274" s="53" t="str">
        <f>IFERROR(VLOOKUP($A274,#REF!,38,FALSE),"0")</f>
        <v>0</v>
      </c>
      <c r="N274" s="56">
        <f t="shared" si="88"/>
        <v>0</v>
      </c>
      <c r="P274" s="53" t="e">
        <f>$A$38</f>
        <v>#REF!</v>
      </c>
      <c r="Q274" s="53" t="str">
        <f>IFERROR(VLOOKUP($A274,#REF!,39,FALSE),"0")</f>
        <v>0</v>
      </c>
      <c r="R274" s="53" t="str">
        <f>IFERROR(VLOOKUP($A274,#REF!,39,FALSE),"0")</f>
        <v>0</v>
      </c>
      <c r="S274" s="53" t="str">
        <f>IFERROR(VLOOKUP($A274,#REF!,39,FALSE),"0")</f>
        <v>0</v>
      </c>
      <c r="T274" s="53" t="str">
        <f>IFERROR(VLOOKUP($A274,#REF!,39,FALSE),"0")</f>
        <v>0</v>
      </c>
      <c r="U274" s="53" t="str">
        <f>IFERROR(VLOOKUP($A274,#REF!,39,FALSE),"0")</f>
        <v>0</v>
      </c>
      <c r="V274" s="53" t="str">
        <f>IFERROR(VLOOKUP($A274,#REF!,39,FALSE),"0")</f>
        <v>0</v>
      </c>
      <c r="W274" s="53" t="str">
        <f>IFERROR(VLOOKUP($A274,#REF!,39,FALSE),"0")</f>
        <v>0</v>
      </c>
      <c r="X274" s="53" t="str">
        <f>IFERROR(VLOOKUP($A274,#REF!,39,FALSE),"0")</f>
        <v>0</v>
      </c>
      <c r="Y274" s="53" t="str">
        <f>IFERROR(VLOOKUP($A274,#REF!,39,FALSE),"0")</f>
        <v>0</v>
      </c>
      <c r="Z274" s="53" t="str">
        <f>IFERROR(VLOOKUP($A274,#REF!,39,FALSE),"0")</f>
        <v>0</v>
      </c>
      <c r="AA274" s="53" t="str">
        <f>IFERROR(VLOOKUP($A274,#REF!,39,FALSE),"0")</f>
        <v>0</v>
      </c>
      <c r="AB274" s="53" t="str">
        <f>IFERROR(VLOOKUP($A274,#REF!,39,FALSE),"0")</f>
        <v>0</v>
      </c>
      <c r="AC274" s="56">
        <f t="shared" si="89"/>
        <v>0</v>
      </c>
      <c r="AE274" s="53" t="e">
        <f>$A$38</f>
        <v>#REF!</v>
      </c>
      <c r="AF274" s="53" t="str">
        <f>IFERROR(VLOOKUP($A274,#REF!,40,FALSE),"0")</f>
        <v>0</v>
      </c>
      <c r="AG274" s="53" t="str">
        <f>IFERROR(VLOOKUP($A274,#REF!,40,FALSE),"0")</f>
        <v>0</v>
      </c>
      <c r="AH274" s="53" t="str">
        <f>IFERROR(VLOOKUP($A274,#REF!,40,FALSE),"0")</f>
        <v>0</v>
      </c>
      <c r="AI274" s="53" t="str">
        <f>IFERROR(VLOOKUP($A274,#REF!,40,FALSE),"0")</f>
        <v>0</v>
      </c>
      <c r="AJ274" s="53" t="str">
        <f>IFERROR(VLOOKUP($A274,#REF!,40,FALSE),"0")</f>
        <v>0</v>
      </c>
      <c r="AK274" s="53" t="str">
        <f>IFERROR(VLOOKUP($A274,#REF!,40,FALSE),"0")</f>
        <v>0</v>
      </c>
      <c r="AL274" s="53" t="str">
        <f>IFERROR(VLOOKUP($A274,#REF!,40,FALSE),"0")</f>
        <v>0</v>
      </c>
      <c r="AM274" s="53" t="str">
        <f>IFERROR(VLOOKUP($A274,#REF!,40,FALSE),"0")</f>
        <v>0</v>
      </c>
      <c r="AN274" s="53" t="str">
        <f>IFERROR(VLOOKUP($A274,#REF!,40,FALSE),"0")</f>
        <v>0</v>
      </c>
      <c r="AO274" s="53" t="str">
        <f>IFERROR(VLOOKUP($A274,#REF!,40,FALSE),"0")</f>
        <v>0</v>
      </c>
      <c r="AP274" s="53" t="str">
        <f>IFERROR(VLOOKUP($A274,#REF!,40,FALSE),"0")</f>
        <v>0</v>
      </c>
      <c r="AQ274" s="53" t="str">
        <f>IFERROR(VLOOKUP($A274,#REF!,40,FALSE),"0")</f>
        <v>0</v>
      </c>
      <c r="AR274" s="56">
        <f t="shared" si="90"/>
        <v>0</v>
      </c>
      <c r="AT274" s="53" t="e">
        <f>$A$38</f>
        <v>#REF!</v>
      </c>
      <c r="AU274" s="53" t="str">
        <f>IFERROR(VLOOKUP($A274,#REF!,30,FALSE),"0")</f>
        <v>0</v>
      </c>
      <c r="AV274" s="53" t="str">
        <f>IFERROR(VLOOKUP($A274,#REF!,30,FALSE),"0")</f>
        <v>0</v>
      </c>
      <c r="AW274" s="53" t="str">
        <f>IFERROR(VLOOKUP($A274,#REF!,30,FALSE),"0")</f>
        <v>0</v>
      </c>
      <c r="AX274" s="53" t="str">
        <f>IFERROR(VLOOKUP($A274,#REF!,30,FALSE),"0")</f>
        <v>0</v>
      </c>
      <c r="AY274" s="53" t="str">
        <f>IFERROR(VLOOKUP($A274,#REF!,30,FALSE),"0")</f>
        <v>0</v>
      </c>
      <c r="AZ274" s="53" t="str">
        <f>IFERROR(VLOOKUP($A274,#REF!,30,FALSE),"0")</f>
        <v>0</v>
      </c>
      <c r="BA274" s="53" t="str">
        <f>IFERROR(VLOOKUP($A274,#REF!,30,FALSE),"0")</f>
        <v>0</v>
      </c>
      <c r="BB274" s="53" t="str">
        <f>IFERROR(VLOOKUP($A274,#REF!,30,FALSE),"0")</f>
        <v>0</v>
      </c>
      <c r="BC274" s="53" t="str">
        <f>IFERROR(VLOOKUP($A274,#REF!,30,FALSE),"0")</f>
        <v>0</v>
      </c>
      <c r="BD274" s="53" t="str">
        <f>IFERROR(VLOOKUP($A274,#REF!,30,FALSE),"0")</f>
        <v>0</v>
      </c>
      <c r="BE274" s="53" t="str">
        <f>IFERROR(VLOOKUP($A274,#REF!,30,FALSE),"0")</f>
        <v>0</v>
      </c>
      <c r="BF274" s="53" t="str">
        <f>IFERROR(VLOOKUP($A274,#REF!,30,FALSE),"0")</f>
        <v>0</v>
      </c>
      <c r="BG274" s="56">
        <f t="shared" si="95"/>
        <v>0</v>
      </c>
    </row>
    <row r="275" spans="1:104" x14ac:dyDescent="0.25">
      <c r="A275" s="53" t="str">
        <f>$A$39</f>
        <v>minemume</v>
      </c>
      <c r="B275" s="53" t="str">
        <f>IFERROR(VLOOKUP($A275,#REF!,38,FALSE),"0")</f>
        <v>0</v>
      </c>
      <c r="C275" s="53" t="str">
        <f>IFERROR(VLOOKUP($A275,#REF!,38,FALSE),"0")</f>
        <v>0</v>
      </c>
      <c r="D275" s="53" t="str">
        <f>IFERROR(VLOOKUP($A275,#REF!,38,FALSE),"0")</f>
        <v>0</v>
      </c>
      <c r="E275" s="53" t="str">
        <f>IFERROR(VLOOKUP($A275,#REF!,38,FALSE),"0")</f>
        <v>0</v>
      </c>
      <c r="F275" s="53" t="str">
        <f>IFERROR(VLOOKUP($A275,#REF!,38,FALSE),"0")</f>
        <v>0</v>
      </c>
      <c r="G275" s="53" t="str">
        <f>IFERROR(VLOOKUP($A275,#REF!,38,FALSE),"0")</f>
        <v>0</v>
      </c>
      <c r="H275" s="53" t="str">
        <f>IFERROR(VLOOKUP($A275,#REF!,38,FALSE),"0")</f>
        <v>0</v>
      </c>
      <c r="I275" s="53" t="str">
        <f>IFERROR(VLOOKUP($A275,#REF!,38,FALSE),"0")</f>
        <v>0</v>
      </c>
      <c r="J275" s="53" t="str">
        <f>IFERROR(VLOOKUP($A275,#REF!,38,FALSE),"0")</f>
        <v>0</v>
      </c>
      <c r="K275" s="53" t="str">
        <f>IFERROR(VLOOKUP($A275,#REF!,38,FALSE),"0")</f>
        <v>0</v>
      </c>
      <c r="L275" s="53" t="str">
        <f>IFERROR(VLOOKUP($A275,#REF!,38,FALSE),"0")</f>
        <v>0</v>
      </c>
      <c r="M275" s="53" t="str">
        <f>IFERROR(VLOOKUP($A275,#REF!,38,FALSE),"0")</f>
        <v>0</v>
      </c>
      <c r="N275" s="56">
        <f t="shared" si="88"/>
        <v>0</v>
      </c>
      <c r="P275" s="53" t="str">
        <f>$A$39</f>
        <v>minemume</v>
      </c>
      <c r="Q275" s="53" t="str">
        <f>IFERROR(VLOOKUP($A275,#REF!,39,FALSE),"0")</f>
        <v>0</v>
      </c>
      <c r="R275" s="53" t="str">
        <f>IFERROR(VLOOKUP($A275,#REF!,39,FALSE),"0")</f>
        <v>0</v>
      </c>
      <c r="S275" s="53" t="str">
        <f>IFERROR(VLOOKUP($A275,#REF!,39,FALSE),"0")</f>
        <v>0</v>
      </c>
      <c r="T275" s="53" t="str">
        <f>IFERROR(VLOOKUP($A275,#REF!,39,FALSE),"0")</f>
        <v>0</v>
      </c>
      <c r="U275" s="53" t="str">
        <f>IFERROR(VLOOKUP($A275,#REF!,39,FALSE),"0")</f>
        <v>0</v>
      </c>
      <c r="V275" s="53" t="str">
        <f>IFERROR(VLOOKUP($A275,#REF!,39,FALSE),"0")</f>
        <v>0</v>
      </c>
      <c r="W275" s="53" t="str">
        <f>IFERROR(VLOOKUP($A275,#REF!,39,FALSE),"0")</f>
        <v>0</v>
      </c>
      <c r="X275" s="53" t="str">
        <f>IFERROR(VLOOKUP($A275,#REF!,39,FALSE),"0")</f>
        <v>0</v>
      </c>
      <c r="Y275" s="53" t="str">
        <f>IFERROR(VLOOKUP($A275,#REF!,39,FALSE),"0")</f>
        <v>0</v>
      </c>
      <c r="Z275" s="53" t="str">
        <f>IFERROR(VLOOKUP($A275,#REF!,39,FALSE),"0")</f>
        <v>0</v>
      </c>
      <c r="AA275" s="53" t="str">
        <f>IFERROR(VLOOKUP($A275,#REF!,39,FALSE),"0")</f>
        <v>0</v>
      </c>
      <c r="AB275" s="53" t="str">
        <f>IFERROR(VLOOKUP($A275,#REF!,39,FALSE),"0")</f>
        <v>0</v>
      </c>
      <c r="AC275" s="56">
        <f t="shared" si="89"/>
        <v>0</v>
      </c>
      <c r="AE275" s="53" t="str">
        <f>$A$39</f>
        <v>minemume</v>
      </c>
      <c r="AF275" s="53" t="str">
        <f>IFERROR(VLOOKUP($A275,#REF!,40,FALSE),"0")</f>
        <v>0</v>
      </c>
      <c r="AG275" s="53" t="str">
        <f>IFERROR(VLOOKUP($A275,#REF!,40,FALSE),"0")</f>
        <v>0</v>
      </c>
      <c r="AH275" s="53" t="str">
        <f>IFERROR(VLOOKUP($A275,#REF!,40,FALSE),"0")</f>
        <v>0</v>
      </c>
      <c r="AI275" s="53" t="str">
        <f>IFERROR(VLOOKUP($A275,#REF!,40,FALSE),"0")</f>
        <v>0</v>
      </c>
      <c r="AJ275" s="53" t="str">
        <f>IFERROR(VLOOKUP($A275,#REF!,40,FALSE),"0")</f>
        <v>0</v>
      </c>
      <c r="AK275" s="53" t="str">
        <f>IFERROR(VLOOKUP($A275,#REF!,40,FALSE),"0")</f>
        <v>0</v>
      </c>
      <c r="AL275" s="53" t="str">
        <f>IFERROR(VLOOKUP($A275,#REF!,40,FALSE),"0")</f>
        <v>0</v>
      </c>
      <c r="AM275" s="53" t="str">
        <f>IFERROR(VLOOKUP($A275,#REF!,40,FALSE),"0")</f>
        <v>0</v>
      </c>
      <c r="AN275" s="53" t="str">
        <f>IFERROR(VLOOKUP($A275,#REF!,40,FALSE),"0")</f>
        <v>0</v>
      </c>
      <c r="AO275" s="53" t="str">
        <f>IFERROR(VLOOKUP($A275,#REF!,40,FALSE),"0")</f>
        <v>0</v>
      </c>
      <c r="AP275" s="53" t="str">
        <f>IFERROR(VLOOKUP($A275,#REF!,40,FALSE),"0")</f>
        <v>0</v>
      </c>
      <c r="AQ275" s="53" t="str">
        <f>IFERROR(VLOOKUP($A275,#REF!,40,FALSE),"0")</f>
        <v>0</v>
      </c>
      <c r="AR275" s="56">
        <f t="shared" si="90"/>
        <v>0</v>
      </c>
      <c r="AT275" s="53" t="str">
        <f>$A$39</f>
        <v>minemume</v>
      </c>
      <c r="AU275" s="53" t="str">
        <f>IFERROR(VLOOKUP($A275,#REF!,30,FALSE),"0")</f>
        <v>0</v>
      </c>
      <c r="AV275" s="53" t="str">
        <f>IFERROR(VLOOKUP($A275,#REF!,30,FALSE),"0")</f>
        <v>0</v>
      </c>
      <c r="AW275" s="53" t="str">
        <f>IFERROR(VLOOKUP($A275,#REF!,30,FALSE),"0")</f>
        <v>0</v>
      </c>
      <c r="AX275" s="53" t="str">
        <f>IFERROR(VLOOKUP($A275,#REF!,30,FALSE),"0")</f>
        <v>0</v>
      </c>
      <c r="AY275" s="53" t="str">
        <f>IFERROR(VLOOKUP($A275,#REF!,30,FALSE),"0")</f>
        <v>0</v>
      </c>
      <c r="AZ275" s="53" t="str">
        <f>IFERROR(VLOOKUP($A275,#REF!,30,FALSE),"0")</f>
        <v>0</v>
      </c>
      <c r="BA275" s="53" t="str">
        <f>IFERROR(VLOOKUP($A275,#REF!,30,FALSE),"0")</f>
        <v>0</v>
      </c>
      <c r="BB275" s="53" t="str">
        <f>IFERROR(VLOOKUP($A275,#REF!,30,FALSE),"0")</f>
        <v>0</v>
      </c>
      <c r="BC275" s="53" t="str">
        <f>IFERROR(VLOOKUP($A275,#REF!,30,FALSE),"0")</f>
        <v>0</v>
      </c>
      <c r="BD275" s="53" t="str">
        <f>IFERROR(VLOOKUP($A275,#REF!,30,FALSE),"0")</f>
        <v>0</v>
      </c>
      <c r="BE275" s="53" t="str">
        <f>IFERROR(VLOOKUP($A275,#REF!,30,FALSE),"0")</f>
        <v>0</v>
      </c>
      <c r="BF275" s="53" t="str">
        <f>IFERROR(VLOOKUP($A275,#REF!,30,FALSE),"0")</f>
        <v>0</v>
      </c>
      <c r="BG275" s="56">
        <f t="shared" si="95"/>
        <v>0</v>
      </c>
    </row>
    <row r="276" spans="1:104" x14ac:dyDescent="0.25">
      <c r="A276" s="53" t="e">
        <f>$A$40</f>
        <v>#REF!</v>
      </c>
      <c r="B276" s="53" t="str">
        <f>IFERROR(VLOOKUP($A276,#REF!,38,FALSE),"0")</f>
        <v>0</v>
      </c>
      <c r="C276" s="53" t="str">
        <f>IFERROR(VLOOKUP($A276,#REF!,38,FALSE),"0")</f>
        <v>0</v>
      </c>
      <c r="D276" s="53" t="str">
        <f>IFERROR(VLOOKUP($A276,#REF!,38,FALSE),"0")</f>
        <v>0</v>
      </c>
      <c r="E276" s="53" t="str">
        <f>IFERROR(VLOOKUP($A276,#REF!,38,FALSE),"0")</f>
        <v>0</v>
      </c>
      <c r="F276" s="53" t="str">
        <f>IFERROR(VLOOKUP($A276,#REF!,38,FALSE),"0")</f>
        <v>0</v>
      </c>
      <c r="G276" s="53" t="str">
        <f>IFERROR(VLOOKUP($A276,#REF!,38,FALSE),"0")</f>
        <v>0</v>
      </c>
      <c r="H276" s="53" t="str">
        <f>IFERROR(VLOOKUP($A276,#REF!,38,FALSE),"0")</f>
        <v>0</v>
      </c>
      <c r="I276" s="53" t="str">
        <f>IFERROR(VLOOKUP($A276,#REF!,38,FALSE),"0")</f>
        <v>0</v>
      </c>
      <c r="J276" s="53" t="str">
        <f>IFERROR(VLOOKUP($A276,#REF!,38,FALSE),"0")</f>
        <v>0</v>
      </c>
      <c r="K276" s="53" t="str">
        <f>IFERROR(VLOOKUP($A276,#REF!,38,FALSE),"0")</f>
        <v>0</v>
      </c>
      <c r="L276" s="53" t="str">
        <f>IFERROR(VLOOKUP($A276,#REF!,38,FALSE),"0")</f>
        <v>0</v>
      </c>
      <c r="M276" s="53" t="str">
        <f>IFERROR(VLOOKUP($A276,#REF!,38,FALSE),"0")</f>
        <v>0</v>
      </c>
      <c r="N276" s="56">
        <f t="shared" si="88"/>
        <v>0</v>
      </c>
      <c r="P276" s="53" t="e">
        <f>$A$40</f>
        <v>#REF!</v>
      </c>
      <c r="Q276" s="53" t="str">
        <f>IFERROR(VLOOKUP($A276,#REF!,39,FALSE),"0")</f>
        <v>0</v>
      </c>
      <c r="R276" s="53" t="str">
        <f>IFERROR(VLOOKUP($A276,#REF!,39,FALSE),"0")</f>
        <v>0</v>
      </c>
      <c r="S276" s="53" t="str">
        <f>IFERROR(VLOOKUP($A276,#REF!,39,FALSE),"0")</f>
        <v>0</v>
      </c>
      <c r="T276" s="53" t="str">
        <f>IFERROR(VLOOKUP($A276,#REF!,39,FALSE),"0")</f>
        <v>0</v>
      </c>
      <c r="U276" s="53" t="str">
        <f>IFERROR(VLOOKUP($A276,#REF!,39,FALSE),"0")</f>
        <v>0</v>
      </c>
      <c r="V276" s="53" t="str">
        <f>IFERROR(VLOOKUP($A276,#REF!,39,FALSE),"0")</f>
        <v>0</v>
      </c>
      <c r="W276" s="53" t="str">
        <f>IFERROR(VLOOKUP($A276,#REF!,39,FALSE),"0")</f>
        <v>0</v>
      </c>
      <c r="X276" s="53" t="str">
        <f>IFERROR(VLOOKUP($A276,#REF!,39,FALSE),"0")</f>
        <v>0</v>
      </c>
      <c r="Y276" s="53" t="str">
        <f>IFERROR(VLOOKUP($A276,#REF!,39,FALSE),"0")</f>
        <v>0</v>
      </c>
      <c r="Z276" s="53" t="str">
        <f>IFERROR(VLOOKUP($A276,#REF!,39,FALSE),"0")</f>
        <v>0</v>
      </c>
      <c r="AA276" s="53" t="str">
        <f>IFERROR(VLOOKUP($A276,#REF!,39,FALSE),"0")</f>
        <v>0</v>
      </c>
      <c r="AB276" s="53" t="str">
        <f>IFERROR(VLOOKUP($A276,#REF!,39,FALSE),"0")</f>
        <v>0</v>
      </c>
      <c r="AC276" s="56">
        <f t="shared" si="89"/>
        <v>0</v>
      </c>
      <c r="AE276" s="53" t="e">
        <f>$A$40</f>
        <v>#REF!</v>
      </c>
      <c r="AF276" s="53" t="str">
        <f>IFERROR(VLOOKUP($A276,#REF!,40,FALSE),"0")</f>
        <v>0</v>
      </c>
      <c r="AG276" s="53" t="str">
        <f>IFERROR(VLOOKUP($A276,#REF!,40,FALSE),"0")</f>
        <v>0</v>
      </c>
      <c r="AH276" s="53" t="str">
        <f>IFERROR(VLOOKUP($A276,#REF!,40,FALSE),"0")</f>
        <v>0</v>
      </c>
      <c r="AI276" s="53" t="str">
        <f>IFERROR(VLOOKUP($A276,#REF!,40,FALSE),"0")</f>
        <v>0</v>
      </c>
      <c r="AJ276" s="53" t="str">
        <f>IFERROR(VLOOKUP($A276,#REF!,40,FALSE),"0")</f>
        <v>0</v>
      </c>
      <c r="AK276" s="53" t="str">
        <f>IFERROR(VLOOKUP($A276,#REF!,40,FALSE),"0")</f>
        <v>0</v>
      </c>
      <c r="AL276" s="53" t="str">
        <f>IFERROR(VLOOKUP($A276,#REF!,40,FALSE),"0")</f>
        <v>0</v>
      </c>
      <c r="AM276" s="53" t="str">
        <f>IFERROR(VLOOKUP($A276,#REF!,40,FALSE),"0")</f>
        <v>0</v>
      </c>
      <c r="AN276" s="53" t="str">
        <f>IFERROR(VLOOKUP($A276,#REF!,40,FALSE),"0")</f>
        <v>0</v>
      </c>
      <c r="AO276" s="53" t="str">
        <f>IFERROR(VLOOKUP($A276,#REF!,40,FALSE),"0")</f>
        <v>0</v>
      </c>
      <c r="AP276" s="53" t="str">
        <f>IFERROR(VLOOKUP($A276,#REF!,40,FALSE),"0")</f>
        <v>0</v>
      </c>
      <c r="AQ276" s="53" t="str">
        <f>IFERROR(VLOOKUP($A276,#REF!,40,FALSE),"0")</f>
        <v>0</v>
      </c>
      <c r="AR276" s="56">
        <f t="shared" si="90"/>
        <v>0</v>
      </c>
      <c r="AT276" s="53" t="e">
        <f>$A$40</f>
        <v>#REF!</v>
      </c>
      <c r="AU276" s="53" t="str">
        <f>IFERROR(VLOOKUP($A276,#REF!,30,FALSE),"0")</f>
        <v>0</v>
      </c>
      <c r="AV276" s="53" t="str">
        <f>IFERROR(VLOOKUP($A276,#REF!,30,FALSE),"0")</f>
        <v>0</v>
      </c>
      <c r="AW276" s="53" t="str">
        <f>IFERROR(VLOOKUP($A276,#REF!,30,FALSE),"0")</f>
        <v>0</v>
      </c>
      <c r="AX276" s="53" t="str">
        <f>IFERROR(VLOOKUP($A276,#REF!,30,FALSE),"0")</f>
        <v>0</v>
      </c>
      <c r="AY276" s="53" t="str">
        <f>IFERROR(VLOOKUP($A276,#REF!,30,FALSE),"0")</f>
        <v>0</v>
      </c>
      <c r="AZ276" s="53" t="str">
        <f>IFERROR(VLOOKUP($A276,#REF!,30,FALSE),"0")</f>
        <v>0</v>
      </c>
      <c r="BA276" s="53" t="str">
        <f>IFERROR(VLOOKUP($A276,#REF!,30,FALSE),"0")</f>
        <v>0</v>
      </c>
      <c r="BB276" s="53" t="str">
        <f>IFERROR(VLOOKUP($A276,#REF!,30,FALSE),"0")</f>
        <v>0</v>
      </c>
      <c r="BC276" s="53" t="str">
        <f>IFERROR(VLOOKUP($A276,#REF!,30,FALSE),"0")</f>
        <v>0</v>
      </c>
      <c r="BD276" s="53" t="str">
        <f>IFERROR(VLOOKUP($A276,#REF!,30,FALSE),"0")</f>
        <v>0</v>
      </c>
      <c r="BE276" s="53" t="str">
        <f>IFERROR(VLOOKUP($A276,#REF!,30,FALSE),"0")</f>
        <v>0</v>
      </c>
      <c r="BF276" s="53" t="str">
        <f>IFERROR(VLOOKUP($A276,#REF!,30,FALSE),"0")</f>
        <v>0</v>
      </c>
      <c r="BG276" s="56">
        <f t="shared" si="95"/>
        <v>0</v>
      </c>
    </row>
    <row r="277" spans="1:104" x14ac:dyDescent="0.25">
      <c r="A277" s="53" t="str">
        <f>$A$41</f>
        <v>ainyoshi</v>
      </c>
      <c r="B277" s="53" t="str">
        <f>IFERROR(VLOOKUP($A277,#REF!,38,FALSE),"0")</f>
        <v>0</v>
      </c>
      <c r="C277" s="53" t="str">
        <f>IFERROR(VLOOKUP($A277,#REF!,38,FALSE),"0")</f>
        <v>0</v>
      </c>
      <c r="D277" s="53" t="str">
        <f>IFERROR(VLOOKUP($A277,#REF!,38,FALSE),"0")</f>
        <v>0</v>
      </c>
      <c r="E277" s="53" t="str">
        <f>IFERROR(VLOOKUP($A277,#REF!,38,FALSE),"0")</f>
        <v>0</v>
      </c>
      <c r="F277" s="53" t="str">
        <f>IFERROR(VLOOKUP($A277,#REF!,38,FALSE),"0")</f>
        <v>0</v>
      </c>
      <c r="G277" s="53" t="str">
        <f>IFERROR(VLOOKUP($A277,#REF!,38,FALSE),"0")</f>
        <v>0</v>
      </c>
      <c r="H277" s="53" t="str">
        <f>IFERROR(VLOOKUP($A277,#REF!,38,FALSE),"0")</f>
        <v>0</v>
      </c>
      <c r="I277" s="53" t="str">
        <f>IFERROR(VLOOKUP($A277,#REF!,38,FALSE),"0")</f>
        <v>0</v>
      </c>
      <c r="J277" s="53" t="str">
        <f>IFERROR(VLOOKUP($A277,#REF!,38,FALSE),"0")</f>
        <v>0</v>
      </c>
      <c r="K277" s="53" t="str">
        <f>IFERROR(VLOOKUP($A277,#REF!,38,FALSE),"0")</f>
        <v>0</v>
      </c>
      <c r="L277" s="53" t="str">
        <f>IFERROR(VLOOKUP($A277,#REF!,38,FALSE),"0")</f>
        <v>0</v>
      </c>
      <c r="M277" s="53" t="str">
        <f>IFERROR(VLOOKUP($A277,#REF!,38,FALSE),"0")</f>
        <v>0</v>
      </c>
      <c r="N277" s="56">
        <f t="shared" si="88"/>
        <v>0</v>
      </c>
      <c r="P277" s="53" t="str">
        <f>$A$41</f>
        <v>ainyoshi</v>
      </c>
      <c r="Q277" s="53" t="str">
        <f>IFERROR(VLOOKUP($A277,#REF!,39,FALSE),"0")</f>
        <v>0</v>
      </c>
      <c r="R277" s="53" t="str">
        <f>IFERROR(VLOOKUP($A277,#REF!,39,FALSE),"0")</f>
        <v>0</v>
      </c>
      <c r="S277" s="53" t="str">
        <f>IFERROR(VLOOKUP($A277,#REF!,39,FALSE),"0")</f>
        <v>0</v>
      </c>
      <c r="T277" s="53" t="str">
        <f>IFERROR(VLOOKUP($A277,#REF!,39,FALSE),"0")</f>
        <v>0</v>
      </c>
      <c r="U277" s="53" t="str">
        <f>IFERROR(VLOOKUP($A277,#REF!,39,FALSE),"0")</f>
        <v>0</v>
      </c>
      <c r="V277" s="53" t="str">
        <f>IFERROR(VLOOKUP($A277,#REF!,39,FALSE),"0")</f>
        <v>0</v>
      </c>
      <c r="W277" s="53" t="str">
        <f>IFERROR(VLOOKUP($A277,#REF!,39,FALSE),"0")</f>
        <v>0</v>
      </c>
      <c r="X277" s="53" t="str">
        <f>IFERROR(VLOOKUP($A277,#REF!,39,FALSE),"0")</f>
        <v>0</v>
      </c>
      <c r="Y277" s="53" t="str">
        <f>IFERROR(VLOOKUP($A277,#REF!,39,FALSE),"0")</f>
        <v>0</v>
      </c>
      <c r="Z277" s="53" t="str">
        <f>IFERROR(VLOOKUP($A277,#REF!,39,FALSE),"0")</f>
        <v>0</v>
      </c>
      <c r="AA277" s="53" t="str">
        <f>IFERROR(VLOOKUP($A277,#REF!,39,FALSE),"0")</f>
        <v>0</v>
      </c>
      <c r="AB277" s="53" t="str">
        <f>IFERROR(VLOOKUP($A277,#REF!,39,FALSE),"0")</f>
        <v>0</v>
      </c>
      <c r="AC277" s="56">
        <f t="shared" si="89"/>
        <v>0</v>
      </c>
      <c r="AE277" s="53" t="str">
        <f>$A$41</f>
        <v>ainyoshi</v>
      </c>
      <c r="AF277" s="53" t="str">
        <f>IFERROR(VLOOKUP($A277,#REF!,40,FALSE),"0")</f>
        <v>0</v>
      </c>
      <c r="AG277" s="53" t="str">
        <f>IFERROR(VLOOKUP($A277,#REF!,40,FALSE),"0")</f>
        <v>0</v>
      </c>
      <c r="AH277" s="53" t="str">
        <f>IFERROR(VLOOKUP($A277,#REF!,40,FALSE),"0")</f>
        <v>0</v>
      </c>
      <c r="AI277" s="53" t="str">
        <f>IFERROR(VLOOKUP($A277,#REF!,40,FALSE),"0")</f>
        <v>0</v>
      </c>
      <c r="AJ277" s="53" t="str">
        <f>IFERROR(VLOOKUP($A277,#REF!,40,FALSE),"0")</f>
        <v>0</v>
      </c>
      <c r="AK277" s="53" t="str">
        <f>IFERROR(VLOOKUP($A277,#REF!,40,FALSE),"0")</f>
        <v>0</v>
      </c>
      <c r="AL277" s="53" t="str">
        <f>IFERROR(VLOOKUP($A277,#REF!,40,FALSE),"0")</f>
        <v>0</v>
      </c>
      <c r="AM277" s="53" t="str">
        <f>IFERROR(VLOOKUP($A277,#REF!,40,FALSE),"0")</f>
        <v>0</v>
      </c>
      <c r="AN277" s="53" t="str">
        <f>IFERROR(VLOOKUP($A277,#REF!,40,FALSE),"0")</f>
        <v>0</v>
      </c>
      <c r="AO277" s="53" t="str">
        <f>IFERROR(VLOOKUP($A277,#REF!,40,FALSE),"0")</f>
        <v>0</v>
      </c>
      <c r="AP277" s="53" t="str">
        <f>IFERROR(VLOOKUP($A277,#REF!,40,FALSE),"0")</f>
        <v>0</v>
      </c>
      <c r="AQ277" s="53" t="str">
        <f>IFERROR(VLOOKUP($A277,#REF!,40,FALSE),"0")</f>
        <v>0</v>
      </c>
      <c r="AR277" s="56">
        <f t="shared" si="90"/>
        <v>0</v>
      </c>
      <c r="AT277" s="53" t="str">
        <f>$A$41</f>
        <v>ainyoshi</v>
      </c>
      <c r="AU277" s="53" t="str">
        <f>IFERROR(VLOOKUP($A277,#REF!,30,FALSE),"0")</f>
        <v>0</v>
      </c>
      <c r="AV277" s="53" t="str">
        <f>IFERROR(VLOOKUP($A277,#REF!,30,FALSE),"0")</f>
        <v>0</v>
      </c>
      <c r="AW277" s="53" t="str">
        <f>IFERROR(VLOOKUP($A277,#REF!,30,FALSE),"0")</f>
        <v>0</v>
      </c>
      <c r="AX277" s="53" t="str">
        <f>IFERROR(VLOOKUP($A277,#REF!,30,FALSE),"0")</f>
        <v>0</v>
      </c>
      <c r="AY277" s="53" t="str">
        <f>IFERROR(VLOOKUP($A277,#REF!,30,FALSE),"0")</f>
        <v>0</v>
      </c>
      <c r="AZ277" s="53" t="str">
        <f>IFERROR(VLOOKUP($A277,#REF!,30,FALSE),"0")</f>
        <v>0</v>
      </c>
      <c r="BA277" s="53" t="str">
        <f>IFERROR(VLOOKUP($A277,#REF!,30,FALSE),"0")</f>
        <v>0</v>
      </c>
      <c r="BB277" s="53" t="str">
        <f>IFERROR(VLOOKUP($A277,#REF!,30,FALSE),"0")</f>
        <v>0</v>
      </c>
      <c r="BC277" s="53" t="str">
        <f>IFERROR(VLOOKUP($A277,#REF!,30,FALSE),"0")</f>
        <v>0</v>
      </c>
      <c r="BD277" s="53" t="str">
        <f>IFERROR(VLOOKUP($A277,#REF!,30,FALSE),"0")</f>
        <v>0</v>
      </c>
      <c r="BE277" s="53" t="str">
        <f>IFERROR(VLOOKUP($A277,#REF!,30,FALSE),"0")</f>
        <v>0</v>
      </c>
      <c r="BF277" s="53" t="str">
        <f>IFERROR(VLOOKUP($A277,#REF!,30,FALSE),"0")</f>
        <v>0</v>
      </c>
      <c r="BG277" s="56">
        <f t="shared" si="95"/>
        <v>0</v>
      </c>
    </row>
    <row r="278" spans="1:104" x14ac:dyDescent="0.25">
      <c r="A278" s="53" t="e">
        <f>$A$42</f>
        <v>#REF!</v>
      </c>
      <c r="B278" s="53" t="str">
        <f>IFERROR(VLOOKUP($A278,#REF!,38,FALSE),"0")</f>
        <v>0</v>
      </c>
      <c r="C278" s="53" t="str">
        <f>IFERROR(VLOOKUP($A278,#REF!,38,FALSE),"0")</f>
        <v>0</v>
      </c>
      <c r="D278" s="53" t="str">
        <f>IFERROR(VLOOKUP($A278,#REF!,38,FALSE),"0")</f>
        <v>0</v>
      </c>
      <c r="E278" s="53" t="str">
        <f>IFERROR(VLOOKUP($A278,#REF!,38,FALSE),"0")</f>
        <v>0</v>
      </c>
      <c r="F278" s="53" t="str">
        <f>IFERROR(VLOOKUP($A278,#REF!,38,FALSE),"0")</f>
        <v>0</v>
      </c>
      <c r="G278" s="53" t="str">
        <f>IFERROR(VLOOKUP($A278,#REF!,38,FALSE),"0")</f>
        <v>0</v>
      </c>
      <c r="H278" s="53" t="str">
        <f>IFERROR(VLOOKUP($A278,#REF!,38,FALSE),"0")</f>
        <v>0</v>
      </c>
      <c r="I278" s="53" t="str">
        <f>IFERROR(VLOOKUP($A278,#REF!,38,FALSE),"0")</f>
        <v>0</v>
      </c>
      <c r="J278" s="53" t="str">
        <f>IFERROR(VLOOKUP($A278,#REF!,38,FALSE),"0")</f>
        <v>0</v>
      </c>
      <c r="K278" s="53" t="str">
        <f>IFERROR(VLOOKUP($A278,#REF!,38,FALSE),"0")</f>
        <v>0</v>
      </c>
      <c r="L278" s="53" t="str">
        <f>IFERROR(VLOOKUP($A278,#REF!,38,FALSE),"0")</f>
        <v>0</v>
      </c>
      <c r="M278" s="53" t="str">
        <f>IFERROR(VLOOKUP($A278,#REF!,38,FALSE),"0")</f>
        <v>0</v>
      </c>
      <c r="N278" s="56">
        <f t="shared" si="88"/>
        <v>0</v>
      </c>
      <c r="P278" s="53" t="e">
        <f>$A$42</f>
        <v>#REF!</v>
      </c>
      <c r="Q278" s="53" t="str">
        <f>IFERROR(VLOOKUP($A278,#REF!,39,FALSE),"0")</f>
        <v>0</v>
      </c>
      <c r="R278" s="53" t="str">
        <f>IFERROR(VLOOKUP($A278,#REF!,39,FALSE),"0")</f>
        <v>0</v>
      </c>
      <c r="S278" s="53" t="str">
        <f>IFERROR(VLOOKUP($A278,#REF!,39,FALSE),"0")</f>
        <v>0</v>
      </c>
      <c r="T278" s="53" t="str">
        <f>IFERROR(VLOOKUP($A278,#REF!,39,FALSE),"0")</f>
        <v>0</v>
      </c>
      <c r="U278" s="53" t="str">
        <f>IFERROR(VLOOKUP($A278,#REF!,39,FALSE),"0")</f>
        <v>0</v>
      </c>
      <c r="V278" s="53" t="str">
        <f>IFERROR(VLOOKUP($A278,#REF!,39,FALSE),"0")</f>
        <v>0</v>
      </c>
      <c r="W278" s="53" t="str">
        <f>IFERROR(VLOOKUP($A278,#REF!,39,FALSE),"0")</f>
        <v>0</v>
      </c>
      <c r="X278" s="53" t="str">
        <f>IFERROR(VLOOKUP($A278,#REF!,39,FALSE),"0")</f>
        <v>0</v>
      </c>
      <c r="Y278" s="53" t="str">
        <f>IFERROR(VLOOKUP($A278,#REF!,39,FALSE),"0")</f>
        <v>0</v>
      </c>
      <c r="Z278" s="53" t="str">
        <f>IFERROR(VLOOKUP($A278,#REF!,39,FALSE),"0")</f>
        <v>0</v>
      </c>
      <c r="AA278" s="53" t="str">
        <f>IFERROR(VLOOKUP($A278,#REF!,39,FALSE),"0")</f>
        <v>0</v>
      </c>
      <c r="AB278" s="53" t="str">
        <f>IFERROR(VLOOKUP($A278,#REF!,39,FALSE),"0")</f>
        <v>0</v>
      </c>
      <c r="AC278" s="56">
        <f t="shared" si="89"/>
        <v>0</v>
      </c>
      <c r="AE278" s="53" t="e">
        <f>$A$42</f>
        <v>#REF!</v>
      </c>
      <c r="AF278" s="53" t="str">
        <f>IFERROR(VLOOKUP($A278,#REF!,40,FALSE),"0")</f>
        <v>0</v>
      </c>
      <c r="AG278" s="53" t="str">
        <f>IFERROR(VLOOKUP($A278,#REF!,40,FALSE),"0")</f>
        <v>0</v>
      </c>
      <c r="AH278" s="53" t="str">
        <f>IFERROR(VLOOKUP($A278,#REF!,40,FALSE),"0")</f>
        <v>0</v>
      </c>
      <c r="AI278" s="53" t="str">
        <f>IFERROR(VLOOKUP($A278,#REF!,40,FALSE),"0")</f>
        <v>0</v>
      </c>
      <c r="AJ278" s="53" t="str">
        <f>IFERROR(VLOOKUP($A278,#REF!,40,FALSE),"0")</f>
        <v>0</v>
      </c>
      <c r="AK278" s="53" t="str">
        <f>IFERROR(VLOOKUP($A278,#REF!,40,FALSE),"0")</f>
        <v>0</v>
      </c>
      <c r="AL278" s="53" t="str">
        <f>IFERROR(VLOOKUP($A278,#REF!,40,FALSE),"0")</f>
        <v>0</v>
      </c>
      <c r="AM278" s="53" t="str">
        <f>IFERROR(VLOOKUP($A278,#REF!,40,FALSE),"0")</f>
        <v>0</v>
      </c>
      <c r="AN278" s="53" t="str">
        <f>IFERROR(VLOOKUP($A278,#REF!,40,FALSE),"0")</f>
        <v>0</v>
      </c>
      <c r="AO278" s="53" t="str">
        <f>IFERROR(VLOOKUP($A278,#REF!,40,FALSE),"0")</f>
        <v>0</v>
      </c>
      <c r="AP278" s="53" t="str">
        <f>IFERROR(VLOOKUP($A278,#REF!,40,FALSE),"0")</f>
        <v>0</v>
      </c>
      <c r="AQ278" s="53" t="str">
        <f>IFERROR(VLOOKUP($A278,#REF!,40,FALSE),"0")</f>
        <v>0</v>
      </c>
      <c r="AR278" s="56">
        <f t="shared" si="90"/>
        <v>0</v>
      </c>
      <c r="AT278" s="53" t="e">
        <f>$A$42</f>
        <v>#REF!</v>
      </c>
      <c r="AU278" s="53" t="str">
        <f>IFERROR(VLOOKUP($A278,#REF!,30,FALSE),"0")</f>
        <v>0</v>
      </c>
      <c r="AV278" s="53" t="str">
        <f>IFERROR(VLOOKUP($A278,#REF!,30,FALSE),"0")</f>
        <v>0</v>
      </c>
      <c r="AW278" s="53" t="str">
        <f>IFERROR(VLOOKUP($A278,#REF!,30,FALSE),"0")</f>
        <v>0</v>
      </c>
      <c r="AX278" s="53" t="str">
        <f>IFERROR(VLOOKUP($A278,#REF!,30,FALSE),"0")</f>
        <v>0</v>
      </c>
      <c r="AY278" s="53" t="str">
        <f>IFERROR(VLOOKUP($A278,#REF!,30,FALSE),"0")</f>
        <v>0</v>
      </c>
      <c r="AZ278" s="53" t="str">
        <f>IFERROR(VLOOKUP($A278,#REF!,30,FALSE),"0")</f>
        <v>0</v>
      </c>
      <c r="BA278" s="53" t="str">
        <f>IFERROR(VLOOKUP($A278,#REF!,30,FALSE),"0")</f>
        <v>0</v>
      </c>
      <c r="BB278" s="53" t="str">
        <f>IFERROR(VLOOKUP($A278,#REF!,30,FALSE),"0")</f>
        <v>0</v>
      </c>
      <c r="BC278" s="53" t="str">
        <f>IFERROR(VLOOKUP($A278,#REF!,30,FALSE),"0")</f>
        <v>0</v>
      </c>
      <c r="BD278" s="53" t="str">
        <f>IFERROR(VLOOKUP($A278,#REF!,30,FALSE),"0")</f>
        <v>0</v>
      </c>
      <c r="BE278" s="53" t="str">
        <f>IFERROR(VLOOKUP($A278,#REF!,30,FALSE),"0")</f>
        <v>0</v>
      </c>
      <c r="BF278" s="53" t="str">
        <f>IFERROR(VLOOKUP($A278,#REF!,30,FALSE),"0")</f>
        <v>0</v>
      </c>
      <c r="BG278" s="56">
        <f t="shared" si="95"/>
        <v>0</v>
      </c>
    </row>
    <row r="279" spans="1:104" x14ac:dyDescent="0.25">
      <c r="A279" s="53" t="str">
        <f>$A$43</f>
        <v>mumasasn</v>
      </c>
      <c r="B279" s="53" t="str">
        <f>IFERROR(VLOOKUP($A279,#REF!,38,FALSE),"0")</f>
        <v>0</v>
      </c>
      <c r="C279" s="53" t="str">
        <f>IFERROR(VLOOKUP($A279,#REF!,38,FALSE),"0")</f>
        <v>0</v>
      </c>
      <c r="D279" s="53" t="str">
        <f>IFERROR(VLOOKUP($A279,#REF!,38,FALSE),"0")</f>
        <v>0</v>
      </c>
      <c r="E279" s="53" t="str">
        <f>IFERROR(VLOOKUP($A279,#REF!,38,FALSE),"0")</f>
        <v>0</v>
      </c>
      <c r="F279" s="53" t="str">
        <f>IFERROR(VLOOKUP($A279,#REF!,38,FALSE),"0")</f>
        <v>0</v>
      </c>
      <c r="G279" s="53" t="str">
        <f>IFERROR(VLOOKUP($A279,#REF!,38,FALSE),"0")</f>
        <v>0</v>
      </c>
      <c r="H279" s="53" t="str">
        <f>IFERROR(VLOOKUP($A279,#REF!,38,FALSE),"0")</f>
        <v>0</v>
      </c>
      <c r="I279" s="53" t="str">
        <f>IFERROR(VLOOKUP($A279,#REF!,38,FALSE),"0")</f>
        <v>0</v>
      </c>
      <c r="J279" s="53" t="str">
        <f>IFERROR(VLOOKUP($A279,#REF!,38,FALSE),"0")</f>
        <v>0</v>
      </c>
      <c r="K279" s="53" t="str">
        <f>IFERROR(VLOOKUP($A279,#REF!,38,FALSE),"0")</f>
        <v>0</v>
      </c>
      <c r="L279" s="53" t="str">
        <f>IFERROR(VLOOKUP($A279,#REF!,38,FALSE),"0")</f>
        <v>0</v>
      </c>
      <c r="M279" s="53" t="str">
        <f>IFERROR(VLOOKUP($A279,#REF!,38,FALSE),"0")</f>
        <v>0</v>
      </c>
      <c r="N279" s="56">
        <f t="shared" si="88"/>
        <v>0</v>
      </c>
      <c r="P279" s="53" t="str">
        <f>$A$43</f>
        <v>mumasasn</v>
      </c>
      <c r="Q279" s="53" t="str">
        <f>IFERROR(VLOOKUP($A279,#REF!,39,FALSE),"0")</f>
        <v>0</v>
      </c>
      <c r="R279" s="53" t="str">
        <f>IFERROR(VLOOKUP($A279,#REF!,39,FALSE),"0")</f>
        <v>0</v>
      </c>
      <c r="S279" s="53" t="str">
        <f>IFERROR(VLOOKUP($A279,#REF!,39,FALSE),"0")</f>
        <v>0</v>
      </c>
      <c r="T279" s="53" t="str">
        <f>IFERROR(VLOOKUP($A279,#REF!,39,FALSE),"0")</f>
        <v>0</v>
      </c>
      <c r="U279" s="53" t="str">
        <f>IFERROR(VLOOKUP($A279,#REF!,39,FALSE),"0")</f>
        <v>0</v>
      </c>
      <c r="V279" s="53" t="str">
        <f>IFERROR(VLOOKUP($A279,#REF!,39,FALSE),"0")</f>
        <v>0</v>
      </c>
      <c r="W279" s="53" t="str">
        <f>IFERROR(VLOOKUP($A279,#REF!,39,FALSE),"0")</f>
        <v>0</v>
      </c>
      <c r="X279" s="53" t="str">
        <f>IFERROR(VLOOKUP($A279,#REF!,39,FALSE),"0")</f>
        <v>0</v>
      </c>
      <c r="Y279" s="53" t="str">
        <f>IFERROR(VLOOKUP($A279,#REF!,39,FALSE),"0")</f>
        <v>0</v>
      </c>
      <c r="Z279" s="53" t="str">
        <f>IFERROR(VLOOKUP($A279,#REF!,39,FALSE),"0")</f>
        <v>0</v>
      </c>
      <c r="AA279" s="53" t="str">
        <f>IFERROR(VLOOKUP($A279,#REF!,39,FALSE),"0")</f>
        <v>0</v>
      </c>
      <c r="AB279" s="53" t="str">
        <f>IFERROR(VLOOKUP($A279,#REF!,39,FALSE),"0")</f>
        <v>0</v>
      </c>
      <c r="AC279" s="56">
        <f t="shared" si="89"/>
        <v>0</v>
      </c>
      <c r="AE279" s="53" t="str">
        <f>$A$43</f>
        <v>mumasasn</v>
      </c>
      <c r="AF279" s="53" t="str">
        <f>IFERROR(VLOOKUP($A279,#REF!,40,FALSE),"0")</f>
        <v>0</v>
      </c>
      <c r="AG279" s="53" t="str">
        <f>IFERROR(VLOOKUP($A279,#REF!,40,FALSE),"0")</f>
        <v>0</v>
      </c>
      <c r="AH279" s="53" t="str">
        <f>IFERROR(VLOOKUP($A279,#REF!,40,FALSE),"0")</f>
        <v>0</v>
      </c>
      <c r="AI279" s="53" t="str">
        <f>IFERROR(VLOOKUP($A279,#REF!,40,FALSE),"0")</f>
        <v>0</v>
      </c>
      <c r="AJ279" s="53" t="str">
        <f>IFERROR(VLOOKUP($A279,#REF!,40,FALSE),"0")</f>
        <v>0</v>
      </c>
      <c r="AK279" s="53" t="str">
        <f>IFERROR(VLOOKUP($A279,#REF!,40,FALSE),"0")</f>
        <v>0</v>
      </c>
      <c r="AL279" s="53" t="str">
        <f>IFERROR(VLOOKUP($A279,#REF!,40,FALSE),"0")</f>
        <v>0</v>
      </c>
      <c r="AM279" s="53" t="str">
        <f>IFERROR(VLOOKUP($A279,#REF!,40,FALSE),"0")</f>
        <v>0</v>
      </c>
      <c r="AN279" s="53" t="str">
        <f>IFERROR(VLOOKUP($A279,#REF!,40,FALSE),"0")</f>
        <v>0</v>
      </c>
      <c r="AO279" s="53" t="str">
        <f>IFERROR(VLOOKUP($A279,#REF!,40,FALSE),"0")</f>
        <v>0</v>
      </c>
      <c r="AP279" s="53" t="str">
        <f>IFERROR(VLOOKUP($A279,#REF!,40,FALSE),"0")</f>
        <v>0</v>
      </c>
      <c r="AQ279" s="53" t="str">
        <f>IFERROR(VLOOKUP($A279,#REF!,40,FALSE),"0")</f>
        <v>0</v>
      </c>
      <c r="AR279" s="56">
        <f t="shared" si="90"/>
        <v>0</v>
      </c>
      <c r="AT279" s="53" t="str">
        <f>$A$43</f>
        <v>mumasasn</v>
      </c>
      <c r="AU279" s="53" t="str">
        <f>IFERROR(VLOOKUP($A279,#REF!,30,FALSE),"0")</f>
        <v>0</v>
      </c>
      <c r="AV279" s="53" t="str">
        <f>IFERROR(VLOOKUP($A279,#REF!,30,FALSE),"0")</f>
        <v>0</v>
      </c>
      <c r="AW279" s="53" t="str">
        <f>IFERROR(VLOOKUP($A279,#REF!,30,FALSE),"0")</f>
        <v>0</v>
      </c>
      <c r="AX279" s="53" t="str">
        <f>IFERROR(VLOOKUP($A279,#REF!,30,FALSE),"0")</f>
        <v>0</v>
      </c>
      <c r="AY279" s="53" t="str">
        <f>IFERROR(VLOOKUP($A279,#REF!,30,FALSE),"0")</f>
        <v>0</v>
      </c>
      <c r="AZ279" s="53" t="str">
        <f>IFERROR(VLOOKUP($A279,#REF!,30,FALSE),"0")</f>
        <v>0</v>
      </c>
      <c r="BA279" s="53" t="str">
        <f>IFERROR(VLOOKUP($A279,#REF!,30,FALSE),"0")</f>
        <v>0</v>
      </c>
      <c r="BB279" s="53" t="str">
        <f>IFERROR(VLOOKUP($A279,#REF!,30,FALSE),"0")</f>
        <v>0</v>
      </c>
      <c r="BC279" s="53" t="str">
        <f>IFERROR(VLOOKUP($A279,#REF!,30,FALSE),"0")</f>
        <v>0</v>
      </c>
      <c r="BD279" s="53" t="str">
        <f>IFERROR(VLOOKUP($A279,#REF!,30,FALSE),"0")</f>
        <v>0</v>
      </c>
      <c r="BE279" s="53" t="str">
        <f>IFERROR(VLOOKUP($A279,#REF!,30,FALSE),"0")</f>
        <v>0</v>
      </c>
      <c r="BF279" s="53" t="str">
        <f>IFERROR(VLOOKUP($A279,#REF!,30,FALSE),"0")</f>
        <v>0</v>
      </c>
      <c r="BG279" s="56">
        <f t="shared" si="95"/>
        <v>0</v>
      </c>
    </row>
    <row r="280" spans="1:104" x14ac:dyDescent="0.25">
      <c r="A280" s="53" t="e">
        <f>$A$44</f>
        <v>#REF!</v>
      </c>
      <c r="B280" s="53" t="str">
        <f>IFERROR(VLOOKUP($A280,#REF!,38,FALSE),"0")</f>
        <v>0</v>
      </c>
      <c r="C280" s="53" t="str">
        <f>IFERROR(VLOOKUP($A280,#REF!,38,FALSE),"0")</f>
        <v>0</v>
      </c>
      <c r="D280" s="53" t="str">
        <f>IFERROR(VLOOKUP($A280,#REF!,38,FALSE),"0")</f>
        <v>0</v>
      </c>
      <c r="E280" s="53" t="str">
        <f>IFERROR(VLOOKUP($A280,#REF!,38,FALSE),"0")</f>
        <v>0</v>
      </c>
      <c r="F280" s="53" t="str">
        <f>IFERROR(VLOOKUP($A280,#REF!,38,FALSE),"0")</f>
        <v>0</v>
      </c>
      <c r="G280" s="53" t="str">
        <f>IFERROR(VLOOKUP($A280,#REF!,38,FALSE),"0")</f>
        <v>0</v>
      </c>
      <c r="H280" s="53" t="str">
        <f>IFERROR(VLOOKUP($A280,#REF!,38,FALSE),"0")</f>
        <v>0</v>
      </c>
      <c r="I280" s="53" t="str">
        <f>IFERROR(VLOOKUP($A280,#REF!,38,FALSE),"0")</f>
        <v>0</v>
      </c>
      <c r="J280" s="53" t="str">
        <f>IFERROR(VLOOKUP($A280,#REF!,38,FALSE),"0")</f>
        <v>0</v>
      </c>
      <c r="K280" s="53" t="str">
        <f>IFERROR(VLOOKUP($A280,#REF!,38,FALSE),"0")</f>
        <v>0</v>
      </c>
      <c r="L280" s="53" t="str">
        <f>IFERROR(VLOOKUP($A280,#REF!,38,FALSE),"0")</f>
        <v>0</v>
      </c>
      <c r="M280" s="53" t="str">
        <f>IFERROR(VLOOKUP($A280,#REF!,38,FALSE),"0")</f>
        <v>0</v>
      </c>
      <c r="N280" s="56">
        <f t="shared" si="88"/>
        <v>0</v>
      </c>
      <c r="P280" s="53" t="e">
        <f>$A$44</f>
        <v>#REF!</v>
      </c>
      <c r="Q280" s="53" t="str">
        <f>IFERROR(VLOOKUP($A280,#REF!,39,FALSE),"0")</f>
        <v>0</v>
      </c>
      <c r="R280" s="53" t="str">
        <f>IFERROR(VLOOKUP($A280,#REF!,39,FALSE),"0")</f>
        <v>0</v>
      </c>
      <c r="S280" s="53" t="str">
        <f>IFERROR(VLOOKUP($A280,#REF!,39,FALSE),"0")</f>
        <v>0</v>
      </c>
      <c r="T280" s="53" t="str">
        <f>IFERROR(VLOOKUP($A280,#REF!,39,FALSE),"0")</f>
        <v>0</v>
      </c>
      <c r="U280" s="53" t="str">
        <f>IFERROR(VLOOKUP($A280,#REF!,39,FALSE),"0")</f>
        <v>0</v>
      </c>
      <c r="V280" s="53" t="str">
        <f>IFERROR(VLOOKUP($A280,#REF!,39,FALSE),"0")</f>
        <v>0</v>
      </c>
      <c r="W280" s="53" t="str">
        <f>IFERROR(VLOOKUP($A280,#REF!,39,FALSE),"0")</f>
        <v>0</v>
      </c>
      <c r="X280" s="53" t="str">
        <f>IFERROR(VLOOKUP($A280,#REF!,39,FALSE),"0")</f>
        <v>0</v>
      </c>
      <c r="Y280" s="53" t="str">
        <f>IFERROR(VLOOKUP($A280,#REF!,39,FALSE),"0")</f>
        <v>0</v>
      </c>
      <c r="Z280" s="53" t="str">
        <f>IFERROR(VLOOKUP($A280,#REF!,39,FALSE),"0")</f>
        <v>0</v>
      </c>
      <c r="AA280" s="53" t="str">
        <f>IFERROR(VLOOKUP($A280,#REF!,39,FALSE),"0")</f>
        <v>0</v>
      </c>
      <c r="AB280" s="53" t="str">
        <f>IFERROR(VLOOKUP($A280,#REF!,39,FALSE),"0")</f>
        <v>0</v>
      </c>
      <c r="AC280" s="56">
        <f t="shared" si="89"/>
        <v>0</v>
      </c>
      <c r="AE280" s="53" t="e">
        <f>$A$44</f>
        <v>#REF!</v>
      </c>
      <c r="AF280" s="53" t="str">
        <f>IFERROR(VLOOKUP($A280,#REF!,40,FALSE),"0")</f>
        <v>0</v>
      </c>
      <c r="AG280" s="53" t="str">
        <f>IFERROR(VLOOKUP($A280,#REF!,40,FALSE),"0")</f>
        <v>0</v>
      </c>
      <c r="AH280" s="53" t="str">
        <f>IFERROR(VLOOKUP($A280,#REF!,40,FALSE),"0")</f>
        <v>0</v>
      </c>
      <c r="AI280" s="53" t="str">
        <f>IFERROR(VLOOKUP($A280,#REF!,40,FALSE),"0")</f>
        <v>0</v>
      </c>
      <c r="AJ280" s="53" t="str">
        <f>IFERROR(VLOOKUP($A280,#REF!,40,FALSE),"0")</f>
        <v>0</v>
      </c>
      <c r="AK280" s="53" t="str">
        <f>IFERROR(VLOOKUP($A280,#REF!,40,FALSE),"0")</f>
        <v>0</v>
      </c>
      <c r="AL280" s="53" t="str">
        <f>IFERROR(VLOOKUP($A280,#REF!,40,FALSE),"0")</f>
        <v>0</v>
      </c>
      <c r="AM280" s="53" t="str">
        <f>IFERROR(VLOOKUP($A280,#REF!,40,FALSE),"0")</f>
        <v>0</v>
      </c>
      <c r="AN280" s="53" t="str">
        <f>IFERROR(VLOOKUP($A280,#REF!,40,FALSE),"0")</f>
        <v>0</v>
      </c>
      <c r="AO280" s="53" t="str">
        <f>IFERROR(VLOOKUP($A280,#REF!,40,FALSE),"0")</f>
        <v>0</v>
      </c>
      <c r="AP280" s="53" t="str">
        <f>IFERROR(VLOOKUP($A280,#REF!,40,FALSE),"0")</f>
        <v>0</v>
      </c>
      <c r="AQ280" s="53" t="str">
        <f>IFERROR(VLOOKUP($A280,#REF!,40,FALSE),"0")</f>
        <v>0</v>
      </c>
      <c r="AR280" s="56">
        <f t="shared" si="90"/>
        <v>0</v>
      </c>
      <c r="AT280" s="53" t="e">
        <f>$A$44</f>
        <v>#REF!</v>
      </c>
      <c r="AU280" s="53" t="str">
        <f>IFERROR(VLOOKUP($A280,#REF!,30,FALSE),"0")</f>
        <v>0</v>
      </c>
      <c r="AV280" s="53" t="str">
        <f>IFERROR(VLOOKUP($A280,#REF!,30,FALSE),"0")</f>
        <v>0</v>
      </c>
      <c r="AW280" s="53" t="str">
        <f>IFERROR(VLOOKUP($A280,#REF!,30,FALSE),"0")</f>
        <v>0</v>
      </c>
      <c r="AX280" s="53" t="str">
        <f>IFERROR(VLOOKUP($A280,#REF!,30,FALSE),"0")</f>
        <v>0</v>
      </c>
      <c r="AY280" s="53" t="str">
        <f>IFERROR(VLOOKUP($A280,#REF!,30,FALSE),"0")</f>
        <v>0</v>
      </c>
      <c r="AZ280" s="53" t="str">
        <f>IFERROR(VLOOKUP($A280,#REF!,30,FALSE),"0")</f>
        <v>0</v>
      </c>
      <c r="BA280" s="53" t="str">
        <f>IFERROR(VLOOKUP($A280,#REF!,30,FALSE),"0")</f>
        <v>0</v>
      </c>
      <c r="BB280" s="53" t="str">
        <f>IFERROR(VLOOKUP($A280,#REF!,30,FALSE),"0")</f>
        <v>0</v>
      </c>
      <c r="BC280" s="53" t="str">
        <f>IFERROR(VLOOKUP($A280,#REF!,30,FALSE),"0")</f>
        <v>0</v>
      </c>
      <c r="BD280" s="53" t="str">
        <f>IFERROR(VLOOKUP($A280,#REF!,30,FALSE),"0")</f>
        <v>0</v>
      </c>
      <c r="BE280" s="53" t="str">
        <f>IFERROR(VLOOKUP($A280,#REF!,30,FALSE),"0")</f>
        <v>0</v>
      </c>
      <c r="BF280" s="53" t="str">
        <f>IFERROR(VLOOKUP($A280,#REF!,30,FALSE),"0")</f>
        <v>0</v>
      </c>
      <c r="BG280" s="56">
        <f t="shared" si="95"/>
        <v>0</v>
      </c>
    </row>
    <row r="281" spans="1:104" x14ac:dyDescent="0.25">
      <c r="A281" s="53" t="str">
        <f>$A$45</f>
        <v>kentoksu</v>
      </c>
      <c r="B281" s="53" t="str">
        <f>IFERROR(VLOOKUP($A281,#REF!,38,FALSE),"0")</f>
        <v>0</v>
      </c>
      <c r="C281" s="53" t="str">
        <f>IFERROR(VLOOKUP($A281,#REF!,38,FALSE),"0")</f>
        <v>0</v>
      </c>
      <c r="D281" s="53" t="str">
        <f>IFERROR(VLOOKUP($A281,#REF!,38,FALSE),"0")</f>
        <v>0</v>
      </c>
      <c r="E281" s="53" t="str">
        <f>IFERROR(VLOOKUP($A281,#REF!,38,FALSE),"0")</f>
        <v>0</v>
      </c>
      <c r="F281" s="53" t="str">
        <f>IFERROR(VLOOKUP($A281,#REF!,38,FALSE),"0")</f>
        <v>0</v>
      </c>
      <c r="G281" s="53" t="str">
        <f>IFERROR(VLOOKUP($A281,#REF!,38,FALSE),"0")</f>
        <v>0</v>
      </c>
      <c r="H281" s="53" t="str">
        <f>IFERROR(VLOOKUP($A281,#REF!,38,FALSE),"0")</f>
        <v>0</v>
      </c>
      <c r="I281" s="53" t="str">
        <f>IFERROR(VLOOKUP($A281,#REF!,38,FALSE),"0")</f>
        <v>0</v>
      </c>
      <c r="J281" s="53" t="str">
        <f>IFERROR(VLOOKUP($A281,#REF!,38,FALSE),"0")</f>
        <v>0</v>
      </c>
      <c r="K281" s="53" t="str">
        <f>IFERROR(VLOOKUP($A281,#REF!,38,FALSE),"0")</f>
        <v>0</v>
      </c>
      <c r="L281" s="53" t="str">
        <f>IFERROR(VLOOKUP($A281,#REF!,38,FALSE),"0")</f>
        <v>0</v>
      </c>
      <c r="M281" s="53" t="str">
        <f>IFERROR(VLOOKUP($A281,#REF!,38,FALSE),"0")</f>
        <v>0</v>
      </c>
      <c r="N281" s="56">
        <f t="shared" si="88"/>
        <v>0</v>
      </c>
      <c r="P281" s="53" t="str">
        <f>$A$45</f>
        <v>kentoksu</v>
      </c>
      <c r="Q281" s="53" t="str">
        <f>IFERROR(VLOOKUP($A281,#REF!,39,FALSE),"0")</f>
        <v>0</v>
      </c>
      <c r="R281" s="53" t="str">
        <f>IFERROR(VLOOKUP($A281,#REF!,39,FALSE),"0")</f>
        <v>0</v>
      </c>
      <c r="S281" s="53" t="str">
        <f>IFERROR(VLOOKUP($A281,#REF!,39,FALSE),"0")</f>
        <v>0</v>
      </c>
      <c r="T281" s="53" t="str">
        <f>IFERROR(VLOOKUP($A281,#REF!,39,FALSE),"0")</f>
        <v>0</v>
      </c>
      <c r="U281" s="53" t="str">
        <f>IFERROR(VLOOKUP($A281,#REF!,39,FALSE),"0")</f>
        <v>0</v>
      </c>
      <c r="V281" s="53" t="str">
        <f>IFERROR(VLOOKUP($A281,#REF!,39,FALSE),"0")</f>
        <v>0</v>
      </c>
      <c r="W281" s="53" t="str">
        <f>IFERROR(VLOOKUP($A281,#REF!,39,FALSE),"0")</f>
        <v>0</v>
      </c>
      <c r="X281" s="53" t="str">
        <f>IFERROR(VLOOKUP($A281,#REF!,39,FALSE),"0")</f>
        <v>0</v>
      </c>
      <c r="Y281" s="53" t="str">
        <f>IFERROR(VLOOKUP($A281,#REF!,39,FALSE),"0")</f>
        <v>0</v>
      </c>
      <c r="Z281" s="53" t="str">
        <f>IFERROR(VLOOKUP($A281,#REF!,39,FALSE),"0")</f>
        <v>0</v>
      </c>
      <c r="AA281" s="53" t="str">
        <f>IFERROR(VLOOKUP($A281,#REF!,39,FALSE),"0")</f>
        <v>0</v>
      </c>
      <c r="AB281" s="53" t="str">
        <f>IFERROR(VLOOKUP($A281,#REF!,39,FALSE),"0")</f>
        <v>0</v>
      </c>
      <c r="AC281" s="56">
        <f t="shared" si="89"/>
        <v>0</v>
      </c>
      <c r="AE281" s="53" t="str">
        <f>$A$45</f>
        <v>kentoksu</v>
      </c>
      <c r="AF281" s="53" t="str">
        <f>IFERROR(VLOOKUP($A281,#REF!,40,FALSE),"0")</f>
        <v>0</v>
      </c>
      <c r="AG281" s="53" t="str">
        <f>IFERROR(VLOOKUP($A281,#REF!,40,FALSE),"0")</f>
        <v>0</v>
      </c>
      <c r="AH281" s="53" t="str">
        <f>IFERROR(VLOOKUP($A281,#REF!,40,FALSE),"0")</f>
        <v>0</v>
      </c>
      <c r="AI281" s="53" t="str">
        <f>IFERROR(VLOOKUP($A281,#REF!,40,FALSE),"0")</f>
        <v>0</v>
      </c>
      <c r="AJ281" s="53" t="str">
        <f>IFERROR(VLOOKUP($A281,#REF!,40,FALSE),"0")</f>
        <v>0</v>
      </c>
      <c r="AK281" s="53" t="str">
        <f>IFERROR(VLOOKUP($A281,#REF!,40,FALSE),"0")</f>
        <v>0</v>
      </c>
      <c r="AL281" s="53" t="str">
        <f>IFERROR(VLOOKUP($A281,#REF!,40,FALSE),"0")</f>
        <v>0</v>
      </c>
      <c r="AM281" s="53" t="str">
        <f>IFERROR(VLOOKUP($A281,#REF!,40,FALSE),"0")</f>
        <v>0</v>
      </c>
      <c r="AN281" s="53" t="str">
        <f>IFERROR(VLOOKUP($A281,#REF!,40,FALSE),"0")</f>
        <v>0</v>
      </c>
      <c r="AO281" s="53" t="str">
        <f>IFERROR(VLOOKUP($A281,#REF!,40,FALSE),"0")</f>
        <v>0</v>
      </c>
      <c r="AP281" s="53" t="str">
        <f>IFERROR(VLOOKUP($A281,#REF!,40,FALSE),"0")</f>
        <v>0</v>
      </c>
      <c r="AQ281" s="53" t="str">
        <f>IFERROR(VLOOKUP($A281,#REF!,40,FALSE),"0")</f>
        <v>0</v>
      </c>
      <c r="AR281" s="56">
        <f t="shared" si="90"/>
        <v>0</v>
      </c>
      <c r="AT281" s="53" t="str">
        <f>$A$45</f>
        <v>kentoksu</v>
      </c>
      <c r="AU281" s="53" t="str">
        <f>IFERROR(VLOOKUP($A281,#REF!,30,FALSE),"0")</f>
        <v>0</v>
      </c>
      <c r="AV281" s="53" t="str">
        <f>IFERROR(VLOOKUP($A281,#REF!,30,FALSE),"0")</f>
        <v>0</v>
      </c>
      <c r="AW281" s="53" t="str">
        <f>IFERROR(VLOOKUP($A281,#REF!,30,FALSE),"0")</f>
        <v>0</v>
      </c>
      <c r="AX281" s="53" t="str">
        <f>IFERROR(VLOOKUP($A281,#REF!,30,FALSE),"0")</f>
        <v>0</v>
      </c>
      <c r="AY281" s="53" t="str">
        <f>IFERROR(VLOOKUP($A281,#REF!,30,FALSE),"0")</f>
        <v>0</v>
      </c>
      <c r="AZ281" s="53" t="str">
        <f>IFERROR(VLOOKUP($A281,#REF!,30,FALSE),"0")</f>
        <v>0</v>
      </c>
      <c r="BA281" s="53" t="str">
        <f>IFERROR(VLOOKUP($A281,#REF!,30,FALSE),"0")</f>
        <v>0</v>
      </c>
      <c r="BB281" s="53" t="str">
        <f>IFERROR(VLOOKUP($A281,#REF!,30,FALSE),"0")</f>
        <v>0</v>
      </c>
      <c r="BC281" s="53" t="str">
        <f>IFERROR(VLOOKUP($A281,#REF!,30,FALSE),"0")</f>
        <v>0</v>
      </c>
      <c r="BD281" s="53" t="str">
        <f>IFERROR(VLOOKUP($A281,#REF!,30,FALSE),"0")</f>
        <v>0</v>
      </c>
      <c r="BE281" s="53" t="str">
        <f>IFERROR(VLOOKUP($A281,#REF!,30,FALSE),"0")</f>
        <v>0</v>
      </c>
      <c r="BF281" s="53" t="str">
        <f>IFERROR(VLOOKUP($A281,#REF!,30,FALSE),"0")</f>
        <v>0</v>
      </c>
      <c r="BG281" s="56">
        <f t="shared" si="95"/>
        <v>0</v>
      </c>
    </row>
    <row r="282" spans="1:104" x14ac:dyDescent="0.25">
      <c r="A282" s="53" t="e">
        <f>$A$46</f>
        <v>#REF!</v>
      </c>
      <c r="B282" s="53" t="str">
        <f>IFERROR(VLOOKUP($A282,#REF!,38,FALSE),"0")</f>
        <v>0</v>
      </c>
      <c r="C282" s="53" t="str">
        <f>IFERROR(VLOOKUP($A282,#REF!,38,FALSE),"0")</f>
        <v>0</v>
      </c>
      <c r="D282" s="53" t="str">
        <f>IFERROR(VLOOKUP($A282,#REF!,38,FALSE),"0")</f>
        <v>0</v>
      </c>
      <c r="E282" s="53" t="str">
        <f>IFERROR(VLOOKUP($A282,#REF!,38,FALSE),"0")</f>
        <v>0</v>
      </c>
      <c r="F282" s="53" t="str">
        <f>IFERROR(VLOOKUP($A282,#REF!,38,FALSE),"0")</f>
        <v>0</v>
      </c>
      <c r="G282" s="53" t="str">
        <f>IFERROR(VLOOKUP($A282,#REF!,38,FALSE),"0")</f>
        <v>0</v>
      </c>
      <c r="H282" s="53" t="str">
        <f>IFERROR(VLOOKUP($A282,#REF!,38,FALSE),"0")</f>
        <v>0</v>
      </c>
      <c r="I282" s="53" t="str">
        <f>IFERROR(VLOOKUP($A282,#REF!,38,FALSE),"0")</f>
        <v>0</v>
      </c>
      <c r="J282" s="53" t="str">
        <f>IFERROR(VLOOKUP($A282,#REF!,38,FALSE),"0")</f>
        <v>0</v>
      </c>
      <c r="K282" s="53" t="str">
        <f>IFERROR(VLOOKUP($A282,#REF!,38,FALSE),"0")</f>
        <v>0</v>
      </c>
      <c r="L282" s="53" t="str">
        <f>IFERROR(VLOOKUP($A282,#REF!,38,FALSE),"0")</f>
        <v>0</v>
      </c>
      <c r="M282" s="53" t="str">
        <f>IFERROR(VLOOKUP($A282,#REF!,38,FALSE),"0")</f>
        <v>0</v>
      </c>
      <c r="N282" s="56">
        <f t="shared" si="88"/>
        <v>0</v>
      </c>
      <c r="P282" s="53" t="e">
        <f>$A$46</f>
        <v>#REF!</v>
      </c>
      <c r="Q282" s="53" t="str">
        <f>IFERROR(VLOOKUP($A282,#REF!,39,FALSE),"0")</f>
        <v>0</v>
      </c>
      <c r="R282" s="53" t="str">
        <f>IFERROR(VLOOKUP($A282,#REF!,39,FALSE),"0")</f>
        <v>0</v>
      </c>
      <c r="S282" s="53" t="str">
        <f>IFERROR(VLOOKUP($A282,#REF!,39,FALSE),"0")</f>
        <v>0</v>
      </c>
      <c r="T282" s="53" t="str">
        <f>IFERROR(VLOOKUP($A282,#REF!,39,FALSE),"0")</f>
        <v>0</v>
      </c>
      <c r="U282" s="53" t="str">
        <f>IFERROR(VLOOKUP($A282,#REF!,39,FALSE),"0")</f>
        <v>0</v>
      </c>
      <c r="V282" s="53" t="str">
        <f>IFERROR(VLOOKUP($A282,#REF!,39,FALSE),"0")</f>
        <v>0</v>
      </c>
      <c r="W282" s="53" t="str">
        <f>IFERROR(VLOOKUP($A282,#REF!,39,FALSE),"0")</f>
        <v>0</v>
      </c>
      <c r="X282" s="53" t="str">
        <f>IFERROR(VLOOKUP($A282,#REF!,39,FALSE),"0")</f>
        <v>0</v>
      </c>
      <c r="Y282" s="53" t="str">
        <f>IFERROR(VLOOKUP($A282,#REF!,39,FALSE),"0")</f>
        <v>0</v>
      </c>
      <c r="Z282" s="53" t="str">
        <f>IFERROR(VLOOKUP($A282,#REF!,39,FALSE),"0")</f>
        <v>0</v>
      </c>
      <c r="AA282" s="53" t="str">
        <f>IFERROR(VLOOKUP($A282,#REF!,39,FALSE),"0")</f>
        <v>0</v>
      </c>
      <c r="AB282" s="53" t="str">
        <f>IFERROR(VLOOKUP($A282,#REF!,39,FALSE),"0")</f>
        <v>0</v>
      </c>
      <c r="AC282" s="56">
        <f t="shared" si="89"/>
        <v>0</v>
      </c>
      <c r="AE282" s="53" t="e">
        <f>$A$46</f>
        <v>#REF!</v>
      </c>
      <c r="AF282" s="53" t="str">
        <f>IFERROR(VLOOKUP($A282,#REF!,40,FALSE),"0")</f>
        <v>0</v>
      </c>
      <c r="AG282" s="53" t="str">
        <f>IFERROR(VLOOKUP($A282,#REF!,40,FALSE),"0")</f>
        <v>0</v>
      </c>
      <c r="AH282" s="53" t="str">
        <f>IFERROR(VLOOKUP($A282,#REF!,40,FALSE),"0")</f>
        <v>0</v>
      </c>
      <c r="AI282" s="53" t="str">
        <f>IFERROR(VLOOKUP($A282,#REF!,40,FALSE),"0")</f>
        <v>0</v>
      </c>
      <c r="AJ282" s="53" t="str">
        <f>IFERROR(VLOOKUP($A282,#REF!,40,FALSE),"0")</f>
        <v>0</v>
      </c>
      <c r="AK282" s="53" t="str">
        <f>IFERROR(VLOOKUP($A282,#REF!,40,FALSE),"0")</f>
        <v>0</v>
      </c>
      <c r="AL282" s="53" t="str">
        <f>IFERROR(VLOOKUP($A282,#REF!,40,FALSE),"0")</f>
        <v>0</v>
      </c>
      <c r="AM282" s="53" t="str">
        <f>IFERROR(VLOOKUP($A282,#REF!,40,FALSE),"0")</f>
        <v>0</v>
      </c>
      <c r="AN282" s="53" t="str">
        <f>IFERROR(VLOOKUP($A282,#REF!,40,FALSE),"0")</f>
        <v>0</v>
      </c>
      <c r="AO282" s="53" t="str">
        <f>IFERROR(VLOOKUP($A282,#REF!,40,FALSE),"0")</f>
        <v>0</v>
      </c>
      <c r="AP282" s="53" t="str">
        <f>IFERROR(VLOOKUP($A282,#REF!,40,FALSE),"0")</f>
        <v>0</v>
      </c>
      <c r="AQ282" s="53" t="str">
        <f>IFERROR(VLOOKUP($A282,#REF!,40,FALSE),"0")</f>
        <v>0</v>
      </c>
      <c r="AR282" s="56">
        <f t="shared" si="90"/>
        <v>0</v>
      </c>
      <c r="AT282" s="53" t="e">
        <f>$A$46</f>
        <v>#REF!</v>
      </c>
      <c r="AU282" s="53" t="str">
        <f>IFERROR(VLOOKUP($A282,#REF!,30,FALSE),"0")</f>
        <v>0</v>
      </c>
      <c r="AV282" s="53" t="str">
        <f>IFERROR(VLOOKUP($A282,#REF!,30,FALSE),"0")</f>
        <v>0</v>
      </c>
      <c r="AW282" s="53" t="str">
        <f>IFERROR(VLOOKUP($A282,#REF!,30,FALSE),"0")</f>
        <v>0</v>
      </c>
      <c r="AX282" s="53" t="str">
        <f>IFERROR(VLOOKUP($A282,#REF!,30,FALSE),"0")</f>
        <v>0</v>
      </c>
      <c r="AY282" s="53" t="str">
        <f>IFERROR(VLOOKUP($A282,#REF!,30,FALSE),"0")</f>
        <v>0</v>
      </c>
      <c r="AZ282" s="53" t="str">
        <f>IFERROR(VLOOKUP($A282,#REF!,30,FALSE),"0")</f>
        <v>0</v>
      </c>
      <c r="BA282" s="53" t="str">
        <f>IFERROR(VLOOKUP($A282,#REF!,30,FALSE),"0")</f>
        <v>0</v>
      </c>
      <c r="BB282" s="53" t="str">
        <f>IFERROR(VLOOKUP($A282,#REF!,30,FALSE),"0")</f>
        <v>0</v>
      </c>
      <c r="BC282" s="53" t="str">
        <f>IFERROR(VLOOKUP($A282,#REF!,30,FALSE),"0")</f>
        <v>0</v>
      </c>
      <c r="BD282" s="53" t="str">
        <f>IFERROR(VLOOKUP($A282,#REF!,30,FALSE),"0")</f>
        <v>0</v>
      </c>
      <c r="BE282" s="53" t="str">
        <f>IFERROR(VLOOKUP($A282,#REF!,30,FALSE),"0")</f>
        <v>0</v>
      </c>
      <c r="BF282" s="53" t="str">
        <f>IFERROR(VLOOKUP($A282,#REF!,30,FALSE),"0")</f>
        <v>0</v>
      </c>
      <c r="BG282" s="56">
        <f t="shared" si="95"/>
        <v>0</v>
      </c>
    </row>
    <row r="283" spans="1:104" ht="18" thickBot="1" x14ac:dyDescent="0.3">
      <c r="A283" s="72"/>
      <c r="P283" s="72"/>
      <c r="AE283" s="72"/>
      <c r="AH283" s="57"/>
      <c r="AT283" s="72"/>
      <c r="AU283" s="72"/>
      <c r="AV283" s="72"/>
      <c r="AW283" s="72"/>
      <c r="AX283" s="72"/>
      <c r="AY283" s="72"/>
      <c r="AZ283" s="72"/>
      <c r="BA283" s="72"/>
      <c r="BB283" s="72"/>
      <c r="BC283" s="72"/>
      <c r="BD283" s="72"/>
      <c r="BE283" s="72"/>
      <c r="BF283" s="72"/>
      <c r="BG283" s="72"/>
    </row>
    <row r="284" spans="1:104" x14ac:dyDescent="0.25">
      <c r="AH284" s="57"/>
    </row>
    <row r="285" spans="1:104" x14ac:dyDescent="0.25">
      <c r="AH285" s="57"/>
    </row>
    <row r="286" spans="1:104" x14ac:dyDescent="0.25">
      <c r="AH286" s="57"/>
    </row>
    <row r="287" spans="1:104" s="72" customFormat="1" ht="18" thickBot="1" x14ac:dyDescent="0.3">
      <c r="AH287" s="74"/>
    </row>
    <row r="288" spans="1:104" x14ac:dyDescent="0.25">
      <c r="A288" s="53" t="s">
        <v>114</v>
      </c>
      <c r="B288" s="53" t="s">
        <v>100</v>
      </c>
      <c r="C288" s="53" t="s">
        <v>101</v>
      </c>
      <c r="D288" s="53" t="s">
        <v>102</v>
      </c>
      <c r="E288" s="53" t="s">
        <v>103</v>
      </c>
      <c r="F288" s="53" t="s">
        <v>104</v>
      </c>
      <c r="G288" s="53" t="s">
        <v>105</v>
      </c>
      <c r="H288" s="53" t="s">
        <v>106</v>
      </c>
      <c r="I288" s="53" t="s">
        <v>107</v>
      </c>
      <c r="J288" s="53" t="s">
        <v>108</v>
      </c>
      <c r="K288" s="53" t="s">
        <v>109</v>
      </c>
      <c r="L288" s="53" t="s">
        <v>110</v>
      </c>
      <c r="M288" s="53" t="s">
        <v>111</v>
      </c>
      <c r="N288" s="56" t="s">
        <v>6</v>
      </c>
      <c r="P288" s="53" t="s">
        <v>79</v>
      </c>
      <c r="Q288" s="53" t="s">
        <v>100</v>
      </c>
      <c r="R288" s="53" t="s">
        <v>101</v>
      </c>
      <c r="S288" s="53" t="s">
        <v>102</v>
      </c>
      <c r="T288" s="53" t="s">
        <v>103</v>
      </c>
      <c r="U288" s="53" t="s">
        <v>104</v>
      </c>
      <c r="V288" s="53" t="s">
        <v>105</v>
      </c>
      <c r="W288" s="53" t="s">
        <v>106</v>
      </c>
      <c r="X288" s="53" t="s">
        <v>107</v>
      </c>
      <c r="Y288" s="53" t="s">
        <v>108</v>
      </c>
      <c r="Z288" s="53" t="s">
        <v>109</v>
      </c>
      <c r="AA288" s="53" t="s">
        <v>110</v>
      </c>
      <c r="AB288" s="53" t="s">
        <v>111</v>
      </c>
      <c r="AC288" s="56" t="s">
        <v>6</v>
      </c>
      <c r="AE288" s="53" t="s">
        <v>71</v>
      </c>
      <c r="AF288" s="53" t="s">
        <v>100</v>
      </c>
      <c r="AG288" s="53" t="s">
        <v>101</v>
      </c>
      <c r="AH288" s="53" t="s">
        <v>102</v>
      </c>
      <c r="AI288" s="53" t="s">
        <v>103</v>
      </c>
      <c r="AJ288" s="53" t="s">
        <v>104</v>
      </c>
      <c r="AK288" s="53" t="s">
        <v>105</v>
      </c>
      <c r="AL288" s="53" t="s">
        <v>106</v>
      </c>
      <c r="AM288" s="53" t="s">
        <v>107</v>
      </c>
      <c r="AN288" s="53" t="s">
        <v>108</v>
      </c>
      <c r="AO288" s="53" t="s">
        <v>109</v>
      </c>
      <c r="AP288" s="53" t="s">
        <v>110</v>
      </c>
      <c r="AQ288" s="53" t="s">
        <v>111</v>
      </c>
      <c r="AR288" s="56" t="s">
        <v>6</v>
      </c>
      <c r="AT288" s="53" t="s">
        <v>72</v>
      </c>
      <c r="AU288" s="53" t="s">
        <v>100</v>
      </c>
      <c r="AV288" s="53" t="s">
        <v>101</v>
      </c>
      <c r="AW288" s="53" t="s">
        <v>102</v>
      </c>
      <c r="AX288" s="53" t="s">
        <v>103</v>
      </c>
      <c r="AY288" s="53" t="s">
        <v>104</v>
      </c>
      <c r="AZ288" s="53" t="s">
        <v>105</v>
      </c>
      <c r="BA288" s="53" t="s">
        <v>106</v>
      </c>
      <c r="BB288" s="53" t="s">
        <v>107</v>
      </c>
      <c r="BC288" s="53" t="s">
        <v>108</v>
      </c>
      <c r="BD288" s="53" t="s">
        <v>109</v>
      </c>
      <c r="BE288" s="53" t="s">
        <v>110</v>
      </c>
      <c r="BF288" s="53" t="s">
        <v>111</v>
      </c>
      <c r="BG288" s="56" t="s">
        <v>6</v>
      </c>
      <c r="BI288" s="53" t="s">
        <v>56</v>
      </c>
      <c r="BJ288" s="53" t="s">
        <v>100</v>
      </c>
      <c r="BK288" s="53" t="s">
        <v>101</v>
      </c>
      <c r="BL288" s="53" t="s">
        <v>102</v>
      </c>
      <c r="BM288" s="53" t="s">
        <v>103</v>
      </c>
      <c r="BN288" s="53" t="s">
        <v>104</v>
      </c>
      <c r="BO288" s="53" t="s">
        <v>105</v>
      </c>
      <c r="BP288" s="53" t="s">
        <v>106</v>
      </c>
      <c r="BQ288" s="53" t="s">
        <v>107</v>
      </c>
      <c r="BR288" s="53" t="s">
        <v>108</v>
      </c>
      <c r="BS288" s="53" t="s">
        <v>109</v>
      </c>
      <c r="BT288" s="53" t="s">
        <v>110</v>
      </c>
      <c r="BU288" s="53" t="s">
        <v>111</v>
      </c>
      <c r="BV288" s="56" t="s">
        <v>6</v>
      </c>
      <c r="BX288" s="53" t="s">
        <v>78</v>
      </c>
      <c r="BY288" s="53" t="s">
        <v>100</v>
      </c>
      <c r="BZ288" s="53" t="s">
        <v>101</v>
      </c>
      <c r="CA288" s="53" t="s">
        <v>102</v>
      </c>
      <c r="CB288" s="53" t="s">
        <v>103</v>
      </c>
      <c r="CC288" s="53" t="s">
        <v>104</v>
      </c>
      <c r="CD288" s="53" t="s">
        <v>105</v>
      </c>
      <c r="CE288" s="53" t="s">
        <v>106</v>
      </c>
      <c r="CF288" s="53" t="s">
        <v>107</v>
      </c>
      <c r="CG288" s="53" t="s">
        <v>108</v>
      </c>
      <c r="CH288" s="53" t="s">
        <v>109</v>
      </c>
      <c r="CI288" s="53" t="s">
        <v>110</v>
      </c>
      <c r="CJ288" s="53" t="s">
        <v>111</v>
      </c>
      <c r="CK288" s="56" t="s">
        <v>6</v>
      </c>
      <c r="CM288" s="53" t="s">
        <v>58</v>
      </c>
      <c r="CN288" s="53" t="s">
        <v>100</v>
      </c>
      <c r="CO288" s="53" t="s">
        <v>101</v>
      </c>
      <c r="CP288" s="53" t="s">
        <v>102</v>
      </c>
      <c r="CQ288" s="53" t="s">
        <v>103</v>
      </c>
      <c r="CR288" s="53" t="s">
        <v>104</v>
      </c>
      <c r="CS288" s="53" t="s">
        <v>105</v>
      </c>
      <c r="CT288" s="53" t="s">
        <v>106</v>
      </c>
      <c r="CU288" s="53" t="s">
        <v>107</v>
      </c>
      <c r="CV288" s="53" t="s">
        <v>108</v>
      </c>
      <c r="CW288" s="53" t="s">
        <v>109</v>
      </c>
      <c r="CX288" s="53" t="s">
        <v>110</v>
      </c>
      <c r="CY288" s="53" t="s">
        <v>111</v>
      </c>
      <c r="CZ288" s="56" t="s">
        <v>6</v>
      </c>
    </row>
    <row r="289" spans="1:104" x14ac:dyDescent="0.25">
      <c r="A289" s="8" t="e">
        <f>January!#REF!</f>
        <v>#REF!</v>
      </c>
      <c r="B289" s="53" t="str">
        <f>IFERROR(VLOOKUP($A289,#REF!,2,FALSE),"0")</f>
        <v>0</v>
      </c>
      <c r="C289" s="53" t="str">
        <f>IFERROR(VLOOKUP($A289,#REF!,2,FALSE),"0")</f>
        <v>0</v>
      </c>
      <c r="D289" s="53" t="str">
        <f>IFERROR(VLOOKUP($A289,#REF!,2,FALSE),"0")</f>
        <v>0</v>
      </c>
      <c r="E289" s="53" t="str">
        <f>IFERROR(VLOOKUP($A289,#REF!,2,FALSE),"0")</f>
        <v>0</v>
      </c>
      <c r="F289" s="53" t="str">
        <f>IFERROR(VLOOKUP($A289,#REF!,2,FALSE),"0")</f>
        <v>0</v>
      </c>
      <c r="G289" s="53" t="str">
        <f>IFERROR(VLOOKUP($A289,#REF!,2,FALSE),"0")</f>
        <v>0</v>
      </c>
      <c r="H289" s="53" t="str">
        <f>IFERROR(VLOOKUP($A289,#REF!,2,FALSE),"0")</f>
        <v>0</v>
      </c>
      <c r="I289" s="53" t="str">
        <f>IFERROR(VLOOKUP($A289,#REF!,2,FALSE),"0")</f>
        <v>0</v>
      </c>
      <c r="J289" s="53" t="str">
        <f>IFERROR(VLOOKUP($A289,#REF!,2,FALSE),"0")</f>
        <v>0</v>
      </c>
      <c r="K289" s="53" t="str">
        <f>IFERROR(VLOOKUP($A289,#REF!,2,FALSE),"0")</f>
        <v>0</v>
      </c>
      <c r="L289" s="53" t="str">
        <f>IFERROR(VLOOKUP($A289,#REF!,2,FALSE),"0")</f>
        <v>0</v>
      </c>
      <c r="M289" s="53" t="str">
        <f>IFERROR(VLOOKUP($A289,#REF!,2,FALSE),"0")</f>
        <v>0</v>
      </c>
      <c r="N289" s="56">
        <f>SUM(B289:M289)</f>
        <v>0</v>
      </c>
      <c r="P289" s="8" t="e">
        <f>January!#REF!</f>
        <v>#REF!</v>
      </c>
      <c r="Q289" s="53" t="str">
        <f>IFERROR(VLOOKUP($A289,#REF!,3,FALSE),"0")</f>
        <v>0</v>
      </c>
      <c r="R289" s="53" t="str">
        <f>IFERROR(VLOOKUP($A289,#REF!,3,FALSE),"0")</f>
        <v>0</v>
      </c>
      <c r="S289" s="53" t="str">
        <f>IFERROR(VLOOKUP($A289,#REF!,3,FALSE),"0")</f>
        <v>0</v>
      </c>
      <c r="T289" s="53" t="str">
        <f>IFERROR(VLOOKUP($A289,#REF!,3,FALSE),"0")</f>
        <v>0</v>
      </c>
      <c r="U289" s="53" t="str">
        <f>IFERROR(VLOOKUP($A289,#REF!,3,FALSE),"0")</f>
        <v>0</v>
      </c>
      <c r="V289" s="53" t="str">
        <f>IFERROR(VLOOKUP($A289,#REF!,3,FALSE),"0")</f>
        <v>0</v>
      </c>
      <c r="W289" s="53" t="str">
        <f>IFERROR(VLOOKUP($A289,#REF!,3,FALSE),"0")</f>
        <v>0</v>
      </c>
      <c r="X289" s="53" t="str">
        <f>IFERROR(VLOOKUP($A289,#REF!,3,FALSE),"0")</f>
        <v>0</v>
      </c>
      <c r="Y289" s="53" t="str">
        <f>IFERROR(VLOOKUP($A289,#REF!,3,FALSE),"0")</f>
        <v>0</v>
      </c>
      <c r="Z289" s="53" t="str">
        <f>IFERROR(VLOOKUP($A289,#REF!,3,FALSE),"0")</f>
        <v>0</v>
      </c>
      <c r="AA289" s="53" t="str">
        <f>IFERROR(VLOOKUP($A289,#REF!,3,FALSE),"0")</f>
        <v>0</v>
      </c>
      <c r="AB289" s="53" t="str">
        <f>IFERROR(VLOOKUP($A289,#REF!,3,FALSE),"0")</f>
        <v>0</v>
      </c>
      <c r="AC289" s="56">
        <f>SUM(Q289:AB289)</f>
        <v>0</v>
      </c>
      <c r="AE289" s="8" t="e">
        <f>January!#REF!</f>
        <v>#REF!</v>
      </c>
      <c r="AF289" s="53" t="str">
        <f>IFERROR(VLOOKUP($A289,#REF!,4,FALSE),"0")</f>
        <v>0</v>
      </c>
      <c r="AG289" s="53" t="str">
        <f>IFERROR(VLOOKUP($A289,#REF!,4,FALSE),"0")</f>
        <v>0</v>
      </c>
      <c r="AH289" s="53" t="str">
        <f>IFERROR(VLOOKUP($A289,#REF!,4,FALSE),"0")</f>
        <v>0</v>
      </c>
      <c r="AI289" s="53" t="str">
        <f>IFERROR(VLOOKUP($A289,#REF!,4,FALSE),"0")</f>
        <v>0</v>
      </c>
      <c r="AJ289" s="53" t="str">
        <f>IFERROR(VLOOKUP($A289,#REF!,4,FALSE),"0")</f>
        <v>0</v>
      </c>
      <c r="AK289" s="53" t="str">
        <f>IFERROR(VLOOKUP($A289,#REF!,4,FALSE),"0")</f>
        <v>0</v>
      </c>
      <c r="AL289" s="53" t="str">
        <f>IFERROR(VLOOKUP($A289,#REF!,4,FALSE),"0")</f>
        <v>0</v>
      </c>
      <c r="AM289" s="53" t="str">
        <f>IFERROR(VLOOKUP($A289,#REF!,4,FALSE),"0")</f>
        <v>0</v>
      </c>
      <c r="AN289" s="53" t="str">
        <f>IFERROR(VLOOKUP($A289,#REF!,4,FALSE),"0")</f>
        <v>0</v>
      </c>
      <c r="AO289" s="53" t="str">
        <f>IFERROR(VLOOKUP($A289,#REF!,4,FALSE),"0")</f>
        <v>0</v>
      </c>
      <c r="AP289" s="53" t="str">
        <f>IFERROR(VLOOKUP($A289,#REF!,4,FALSE),"0")</f>
        <v>0</v>
      </c>
      <c r="AQ289" s="53" t="str">
        <f>IFERROR(VLOOKUP($A289,#REF!,4,FALSE),"0")</f>
        <v>0</v>
      </c>
      <c r="AR289" s="56">
        <f>SUM(AF289:AQ289)</f>
        <v>0</v>
      </c>
      <c r="AT289" s="8" t="e">
        <f>January!#REF!</f>
        <v>#REF!</v>
      </c>
      <c r="AU289" s="53" t="str">
        <f>IFERROR(VLOOKUP($A289,#REF!,5,FALSE),"0")</f>
        <v>0</v>
      </c>
      <c r="AV289" s="53" t="str">
        <f>IFERROR(VLOOKUP($A289,#REF!,5,FALSE),"0")</f>
        <v>0</v>
      </c>
      <c r="AW289" s="53" t="str">
        <f>IFERROR(VLOOKUP($A289,#REF!,5,FALSE),"0")</f>
        <v>0</v>
      </c>
      <c r="AX289" s="53" t="str">
        <f>IFERROR(VLOOKUP($A289,#REF!,5,FALSE),"0")</f>
        <v>0</v>
      </c>
      <c r="AY289" s="53" t="str">
        <f>IFERROR(VLOOKUP($A289,#REF!,5,FALSE),"0")</f>
        <v>0</v>
      </c>
      <c r="AZ289" s="53" t="str">
        <f>IFERROR(VLOOKUP($A289,#REF!,5,FALSE),"0")</f>
        <v>0</v>
      </c>
      <c r="BA289" s="53" t="str">
        <f>IFERROR(VLOOKUP($A289,#REF!,5,FALSE),"0")</f>
        <v>0</v>
      </c>
      <c r="BB289" s="53" t="str">
        <f>IFERROR(VLOOKUP($A289,#REF!,5,FALSE),"0")</f>
        <v>0</v>
      </c>
      <c r="BC289" s="53" t="str">
        <f>IFERROR(VLOOKUP($A289,#REF!,5,FALSE),"0")</f>
        <v>0</v>
      </c>
      <c r="BD289" s="53" t="str">
        <f>IFERROR(VLOOKUP($A289,#REF!,5,FALSE),"0")</f>
        <v>0</v>
      </c>
      <c r="BE289" s="53" t="str">
        <f>IFERROR(VLOOKUP($A289,#REF!,5,FALSE),"0")</f>
        <v>0</v>
      </c>
      <c r="BF289" s="53" t="str">
        <f>IFERROR(VLOOKUP($A289,#REF!,5,FALSE),"0")</f>
        <v>0</v>
      </c>
      <c r="BG289" s="56">
        <f>SUM(AU289:BF289)</f>
        <v>0</v>
      </c>
      <c r="BI289" s="8" t="e">
        <f>January!#REF!</f>
        <v>#REF!</v>
      </c>
      <c r="BJ289" s="53" t="str">
        <f>IFERROR(VLOOKUP($A289,#REF!,40,FALSE),"0")</f>
        <v>0</v>
      </c>
      <c r="BK289" s="53" t="str">
        <f>IFERROR(VLOOKUP($A289,#REF!,40,FALSE),"0")</f>
        <v>0</v>
      </c>
      <c r="BL289" s="53" t="str">
        <f>IFERROR(VLOOKUP($A289,#REF!,40,FALSE),"0")</f>
        <v>0</v>
      </c>
      <c r="BM289" s="53" t="str">
        <f>IFERROR(VLOOKUP($A289,#REF!,40,FALSE),"0")</f>
        <v>0</v>
      </c>
      <c r="BN289" s="53" t="str">
        <f>IFERROR(VLOOKUP($A289,#REF!,40,FALSE),"0")</f>
        <v>0</v>
      </c>
      <c r="BO289" s="53" t="str">
        <f>IFERROR(VLOOKUP($A289,#REF!,40,FALSE),"0")</f>
        <v>0</v>
      </c>
      <c r="BP289" s="53" t="str">
        <f>IFERROR(VLOOKUP($A289,#REF!,40,FALSE),"0")</f>
        <v>0</v>
      </c>
      <c r="BQ289" s="53" t="str">
        <f>IFERROR(VLOOKUP($A289,#REF!,40,FALSE),"0")</f>
        <v>0</v>
      </c>
      <c r="BR289" s="53" t="str">
        <f>IFERROR(VLOOKUP($A289,#REF!,40,FALSE),"0")</f>
        <v>0</v>
      </c>
      <c r="BS289" s="53" t="str">
        <f>IFERROR(VLOOKUP($A289,#REF!,40,FALSE),"0")</f>
        <v>0</v>
      </c>
      <c r="BT289" s="53" t="str">
        <f>IFERROR(VLOOKUP($A289,#REF!,40,FALSE),"0")</f>
        <v>0</v>
      </c>
      <c r="BU289" s="53" t="str">
        <f>IFERROR(VLOOKUP($A289,#REF!,40,FALSE),"0")</f>
        <v>0</v>
      </c>
      <c r="BV289" s="56">
        <f>SUM(BJ289:BU289)</f>
        <v>0</v>
      </c>
      <c r="BX289" s="8" t="e">
        <f>January!#REF!</f>
        <v>#REF!</v>
      </c>
      <c r="BY289" s="53" t="str">
        <f>IFERROR(VLOOKUP($A289,#REF!,39,FALSE),"0")</f>
        <v>0</v>
      </c>
      <c r="BZ289" s="53" t="str">
        <f>IFERROR(VLOOKUP($A289,#REF!,39,FALSE),"0")</f>
        <v>0</v>
      </c>
      <c r="CA289" s="53" t="str">
        <f>IFERROR(VLOOKUP($A289,#REF!,39,FALSE),"0")</f>
        <v>0</v>
      </c>
      <c r="CB289" s="53" t="str">
        <f>IFERROR(VLOOKUP($A289,#REF!,39,FALSE),"0")</f>
        <v>0</v>
      </c>
      <c r="CC289" s="53" t="str">
        <f>IFERROR(VLOOKUP($A289,#REF!,39,FALSE),"0")</f>
        <v>0</v>
      </c>
      <c r="CD289" s="53" t="str">
        <f>IFERROR(VLOOKUP($A289,#REF!,39,FALSE),"0")</f>
        <v>0</v>
      </c>
      <c r="CE289" s="53" t="str">
        <f>IFERROR(VLOOKUP($A289,#REF!,39,FALSE),"0")</f>
        <v>0</v>
      </c>
      <c r="CF289" s="53" t="str">
        <f>IFERROR(VLOOKUP($A289,#REF!,39,FALSE),"0")</f>
        <v>0</v>
      </c>
      <c r="CG289" s="53" t="str">
        <f>IFERROR(VLOOKUP($A289,#REF!,39,FALSE),"0")</f>
        <v>0</v>
      </c>
      <c r="CH289" s="53" t="str">
        <f>IFERROR(VLOOKUP($A289,#REF!,39,FALSE),"0")</f>
        <v>0</v>
      </c>
      <c r="CI289" s="53" t="str">
        <f>IFERROR(VLOOKUP($A289,#REF!,39,FALSE),"0")</f>
        <v>0</v>
      </c>
      <c r="CJ289" s="53" t="str">
        <f>IFERROR(VLOOKUP($A289,#REF!,39,FALSE),"0")</f>
        <v>0</v>
      </c>
      <c r="CK289" s="56">
        <f>SUM(BY289:CJ289)</f>
        <v>0</v>
      </c>
      <c r="CM289" s="8" t="e">
        <f>January!#REF!</f>
        <v>#REF!</v>
      </c>
      <c r="CN289" s="53" t="str">
        <f>IFERROR(VLOOKUP($A289,#REF!,38,FALSE),"0")</f>
        <v>0</v>
      </c>
      <c r="CO289" s="53" t="str">
        <f>IFERROR(VLOOKUP($A289,#REF!,38,FALSE),"0")</f>
        <v>0</v>
      </c>
      <c r="CP289" s="53" t="str">
        <f>IFERROR(VLOOKUP($A289,#REF!,38,FALSE),"0")</f>
        <v>0</v>
      </c>
      <c r="CQ289" s="53" t="str">
        <f>IFERROR(VLOOKUP($A289,#REF!,38,FALSE),"0")</f>
        <v>0</v>
      </c>
      <c r="CR289" s="53" t="str">
        <f>IFERROR(VLOOKUP($A289,#REF!,38,FALSE),"0")</f>
        <v>0</v>
      </c>
      <c r="CS289" s="53" t="str">
        <f>IFERROR(VLOOKUP($A289,#REF!,38,FALSE),"0")</f>
        <v>0</v>
      </c>
      <c r="CT289" s="53" t="str">
        <f>IFERROR(VLOOKUP($A289,#REF!,38,FALSE),"0")</f>
        <v>0</v>
      </c>
      <c r="CU289" s="53" t="str">
        <f>IFERROR(VLOOKUP($A289,#REF!,38,FALSE),"0")</f>
        <v>0</v>
      </c>
      <c r="CV289" s="53" t="str">
        <f>IFERROR(VLOOKUP($A289,#REF!,38,FALSE),"0")</f>
        <v>0</v>
      </c>
      <c r="CW289" s="53" t="str">
        <f>IFERROR(VLOOKUP($A289,#REF!,38,FALSE),"0")</f>
        <v>0</v>
      </c>
      <c r="CX289" s="53" t="str">
        <f>IFERROR(VLOOKUP($A289,#REF!,38,FALSE),"0")</f>
        <v>0</v>
      </c>
      <c r="CY289" s="53" t="str">
        <f>IFERROR(VLOOKUP($A289,#REF!,38,FALSE),"0")</f>
        <v>0</v>
      </c>
      <c r="CZ289" s="56">
        <f>SUM(CN289:CY289)</f>
        <v>0</v>
      </c>
    </row>
    <row r="290" spans="1:104" x14ac:dyDescent="0.25">
      <c r="A290" s="8" t="e">
        <f>January!#REF!</f>
        <v>#REF!</v>
      </c>
      <c r="B290" s="53" t="str">
        <f>IFERROR(VLOOKUP($A290,#REF!,2,FALSE),"0")</f>
        <v>0</v>
      </c>
      <c r="C290" s="53" t="str">
        <f>IFERROR(VLOOKUP($A290,#REF!,2,FALSE),"0")</f>
        <v>0</v>
      </c>
      <c r="D290" s="53" t="str">
        <f>IFERROR(VLOOKUP($A290,#REF!,2,FALSE),"0")</f>
        <v>0</v>
      </c>
      <c r="E290" s="53" t="str">
        <f>IFERROR(VLOOKUP($A290,#REF!,2,FALSE),"0")</f>
        <v>0</v>
      </c>
      <c r="F290" s="53" t="str">
        <f>IFERROR(VLOOKUP($A290,#REF!,2,FALSE),"0")</f>
        <v>0</v>
      </c>
      <c r="G290" s="53" t="str">
        <f>IFERROR(VLOOKUP($A290,#REF!,2,FALSE),"0")</f>
        <v>0</v>
      </c>
      <c r="H290" s="53" t="str">
        <f>IFERROR(VLOOKUP($A290,#REF!,2,FALSE),"0")</f>
        <v>0</v>
      </c>
      <c r="I290" s="53" t="str">
        <f>IFERROR(VLOOKUP($A290,#REF!,2,FALSE),"0")</f>
        <v>0</v>
      </c>
      <c r="J290" s="53" t="str">
        <f>IFERROR(VLOOKUP($A290,#REF!,2,FALSE),"0")</f>
        <v>0</v>
      </c>
      <c r="K290" s="53" t="str">
        <f>IFERROR(VLOOKUP($A290,#REF!,2,FALSE),"0")</f>
        <v>0</v>
      </c>
      <c r="L290" s="53" t="str">
        <f>IFERROR(VLOOKUP($A290,#REF!,2,FALSE),"0")</f>
        <v>0</v>
      </c>
      <c r="M290" s="53" t="str">
        <f>IFERROR(VLOOKUP($A290,#REF!,2,FALSE),"0")</f>
        <v>0</v>
      </c>
      <c r="N290" s="56">
        <f t="shared" ref="N290:N292" si="96">SUM(B290:M290)</f>
        <v>0</v>
      </c>
      <c r="P290" s="8" t="e">
        <f>January!#REF!</f>
        <v>#REF!</v>
      </c>
      <c r="Q290" s="53" t="str">
        <f>IFERROR(VLOOKUP($A290,#REF!,3,FALSE),"0")</f>
        <v>0</v>
      </c>
      <c r="R290" s="53" t="str">
        <f>IFERROR(VLOOKUP($A290,#REF!,3,FALSE),"0")</f>
        <v>0</v>
      </c>
      <c r="S290" s="53" t="str">
        <f>IFERROR(VLOOKUP($A290,#REF!,3,FALSE),"0")</f>
        <v>0</v>
      </c>
      <c r="T290" s="53" t="str">
        <f>IFERROR(VLOOKUP($A290,#REF!,3,FALSE),"0")</f>
        <v>0</v>
      </c>
      <c r="U290" s="53" t="str">
        <f>IFERROR(VLOOKUP($A290,#REF!,3,FALSE),"0")</f>
        <v>0</v>
      </c>
      <c r="V290" s="53" t="str">
        <f>IFERROR(VLOOKUP($A290,#REF!,3,FALSE),"0")</f>
        <v>0</v>
      </c>
      <c r="W290" s="53" t="str">
        <f>IFERROR(VLOOKUP($A290,#REF!,3,FALSE),"0")</f>
        <v>0</v>
      </c>
      <c r="X290" s="53" t="str">
        <f>IFERROR(VLOOKUP($A290,#REF!,3,FALSE),"0")</f>
        <v>0</v>
      </c>
      <c r="Y290" s="53" t="str">
        <f>IFERROR(VLOOKUP($A290,#REF!,3,FALSE),"0")</f>
        <v>0</v>
      </c>
      <c r="Z290" s="53" t="str">
        <f>IFERROR(VLOOKUP($A290,#REF!,3,FALSE),"0")</f>
        <v>0</v>
      </c>
      <c r="AA290" s="53" t="str">
        <f>IFERROR(VLOOKUP($A290,#REF!,3,FALSE),"0")</f>
        <v>0</v>
      </c>
      <c r="AB290" s="53" t="str">
        <f>IFERROR(VLOOKUP($A290,#REF!,3,FALSE),"0")</f>
        <v>0</v>
      </c>
      <c r="AC290" s="56">
        <f t="shared" ref="AC290:AC292" si="97">SUM(Q290:AB290)</f>
        <v>0</v>
      </c>
      <c r="AE290" s="8" t="e">
        <f>January!#REF!</f>
        <v>#REF!</v>
      </c>
      <c r="AF290" s="53" t="str">
        <f>IFERROR(VLOOKUP($A290,#REF!,4,FALSE),"0")</f>
        <v>0</v>
      </c>
      <c r="AG290" s="53" t="str">
        <f>IFERROR(VLOOKUP($A290,#REF!,4,FALSE),"0")</f>
        <v>0</v>
      </c>
      <c r="AH290" s="53" t="str">
        <f>IFERROR(VLOOKUP($A290,#REF!,4,FALSE),"0")</f>
        <v>0</v>
      </c>
      <c r="AI290" s="53" t="str">
        <f>IFERROR(VLOOKUP($A290,#REF!,4,FALSE),"0")</f>
        <v>0</v>
      </c>
      <c r="AJ290" s="53" t="str">
        <f>IFERROR(VLOOKUP($A290,#REF!,4,FALSE),"0")</f>
        <v>0</v>
      </c>
      <c r="AK290" s="53" t="str">
        <f>IFERROR(VLOOKUP($A290,#REF!,4,FALSE),"0")</f>
        <v>0</v>
      </c>
      <c r="AL290" s="53" t="str">
        <f>IFERROR(VLOOKUP($A290,#REF!,4,FALSE),"0")</f>
        <v>0</v>
      </c>
      <c r="AM290" s="53" t="str">
        <f>IFERROR(VLOOKUP($A290,#REF!,4,FALSE),"0")</f>
        <v>0</v>
      </c>
      <c r="AN290" s="53" t="str">
        <f>IFERROR(VLOOKUP($A290,#REF!,4,FALSE),"0")</f>
        <v>0</v>
      </c>
      <c r="AO290" s="53" t="str">
        <f>IFERROR(VLOOKUP($A290,#REF!,4,FALSE),"0")</f>
        <v>0</v>
      </c>
      <c r="AP290" s="53" t="str">
        <f>IFERROR(VLOOKUP($A290,#REF!,4,FALSE),"0")</f>
        <v>0</v>
      </c>
      <c r="AQ290" s="53" t="str">
        <f>IFERROR(VLOOKUP($A290,#REF!,4,FALSE),"0")</f>
        <v>0</v>
      </c>
      <c r="AR290" s="56">
        <f t="shared" ref="AR290:AR292" si="98">SUM(AF290:AQ290)</f>
        <v>0</v>
      </c>
      <c r="AT290" s="8" t="e">
        <f>January!#REF!</f>
        <v>#REF!</v>
      </c>
      <c r="AU290" s="53" t="str">
        <f>IFERROR(VLOOKUP($A290,#REF!,5,FALSE),"0")</f>
        <v>0</v>
      </c>
      <c r="AV290" s="53" t="str">
        <f>IFERROR(VLOOKUP($A290,#REF!,5,FALSE),"0")</f>
        <v>0</v>
      </c>
      <c r="AW290" s="53" t="str">
        <f>IFERROR(VLOOKUP($A290,#REF!,5,FALSE),"0")</f>
        <v>0</v>
      </c>
      <c r="AX290" s="53" t="str">
        <f>IFERROR(VLOOKUP($A290,#REF!,5,FALSE),"0")</f>
        <v>0</v>
      </c>
      <c r="AY290" s="53" t="str">
        <f>IFERROR(VLOOKUP($A290,#REF!,5,FALSE),"0")</f>
        <v>0</v>
      </c>
      <c r="AZ290" s="53" t="str">
        <f>IFERROR(VLOOKUP($A290,#REF!,5,FALSE),"0")</f>
        <v>0</v>
      </c>
      <c r="BA290" s="53" t="str">
        <f>IFERROR(VLOOKUP($A290,#REF!,5,FALSE),"0")</f>
        <v>0</v>
      </c>
      <c r="BB290" s="53" t="str">
        <f>IFERROR(VLOOKUP($A290,#REF!,5,FALSE),"0")</f>
        <v>0</v>
      </c>
      <c r="BC290" s="53" t="str">
        <f>IFERROR(VLOOKUP($A290,#REF!,5,FALSE),"0")</f>
        <v>0</v>
      </c>
      <c r="BD290" s="53" t="str">
        <f>IFERROR(VLOOKUP($A290,#REF!,5,FALSE),"0")</f>
        <v>0</v>
      </c>
      <c r="BE290" s="53" t="str">
        <f>IFERROR(VLOOKUP($A290,#REF!,5,FALSE),"0")</f>
        <v>0</v>
      </c>
      <c r="BF290" s="53" t="str">
        <f>IFERROR(VLOOKUP($A290,#REF!,5,FALSE),"0")</f>
        <v>0</v>
      </c>
      <c r="BG290" s="56">
        <f t="shared" ref="BG290:BG292" si="99">SUM(AU290:BF290)</f>
        <v>0</v>
      </c>
      <c r="BI290" s="8" t="e">
        <f>January!#REF!</f>
        <v>#REF!</v>
      </c>
      <c r="BJ290" s="53" t="str">
        <f>IFERROR(VLOOKUP($A290,#REF!,40,FALSE),"0")</f>
        <v>0</v>
      </c>
      <c r="BK290" s="53" t="str">
        <f>IFERROR(VLOOKUP($A290,#REF!,40,FALSE),"0")</f>
        <v>0</v>
      </c>
      <c r="BL290" s="53" t="str">
        <f>IFERROR(VLOOKUP($A290,#REF!,40,FALSE),"0")</f>
        <v>0</v>
      </c>
      <c r="BM290" s="53" t="str">
        <f>IFERROR(VLOOKUP($A290,#REF!,40,FALSE),"0")</f>
        <v>0</v>
      </c>
      <c r="BN290" s="53" t="str">
        <f>IFERROR(VLOOKUP($A290,#REF!,40,FALSE),"0")</f>
        <v>0</v>
      </c>
      <c r="BO290" s="53" t="str">
        <f>IFERROR(VLOOKUP($A290,#REF!,40,FALSE),"0")</f>
        <v>0</v>
      </c>
      <c r="BP290" s="53" t="str">
        <f>IFERROR(VLOOKUP($A290,#REF!,40,FALSE),"0")</f>
        <v>0</v>
      </c>
      <c r="BQ290" s="53" t="str">
        <f>IFERROR(VLOOKUP($A290,#REF!,40,FALSE),"0")</f>
        <v>0</v>
      </c>
      <c r="BR290" s="53" t="str">
        <f>IFERROR(VLOOKUP($A290,#REF!,40,FALSE),"0")</f>
        <v>0</v>
      </c>
      <c r="BS290" s="53" t="str">
        <f>IFERROR(VLOOKUP($A290,#REF!,40,FALSE),"0")</f>
        <v>0</v>
      </c>
      <c r="BT290" s="53" t="str">
        <f>IFERROR(VLOOKUP($A290,#REF!,40,FALSE),"0")</f>
        <v>0</v>
      </c>
      <c r="BU290" s="53" t="str">
        <f>IFERROR(VLOOKUP($A290,#REF!,40,FALSE),"0")</f>
        <v>0</v>
      </c>
      <c r="BV290" s="56">
        <f t="shared" ref="BV290:BV292" si="100">SUM(BJ290:BU290)</f>
        <v>0</v>
      </c>
      <c r="BX290" s="8" t="e">
        <f>January!#REF!</f>
        <v>#REF!</v>
      </c>
      <c r="BY290" s="53" t="str">
        <f>IFERROR(VLOOKUP($A290,#REF!,39,FALSE),"0")</f>
        <v>0</v>
      </c>
      <c r="BZ290" s="53" t="str">
        <f>IFERROR(VLOOKUP($A290,#REF!,39,FALSE),"0")</f>
        <v>0</v>
      </c>
      <c r="CA290" s="53" t="str">
        <f>IFERROR(VLOOKUP($A290,#REF!,39,FALSE),"0")</f>
        <v>0</v>
      </c>
      <c r="CB290" s="53" t="str">
        <f>IFERROR(VLOOKUP($A290,#REF!,39,FALSE),"0")</f>
        <v>0</v>
      </c>
      <c r="CC290" s="53" t="str">
        <f>IFERROR(VLOOKUP($A290,#REF!,39,FALSE),"0")</f>
        <v>0</v>
      </c>
      <c r="CD290" s="53" t="str">
        <f>IFERROR(VLOOKUP($A290,#REF!,39,FALSE),"0")</f>
        <v>0</v>
      </c>
      <c r="CE290" s="53" t="str">
        <f>IFERROR(VLOOKUP($A290,#REF!,39,FALSE),"0")</f>
        <v>0</v>
      </c>
      <c r="CF290" s="53" t="str">
        <f>IFERROR(VLOOKUP($A290,#REF!,39,FALSE),"0")</f>
        <v>0</v>
      </c>
      <c r="CG290" s="53" t="str">
        <f>IFERROR(VLOOKUP($A290,#REF!,39,FALSE),"0")</f>
        <v>0</v>
      </c>
      <c r="CH290" s="53" t="str">
        <f>IFERROR(VLOOKUP($A290,#REF!,39,FALSE),"0")</f>
        <v>0</v>
      </c>
      <c r="CI290" s="53" t="str">
        <f>IFERROR(VLOOKUP($A290,#REF!,39,FALSE),"0")</f>
        <v>0</v>
      </c>
      <c r="CJ290" s="53" t="str">
        <f>IFERROR(VLOOKUP($A290,#REF!,39,FALSE),"0")</f>
        <v>0</v>
      </c>
      <c r="CK290" s="56">
        <f t="shared" ref="CK290:CK292" si="101">SUM(BY290:CJ290)</f>
        <v>0</v>
      </c>
      <c r="CM290" s="8" t="e">
        <f>January!#REF!</f>
        <v>#REF!</v>
      </c>
      <c r="CN290" s="53" t="str">
        <f>IFERROR(VLOOKUP($A290,#REF!,38,FALSE),"0")</f>
        <v>0</v>
      </c>
      <c r="CO290" s="53" t="str">
        <f>IFERROR(VLOOKUP($A290,#REF!,38,FALSE),"0")</f>
        <v>0</v>
      </c>
      <c r="CP290" s="53" t="str">
        <f>IFERROR(VLOOKUP($A290,#REF!,38,FALSE),"0")</f>
        <v>0</v>
      </c>
      <c r="CQ290" s="53" t="str">
        <f>IFERROR(VLOOKUP($A290,#REF!,38,FALSE),"0")</f>
        <v>0</v>
      </c>
      <c r="CR290" s="53" t="str">
        <f>IFERROR(VLOOKUP($A290,#REF!,38,FALSE),"0")</f>
        <v>0</v>
      </c>
      <c r="CS290" s="53" t="str">
        <f>IFERROR(VLOOKUP($A290,#REF!,38,FALSE),"0")</f>
        <v>0</v>
      </c>
      <c r="CT290" s="53" t="str">
        <f>IFERROR(VLOOKUP($A290,#REF!,38,FALSE),"0")</f>
        <v>0</v>
      </c>
      <c r="CU290" s="53" t="str">
        <f>IFERROR(VLOOKUP($A290,#REF!,38,FALSE),"0")</f>
        <v>0</v>
      </c>
      <c r="CV290" s="53" t="str">
        <f>IFERROR(VLOOKUP($A290,#REF!,38,FALSE),"0")</f>
        <v>0</v>
      </c>
      <c r="CW290" s="53" t="str">
        <f>IFERROR(VLOOKUP($A290,#REF!,38,FALSE),"0")</f>
        <v>0</v>
      </c>
      <c r="CX290" s="53" t="str">
        <f>IFERROR(VLOOKUP($A290,#REF!,38,FALSE),"0")</f>
        <v>0</v>
      </c>
      <c r="CY290" s="53" t="str">
        <f>IFERROR(VLOOKUP($A290,#REF!,38,FALSE),"0")</f>
        <v>0</v>
      </c>
      <c r="CZ290" s="56">
        <f t="shared" ref="CZ290:CZ292" si="102">SUM(CN290:CY290)</f>
        <v>0</v>
      </c>
    </row>
    <row r="291" spans="1:104" x14ac:dyDescent="0.25">
      <c r="A291" s="8" t="str">
        <f>January!$C$98</f>
        <v>hatoshir</v>
      </c>
      <c r="B291" s="53" t="str">
        <f>IFERROR(VLOOKUP($A291,#REF!,2,FALSE),"0")</f>
        <v>0</v>
      </c>
      <c r="C291" s="53" t="str">
        <f>IFERROR(VLOOKUP($A291,#REF!,2,FALSE),"0")</f>
        <v>0</v>
      </c>
      <c r="D291" s="53" t="str">
        <f>IFERROR(VLOOKUP($A291,#REF!,2,FALSE),"0")</f>
        <v>0</v>
      </c>
      <c r="E291" s="53" t="str">
        <f>IFERROR(VLOOKUP($A291,#REF!,2,FALSE),"0")</f>
        <v>0</v>
      </c>
      <c r="F291" s="53" t="str">
        <f>IFERROR(VLOOKUP($A291,#REF!,2,FALSE),"0")</f>
        <v>0</v>
      </c>
      <c r="G291" s="53" t="str">
        <f>IFERROR(VLOOKUP($A291,#REF!,2,FALSE),"0")</f>
        <v>0</v>
      </c>
      <c r="H291" s="53" t="str">
        <f>IFERROR(VLOOKUP($A291,#REF!,2,FALSE),"0")</f>
        <v>0</v>
      </c>
      <c r="I291" s="53" t="str">
        <f>IFERROR(VLOOKUP($A291,#REF!,2,FALSE),"0")</f>
        <v>0</v>
      </c>
      <c r="J291" s="53" t="str">
        <f>IFERROR(VLOOKUP($A291,#REF!,2,FALSE),"0")</f>
        <v>0</v>
      </c>
      <c r="K291" s="53" t="str">
        <f>IFERROR(VLOOKUP($A291,#REF!,2,FALSE),"0")</f>
        <v>0</v>
      </c>
      <c r="L291" s="53" t="str">
        <f>IFERROR(VLOOKUP($A291,#REF!,2,FALSE),"0")</f>
        <v>0</v>
      </c>
      <c r="M291" s="53" t="str">
        <f>IFERROR(VLOOKUP($A291,#REF!,2,FALSE),"0")</f>
        <v>0</v>
      </c>
      <c r="N291" s="56">
        <f t="shared" si="96"/>
        <v>0</v>
      </c>
      <c r="P291" s="8" t="str">
        <f>January!$C$98</f>
        <v>hatoshir</v>
      </c>
      <c r="Q291" s="53" t="str">
        <f>IFERROR(VLOOKUP($A291,#REF!,3,FALSE),"0")</f>
        <v>0</v>
      </c>
      <c r="R291" s="53" t="str">
        <f>IFERROR(VLOOKUP($A291,#REF!,3,FALSE),"0")</f>
        <v>0</v>
      </c>
      <c r="S291" s="53" t="str">
        <f>IFERROR(VLOOKUP($A291,#REF!,3,FALSE),"0")</f>
        <v>0</v>
      </c>
      <c r="T291" s="53" t="str">
        <f>IFERROR(VLOOKUP($A291,#REF!,3,FALSE),"0")</f>
        <v>0</v>
      </c>
      <c r="U291" s="53" t="str">
        <f>IFERROR(VLOOKUP($A291,#REF!,3,FALSE),"0")</f>
        <v>0</v>
      </c>
      <c r="V291" s="53" t="str">
        <f>IFERROR(VLOOKUP($A291,#REF!,3,FALSE),"0")</f>
        <v>0</v>
      </c>
      <c r="W291" s="53" t="str">
        <f>IFERROR(VLOOKUP($A291,#REF!,3,FALSE),"0")</f>
        <v>0</v>
      </c>
      <c r="X291" s="53" t="str">
        <f>IFERROR(VLOOKUP($A291,#REF!,3,FALSE),"0")</f>
        <v>0</v>
      </c>
      <c r="Y291" s="53" t="str">
        <f>IFERROR(VLOOKUP($A291,#REF!,3,FALSE),"0")</f>
        <v>0</v>
      </c>
      <c r="Z291" s="53" t="str">
        <f>IFERROR(VLOOKUP($A291,#REF!,3,FALSE),"0")</f>
        <v>0</v>
      </c>
      <c r="AA291" s="53" t="str">
        <f>IFERROR(VLOOKUP($A291,#REF!,3,FALSE),"0")</f>
        <v>0</v>
      </c>
      <c r="AB291" s="53" t="str">
        <f>IFERROR(VLOOKUP($A291,#REF!,3,FALSE),"0")</f>
        <v>0</v>
      </c>
      <c r="AC291" s="56">
        <f t="shared" si="97"/>
        <v>0</v>
      </c>
      <c r="AE291" s="8" t="str">
        <f>January!$C$98</f>
        <v>hatoshir</v>
      </c>
      <c r="AF291" s="53" t="str">
        <f>IFERROR(VLOOKUP($A291,#REF!,4,FALSE),"0")</f>
        <v>0</v>
      </c>
      <c r="AG291" s="53" t="str">
        <f>IFERROR(VLOOKUP($A291,#REF!,4,FALSE),"0")</f>
        <v>0</v>
      </c>
      <c r="AH291" s="53" t="str">
        <f>IFERROR(VLOOKUP($A291,#REF!,4,FALSE),"0")</f>
        <v>0</v>
      </c>
      <c r="AI291" s="53" t="str">
        <f>IFERROR(VLOOKUP($A291,#REF!,4,FALSE),"0")</f>
        <v>0</v>
      </c>
      <c r="AJ291" s="53" t="str">
        <f>IFERROR(VLOOKUP($A291,#REF!,4,FALSE),"0")</f>
        <v>0</v>
      </c>
      <c r="AK291" s="53" t="str">
        <f>IFERROR(VLOOKUP($A291,#REF!,4,FALSE),"0")</f>
        <v>0</v>
      </c>
      <c r="AL291" s="53" t="str">
        <f>IFERROR(VLOOKUP($A291,#REF!,4,FALSE),"0")</f>
        <v>0</v>
      </c>
      <c r="AM291" s="53" t="str">
        <f>IFERROR(VLOOKUP($A291,#REF!,4,FALSE),"0")</f>
        <v>0</v>
      </c>
      <c r="AN291" s="53" t="str">
        <f>IFERROR(VLOOKUP($A291,#REF!,4,FALSE),"0")</f>
        <v>0</v>
      </c>
      <c r="AO291" s="53" t="str">
        <f>IFERROR(VLOOKUP($A291,#REF!,4,FALSE),"0")</f>
        <v>0</v>
      </c>
      <c r="AP291" s="53" t="str">
        <f>IFERROR(VLOOKUP($A291,#REF!,4,FALSE),"0")</f>
        <v>0</v>
      </c>
      <c r="AQ291" s="53" t="str">
        <f>IFERROR(VLOOKUP($A291,#REF!,4,FALSE),"0")</f>
        <v>0</v>
      </c>
      <c r="AR291" s="56">
        <f t="shared" si="98"/>
        <v>0</v>
      </c>
      <c r="AT291" s="8" t="str">
        <f>January!$C$98</f>
        <v>hatoshir</v>
      </c>
      <c r="AU291" s="53" t="str">
        <f>IFERROR(VLOOKUP($A291,#REF!,5,FALSE),"0")</f>
        <v>0</v>
      </c>
      <c r="AV291" s="53" t="str">
        <f>IFERROR(VLOOKUP($A291,#REF!,5,FALSE),"0")</f>
        <v>0</v>
      </c>
      <c r="AW291" s="53" t="str">
        <f>IFERROR(VLOOKUP($A291,#REF!,5,FALSE),"0")</f>
        <v>0</v>
      </c>
      <c r="AX291" s="53" t="str">
        <f>IFERROR(VLOOKUP($A291,#REF!,5,FALSE),"0")</f>
        <v>0</v>
      </c>
      <c r="AY291" s="53" t="str">
        <f>IFERROR(VLOOKUP($A291,#REF!,5,FALSE),"0")</f>
        <v>0</v>
      </c>
      <c r="AZ291" s="53" t="str">
        <f>IFERROR(VLOOKUP($A291,#REF!,5,FALSE),"0")</f>
        <v>0</v>
      </c>
      <c r="BA291" s="53" t="str">
        <f>IFERROR(VLOOKUP($A291,#REF!,5,FALSE),"0")</f>
        <v>0</v>
      </c>
      <c r="BB291" s="53" t="str">
        <f>IFERROR(VLOOKUP($A291,#REF!,5,FALSE),"0")</f>
        <v>0</v>
      </c>
      <c r="BC291" s="53" t="str">
        <f>IFERROR(VLOOKUP($A291,#REF!,5,FALSE),"0")</f>
        <v>0</v>
      </c>
      <c r="BD291" s="53" t="str">
        <f>IFERROR(VLOOKUP($A291,#REF!,5,FALSE),"0")</f>
        <v>0</v>
      </c>
      <c r="BE291" s="53" t="str">
        <f>IFERROR(VLOOKUP($A291,#REF!,5,FALSE),"0")</f>
        <v>0</v>
      </c>
      <c r="BF291" s="53" t="str">
        <f>IFERROR(VLOOKUP($A291,#REF!,5,FALSE),"0")</f>
        <v>0</v>
      </c>
      <c r="BG291" s="56">
        <f t="shared" si="99"/>
        <v>0</v>
      </c>
      <c r="BI291" s="8" t="str">
        <f>January!$C$98</f>
        <v>hatoshir</v>
      </c>
      <c r="BJ291" s="53" t="str">
        <f>IFERROR(VLOOKUP($A291,#REF!,40,FALSE),"0")</f>
        <v>0</v>
      </c>
      <c r="BK291" s="53" t="str">
        <f>IFERROR(VLOOKUP($A291,#REF!,40,FALSE),"0")</f>
        <v>0</v>
      </c>
      <c r="BL291" s="53" t="str">
        <f>IFERROR(VLOOKUP($A291,#REF!,40,FALSE),"0")</f>
        <v>0</v>
      </c>
      <c r="BM291" s="53" t="str">
        <f>IFERROR(VLOOKUP($A291,#REF!,40,FALSE),"0")</f>
        <v>0</v>
      </c>
      <c r="BN291" s="53" t="str">
        <f>IFERROR(VLOOKUP($A291,#REF!,40,FALSE),"0")</f>
        <v>0</v>
      </c>
      <c r="BO291" s="53" t="str">
        <f>IFERROR(VLOOKUP($A291,#REF!,40,FALSE),"0")</f>
        <v>0</v>
      </c>
      <c r="BP291" s="53" t="str">
        <f>IFERROR(VLOOKUP($A291,#REF!,40,FALSE),"0")</f>
        <v>0</v>
      </c>
      <c r="BQ291" s="53" t="str">
        <f>IFERROR(VLOOKUP($A291,#REF!,40,FALSE),"0")</f>
        <v>0</v>
      </c>
      <c r="BR291" s="53" t="str">
        <f>IFERROR(VLOOKUP($A291,#REF!,40,FALSE),"0")</f>
        <v>0</v>
      </c>
      <c r="BS291" s="53" t="str">
        <f>IFERROR(VLOOKUP($A291,#REF!,40,FALSE),"0")</f>
        <v>0</v>
      </c>
      <c r="BT291" s="53" t="str">
        <f>IFERROR(VLOOKUP($A291,#REF!,40,FALSE),"0")</f>
        <v>0</v>
      </c>
      <c r="BU291" s="53" t="str">
        <f>IFERROR(VLOOKUP($A291,#REF!,40,FALSE),"0")</f>
        <v>0</v>
      </c>
      <c r="BV291" s="56">
        <f t="shared" si="100"/>
        <v>0</v>
      </c>
      <c r="BX291" s="8" t="str">
        <f>January!$C$98</f>
        <v>hatoshir</v>
      </c>
      <c r="BY291" s="53" t="str">
        <f>IFERROR(VLOOKUP($A291,#REF!,39,FALSE),"0")</f>
        <v>0</v>
      </c>
      <c r="BZ291" s="53" t="str">
        <f>IFERROR(VLOOKUP($A291,#REF!,39,FALSE),"0")</f>
        <v>0</v>
      </c>
      <c r="CA291" s="53" t="str">
        <f>IFERROR(VLOOKUP($A291,#REF!,39,FALSE),"0")</f>
        <v>0</v>
      </c>
      <c r="CB291" s="53" t="str">
        <f>IFERROR(VLOOKUP($A291,#REF!,39,FALSE),"0")</f>
        <v>0</v>
      </c>
      <c r="CC291" s="53" t="str">
        <f>IFERROR(VLOOKUP($A291,#REF!,39,FALSE),"0")</f>
        <v>0</v>
      </c>
      <c r="CD291" s="53" t="str">
        <f>IFERROR(VLOOKUP($A291,#REF!,39,FALSE),"0")</f>
        <v>0</v>
      </c>
      <c r="CE291" s="53" t="str">
        <f>IFERROR(VLOOKUP($A291,#REF!,39,FALSE),"0")</f>
        <v>0</v>
      </c>
      <c r="CF291" s="53" t="str">
        <f>IFERROR(VLOOKUP($A291,#REF!,39,FALSE),"0")</f>
        <v>0</v>
      </c>
      <c r="CG291" s="53" t="str">
        <f>IFERROR(VLOOKUP($A291,#REF!,39,FALSE),"0")</f>
        <v>0</v>
      </c>
      <c r="CH291" s="53" t="str">
        <f>IFERROR(VLOOKUP($A291,#REF!,39,FALSE),"0")</f>
        <v>0</v>
      </c>
      <c r="CI291" s="53" t="str">
        <f>IFERROR(VLOOKUP($A291,#REF!,39,FALSE),"0")</f>
        <v>0</v>
      </c>
      <c r="CJ291" s="53" t="str">
        <f>IFERROR(VLOOKUP($A291,#REF!,39,FALSE),"0")</f>
        <v>0</v>
      </c>
      <c r="CK291" s="56">
        <f t="shared" si="101"/>
        <v>0</v>
      </c>
      <c r="CM291" s="8" t="str">
        <f>January!$C$98</f>
        <v>hatoshir</v>
      </c>
      <c r="CN291" s="53" t="str">
        <f>IFERROR(VLOOKUP($A291,#REF!,38,FALSE),"0")</f>
        <v>0</v>
      </c>
      <c r="CO291" s="53" t="str">
        <f>IFERROR(VLOOKUP($A291,#REF!,38,FALSE),"0")</f>
        <v>0</v>
      </c>
      <c r="CP291" s="53" t="str">
        <f>IFERROR(VLOOKUP($A291,#REF!,38,FALSE),"0")</f>
        <v>0</v>
      </c>
      <c r="CQ291" s="53" t="str">
        <f>IFERROR(VLOOKUP($A291,#REF!,38,FALSE),"0")</f>
        <v>0</v>
      </c>
      <c r="CR291" s="53" t="str">
        <f>IFERROR(VLOOKUP($A291,#REF!,38,FALSE),"0")</f>
        <v>0</v>
      </c>
      <c r="CS291" s="53" t="str">
        <f>IFERROR(VLOOKUP($A291,#REF!,38,FALSE),"0")</f>
        <v>0</v>
      </c>
      <c r="CT291" s="53" t="str">
        <f>IFERROR(VLOOKUP($A291,#REF!,38,FALSE),"0")</f>
        <v>0</v>
      </c>
      <c r="CU291" s="53" t="str">
        <f>IFERROR(VLOOKUP($A291,#REF!,38,FALSE),"0")</f>
        <v>0</v>
      </c>
      <c r="CV291" s="53" t="str">
        <f>IFERROR(VLOOKUP($A291,#REF!,38,FALSE),"0")</f>
        <v>0</v>
      </c>
      <c r="CW291" s="53" t="str">
        <f>IFERROR(VLOOKUP($A291,#REF!,38,FALSE),"0")</f>
        <v>0</v>
      </c>
      <c r="CX291" s="53" t="str">
        <f>IFERROR(VLOOKUP($A291,#REF!,38,FALSE),"0")</f>
        <v>0</v>
      </c>
      <c r="CY291" s="53" t="str">
        <f>IFERROR(VLOOKUP($A291,#REF!,38,FALSE),"0")</f>
        <v>0</v>
      </c>
      <c r="CZ291" s="56">
        <f t="shared" si="102"/>
        <v>0</v>
      </c>
    </row>
    <row r="292" spans="1:104" x14ac:dyDescent="0.25">
      <c r="A292" s="8" t="e">
        <f>January!#REF!</f>
        <v>#REF!</v>
      </c>
      <c r="B292" s="53" t="str">
        <f>IFERROR(VLOOKUP($A292,#REF!,2,FALSE),"0")</f>
        <v>0</v>
      </c>
      <c r="C292" s="53" t="str">
        <f>IFERROR(VLOOKUP($A292,#REF!,2,FALSE),"0")</f>
        <v>0</v>
      </c>
      <c r="D292" s="53" t="str">
        <f>IFERROR(VLOOKUP($A292,#REF!,2,FALSE),"0")</f>
        <v>0</v>
      </c>
      <c r="E292" s="53" t="str">
        <f>IFERROR(VLOOKUP($A292,#REF!,2,FALSE),"0")</f>
        <v>0</v>
      </c>
      <c r="F292" s="53" t="str">
        <f>IFERROR(VLOOKUP($A292,#REF!,2,FALSE),"0")</f>
        <v>0</v>
      </c>
      <c r="G292" s="53" t="str">
        <f>IFERROR(VLOOKUP($A292,#REF!,2,FALSE),"0")</f>
        <v>0</v>
      </c>
      <c r="H292" s="53" t="str">
        <f>IFERROR(VLOOKUP($A292,#REF!,2,FALSE),"0")</f>
        <v>0</v>
      </c>
      <c r="I292" s="53" t="str">
        <f>IFERROR(VLOOKUP($A292,#REF!,2,FALSE),"0")</f>
        <v>0</v>
      </c>
      <c r="J292" s="53" t="str">
        <f>IFERROR(VLOOKUP($A292,#REF!,2,FALSE),"0")</f>
        <v>0</v>
      </c>
      <c r="K292" s="53" t="str">
        <f>IFERROR(VLOOKUP($A292,#REF!,2,FALSE),"0")</f>
        <v>0</v>
      </c>
      <c r="L292" s="53" t="str">
        <f>IFERROR(VLOOKUP($A292,#REF!,2,FALSE),"0")</f>
        <v>0</v>
      </c>
      <c r="M292" s="53" t="str">
        <f>IFERROR(VLOOKUP($A292,#REF!,2,FALSE),"0")</f>
        <v>0</v>
      </c>
      <c r="N292" s="56">
        <f t="shared" si="96"/>
        <v>0</v>
      </c>
      <c r="P292" s="8" t="e">
        <f>January!#REF!</f>
        <v>#REF!</v>
      </c>
      <c r="Q292" s="53" t="str">
        <f>IFERROR(VLOOKUP($A292,#REF!,3,FALSE),"0")</f>
        <v>0</v>
      </c>
      <c r="R292" s="53" t="str">
        <f>IFERROR(VLOOKUP($A292,#REF!,3,FALSE),"0")</f>
        <v>0</v>
      </c>
      <c r="S292" s="53" t="str">
        <f>IFERROR(VLOOKUP($A292,#REF!,3,FALSE),"0")</f>
        <v>0</v>
      </c>
      <c r="T292" s="53" t="str">
        <f>IFERROR(VLOOKUP($A292,#REF!,3,FALSE),"0")</f>
        <v>0</v>
      </c>
      <c r="U292" s="53" t="str">
        <f>IFERROR(VLOOKUP($A292,#REF!,3,FALSE),"0")</f>
        <v>0</v>
      </c>
      <c r="V292" s="53" t="str">
        <f>IFERROR(VLOOKUP($A292,#REF!,3,FALSE),"0")</f>
        <v>0</v>
      </c>
      <c r="W292" s="53" t="str">
        <f>IFERROR(VLOOKUP($A292,#REF!,3,FALSE),"0")</f>
        <v>0</v>
      </c>
      <c r="X292" s="53" t="str">
        <f>IFERROR(VLOOKUP($A292,#REF!,3,FALSE),"0")</f>
        <v>0</v>
      </c>
      <c r="Y292" s="53" t="str">
        <f>IFERROR(VLOOKUP($A292,#REF!,3,FALSE),"0")</f>
        <v>0</v>
      </c>
      <c r="Z292" s="53" t="str">
        <f>IFERROR(VLOOKUP($A292,#REF!,3,FALSE),"0")</f>
        <v>0</v>
      </c>
      <c r="AA292" s="53" t="str">
        <f>IFERROR(VLOOKUP($A292,#REF!,3,FALSE),"0")</f>
        <v>0</v>
      </c>
      <c r="AB292" s="53" t="str">
        <f>IFERROR(VLOOKUP($A292,#REF!,3,FALSE),"0")</f>
        <v>0</v>
      </c>
      <c r="AC292" s="56">
        <f t="shared" si="97"/>
        <v>0</v>
      </c>
      <c r="AE292" s="8" t="e">
        <f>January!#REF!</f>
        <v>#REF!</v>
      </c>
      <c r="AF292" s="53" t="str">
        <f>IFERROR(VLOOKUP($A292,#REF!,4,FALSE),"0")</f>
        <v>0</v>
      </c>
      <c r="AG292" s="53" t="str">
        <f>IFERROR(VLOOKUP($A292,#REF!,4,FALSE),"0")</f>
        <v>0</v>
      </c>
      <c r="AH292" s="53" t="str">
        <f>IFERROR(VLOOKUP($A292,#REF!,4,FALSE),"0")</f>
        <v>0</v>
      </c>
      <c r="AI292" s="53" t="str">
        <f>IFERROR(VLOOKUP($A292,#REF!,4,FALSE),"0")</f>
        <v>0</v>
      </c>
      <c r="AJ292" s="53" t="str">
        <f>IFERROR(VLOOKUP($A292,#REF!,4,FALSE),"0")</f>
        <v>0</v>
      </c>
      <c r="AK292" s="53" t="str">
        <f>IFERROR(VLOOKUP($A292,#REF!,4,FALSE),"0")</f>
        <v>0</v>
      </c>
      <c r="AL292" s="53" t="str">
        <f>IFERROR(VLOOKUP($A292,#REF!,4,FALSE),"0")</f>
        <v>0</v>
      </c>
      <c r="AM292" s="53" t="str">
        <f>IFERROR(VLOOKUP($A292,#REF!,4,FALSE),"0")</f>
        <v>0</v>
      </c>
      <c r="AN292" s="53" t="str">
        <f>IFERROR(VLOOKUP($A292,#REF!,4,FALSE),"0")</f>
        <v>0</v>
      </c>
      <c r="AO292" s="53" t="str">
        <f>IFERROR(VLOOKUP($A292,#REF!,4,FALSE),"0")</f>
        <v>0</v>
      </c>
      <c r="AP292" s="53" t="str">
        <f>IFERROR(VLOOKUP($A292,#REF!,4,FALSE),"0")</f>
        <v>0</v>
      </c>
      <c r="AQ292" s="53" t="str">
        <f>IFERROR(VLOOKUP($A292,#REF!,4,FALSE),"0")</f>
        <v>0</v>
      </c>
      <c r="AR292" s="56">
        <f t="shared" si="98"/>
        <v>0</v>
      </c>
      <c r="AT292" s="8" t="e">
        <f>January!#REF!</f>
        <v>#REF!</v>
      </c>
      <c r="AU292" s="53" t="str">
        <f>IFERROR(VLOOKUP($A292,#REF!,5,FALSE),"0")</f>
        <v>0</v>
      </c>
      <c r="AV292" s="53" t="str">
        <f>IFERROR(VLOOKUP($A292,#REF!,5,FALSE),"0")</f>
        <v>0</v>
      </c>
      <c r="AW292" s="53" t="str">
        <f>IFERROR(VLOOKUP($A292,#REF!,5,FALSE),"0")</f>
        <v>0</v>
      </c>
      <c r="AX292" s="53" t="str">
        <f>IFERROR(VLOOKUP($A292,#REF!,5,FALSE),"0")</f>
        <v>0</v>
      </c>
      <c r="AY292" s="53" t="str">
        <f>IFERROR(VLOOKUP($A292,#REF!,5,FALSE),"0")</f>
        <v>0</v>
      </c>
      <c r="AZ292" s="53" t="str">
        <f>IFERROR(VLOOKUP($A292,#REF!,5,FALSE),"0")</f>
        <v>0</v>
      </c>
      <c r="BA292" s="53" t="str">
        <f>IFERROR(VLOOKUP($A292,#REF!,5,FALSE),"0")</f>
        <v>0</v>
      </c>
      <c r="BB292" s="53" t="str">
        <f>IFERROR(VLOOKUP($A292,#REF!,5,FALSE),"0")</f>
        <v>0</v>
      </c>
      <c r="BC292" s="53" t="str">
        <f>IFERROR(VLOOKUP($A292,#REF!,5,FALSE),"0")</f>
        <v>0</v>
      </c>
      <c r="BD292" s="53" t="str">
        <f>IFERROR(VLOOKUP($A292,#REF!,5,FALSE),"0")</f>
        <v>0</v>
      </c>
      <c r="BE292" s="53" t="str">
        <f>IFERROR(VLOOKUP($A292,#REF!,5,FALSE),"0")</f>
        <v>0</v>
      </c>
      <c r="BF292" s="53" t="str">
        <f>IFERROR(VLOOKUP($A292,#REF!,5,FALSE),"0")</f>
        <v>0</v>
      </c>
      <c r="BG292" s="56">
        <f t="shared" si="99"/>
        <v>0</v>
      </c>
      <c r="BI292" s="8" t="e">
        <f>January!#REF!</f>
        <v>#REF!</v>
      </c>
      <c r="BJ292" s="53" t="str">
        <f>IFERROR(VLOOKUP($A292,#REF!,40,FALSE),"0")</f>
        <v>0</v>
      </c>
      <c r="BK292" s="53" t="str">
        <f>IFERROR(VLOOKUP($A292,#REF!,40,FALSE),"0")</f>
        <v>0</v>
      </c>
      <c r="BL292" s="53" t="str">
        <f>IFERROR(VLOOKUP($A292,#REF!,40,FALSE),"0")</f>
        <v>0</v>
      </c>
      <c r="BM292" s="53" t="str">
        <f>IFERROR(VLOOKUP($A292,#REF!,40,FALSE),"0")</f>
        <v>0</v>
      </c>
      <c r="BN292" s="53" t="str">
        <f>IFERROR(VLOOKUP($A292,#REF!,40,FALSE),"0")</f>
        <v>0</v>
      </c>
      <c r="BO292" s="53" t="str">
        <f>IFERROR(VLOOKUP($A292,#REF!,40,FALSE),"0")</f>
        <v>0</v>
      </c>
      <c r="BP292" s="53" t="str">
        <f>IFERROR(VLOOKUP($A292,#REF!,40,FALSE),"0")</f>
        <v>0</v>
      </c>
      <c r="BQ292" s="53" t="str">
        <f>IFERROR(VLOOKUP($A292,#REF!,40,FALSE),"0")</f>
        <v>0</v>
      </c>
      <c r="BR292" s="53" t="str">
        <f>IFERROR(VLOOKUP($A292,#REF!,40,FALSE),"0")</f>
        <v>0</v>
      </c>
      <c r="BS292" s="53" t="str">
        <f>IFERROR(VLOOKUP($A292,#REF!,40,FALSE),"0")</f>
        <v>0</v>
      </c>
      <c r="BT292" s="53" t="str">
        <f>IFERROR(VLOOKUP($A292,#REF!,40,FALSE),"0")</f>
        <v>0</v>
      </c>
      <c r="BU292" s="53" t="str">
        <f>IFERROR(VLOOKUP($A292,#REF!,40,FALSE),"0")</f>
        <v>0</v>
      </c>
      <c r="BV292" s="56">
        <f t="shared" si="100"/>
        <v>0</v>
      </c>
      <c r="BX292" s="8" t="e">
        <f>January!#REF!</f>
        <v>#REF!</v>
      </c>
      <c r="BY292" s="53" t="str">
        <f>IFERROR(VLOOKUP($A292,#REF!,39,FALSE),"0")</f>
        <v>0</v>
      </c>
      <c r="BZ292" s="53" t="str">
        <f>IFERROR(VLOOKUP($A292,#REF!,39,FALSE),"0")</f>
        <v>0</v>
      </c>
      <c r="CA292" s="53" t="str">
        <f>IFERROR(VLOOKUP($A292,#REF!,39,FALSE),"0")</f>
        <v>0</v>
      </c>
      <c r="CB292" s="53" t="str">
        <f>IFERROR(VLOOKUP($A292,#REF!,39,FALSE),"0")</f>
        <v>0</v>
      </c>
      <c r="CC292" s="53" t="str">
        <f>IFERROR(VLOOKUP($A292,#REF!,39,FALSE),"0")</f>
        <v>0</v>
      </c>
      <c r="CD292" s="53" t="str">
        <f>IFERROR(VLOOKUP($A292,#REF!,39,FALSE),"0")</f>
        <v>0</v>
      </c>
      <c r="CE292" s="53" t="str">
        <f>IFERROR(VLOOKUP($A292,#REF!,39,FALSE),"0")</f>
        <v>0</v>
      </c>
      <c r="CF292" s="53" t="str">
        <f>IFERROR(VLOOKUP($A292,#REF!,39,FALSE),"0")</f>
        <v>0</v>
      </c>
      <c r="CG292" s="53" t="str">
        <f>IFERROR(VLOOKUP($A292,#REF!,39,FALSE),"0")</f>
        <v>0</v>
      </c>
      <c r="CH292" s="53" t="str">
        <f>IFERROR(VLOOKUP($A292,#REF!,39,FALSE),"0")</f>
        <v>0</v>
      </c>
      <c r="CI292" s="53" t="str">
        <f>IFERROR(VLOOKUP($A292,#REF!,39,FALSE),"0")</f>
        <v>0</v>
      </c>
      <c r="CJ292" s="53" t="str">
        <f>IFERROR(VLOOKUP($A292,#REF!,39,FALSE),"0")</f>
        <v>0</v>
      </c>
      <c r="CK292" s="56">
        <f t="shared" si="101"/>
        <v>0</v>
      </c>
      <c r="CM292" s="8" t="e">
        <f>January!#REF!</f>
        <v>#REF!</v>
      </c>
      <c r="CN292" s="53" t="str">
        <f>IFERROR(VLOOKUP($A292,#REF!,38,FALSE),"0")</f>
        <v>0</v>
      </c>
      <c r="CO292" s="53" t="str">
        <f>IFERROR(VLOOKUP($A292,#REF!,38,FALSE),"0")</f>
        <v>0</v>
      </c>
      <c r="CP292" s="53" t="str">
        <f>IFERROR(VLOOKUP($A292,#REF!,38,FALSE),"0")</f>
        <v>0</v>
      </c>
      <c r="CQ292" s="53" t="str">
        <f>IFERROR(VLOOKUP($A292,#REF!,38,FALSE),"0")</f>
        <v>0</v>
      </c>
      <c r="CR292" s="53" t="str">
        <f>IFERROR(VLOOKUP($A292,#REF!,38,FALSE),"0")</f>
        <v>0</v>
      </c>
      <c r="CS292" s="53" t="str">
        <f>IFERROR(VLOOKUP($A292,#REF!,38,FALSE),"0")</f>
        <v>0</v>
      </c>
      <c r="CT292" s="53" t="str">
        <f>IFERROR(VLOOKUP($A292,#REF!,38,FALSE),"0")</f>
        <v>0</v>
      </c>
      <c r="CU292" s="53" t="str">
        <f>IFERROR(VLOOKUP($A292,#REF!,38,FALSE),"0")</f>
        <v>0</v>
      </c>
      <c r="CV292" s="53" t="str">
        <f>IFERROR(VLOOKUP($A292,#REF!,38,FALSE),"0")</f>
        <v>0</v>
      </c>
      <c r="CW292" s="53" t="str">
        <f>IFERROR(VLOOKUP($A292,#REF!,38,FALSE),"0")</f>
        <v>0</v>
      </c>
      <c r="CX292" s="53" t="str">
        <f>IFERROR(VLOOKUP($A292,#REF!,38,FALSE),"0")</f>
        <v>0</v>
      </c>
      <c r="CY292" s="53" t="str">
        <f>IFERROR(VLOOKUP($A292,#REF!,38,FALSE),"0")</f>
        <v>0</v>
      </c>
      <c r="CZ292" s="56">
        <f t="shared" si="102"/>
        <v>0</v>
      </c>
    </row>
    <row r="293" spans="1:104" x14ac:dyDescent="0.25">
      <c r="A293" s="8" t="str">
        <f>January!$C$99</f>
        <v>mmisat</v>
      </c>
      <c r="B293" s="53" t="str">
        <f>IFERROR(VLOOKUP($A293,#REF!,2,FALSE),"0")</f>
        <v>0</v>
      </c>
      <c r="C293" s="53" t="str">
        <f>IFERROR(VLOOKUP($A293,#REF!,2,FALSE),"0")</f>
        <v>0</v>
      </c>
      <c r="D293" s="53" t="str">
        <f>IFERROR(VLOOKUP($A293,#REF!,2,FALSE),"0")</f>
        <v>0</v>
      </c>
      <c r="E293" s="53" t="str">
        <f>IFERROR(VLOOKUP($A293,#REF!,2,FALSE),"0")</f>
        <v>0</v>
      </c>
      <c r="F293" s="53" t="str">
        <f>IFERROR(VLOOKUP($A293,#REF!,2,FALSE),"0")</f>
        <v>0</v>
      </c>
      <c r="G293" s="53" t="str">
        <f>IFERROR(VLOOKUP($A293,#REF!,2,FALSE),"0")</f>
        <v>0</v>
      </c>
      <c r="H293" s="53" t="str">
        <f>IFERROR(VLOOKUP($A293,#REF!,2,FALSE),"0")</f>
        <v>0</v>
      </c>
      <c r="I293" s="53" t="str">
        <f>IFERROR(VLOOKUP($A293,#REF!,2,FALSE),"0")</f>
        <v>0</v>
      </c>
      <c r="J293" s="53" t="str">
        <f>IFERROR(VLOOKUP($A293,#REF!,2,FALSE),"0")</f>
        <v>0</v>
      </c>
      <c r="K293" s="53" t="str">
        <f>IFERROR(VLOOKUP($A293,#REF!,2,FALSE),"0")</f>
        <v>0</v>
      </c>
      <c r="L293" s="53" t="str">
        <f>IFERROR(VLOOKUP($A293,#REF!,2,FALSE),"0")</f>
        <v>0</v>
      </c>
      <c r="M293" s="53" t="str">
        <f>IFERROR(VLOOKUP($A293,#REF!,2,FALSE),"0")</f>
        <v>0</v>
      </c>
      <c r="N293" s="56">
        <f t="shared" ref="N293:N294" si="103">SUM(B293:M293)</f>
        <v>0</v>
      </c>
      <c r="P293" s="8" t="str">
        <f>January!$C$99</f>
        <v>mmisat</v>
      </c>
      <c r="Q293" s="53" t="str">
        <f>IFERROR(VLOOKUP($A293,#REF!,3,FALSE),"0")</f>
        <v>0</v>
      </c>
      <c r="R293" s="53" t="str">
        <f>IFERROR(VLOOKUP($A293,#REF!,3,FALSE),"0")</f>
        <v>0</v>
      </c>
      <c r="S293" s="53" t="str">
        <f>IFERROR(VLOOKUP($A293,#REF!,3,FALSE),"0")</f>
        <v>0</v>
      </c>
      <c r="T293" s="53" t="str">
        <f>IFERROR(VLOOKUP($A293,#REF!,3,FALSE),"0")</f>
        <v>0</v>
      </c>
      <c r="U293" s="53" t="str">
        <f>IFERROR(VLOOKUP($A293,#REF!,3,FALSE),"0")</f>
        <v>0</v>
      </c>
      <c r="V293" s="53" t="str">
        <f>IFERROR(VLOOKUP($A293,#REF!,3,FALSE),"0")</f>
        <v>0</v>
      </c>
      <c r="W293" s="53" t="str">
        <f>IFERROR(VLOOKUP($A293,#REF!,3,FALSE),"0")</f>
        <v>0</v>
      </c>
      <c r="X293" s="53" t="str">
        <f>IFERROR(VLOOKUP($A293,#REF!,3,FALSE),"0")</f>
        <v>0</v>
      </c>
      <c r="Y293" s="53" t="str">
        <f>IFERROR(VLOOKUP($A293,#REF!,3,FALSE),"0")</f>
        <v>0</v>
      </c>
      <c r="Z293" s="53" t="str">
        <f>IFERROR(VLOOKUP($A293,#REF!,3,FALSE),"0")</f>
        <v>0</v>
      </c>
      <c r="AA293" s="53" t="str">
        <f>IFERROR(VLOOKUP($A293,#REF!,3,FALSE),"0")</f>
        <v>0</v>
      </c>
      <c r="AB293" s="53" t="str">
        <f>IFERROR(VLOOKUP($A293,#REF!,3,FALSE),"0")</f>
        <v>0</v>
      </c>
      <c r="AC293" s="56">
        <f t="shared" ref="AC293:AC294" si="104">SUM(Q293:AB293)</f>
        <v>0</v>
      </c>
      <c r="AE293" s="8" t="str">
        <f>January!$C$99</f>
        <v>mmisat</v>
      </c>
      <c r="AF293" s="53" t="str">
        <f>IFERROR(VLOOKUP($A293,#REF!,4,FALSE),"0")</f>
        <v>0</v>
      </c>
      <c r="AG293" s="53" t="str">
        <f>IFERROR(VLOOKUP($A293,#REF!,4,FALSE),"0")</f>
        <v>0</v>
      </c>
      <c r="AH293" s="53" t="str">
        <f>IFERROR(VLOOKUP($A293,#REF!,4,FALSE),"0")</f>
        <v>0</v>
      </c>
      <c r="AI293" s="53" t="str">
        <f>IFERROR(VLOOKUP($A293,#REF!,4,FALSE),"0")</f>
        <v>0</v>
      </c>
      <c r="AJ293" s="53" t="str">
        <f>IFERROR(VLOOKUP($A293,#REF!,4,FALSE),"0")</f>
        <v>0</v>
      </c>
      <c r="AK293" s="53" t="str">
        <f>IFERROR(VLOOKUP($A293,#REF!,4,FALSE),"0")</f>
        <v>0</v>
      </c>
      <c r="AL293" s="53" t="str">
        <f>IFERROR(VLOOKUP($A293,#REF!,4,FALSE),"0")</f>
        <v>0</v>
      </c>
      <c r="AM293" s="53" t="str">
        <f>IFERROR(VLOOKUP($A293,#REF!,4,FALSE),"0")</f>
        <v>0</v>
      </c>
      <c r="AN293" s="53" t="str">
        <f>IFERROR(VLOOKUP($A293,#REF!,4,FALSE),"0")</f>
        <v>0</v>
      </c>
      <c r="AO293" s="53" t="str">
        <f>IFERROR(VLOOKUP($A293,#REF!,4,FALSE),"0")</f>
        <v>0</v>
      </c>
      <c r="AP293" s="53" t="str">
        <f>IFERROR(VLOOKUP($A293,#REF!,4,FALSE),"0")</f>
        <v>0</v>
      </c>
      <c r="AQ293" s="53" t="str">
        <f>IFERROR(VLOOKUP($A293,#REF!,4,FALSE),"0")</f>
        <v>0</v>
      </c>
      <c r="AR293" s="56">
        <f t="shared" ref="AR293:AR294" si="105">SUM(AF293:AQ293)</f>
        <v>0</v>
      </c>
      <c r="AT293" s="8" t="str">
        <f>January!$C$99</f>
        <v>mmisat</v>
      </c>
      <c r="AU293" s="53" t="str">
        <f>IFERROR(VLOOKUP($A293,#REF!,5,FALSE),"0")</f>
        <v>0</v>
      </c>
      <c r="AV293" s="53" t="str">
        <f>IFERROR(VLOOKUP($A293,#REF!,5,FALSE),"0")</f>
        <v>0</v>
      </c>
      <c r="AW293" s="53" t="str">
        <f>IFERROR(VLOOKUP($A293,#REF!,5,FALSE),"0")</f>
        <v>0</v>
      </c>
      <c r="AX293" s="53" t="str">
        <f>IFERROR(VLOOKUP($A293,#REF!,5,FALSE),"0")</f>
        <v>0</v>
      </c>
      <c r="AY293" s="53" t="str">
        <f>IFERROR(VLOOKUP($A293,#REF!,5,FALSE),"0")</f>
        <v>0</v>
      </c>
      <c r="AZ293" s="53" t="str">
        <f>IFERROR(VLOOKUP($A293,#REF!,5,FALSE),"0")</f>
        <v>0</v>
      </c>
      <c r="BA293" s="53" t="str">
        <f>IFERROR(VLOOKUP($A293,#REF!,5,FALSE),"0")</f>
        <v>0</v>
      </c>
      <c r="BB293" s="53" t="str">
        <f>IFERROR(VLOOKUP($A293,#REF!,5,FALSE),"0")</f>
        <v>0</v>
      </c>
      <c r="BC293" s="53" t="str">
        <f>IFERROR(VLOOKUP($A293,#REF!,5,FALSE),"0")</f>
        <v>0</v>
      </c>
      <c r="BD293" s="53" t="str">
        <f>IFERROR(VLOOKUP($A293,#REF!,5,FALSE),"0")</f>
        <v>0</v>
      </c>
      <c r="BE293" s="53" t="str">
        <f>IFERROR(VLOOKUP($A293,#REF!,5,FALSE),"0")</f>
        <v>0</v>
      </c>
      <c r="BF293" s="53" t="str">
        <f>IFERROR(VLOOKUP($A293,#REF!,5,FALSE),"0")</f>
        <v>0</v>
      </c>
      <c r="BG293" s="56">
        <f t="shared" ref="BG293:BG294" si="106">SUM(AU293:BF293)</f>
        <v>0</v>
      </c>
      <c r="BI293" s="8" t="str">
        <f>January!$C$99</f>
        <v>mmisat</v>
      </c>
      <c r="BJ293" s="53" t="str">
        <f>IFERROR(VLOOKUP($A293,#REF!,40,FALSE),"0")</f>
        <v>0</v>
      </c>
      <c r="BK293" s="53" t="str">
        <f>IFERROR(VLOOKUP($A293,#REF!,40,FALSE),"0")</f>
        <v>0</v>
      </c>
      <c r="BL293" s="53" t="str">
        <f>IFERROR(VLOOKUP($A293,#REF!,40,FALSE),"0")</f>
        <v>0</v>
      </c>
      <c r="BM293" s="53" t="str">
        <f>IFERROR(VLOOKUP($A293,#REF!,40,FALSE),"0")</f>
        <v>0</v>
      </c>
      <c r="BN293" s="53" t="str">
        <f>IFERROR(VLOOKUP($A293,#REF!,40,FALSE),"0")</f>
        <v>0</v>
      </c>
      <c r="BO293" s="53" t="str">
        <f>IFERROR(VLOOKUP($A293,#REF!,40,FALSE),"0")</f>
        <v>0</v>
      </c>
      <c r="BP293" s="53" t="str">
        <f>IFERROR(VLOOKUP($A293,#REF!,40,FALSE),"0")</f>
        <v>0</v>
      </c>
      <c r="BQ293" s="53" t="str">
        <f>IFERROR(VLOOKUP($A293,#REF!,40,FALSE),"0")</f>
        <v>0</v>
      </c>
      <c r="BR293" s="53" t="str">
        <f>IFERROR(VLOOKUP($A293,#REF!,40,FALSE),"0")</f>
        <v>0</v>
      </c>
      <c r="BS293" s="53" t="str">
        <f>IFERROR(VLOOKUP($A293,#REF!,40,FALSE),"0")</f>
        <v>0</v>
      </c>
      <c r="BT293" s="53" t="str">
        <f>IFERROR(VLOOKUP($A293,#REF!,40,FALSE),"0")</f>
        <v>0</v>
      </c>
      <c r="BU293" s="53" t="str">
        <f>IFERROR(VLOOKUP($A293,#REF!,40,FALSE),"0")</f>
        <v>0</v>
      </c>
      <c r="BV293" s="56">
        <f t="shared" ref="BV293" si="107">SUM(BJ293:BU293)</f>
        <v>0</v>
      </c>
      <c r="BX293" s="8" t="str">
        <f>January!$C$99</f>
        <v>mmisat</v>
      </c>
      <c r="BY293" s="53" t="str">
        <f>IFERROR(VLOOKUP($A293,#REF!,39,FALSE),"0")</f>
        <v>0</v>
      </c>
      <c r="BZ293" s="53" t="str">
        <f>IFERROR(VLOOKUP($A293,#REF!,39,FALSE),"0")</f>
        <v>0</v>
      </c>
      <c r="CA293" s="53" t="str">
        <f>IFERROR(VLOOKUP($A293,#REF!,39,FALSE),"0")</f>
        <v>0</v>
      </c>
      <c r="CB293" s="53" t="str">
        <f>IFERROR(VLOOKUP($A293,#REF!,39,FALSE),"0")</f>
        <v>0</v>
      </c>
      <c r="CC293" s="53" t="str">
        <f>IFERROR(VLOOKUP($A293,#REF!,39,FALSE),"0")</f>
        <v>0</v>
      </c>
      <c r="CD293" s="53" t="str">
        <f>IFERROR(VLOOKUP($A293,#REF!,39,FALSE),"0")</f>
        <v>0</v>
      </c>
      <c r="CE293" s="53" t="str">
        <f>IFERROR(VLOOKUP($A293,#REF!,39,FALSE),"0")</f>
        <v>0</v>
      </c>
      <c r="CF293" s="53" t="str">
        <f>IFERROR(VLOOKUP($A293,#REF!,39,FALSE),"0")</f>
        <v>0</v>
      </c>
      <c r="CG293" s="53" t="str">
        <f>IFERROR(VLOOKUP($A293,#REF!,39,FALSE),"0")</f>
        <v>0</v>
      </c>
      <c r="CH293" s="53" t="str">
        <f>IFERROR(VLOOKUP($A293,#REF!,39,FALSE),"0")</f>
        <v>0</v>
      </c>
      <c r="CI293" s="53" t="str">
        <f>IFERROR(VLOOKUP($A293,#REF!,39,FALSE),"0")</f>
        <v>0</v>
      </c>
      <c r="CJ293" s="53" t="str">
        <f>IFERROR(VLOOKUP($A293,#REF!,39,FALSE),"0")</f>
        <v>0</v>
      </c>
      <c r="CK293" s="56">
        <f t="shared" ref="CK293" si="108">SUM(BY293:CJ293)</f>
        <v>0</v>
      </c>
      <c r="CM293" s="8" t="str">
        <f>January!$C$99</f>
        <v>mmisat</v>
      </c>
      <c r="CN293" s="53" t="str">
        <f>IFERROR(VLOOKUP($A293,#REF!,38,FALSE),"0")</f>
        <v>0</v>
      </c>
      <c r="CO293" s="53" t="str">
        <f>IFERROR(VLOOKUP($A293,#REF!,38,FALSE),"0")</f>
        <v>0</v>
      </c>
      <c r="CP293" s="53" t="str">
        <f>IFERROR(VLOOKUP($A293,#REF!,38,FALSE),"0")</f>
        <v>0</v>
      </c>
      <c r="CQ293" s="53" t="str">
        <f>IFERROR(VLOOKUP($A293,#REF!,38,FALSE),"0")</f>
        <v>0</v>
      </c>
      <c r="CR293" s="53" t="str">
        <f>IFERROR(VLOOKUP($A293,#REF!,38,FALSE),"0")</f>
        <v>0</v>
      </c>
      <c r="CS293" s="53" t="str">
        <f>IFERROR(VLOOKUP($A293,#REF!,38,FALSE),"0")</f>
        <v>0</v>
      </c>
      <c r="CT293" s="53" t="str">
        <f>IFERROR(VLOOKUP($A293,#REF!,38,FALSE),"0")</f>
        <v>0</v>
      </c>
      <c r="CU293" s="53" t="str">
        <f>IFERROR(VLOOKUP($A293,#REF!,38,FALSE),"0")</f>
        <v>0</v>
      </c>
      <c r="CV293" s="53" t="str">
        <f>IFERROR(VLOOKUP($A293,#REF!,38,FALSE),"0")</f>
        <v>0</v>
      </c>
      <c r="CW293" s="53" t="str">
        <f>IFERROR(VLOOKUP($A293,#REF!,38,FALSE),"0")</f>
        <v>0</v>
      </c>
      <c r="CX293" s="53" t="str">
        <f>IFERROR(VLOOKUP($A293,#REF!,38,FALSE),"0")</f>
        <v>0</v>
      </c>
      <c r="CY293" s="53" t="str">
        <f>IFERROR(VLOOKUP($A293,#REF!,38,FALSE),"0")</f>
        <v>0</v>
      </c>
      <c r="CZ293" s="56">
        <f t="shared" ref="CZ293" si="109">SUM(CN293:CY293)</f>
        <v>0</v>
      </c>
    </row>
    <row r="294" spans="1:104" x14ac:dyDescent="0.25">
      <c r="A294" s="8" t="e">
        <f>January!#REF!</f>
        <v>#REF!</v>
      </c>
      <c r="B294" s="53" t="str">
        <f>IFERROR(VLOOKUP($A294,#REF!,2,FALSE),"0")</f>
        <v>0</v>
      </c>
      <c r="C294" s="53" t="str">
        <f>IFERROR(VLOOKUP($A294,#REF!,2,FALSE),"0")</f>
        <v>0</v>
      </c>
      <c r="D294" s="53" t="str">
        <f>IFERROR(VLOOKUP($A294,#REF!,2,FALSE),"0")</f>
        <v>0</v>
      </c>
      <c r="E294" s="53" t="str">
        <f>IFERROR(VLOOKUP($A294,#REF!,2,FALSE),"0")</f>
        <v>0</v>
      </c>
      <c r="F294" s="53" t="str">
        <f>IFERROR(VLOOKUP($A294,#REF!,2,FALSE),"0")</f>
        <v>0</v>
      </c>
      <c r="G294" s="53" t="str">
        <f>IFERROR(VLOOKUP($A294,#REF!,2,FALSE),"0")</f>
        <v>0</v>
      </c>
      <c r="H294" s="53" t="str">
        <f>IFERROR(VLOOKUP($A294,#REF!,2,FALSE),"0")</f>
        <v>0</v>
      </c>
      <c r="I294" s="53" t="str">
        <f>IFERROR(VLOOKUP($A294,#REF!,2,FALSE),"0")</f>
        <v>0</v>
      </c>
      <c r="J294" s="53" t="str">
        <f>IFERROR(VLOOKUP($A294,#REF!,2,FALSE),"0")</f>
        <v>0</v>
      </c>
      <c r="K294" s="53" t="str">
        <f>IFERROR(VLOOKUP($A294,#REF!,2,FALSE),"0")</f>
        <v>0</v>
      </c>
      <c r="L294" s="53" t="str">
        <f>IFERROR(VLOOKUP($A294,#REF!,2,FALSE),"0")</f>
        <v>0</v>
      </c>
      <c r="M294" s="53" t="str">
        <f>IFERROR(VLOOKUP($A294,#REF!,2,FALSE),"0")</f>
        <v>0</v>
      </c>
      <c r="N294" s="56">
        <f t="shared" si="103"/>
        <v>0</v>
      </c>
      <c r="P294" s="8" t="e">
        <f>January!#REF!</f>
        <v>#REF!</v>
      </c>
      <c r="Q294" s="53" t="str">
        <f>IFERROR(VLOOKUP($A294,#REF!,3,FALSE),"0")</f>
        <v>0</v>
      </c>
      <c r="R294" s="53" t="str">
        <f>IFERROR(VLOOKUP($A294,#REF!,3,FALSE),"0")</f>
        <v>0</v>
      </c>
      <c r="S294" s="53" t="str">
        <f>IFERROR(VLOOKUP($A294,#REF!,3,FALSE),"0")</f>
        <v>0</v>
      </c>
      <c r="T294" s="53" t="str">
        <f>IFERROR(VLOOKUP($A294,#REF!,3,FALSE),"0")</f>
        <v>0</v>
      </c>
      <c r="U294" s="53" t="str">
        <f>IFERROR(VLOOKUP($A294,#REF!,3,FALSE),"0")</f>
        <v>0</v>
      </c>
      <c r="V294" s="53" t="str">
        <f>IFERROR(VLOOKUP($A294,#REF!,3,FALSE),"0")</f>
        <v>0</v>
      </c>
      <c r="W294" s="53" t="str">
        <f>IFERROR(VLOOKUP($A294,#REF!,3,FALSE),"0")</f>
        <v>0</v>
      </c>
      <c r="X294" s="53" t="str">
        <f>IFERROR(VLOOKUP($A294,#REF!,3,FALSE),"0")</f>
        <v>0</v>
      </c>
      <c r="Y294" s="53" t="str">
        <f>IFERROR(VLOOKUP($A294,#REF!,3,FALSE),"0")</f>
        <v>0</v>
      </c>
      <c r="Z294" s="53" t="str">
        <f>IFERROR(VLOOKUP($A294,#REF!,3,FALSE),"0")</f>
        <v>0</v>
      </c>
      <c r="AA294" s="53" t="str">
        <f>IFERROR(VLOOKUP($A294,#REF!,3,FALSE),"0")</f>
        <v>0</v>
      </c>
      <c r="AB294" s="53" t="str">
        <f>IFERROR(VLOOKUP($A294,#REF!,3,FALSE),"0")</f>
        <v>0</v>
      </c>
      <c r="AC294" s="56">
        <f t="shared" si="104"/>
        <v>0</v>
      </c>
      <c r="AE294" s="8" t="e">
        <f>January!#REF!</f>
        <v>#REF!</v>
      </c>
      <c r="AF294" s="53" t="str">
        <f>IFERROR(VLOOKUP($A294,#REF!,4,FALSE),"0")</f>
        <v>0</v>
      </c>
      <c r="AG294" s="53" t="str">
        <f>IFERROR(VLOOKUP($A294,#REF!,4,FALSE),"0")</f>
        <v>0</v>
      </c>
      <c r="AH294" s="53" t="str">
        <f>IFERROR(VLOOKUP($A294,#REF!,4,FALSE),"0")</f>
        <v>0</v>
      </c>
      <c r="AI294" s="53" t="str">
        <f>IFERROR(VLOOKUP($A294,#REF!,4,FALSE),"0")</f>
        <v>0</v>
      </c>
      <c r="AJ294" s="53" t="str">
        <f>IFERROR(VLOOKUP($A294,#REF!,4,FALSE),"0")</f>
        <v>0</v>
      </c>
      <c r="AK294" s="53" t="str">
        <f>IFERROR(VLOOKUP($A294,#REF!,4,FALSE),"0")</f>
        <v>0</v>
      </c>
      <c r="AL294" s="53" t="str">
        <f>IFERROR(VLOOKUP($A294,#REF!,4,FALSE),"0")</f>
        <v>0</v>
      </c>
      <c r="AM294" s="53" t="str">
        <f>IFERROR(VLOOKUP($A294,#REF!,4,FALSE),"0")</f>
        <v>0</v>
      </c>
      <c r="AN294" s="53" t="str">
        <f>IFERROR(VLOOKUP($A294,#REF!,4,FALSE),"0")</f>
        <v>0</v>
      </c>
      <c r="AO294" s="53" t="str">
        <f>IFERROR(VLOOKUP($A294,#REF!,4,FALSE),"0")</f>
        <v>0</v>
      </c>
      <c r="AP294" s="53" t="str">
        <f>IFERROR(VLOOKUP($A294,#REF!,4,FALSE),"0")</f>
        <v>0</v>
      </c>
      <c r="AQ294" s="53" t="str">
        <f>IFERROR(VLOOKUP($A294,#REF!,4,FALSE),"0")</f>
        <v>0</v>
      </c>
      <c r="AR294" s="56">
        <f t="shared" si="105"/>
        <v>0</v>
      </c>
      <c r="AT294" s="8" t="e">
        <f>January!#REF!</f>
        <v>#REF!</v>
      </c>
      <c r="AU294" s="53" t="str">
        <f>IFERROR(VLOOKUP($A294,#REF!,5,FALSE),"0")</f>
        <v>0</v>
      </c>
      <c r="AV294" s="53" t="str">
        <f>IFERROR(VLOOKUP($A294,#REF!,5,FALSE),"0")</f>
        <v>0</v>
      </c>
      <c r="AW294" s="53" t="str">
        <f>IFERROR(VLOOKUP($A294,#REF!,5,FALSE),"0")</f>
        <v>0</v>
      </c>
      <c r="AX294" s="53" t="str">
        <f>IFERROR(VLOOKUP($A294,#REF!,5,FALSE),"0")</f>
        <v>0</v>
      </c>
      <c r="AY294" s="53" t="str">
        <f>IFERROR(VLOOKUP($A294,#REF!,5,FALSE),"0")</f>
        <v>0</v>
      </c>
      <c r="AZ294" s="53" t="str">
        <f>IFERROR(VLOOKUP($A294,#REF!,5,FALSE),"0")</f>
        <v>0</v>
      </c>
      <c r="BA294" s="53" t="str">
        <f>IFERROR(VLOOKUP($A294,#REF!,5,FALSE),"0")</f>
        <v>0</v>
      </c>
      <c r="BB294" s="53" t="str">
        <f>IFERROR(VLOOKUP($A294,#REF!,5,FALSE),"0")</f>
        <v>0</v>
      </c>
      <c r="BC294" s="53" t="str">
        <f>IFERROR(VLOOKUP($A294,#REF!,5,FALSE),"0")</f>
        <v>0</v>
      </c>
      <c r="BD294" s="53" t="str">
        <f>IFERROR(VLOOKUP($A294,#REF!,5,FALSE),"0")</f>
        <v>0</v>
      </c>
      <c r="BE294" s="53" t="str">
        <f>IFERROR(VLOOKUP($A294,#REF!,5,FALSE),"0")</f>
        <v>0</v>
      </c>
      <c r="BF294" s="53" t="str">
        <f>IFERROR(VLOOKUP($A294,#REF!,5,FALSE),"0")</f>
        <v>0</v>
      </c>
      <c r="BG294" s="56">
        <f t="shared" si="106"/>
        <v>0</v>
      </c>
      <c r="BI294" s="8" t="e">
        <f>January!#REF!</f>
        <v>#REF!</v>
      </c>
      <c r="BJ294" s="53" t="str">
        <f>IFERROR(VLOOKUP($A294,#REF!,40,FALSE),"0")</f>
        <v>0</v>
      </c>
      <c r="BK294" s="53" t="str">
        <f>IFERROR(VLOOKUP($A294,#REF!,40,FALSE),"0")</f>
        <v>0</v>
      </c>
      <c r="BL294" s="53" t="str">
        <f>IFERROR(VLOOKUP($A294,#REF!,40,FALSE),"0")</f>
        <v>0</v>
      </c>
      <c r="BM294" s="53" t="str">
        <f>IFERROR(VLOOKUP($A294,#REF!,40,FALSE),"0")</f>
        <v>0</v>
      </c>
      <c r="BN294" s="53" t="str">
        <f>IFERROR(VLOOKUP($A294,#REF!,40,FALSE),"0")</f>
        <v>0</v>
      </c>
      <c r="BO294" s="53" t="str">
        <f>IFERROR(VLOOKUP($A294,#REF!,40,FALSE),"0")</f>
        <v>0</v>
      </c>
      <c r="BP294" s="53" t="str">
        <f>IFERROR(VLOOKUP($A294,#REF!,40,FALSE),"0")</f>
        <v>0</v>
      </c>
      <c r="BQ294" s="53" t="str">
        <f>IFERROR(VLOOKUP($A294,#REF!,40,FALSE),"0")</f>
        <v>0</v>
      </c>
      <c r="BR294" s="53" t="str">
        <f>IFERROR(VLOOKUP($A294,#REF!,40,FALSE),"0")</f>
        <v>0</v>
      </c>
      <c r="BS294" s="53" t="str">
        <f>IFERROR(VLOOKUP($A294,#REF!,40,FALSE),"0")</f>
        <v>0</v>
      </c>
      <c r="BT294" s="53" t="str">
        <f>IFERROR(VLOOKUP($A294,#REF!,40,FALSE),"0")</f>
        <v>0</v>
      </c>
      <c r="BU294" s="53" t="str">
        <f>IFERROR(VLOOKUP($A294,#REF!,40,FALSE),"0")</f>
        <v>0</v>
      </c>
      <c r="BV294" s="56">
        <f t="shared" ref="BV294" si="110">SUM(BJ294:BU294)</f>
        <v>0</v>
      </c>
      <c r="BX294" s="8" t="e">
        <f>January!#REF!</f>
        <v>#REF!</v>
      </c>
      <c r="BY294" s="53" t="str">
        <f>IFERROR(VLOOKUP($A294,#REF!,39,FALSE),"0")</f>
        <v>0</v>
      </c>
      <c r="BZ294" s="53" t="str">
        <f>IFERROR(VLOOKUP($A294,#REF!,39,FALSE),"0")</f>
        <v>0</v>
      </c>
      <c r="CA294" s="53" t="str">
        <f>IFERROR(VLOOKUP($A294,#REF!,39,FALSE),"0")</f>
        <v>0</v>
      </c>
      <c r="CB294" s="53" t="str">
        <f>IFERROR(VLOOKUP($A294,#REF!,39,FALSE),"0")</f>
        <v>0</v>
      </c>
      <c r="CC294" s="53" t="str">
        <f>IFERROR(VLOOKUP($A294,#REF!,39,FALSE),"0")</f>
        <v>0</v>
      </c>
      <c r="CD294" s="53" t="str">
        <f>IFERROR(VLOOKUP($A294,#REF!,39,FALSE),"0")</f>
        <v>0</v>
      </c>
      <c r="CE294" s="53" t="str">
        <f>IFERROR(VLOOKUP($A294,#REF!,39,FALSE),"0")</f>
        <v>0</v>
      </c>
      <c r="CF294" s="53" t="str">
        <f>IFERROR(VLOOKUP($A294,#REF!,39,FALSE),"0")</f>
        <v>0</v>
      </c>
      <c r="CG294" s="53" t="str">
        <f>IFERROR(VLOOKUP($A294,#REF!,39,FALSE),"0")</f>
        <v>0</v>
      </c>
      <c r="CH294" s="53" t="str">
        <f>IFERROR(VLOOKUP($A294,#REF!,39,FALSE),"0")</f>
        <v>0</v>
      </c>
      <c r="CI294" s="53" t="str">
        <f>IFERROR(VLOOKUP($A294,#REF!,39,FALSE),"0")</f>
        <v>0</v>
      </c>
      <c r="CJ294" s="53" t="str">
        <f>IFERROR(VLOOKUP($A294,#REF!,39,FALSE),"0")</f>
        <v>0</v>
      </c>
      <c r="CK294" s="56">
        <f t="shared" ref="CK294" si="111">SUM(BY294:CJ294)</f>
        <v>0</v>
      </c>
      <c r="CM294" s="8" t="e">
        <f>January!#REF!</f>
        <v>#REF!</v>
      </c>
      <c r="CN294" s="53" t="str">
        <f>IFERROR(VLOOKUP($A294,#REF!,38,FALSE),"0")</f>
        <v>0</v>
      </c>
      <c r="CO294" s="53" t="str">
        <f>IFERROR(VLOOKUP($A294,#REF!,38,FALSE),"0")</f>
        <v>0</v>
      </c>
      <c r="CP294" s="53" t="str">
        <f>IFERROR(VLOOKUP($A294,#REF!,38,FALSE),"0")</f>
        <v>0</v>
      </c>
      <c r="CQ294" s="53" t="str">
        <f>IFERROR(VLOOKUP($A294,#REF!,38,FALSE),"0")</f>
        <v>0</v>
      </c>
      <c r="CR294" s="53" t="str">
        <f>IFERROR(VLOOKUP($A294,#REF!,38,FALSE),"0")</f>
        <v>0</v>
      </c>
      <c r="CS294" s="53" t="str">
        <f>IFERROR(VLOOKUP($A294,#REF!,38,FALSE),"0")</f>
        <v>0</v>
      </c>
      <c r="CT294" s="53" t="str">
        <f>IFERROR(VLOOKUP($A294,#REF!,38,FALSE),"0")</f>
        <v>0</v>
      </c>
      <c r="CU294" s="53" t="str">
        <f>IFERROR(VLOOKUP($A294,#REF!,38,FALSE),"0")</f>
        <v>0</v>
      </c>
      <c r="CV294" s="53" t="str">
        <f>IFERROR(VLOOKUP($A294,#REF!,38,FALSE),"0")</f>
        <v>0</v>
      </c>
      <c r="CW294" s="53" t="str">
        <f>IFERROR(VLOOKUP($A294,#REF!,38,FALSE),"0")</f>
        <v>0</v>
      </c>
      <c r="CX294" s="53" t="str">
        <f>IFERROR(VLOOKUP($A294,#REF!,38,FALSE),"0")</f>
        <v>0</v>
      </c>
      <c r="CY294" s="53" t="str">
        <f>IFERROR(VLOOKUP($A294,#REF!,38,FALSE),"0")</f>
        <v>0</v>
      </c>
      <c r="CZ294" s="56">
        <f t="shared" ref="CZ294" si="112">SUM(CN294:CY294)</f>
        <v>0</v>
      </c>
    </row>
    <row r="295" spans="1:104" x14ac:dyDescent="0.25">
      <c r="BG295" s="56"/>
    </row>
  </sheetData>
  <phoneticPr fontId="1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F7C3-52F6-4C5C-AD3C-2EE2140A5D9D}">
  <sheetPr codeName="Sheet14"/>
  <dimension ref="A1:CK107"/>
  <sheetViews>
    <sheetView zoomScale="55" zoomScaleNormal="55" workbookViewId="0">
      <pane xSplit="3" ySplit="5" topLeftCell="K75" activePane="bottomRight" state="frozen"/>
      <selection pane="topRight" activeCell="J20" sqref="J20"/>
      <selection pane="bottomLeft" activeCell="J20" sqref="J20"/>
      <selection pane="bottomRight" activeCell="AK6" sqref="AK6:AO28"/>
    </sheetView>
  </sheetViews>
  <sheetFormatPr defaultColWidth="8.5546875" defaultRowHeight="16.2" outlineLevelRow="1" outlineLevelCol="1" x14ac:dyDescent="0.25"/>
  <cols>
    <col min="1" max="1" width="8.5546875" style="8"/>
    <col min="2" max="2" width="28.44140625" style="8" customWidth="1"/>
    <col min="3" max="3" width="16.5546875" style="8" customWidth="1"/>
    <col min="4" max="8" width="9.5546875" style="8" hidden="1" customWidth="1" outlineLevel="1"/>
    <col min="9" max="9" width="16.5546875" style="8" hidden="1" customWidth="1" outlineLevel="1"/>
    <col min="10" max="10" width="27.44140625" style="8" hidden="1" customWidth="1" outlineLevel="1"/>
    <col min="11" max="11" width="9.5546875" style="8" customWidth="1" collapsed="1"/>
    <col min="12" max="40" width="9.5546875" style="8" customWidth="1"/>
    <col min="41" max="41" width="9.5546875" style="8" customWidth="1" outlineLevel="1"/>
    <col min="42" max="44" width="8.5546875" style="8"/>
    <col min="45" max="45" width="13.5546875" style="8" customWidth="1"/>
    <col min="46" max="49" width="8.5546875" style="8" customWidth="1"/>
    <col min="50" max="85" width="8.5546875" style="8" hidden="1" customWidth="1" outlineLevel="1"/>
    <col min="86" max="86" width="8.5546875" style="8" customWidth="1" collapsed="1"/>
    <col min="88" max="88" width="8.5546875" style="8"/>
    <col min="89" max="89" width="8.5546875" style="71"/>
    <col min="90" max="16384" width="8.5546875" style="8"/>
  </cols>
  <sheetData>
    <row r="1" spans="1:85" ht="82.5" customHeight="1" x14ac:dyDescent="0.25">
      <c r="B1" s="50">
        <v>2025</v>
      </c>
      <c r="C1" s="65" t="s">
        <v>0</v>
      </c>
    </row>
    <row r="2" spans="1:85" ht="27" thickBot="1" x14ac:dyDescent="0.3">
      <c r="B2" s="51">
        <v>1</v>
      </c>
      <c r="C2" s="64" t="s">
        <v>1</v>
      </c>
      <c r="D2" s="45">
        <f>IFERROR(WEEKNUM(D5)-1,"")</f>
        <v>51</v>
      </c>
      <c r="E2" s="45">
        <f t="shared" ref="E2:H2" si="0">IFERROR(WEEKNUM(E5)-1,"")</f>
        <v>51</v>
      </c>
      <c r="F2" s="45">
        <f t="shared" si="0"/>
        <v>52</v>
      </c>
      <c r="G2" s="45">
        <f t="shared" si="0"/>
        <v>52</v>
      </c>
      <c r="H2" s="45">
        <f t="shared" si="0"/>
        <v>52</v>
      </c>
      <c r="I2" s="45"/>
      <c r="J2" s="45"/>
      <c r="K2" s="63">
        <f>IFERROR(WEEKNUM(K5),"")</f>
        <v>1</v>
      </c>
      <c r="L2" s="63">
        <f t="shared" ref="L2:AO2" si="1">IFERROR(WEEKNUM(L5),"")</f>
        <v>1</v>
      </c>
      <c r="M2" s="63">
        <f t="shared" si="1"/>
        <v>1</v>
      </c>
      <c r="N2" s="63">
        <f t="shared" si="1"/>
        <v>1</v>
      </c>
      <c r="O2" s="63">
        <f t="shared" si="1"/>
        <v>2</v>
      </c>
      <c r="P2" s="63">
        <f t="shared" si="1"/>
        <v>2</v>
      </c>
      <c r="Q2" s="63">
        <f t="shared" si="1"/>
        <v>2</v>
      </c>
      <c r="R2" s="63">
        <f t="shared" si="1"/>
        <v>2</v>
      </c>
      <c r="S2" s="63">
        <f t="shared" si="1"/>
        <v>2</v>
      </c>
      <c r="T2" s="63">
        <f t="shared" si="1"/>
        <v>2</v>
      </c>
      <c r="U2" s="63">
        <f t="shared" si="1"/>
        <v>2</v>
      </c>
      <c r="V2" s="63">
        <f t="shared" si="1"/>
        <v>3</v>
      </c>
      <c r="W2" s="63">
        <f t="shared" si="1"/>
        <v>3</v>
      </c>
      <c r="X2" s="63">
        <f t="shared" si="1"/>
        <v>3</v>
      </c>
      <c r="Y2" s="63">
        <f t="shared" si="1"/>
        <v>3</v>
      </c>
      <c r="Z2" s="63">
        <f t="shared" si="1"/>
        <v>3</v>
      </c>
      <c r="AA2" s="63">
        <f t="shared" si="1"/>
        <v>3</v>
      </c>
      <c r="AB2" s="63">
        <f t="shared" si="1"/>
        <v>3</v>
      </c>
      <c r="AC2" s="63">
        <f t="shared" si="1"/>
        <v>4</v>
      </c>
      <c r="AD2" s="63">
        <f t="shared" si="1"/>
        <v>4</v>
      </c>
      <c r="AE2" s="63">
        <f t="shared" si="1"/>
        <v>4</v>
      </c>
      <c r="AF2" s="63">
        <f t="shared" si="1"/>
        <v>4</v>
      </c>
      <c r="AG2" s="63">
        <f t="shared" si="1"/>
        <v>4</v>
      </c>
      <c r="AH2" s="63">
        <f t="shared" si="1"/>
        <v>4</v>
      </c>
      <c r="AI2" s="63">
        <f t="shared" si="1"/>
        <v>4</v>
      </c>
      <c r="AJ2" s="63">
        <f t="shared" si="1"/>
        <v>5</v>
      </c>
      <c r="AK2" s="63">
        <f t="shared" si="1"/>
        <v>5</v>
      </c>
      <c r="AL2" s="63">
        <f t="shared" si="1"/>
        <v>5</v>
      </c>
      <c r="AM2" s="63">
        <f t="shared" si="1"/>
        <v>5</v>
      </c>
      <c r="AN2" s="63">
        <f t="shared" si="1"/>
        <v>5</v>
      </c>
      <c r="AO2" s="63">
        <f t="shared" si="1"/>
        <v>5</v>
      </c>
    </row>
    <row r="3" spans="1:85" ht="4.5" hidden="1" customHeight="1" thickBot="1" x14ac:dyDescent="0.3">
      <c r="B3" s="49">
        <f>DATE($B$1,$B$2,1)</f>
        <v>45658</v>
      </c>
      <c r="D3" s="332" t="s">
        <v>2</v>
      </c>
      <c r="E3" s="333"/>
      <c r="F3" s="333"/>
      <c r="G3" s="333"/>
      <c r="H3" s="334"/>
      <c r="I3" s="100"/>
      <c r="J3" s="100"/>
      <c r="K3" s="335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7"/>
      <c r="AP3" s="48"/>
    </row>
    <row r="4" spans="1:85" ht="20.85" customHeight="1" thickBot="1" x14ac:dyDescent="0.3">
      <c r="B4" s="62">
        <f>EOMONTH($B$3,0)</f>
        <v>45688</v>
      </c>
      <c r="D4" s="31" t="str">
        <f t="shared" ref="D4:AO4" si="2">TEXT(WEEKDAY(D5,1),"ddd")</f>
        <v>Fri</v>
      </c>
      <c r="E4" s="32" t="str">
        <f t="shared" si="2"/>
        <v>Sat</v>
      </c>
      <c r="F4" s="32" t="str">
        <f t="shared" si="2"/>
        <v>Sun</v>
      </c>
      <c r="G4" s="32" t="str">
        <f t="shared" si="2"/>
        <v>Mon</v>
      </c>
      <c r="H4" s="33" t="str">
        <f t="shared" si="2"/>
        <v>Tue</v>
      </c>
      <c r="I4" s="32"/>
      <c r="J4" s="32"/>
      <c r="K4" s="23" t="str">
        <f t="shared" si="2"/>
        <v>Wed</v>
      </c>
      <c r="L4" s="24" t="str">
        <f t="shared" si="2"/>
        <v>Thu</v>
      </c>
      <c r="M4" s="24" t="str">
        <f t="shared" si="2"/>
        <v>Fri</v>
      </c>
      <c r="N4" s="24" t="str">
        <f t="shared" si="2"/>
        <v>Sat</v>
      </c>
      <c r="O4" s="24" t="str">
        <f t="shared" si="2"/>
        <v>Sun</v>
      </c>
      <c r="P4" s="24" t="str">
        <f t="shared" si="2"/>
        <v>Mon</v>
      </c>
      <c r="Q4" s="24" t="str">
        <f t="shared" si="2"/>
        <v>Tue</v>
      </c>
      <c r="R4" s="24" t="str">
        <f t="shared" si="2"/>
        <v>Wed</v>
      </c>
      <c r="S4" s="24" t="str">
        <f t="shared" si="2"/>
        <v>Thu</v>
      </c>
      <c r="T4" s="24" t="str">
        <f t="shared" si="2"/>
        <v>Fri</v>
      </c>
      <c r="U4" s="24" t="str">
        <f t="shared" si="2"/>
        <v>Sat</v>
      </c>
      <c r="V4" s="24" t="str">
        <f t="shared" si="2"/>
        <v>Sun</v>
      </c>
      <c r="W4" s="108" t="str">
        <f t="shared" si="2"/>
        <v>Mon</v>
      </c>
      <c r="X4" s="24" t="str">
        <f t="shared" si="2"/>
        <v>Tue</v>
      </c>
      <c r="Y4" s="24" t="str">
        <f t="shared" si="2"/>
        <v>Wed</v>
      </c>
      <c r="Z4" s="24" t="str">
        <f t="shared" si="2"/>
        <v>Thu</v>
      </c>
      <c r="AA4" s="24" t="str">
        <f t="shared" si="2"/>
        <v>Fri</v>
      </c>
      <c r="AB4" s="24" t="str">
        <f t="shared" si="2"/>
        <v>Sat</v>
      </c>
      <c r="AC4" s="24" t="str">
        <f t="shared" si="2"/>
        <v>Sun</v>
      </c>
      <c r="AD4" s="24" t="str">
        <f t="shared" si="2"/>
        <v>Mon</v>
      </c>
      <c r="AE4" s="24" t="str">
        <f t="shared" si="2"/>
        <v>Tue</v>
      </c>
      <c r="AF4" s="24" t="str">
        <f t="shared" si="2"/>
        <v>Wed</v>
      </c>
      <c r="AG4" s="24" t="str">
        <f t="shared" si="2"/>
        <v>Thu</v>
      </c>
      <c r="AH4" s="24" t="str">
        <f t="shared" si="2"/>
        <v>Fri</v>
      </c>
      <c r="AI4" s="24" t="str">
        <f t="shared" si="2"/>
        <v>Sat</v>
      </c>
      <c r="AJ4" s="24" t="str">
        <f t="shared" si="2"/>
        <v>Sun</v>
      </c>
      <c r="AK4" s="24" t="str">
        <f t="shared" si="2"/>
        <v>Mon</v>
      </c>
      <c r="AL4" s="24" t="str">
        <f t="shared" si="2"/>
        <v>Tue</v>
      </c>
      <c r="AM4" s="24" t="str">
        <f t="shared" si="2"/>
        <v>Wed</v>
      </c>
      <c r="AN4" s="24" t="str">
        <f t="shared" si="2"/>
        <v>Thu</v>
      </c>
      <c r="AO4" s="25" t="str">
        <f t="shared" si="2"/>
        <v>Fri</v>
      </c>
      <c r="AP4" s="338" t="s">
        <v>208</v>
      </c>
      <c r="AQ4" s="340" t="s">
        <v>207</v>
      </c>
      <c r="AR4" s="341" t="s">
        <v>5</v>
      </c>
    </row>
    <row r="5" spans="1:85" ht="31.5" customHeight="1" thickBot="1" x14ac:dyDescent="0.3">
      <c r="A5" s="60" t="s">
        <v>169</v>
      </c>
      <c r="B5" s="60" t="s">
        <v>169</v>
      </c>
      <c r="C5" s="118">
        <f>SUBTOTAL(103,C6:C28)</f>
        <v>22</v>
      </c>
      <c r="D5" s="47">
        <f t="shared" ref="D5:G5" si="3">_xlfn.IFS(E5=$B$4,"",E5="","",E5&lt;&gt;$B$4,E5-1)</f>
        <v>45653</v>
      </c>
      <c r="E5" s="47">
        <f t="shared" si="3"/>
        <v>45654</v>
      </c>
      <c r="F5" s="47">
        <f t="shared" si="3"/>
        <v>45655</v>
      </c>
      <c r="G5" s="47">
        <f t="shared" si="3"/>
        <v>45656</v>
      </c>
      <c r="H5" s="47">
        <f>_xlfn.IFS(K5=$B$4,"",K5="","",K5&lt;&gt;$B$4,K5-1)</f>
        <v>45657</v>
      </c>
      <c r="I5" s="102" t="s">
        <v>171</v>
      </c>
      <c r="J5" s="103" t="s">
        <v>172</v>
      </c>
      <c r="K5" s="22">
        <f>B3</f>
        <v>45658</v>
      </c>
      <c r="L5" s="22">
        <f>_xlfn.IFS(K5=$B$4,"",K5="","",K5&lt;&gt;$B$4,K5+1)</f>
        <v>45659</v>
      </c>
      <c r="M5" s="22">
        <f t="shared" ref="M5:AO5" si="4">_xlfn.IFS(L5=$B$4,"",L5="","",L5&lt;&gt;$B$4,L5+1)</f>
        <v>45660</v>
      </c>
      <c r="N5" s="22">
        <f t="shared" si="4"/>
        <v>45661</v>
      </c>
      <c r="O5" s="22">
        <f t="shared" si="4"/>
        <v>45662</v>
      </c>
      <c r="P5" s="22">
        <f t="shared" si="4"/>
        <v>45663</v>
      </c>
      <c r="Q5" s="22">
        <f t="shared" si="4"/>
        <v>45664</v>
      </c>
      <c r="R5" s="22">
        <f t="shared" si="4"/>
        <v>45665</v>
      </c>
      <c r="S5" s="22">
        <f t="shared" si="4"/>
        <v>45666</v>
      </c>
      <c r="T5" s="22">
        <f t="shared" si="4"/>
        <v>45667</v>
      </c>
      <c r="U5" s="22">
        <f t="shared" si="4"/>
        <v>45668</v>
      </c>
      <c r="V5" s="22">
        <f t="shared" si="4"/>
        <v>45669</v>
      </c>
      <c r="W5" s="109">
        <f t="shared" si="4"/>
        <v>45670</v>
      </c>
      <c r="X5" s="22">
        <f t="shared" si="4"/>
        <v>45671</v>
      </c>
      <c r="Y5" s="22">
        <f t="shared" si="4"/>
        <v>45672</v>
      </c>
      <c r="Z5" s="22">
        <f t="shared" si="4"/>
        <v>45673</v>
      </c>
      <c r="AA5" s="22">
        <f t="shared" si="4"/>
        <v>45674</v>
      </c>
      <c r="AB5" s="22">
        <f t="shared" si="4"/>
        <v>45675</v>
      </c>
      <c r="AC5" s="22">
        <f t="shared" si="4"/>
        <v>45676</v>
      </c>
      <c r="AD5" s="22">
        <f t="shared" si="4"/>
        <v>45677</v>
      </c>
      <c r="AE5" s="22">
        <f t="shared" si="4"/>
        <v>45678</v>
      </c>
      <c r="AF5" s="22">
        <f t="shared" si="4"/>
        <v>45679</v>
      </c>
      <c r="AG5" s="22">
        <f t="shared" si="4"/>
        <v>45680</v>
      </c>
      <c r="AH5" s="22">
        <f t="shared" si="4"/>
        <v>45681</v>
      </c>
      <c r="AI5" s="22">
        <f t="shared" si="4"/>
        <v>45682</v>
      </c>
      <c r="AJ5" s="22">
        <f t="shared" si="4"/>
        <v>45683</v>
      </c>
      <c r="AK5" s="22">
        <f t="shared" si="4"/>
        <v>45684</v>
      </c>
      <c r="AL5" s="22">
        <f t="shared" si="4"/>
        <v>45685</v>
      </c>
      <c r="AM5" s="22">
        <f t="shared" si="4"/>
        <v>45686</v>
      </c>
      <c r="AN5" s="22">
        <f t="shared" si="4"/>
        <v>45687</v>
      </c>
      <c r="AO5" s="22">
        <f t="shared" si="4"/>
        <v>45688</v>
      </c>
      <c r="AP5" s="339"/>
      <c r="AQ5" s="329"/>
      <c r="AR5" s="342"/>
      <c r="AS5" s="66" t="s">
        <v>80</v>
      </c>
      <c r="AT5" s="66">
        <v>8</v>
      </c>
      <c r="AU5" s="66">
        <v>13</v>
      </c>
      <c r="AV5" s="66" t="s">
        <v>209</v>
      </c>
      <c r="AW5" s="66" t="s">
        <v>210</v>
      </c>
      <c r="BC5" s="8">
        <v>1</v>
      </c>
      <c r="BD5" s="8">
        <v>2</v>
      </c>
      <c r="BE5" s="8">
        <v>3</v>
      </c>
      <c r="BF5" s="8">
        <v>4</v>
      </c>
      <c r="BG5" s="8">
        <v>5</v>
      </c>
      <c r="BH5" s="8">
        <v>6</v>
      </c>
      <c r="BI5" s="8">
        <v>7</v>
      </c>
      <c r="BJ5" s="8">
        <v>8</v>
      </c>
      <c r="BK5" s="8">
        <v>9</v>
      </c>
      <c r="BL5" s="8">
        <v>10</v>
      </c>
      <c r="BM5" s="8">
        <v>11</v>
      </c>
      <c r="BN5" s="8">
        <v>12</v>
      </c>
      <c r="BO5" s="8">
        <v>13</v>
      </c>
      <c r="BP5" s="8">
        <v>14</v>
      </c>
      <c r="BQ5" s="8">
        <v>15</v>
      </c>
      <c r="BR5" s="8">
        <v>16</v>
      </c>
      <c r="BS5" s="8">
        <v>17</v>
      </c>
      <c r="BT5" s="8">
        <v>18</v>
      </c>
      <c r="BU5" s="8">
        <v>19</v>
      </c>
      <c r="BV5" s="8">
        <v>20</v>
      </c>
      <c r="BW5" s="8">
        <v>21</v>
      </c>
      <c r="BX5" s="8">
        <v>22</v>
      </c>
      <c r="BY5" s="8">
        <v>23</v>
      </c>
      <c r="BZ5" s="8">
        <v>24</v>
      </c>
      <c r="CA5" s="8">
        <v>25</v>
      </c>
      <c r="CB5" s="8">
        <v>26</v>
      </c>
      <c r="CC5" s="8">
        <v>27</v>
      </c>
      <c r="CD5" s="8">
        <v>28</v>
      </c>
      <c r="CE5" s="8">
        <v>29</v>
      </c>
      <c r="CF5" s="8">
        <v>30</v>
      </c>
      <c r="CG5" s="8">
        <v>31</v>
      </c>
    </row>
    <row r="6" spans="1:85" ht="19.5" customHeight="1" x14ac:dyDescent="0.25">
      <c r="B6" s="143" t="s">
        <v>40</v>
      </c>
      <c r="C6" s="144" t="s">
        <v>41</v>
      </c>
      <c r="D6" s="145">
        <v>13</v>
      </c>
      <c r="E6" s="146" t="s">
        <v>119</v>
      </c>
      <c r="F6" s="146">
        <v>13</v>
      </c>
      <c r="G6" s="146" t="s">
        <v>119</v>
      </c>
      <c r="H6" s="147" t="s">
        <v>58</v>
      </c>
      <c r="I6" s="146"/>
      <c r="J6" s="146"/>
      <c r="K6" s="139" t="s">
        <v>78</v>
      </c>
      <c r="L6" s="137" t="s">
        <v>22</v>
      </c>
      <c r="M6" s="137" t="s">
        <v>17</v>
      </c>
      <c r="N6" s="137" t="s">
        <v>16</v>
      </c>
      <c r="O6" s="137" t="s">
        <v>119</v>
      </c>
      <c r="P6" s="137" t="s">
        <v>119</v>
      </c>
      <c r="Q6" s="137" t="s">
        <v>119</v>
      </c>
      <c r="R6" s="137" t="s">
        <v>198</v>
      </c>
      <c r="S6" s="137" t="s">
        <v>12</v>
      </c>
      <c r="T6" s="137" t="s">
        <v>23</v>
      </c>
      <c r="U6" s="137" t="s">
        <v>14</v>
      </c>
      <c r="V6" s="137" t="s">
        <v>12</v>
      </c>
      <c r="W6" s="137" t="s">
        <v>58</v>
      </c>
      <c r="X6" s="137" t="s">
        <v>119</v>
      </c>
      <c r="Y6" s="137" t="s">
        <v>8</v>
      </c>
      <c r="Z6" s="137" t="s">
        <v>8</v>
      </c>
      <c r="AA6" s="137" t="s">
        <v>8</v>
      </c>
      <c r="AB6" s="137" t="s">
        <v>8</v>
      </c>
      <c r="AC6" s="137" t="s">
        <v>119</v>
      </c>
      <c r="AD6" s="137" t="s">
        <v>58</v>
      </c>
      <c r="AE6" s="137" t="s">
        <v>119</v>
      </c>
      <c r="AF6" s="137" t="s">
        <v>58</v>
      </c>
      <c r="AG6" s="137" t="s">
        <v>16</v>
      </c>
      <c r="AH6" s="137" t="s">
        <v>12</v>
      </c>
      <c r="AI6" s="137" t="s">
        <v>18</v>
      </c>
      <c r="AJ6" s="137" t="s">
        <v>12</v>
      </c>
      <c r="AK6" s="137" t="s">
        <v>119</v>
      </c>
      <c r="AL6" s="137" t="s">
        <v>17</v>
      </c>
      <c r="AM6" s="137" t="s">
        <v>310</v>
      </c>
      <c r="AN6" s="186" t="s">
        <v>312</v>
      </c>
      <c r="AO6" s="138" t="s">
        <v>312</v>
      </c>
      <c r="AP6" s="9">
        <f t="shared" ref="AP6:AP48" si="5">COUNTIF(K6:AO6,"OFF")</f>
        <v>10</v>
      </c>
      <c r="AQ6" s="10">
        <f>COUNTIF(K6:AO6,"PAID")</f>
        <v>1</v>
      </c>
      <c r="AR6" s="11">
        <f t="shared" ref="AR6:AR48" si="6">COUNTIF(K6:AO6,"PL")</f>
        <v>0</v>
      </c>
      <c r="AS6" s="8" cm="1">
        <f t="array" ref="AS6">MAX(FREQUENCY(COLUMN(AX6:CG6),(AX6:CG6&lt;&gt;1)*COLUMN(AX6:CG6))-1)</f>
        <v>5</v>
      </c>
      <c r="AT6" s="8">
        <f>COUNTIF(K6:AO6,"8"&amp;"*")+COUNTIF(K6:AO6,"8")</f>
        <v>4</v>
      </c>
      <c r="AU6" s="8">
        <f>COUNTIF(K6:AO6,"13"&amp;"*")+COUNTIF(K6:AO6,"13")</f>
        <v>13</v>
      </c>
      <c r="AV6" s="8">
        <f>COUNTIF(K6:AO6,"13α")+COUNTIF(K6:AO6,"13β")+COUNTIF(K6:AO6,"13γ")+COUNTIF(K6:AO6,"13Δ")+COUNTIF(K6:AO6,"13♤")+COUNTIF(K6:AO6,"13♡")+COUNTIF(K6:AO6,"13♢")+COUNTIF(K6:AO6,"13♧")+COUNTIF(K6:AO6,"13★")+COUNTIF(K6:AO6,"13☆")</f>
        <v>6</v>
      </c>
      <c r="AW6" s="8">
        <f>COUNTIF(K6:AO6,"13A")+COUNTIF(K6:AO6,"13B")</f>
        <v>4</v>
      </c>
      <c r="AX6" s="8">
        <f t="shared" ref="AX6:AX28" si="7">IF(COUNTIF(D6,"Off")+COUNTIF(D6,"Paid")+COUNTIF(D6,"Pl")+COUNTIF(D6,"PAID")+COUNTIF(D6,"PL")+COUNTIF(D6,"OFF")+COUNTIF(D6,""),0,1)</f>
        <v>1</v>
      </c>
      <c r="AY6" s="8">
        <f t="shared" ref="AY6:AY28" si="8">IF(COUNTIF(E6,"Off")+COUNTIF(E6,"Paid")+COUNTIF(E6,"Pl")+COUNTIF(E6,"PAID")+COUNTIF(E6,"PL")+COUNTIF(E6,"OFF")+COUNTIF(E6,""),0,1)</f>
        <v>0</v>
      </c>
      <c r="AZ6" s="8">
        <f t="shared" ref="AZ6:AZ28" si="9">IF(COUNTIF(F6,"Off")+COUNTIF(F6,"Paid")+COUNTIF(F6,"Pl")+COUNTIF(F6,"PAID")+COUNTIF(F6,"PL")+COUNTIF(F6,"OFF")+COUNTIF(F6,""),0,1)</f>
        <v>1</v>
      </c>
      <c r="BA6" s="8">
        <f t="shared" ref="BA6:BA28" si="10">IF(COUNTIF(G6,"Off")+COUNTIF(G6,"Paid")+COUNTIF(G6,"Pl")+COUNTIF(G6,"PAID")+COUNTIF(G6,"PL")+COUNTIF(G6,"OFF")+COUNTIF(G6,""),0,1)</f>
        <v>0</v>
      </c>
      <c r="BB6" s="8">
        <f t="shared" ref="BB6:BB28" si="11">IF(COUNTIF(H6,"Off")+COUNTIF(H6,"Paid")+COUNTIF(H6,"Pl")+COUNTIF(H6,"PAID")+COUNTIF(H6,"PL")+COUNTIF(H6,"OFF")+COUNTIF(H6,""),0,1)</f>
        <v>0</v>
      </c>
      <c r="BC6" s="8">
        <f t="shared" ref="BC6:BC28" si="12">IF(COUNTIF(K6,"Off")+COUNTIF(K6,"Paid")+COUNTIF(K6,"Pl")+COUNTIF(K6,"PAID")+COUNTIF(K6,"PL")+COUNTIF(K6,"OFF")+COUNTIF(K6,""),0,1)</f>
        <v>0</v>
      </c>
      <c r="BD6" s="8">
        <f t="shared" ref="BD6:BD28" si="13">IF(COUNTIF(L6,"Off")+COUNTIF(L6,"Paid")+COUNTIF(L6,"Pl")+COUNTIF(L6,"PAID")+COUNTIF(L6,"PL")+COUNTIF(L6,"OFF")+COUNTIF(L6,""),0,1)</f>
        <v>1</v>
      </c>
      <c r="BE6" s="8">
        <f t="shared" ref="BE6:BE28" si="14">IF(COUNTIF(M6,"Off")+COUNTIF(M6,"Paid")+COUNTIF(M6,"Pl")+COUNTIF(M6,"PAID")+COUNTIF(M6,"PL")+COUNTIF(M6,"OFF")+COUNTIF(M6,""),0,1)</f>
        <v>1</v>
      </c>
      <c r="BF6" s="8">
        <f t="shared" ref="BF6:BF28" si="15">IF(COUNTIF(N6,"Off")+COUNTIF(N6,"Paid")+COUNTIF(N6,"Pl")+COUNTIF(N6,"PAID")+COUNTIF(N6,"PL")+COUNTIF(N6,"OFF")+COUNTIF(N6,""),0,1)</f>
        <v>1</v>
      </c>
      <c r="BG6" s="8">
        <f t="shared" ref="BG6:BG28" si="16">IF(COUNTIF(O6,"Off")+COUNTIF(O6,"Paid")+COUNTIF(O6,"Pl")+COUNTIF(O6,"PAID")+COUNTIF(O6,"PL")+COUNTIF(O6,"OFF")+COUNTIF(O6,""),0,1)</f>
        <v>0</v>
      </c>
      <c r="BH6" s="8">
        <f t="shared" ref="BH6:BH28" si="17">IF(COUNTIF(P6,"Off")+COUNTIF(P6,"Paid")+COUNTIF(P6,"Pl")+COUNTIF(P6,"PAID")+COUNTIF(P6,"PL")+COUNTIF(P6,"OFF")+COUNTIF(P6,""),0,1)</f>
        <v>0</v>
      </c>
      <c r="BI6" s="8">
        <f t="shared" ref="BI6:BI28" si="18">IF(COUNTIF(Q6,"Off")+COUNTIF(Q6,"Paid")+COUNTIF(Q6,"Pl")+COUNTIF(Q6,"PAID")+COUNTIF(Q6,"PL")+COUNTIF(Q6,"OFF")+COUNTIF(Q6,""),0,1)</f>
        <v>0</v>
      </c>
      <c r="BJ6" s="8">
        <f t="shared" ref="BJ6:BJ28" si="19">IF(COUNTIF(R6,"Off")+COUNTIF(R6,"Paid")+COUNTIF(R6,"Pl")+COUNTIF(R6,"PAID")+COUNTIF(R6,"PL")+COUNTIF(R6,"OFF")+COUNTIF(R6,""),0,1)</f>
        <v>1</v>
      </c>
      <c r="BK6" s="8">
        <f t="shared" ref="BK6:BK28" si="20">IF(COUNTIF(S6,"Off")+COUNTIF(S6,"Paid")+COUNTIF(S6,"Pl")+COUNTIF(S6,"PAID")+COUNTIF(S6,"PL")+COUNTIF(S6,"OFF")+COUNTIF(S6,""),0,1)</f>
        <v>1</v>
      </c>
      <c r="BL6" s="8">
        <f t="shared" ref="BL6:BL28" si="21">IF(COUNTIF(T6,"Off")+COUNTIF(T6,"Paid")+COUNTIF(T6,"Pl")+COUNTIF(T6,"PAID")+COUNTIF(T6,"PL")+COUNTIF(T6,"OFF")+COUNTIF(T6,""),0,1)</f>
        <v>1</v>
      </c>
      <c r="BM6" s="8">
        <f t="shared" ref="BM6:BM28" si="22">IF(COUNTIF(U6,"Off")+COUNTIF(U6,"Paid")+COUNTIF(U6,"Pl")+COUNTIF(U6,"PAID")+COUNTIF(U6,"PL")+COUNTIF(U6,"OFF")+COUNTIF(U6,""),0,1)</f>
        <v>1</v>
      </c>
      <c r="BN6" s="8">
        <f t="shared" ref="BN6:BN28" si="23">IF(COUNTIF(V6,"Off")+COUNTIF(V6,"Paid")+COUNTIF(V6,"Pl")+COUNTIF(V6,"PAID")+COUNTIF(V6,"PL")+COUNTIF(V6,"OFF")+COUNTIF(V6,""),0,1)</f>
        <v>1</v>
      </c>
      <c r="BO6" s="8">
        <f t="shared" ref="BO6:BO28" si="24">IF(COUNTIF(W6,"Off")+COUNTIF(W6,"Paid")+COUNTIF(W6,"Pl")+COUNTIF(W6,"PAID")+COUNTIF(W6,"PL")+COUNTIF(W6,"OFF")+COUNTIF(W6,""),0,1)</f>
        <v>0</v>
      </c>
      <c r="BP6" s="8">
        <f t="shared" ref="BP6:BP28" si="25">IF(COUNTIF(X6,"Off")+COUNTIF(X6,"Paid")+COUNTIF(X6,"Pl")+COUNTIF(X6,"PAID")+COUNTIF(X6,"PL")+COUNTIF(X6,"OFF")+COUNTIF(X6,""),0,1)</f>
        <v>0</v>
      </c>
      <c r="BQ6" s="8">
        <f t="shared" ref="BQ6:BQ28" si="26">IF(COUNTIF(Y6,"Off")+COUNTIF(Y6,"Paid")+COUNTIF(Y6,"Pl")+COUNTIF(Y6,"PAID")+COUNTIF(Y6,"PL")+COUNTIF(Y6,"OFF")+COUNTIF(Y6,""),0,1)</f>
        <v>1</v>
      </c>
      <c r="BR6" s="8">
        <f t="shared" ref="BR6:BR28" si="27">IF(COUNTIF(Z6,"Off")+COUNTIF(Z6,"Paid")+COUNTIF(Z6,"Pl")+COUNTIF(Z6,"PAID")+COUNTIF(Z6,"PL")+COUNTIF(Z6,"OFF")+COUNTIF(Z6,""),0,1)</f>
        <v>1</v>
      </c>
      <c r="BS6" s="8">
        <f t="shared" ref="BS6:BS28" si="28">IF(COUNTIF(AA6,"Off")+COUNTIF(AA6,"Paid")+COUNTIF(AA6,"Pl")+COUNTIF(AA6,"PAID")+COUNTIF(AA6,"PL")+COUNTIF(AA6,"OFF")+COUNTIF(AA6,""),0,1)</f>
        <v>1</v>
      </c>
      <c r="BT6" s="8">
        <f t="shared" ref="BT6:BT28" si="29">IF(COUNTIF(AB6,"Off")+COUNTIF(AB6,"Paid")+COUNTIF(AB6,"Pl")+COUNTIF(AB6,"PAID")+COUNTIF(AB6,"PL")+COUNTIF(AB6,"OFF")+COUNTIF(AB6,""),0,1)</f>
        <v>1</v>
      </c>
      <c r="BU6" s="8">
        <f t="shared" ref="BU6:BU28" si="30">IF(COUNTIF(AC6,"Off")+COUNTIF(AC6,"Paid")+COUNTIF(AC6,"Pl")+COUNTIF(AC6,"PAID")+COUNTIF(AC6,"PL")+COUNTIF(AC6,"OFF")+COUNTIF(AC6,""),0,1)</f>
        <v>0</v>
      </c>
      <c r="BV6" s="8">
        <f t="shared" ref="BV6:BV28" si="31">IF(COUNTIF(AD6,"Off")+COUNTIF(AD6,"Paid")+COUNTIF(AD6,"Pl")+COUNTIF(AD6,"PAID")+COUNTIF(AD6,"PL")+COUNTIF(AD6,"OFF")+COUNTIF(AD6,""),0,1)</f>
        <v>0</v>
      </c>
      <c r="BW6" s="8">
        <f t="shared" ref="BW6:BW28" si="32">IF(COUNTIF(AE6,"Off")+COUNTIF(AE6,"Paid")+COUNTIF(AE6,"Pl")+COUNTIF(AE6,"PAID")+COUNTIF(AE6,"PL")+COUNTIF(AE6,"OFF")+COUNTIF(AE6,""),0,1)</f>
        <v>0</v>
      </c>
      <c r="BX6" s="8">
        <f t="shared" ref="BX6:BX28" si="33">IF(COUNTIF(AF6,"Off")+COUNTIF(AF6,"Paid")+COUNTIF(AF6,"Pl")+COUNTIF(AF6,"PAID")+COUNTIF(AF6,"PL")+COUNTIF(AF6,"OFF")+COUNTIF(AF6,""),0,1)</f>
        <v>0</v>
      </c>
      <c r="BY6" s="8">
        <f t="shared" ref="BY6:BY28" si="34">IF(COUNTIF(AG6,"Off")+COUNTIF(AG6,"Paid")+COUNTIF(AG6,"Pl")+COUNTIF(AG6,"PAID")+COUNTIF(AG6,"PL")+COUNTIF(AG6,"OFF")+COUNTIF(AG6,""),0,1)</f>
        <v>1</v>
      </c>
      <c r="BZ6" s="8">
        <f t="shared" ref="BZ6:BZ28" si="35">IF(COUNTIF(AH6,"Off")+COUNTIF(AH6,"Paid")+COUNTIF(AH6,"Pl")+COUNTIF(AH6,"PAID")+COUNTIF(AH6,"PL")+COUNTIF(AH6,"OFF")+COUNTIF(AH6,""),0,1)</f>
        <v>1</v>
      </c>
      <c r="CA6" s="8">
        <f t="shared" ref="CA6:CA28" si="36">IF(COUNTIF(AI6,"Off")+COUNTIF(AI6,"Paid")+COUNTIF(AI6,"Pl")+COUNTIF(AI6,"PAID")+COUNTIF(AI6,"PL")+COUNTIF(AI6,"OFF")+COUNTIF(AI6,""),0,1)</f>
        <v>1</v>
      </c>
      <c r="CB6" s="8">
        <f t="shared" ref="CB6:CB28" si="37">IF(COUNTIF(AJ6,"Off")+COUNTIF(AJ6,"Paid")+COUNTIF(AJ6,"Pl")+COUNTIF(AJ6,"PAID")+COUNTIF(AJ6,"PL")+COUNTIF(AJ6,"OFF")+COUNTIF(AJ6,""),0,1)</f>
        <v>1</v>
      </c>
      <c r="CC6" s="8">
        <f t="shared" ref="CC6:CC28" si="38">IF(COUNTIF(AK6,"Off")+COUNTIF(AK6,"Paid")+COUNTIF(AK6,"Pl")+COUNTIF(AK6,"PAID")+COUNTIF(AK6,"PL")+COUNTIF(AK6,"OFF")+COUNTIF(AK6,""),0,1)</f>
        <v>0</v>
      </c>
      <c r="CD6" s="8">
        <f t="shared" ref="CD6:CD28" si="39">IF(COUNTIF(AL6,"Off")+COUNTIF(AL6,"Paid")+COUNTIF(AL6,"Pl")+COUNTIF(AL6,"PAID")+COUNTIF(AL6,"PL")+COUNTIF(AL6,"OFF")+COUNTIF(AL6,""),0,1)</f>
        <v>1</v>
      </c>
      <c r="CE6" s="8">
        <f t="shared" ref="CE6:CE28" si="40">IF(COUNTIF(AM6,"Off")+COUNTIF(AM6,"Paid")+COUNTIF(AM6,"Pl")+COUNTIF(AM6,"PAID")+COUNTIF(AM6,"PL")+COUNTIF(AM6,"OFF")+COUNTIF(AM6,""),0,1)</f>
        <v>1</v>
      </c>
      <c r="CF6" s="8">
        <f t="shared" ref="CF6:CF28" si="41">IF(COUNTIF(AN6,"Off")+COUNTIF(AN6,"Paid")+COUNTIF(AN6,"Pl")+COUNTIF(AN6,"PAID")+COUNTIF(AN6,"PL")+COUNTIF(AN6,"OFF")+COUNTIF(AN6,""),0,1)</f>
        <v>1</v>
      </c>
      <c r="CG6" s="8">
        <f t="shared" ref="CG6:CG28" si="42">IF(COUNTIF(AO6,"Off")+COUNTIF(AO6,"Paid")+COUNTIF(AO6,"Pl")+COUNTIF(AO6,"PAID")+COUNTIF(AO6,"PL")+COUNTIF(AO6,"OFF")+COUNTIF(AO6,""),0,1)</f>
        <v>1</v>
      </c>
    </row>
    <row r="7" spans="1:85" ht="19.5" customHeight="1" x14ac:dyDescent="0.25">
      <c r="B7" s="6" t="s">
        <v>42</v>
      </c>
      <c r="C7" s="7" t="s">
        <v>43</v>
      </c>
      <c r="D7" s="148" t="s">
        <v>58</v>
      </c>
      <c r="E7" s="149" t="s">
        <v>58</v>
      </c>
      <c r="F7" s="149">
        <v>8</v>
      </c>
      <c r="G7" s="149">
        <v>8</v>
      </c>
      <c r="H7" s="150">
        <v>8</v>
      </c>
      <c r="I7" s="149"/>
      <c r="J7" s="149"/>
      <c r="K7" s="40" t="s">
        <v>8</v>
      </c>
      <c r="L7" s="41" t="s">
        <v>78</v>
      </c>
      <c r="M7" s="41" t="s">
        <v>78</v>
      </c>
      <c r="N7" s="41" t="s">
        <v>58</v>
      </c>
      <c r="O7" s="41" t="s">
        <v>119</v>
      </c>
      <c r="P7" s="41" t="s">
        <v>17</v>
      </c>
      <c r="Q7" s="41" t="s">
        <v>15</v>
      </c>
      <c r="R7" s="41" t="s">
        <v>17</v>
      </c>
      <c r="S7" s="41" t="s">
        <v>13</v>
      </c>
      <c r="T7" s="41" t="s">
        <v>58</v>
      </c>
      <c r="U7" s="41" t="s">
        <v>119</v>
      </c>
      <c r="V7" s="41" t="s">
        <v>119</v>
      </c>
      <c r="W7" s="41" t="s">
        <v>173</v>
      </c>
      <c r="X7" s="41" t="s">
        <v>173</v>
      </c>
      <c r="Y7" s="41" t="s">
        <v>173</v>
      </c>
      <c r="Z7" s="41" t="s">
        <v>173</v>
      </c>
      <c r="AA7" s="41" t="s">
        <v>58</v>
      </c>
      <c r="AB7" s="41" t="s">
        <v>12</v>
      </c>
      <c r="AC7" s="41" t="s">
        <v>12</v>
      </c>
      <c r="AD7" s="41" t="s">
        <v>12</v>
      </c>
      <c r="AE7" s="41" t="s">
        <v>119</v>
      </c>
      <c r="AF7" s="41" t="s">
        <v>16</v>
      </c>
      <c r="AG7" s="41" t="s">
        <v>12</v>
      </c>
      <c r="AH7" s="41" t="s">
        <v>58</v>
      </c>
      <c r="AI7" s="41" t="s">
        <v>19</v>
      </c>
      <c r="AJ7" s="41" t="s">
        <v>13</v>
      </c>
      <c r="AK7" s="174" t="s">
        <v>27</v>
      </c>
      <c r="AL7" s="41" t="s">
        <v>119</v>
      </c>
      <c r="AM7" s="41" t="s">
        <v>205</v>
      </c>
      <c r="AN7" s="41" t="s">
        <v>299</v>
      </c>
      <c r="AO7" s="42" t="s">
        <v>261</v>
      </c>
      <c r="AP7" s="9">
        <f t="shared" si="5"/>
        <v>10</v>
      </c>
      <c r="AQ7" s="10">
        <f t="shared" ref="AQ7:AQ48" si="43">COUNTIF(K7:AO7,"PAID")</f>
        <v>2</v>
      </c>
      <c r="AR7" s="11">
        <f t="shared" si="6"/>
        <v>0</v>
      </c>
      <c r="AS7" s="8">
        <f t="shared" ref="AS7:AS23" si="44">MAX(FREQUENCY(COLUMN(AX7:CG7),(AX7:CG7&lt;&gt;1)*COLUMN(AX7:CG7))-1)</f>
        <v>4</v>
      </c>
      <c r="AT7" s="8">
        <f t="shared" ref="AT7:AT28" si="45">COUNTIF(K7:AO7,"8"&amp;"*")+COUNTIF(K7:AO7,"8")</f>
        <v>5</v>
      </c>
      <c r="AU7" s="8">
        <f t="shared" ref="AU7:AU28" si="46">COUNTIF(K7:AO7,"13"&amp;"*")+COUNTIF(K7:AO7,"13")</f>
        <v>14</v>
      </c>
      <c r="AV7" s="8">
        <f t="shared" ref="AV7:AV28" si="47">COUNTIF(K7:AO7,"13α")+COUNTIF(K7:AO7,"13β")+COUNTIF(K7:AO7,"13γ")+COUNTIF(K7:AO7,"13Δ")+COUNTIF(K7:AO7,"13♤")+COUNTIF(K7:AO7,"13♡")+COUNTIF(K7:AO7,"13♢")+COUNTIF(K7:AO7,"13♧")+COUNTIF(K7:AO7,"13★")+COUNTIF(K7:AO7,"13☆")</f>
        <v>9</v>
      </c>
      <c r="AW7" s="8">
        <f t="shared" ref="AW7:AW28" si="48">COUNTIF(K7:AO7,"13A")+COUNTIF(K7:AO7,"13B")</f>
        <v>3</v>
      </c>
      <c r="AX7" s="8">
        <f t="shared" si="7"/>
        <v>0</v>
      </c>
      <c r="AY7" s="8">
        <f t="shared" si="8"/>
        <v>0</v>
      </c>
      <c r="AZ7" s="8">
        <f t="shared" si="9"/>
        <v>1</v>
      </c>
      <c r="BA7" s="8">
        <f t="shared" si="10"/>
        <v>1</v>
      </c>
      <c r="BB7" s="8">
        <f t="shared" si="11"/>
        <v>1</v>
      </c>
      <c r="BC7" s="8">
        <f t="shared" si="12"/>
        <v>1</v>
      </c>
      <c r="BD7" s="8">
        <f t="shared" si="13"/>
        <v>0</v>
      </c>
      <c r="BE7" s="8">
        <f t="shared" si="14"/>
        <v>0</v>
      </c>
      <c r="BF7" s="8">
        <f t="shared" si="15"/>
        <v>0</v>
      </c>
      <c r="BG7" s="8">
        <f t="shared" si="16"/>
        <v>0</v>
      </c>
      <c r="BH7" s="8">
        <f t="shared" si="17"/>
        <v>1</v>
      </c>
      <c r="BI7" s="8">
        <f t="shared" si="18"/>
        <v>1</v>
      </c>
      <c r="BJ7" s="8">
        <f t="shared" si="19"/>
        <v>1</v>
      </c>
      <c r="BK7" s="8">
        <f t="shared" si="20"/>
        <v>1</v>
      </c>
      <c r="BL7" s="8">
        <f t="shared" si="21"/>
        <v>0</v>
      </c>
      <c r="BM7" s="8">
        <f t="shared" si="22"/>
        <v>0</v>
      </c>
      <c r="BN7" s="8">
        <f t="shared" si="23"/>
        <v>0</v>
      </c>
      <c r="BO7" s="8">
        <f t="shared" si="24"/>
        <v>1</v>
      </c>
      <c r="BP7" s="8">
        <f t="shared" si="25"/>
        <v>1</v>
      </c>
      <c r="BQ7" s="8">
        <f t="shared" si="26"/>
        <v>1</v>
      </c>
      <c r="BR7" s="8">
        <f t="shared" si="27"/>
        <v>1</v>
      </c>
      <c r="BS7" s="8">
        <f t="shared" si="28"/>
        <v>0</v>
      </c>
      <c r="BT7" s="8">
        <f t="shared" si="29"/>
        <v>1</v>
      </c>
      <c r="BU7" s="8">
        <f t="shared" si="30"/>
        <v>1</v>
      </c>
      <c r="BV7" s="8">
        <f t="shared" si="31"/>
        <v>1</v>
      </c>
      <c r="BW7" s="8">
        <f t="shared" si="32"/>
        <v>0</v>
      </c>
      <c r="BX7" s="8">
        <f t="shared" si="33"/>
        <v>1</v>
      </c>
      <c r="BY7" s="8">
        <f t="shared" si="34"/>
        <v>1</v>
      </c>
      <c r="BZ7" s="8">
        <f t="shared" si="35"/>
        <v>0</v>
      </c>
      <c r="CA7" s="8">
        <f t="shared" si="36"/>
        <v>1</v>
      </c>
      <c r="CB7" s="8">
        <f t="shared" si="37"/>
        <v>1</v>
      </c>
      <c r="CC7" s="8">
        <f t="shared" si="38"/>
        <v>1</v>
      </c>
      <c r="CD7" s="8">
        <f t="shared" si="39"/>
        <v>0</v>
      </c>
      <c r="CE7" s="8">
        <f t="shared" si="40"/>
        <v>1</v>
      </c>
      <c r="CF7" s="8">
        <f t="shared" si="41"/>
        <v>1</v>
      </c>
      <c r="CG7" s="8">
        <f t="shared" si="42"/>
        <v>0</v>
      </c>
    </row>
    <row r="8" spans="1:85" ht="19.5" customHeight="1" x14ac:dyDescent="0.25">
      <c r="B8" s="6" t="s">
        <v>44</v>
      </c>
      <c r="C8" s="7" t="s">
        <v>45</v>
      </c>
      <c r="D8" s="148">
        <v>8</v>
      </c>
      <c r="E8" s="149" t="s">
        <v>119</v>
      </c>
      <c r="F8" s="149">
        <v>13</v>
      </c>
      <c r="G8" s="149" t="s">
        <v>119</v>
      </c>
      <c r="H8" s="150" t="s">
        <v>119</v>
      </c>
      <c r="I8" s="149"/>
      <c r="J8" s="149"/>
      <c r="K8" s="40" t="s">
        <v>119</v>
      </c>
      <c r="L8" s="41" t="s">
        <v>29</v>
      </c>
      <c r="M8" s="41" t="s">
        <v>12</v>
      </c>
      <c r="N8" s="41" t="s">
        <v>119</v>
      </c>
      <c r="O8" s="41" t="s">
        <v>13</v>
      </c>
      <c r="P8" s="41" t="s">
        <v>23</v>
      </c>
      <c r="Q8" s="41" t="s">
        <v>14</v>
      </c>
      <c r="R8" s="41" t="s">
        <v>119</v>
      </c>
      <c r="S8" s="41" t="s">
        <v>119</v>
      </c>
      <c r="T8" s="41" t="s">
        <v>119</v>
      </c>
      <c r="U8" s="41" t="s">
        <v>15</v>
      </c>
      <c r="V8" s="41" t="s">
        <v>16</v>
      </c>
      <c r="W8" s="41" t="s">
        <v>14</v>
      </c>
      <c r="X8" s="41" t="s">
        <v>18</v>
      </c>
      <c r="Y8" s="41" t="s">
        <v>119</v>
      </c>
      <c r="Z8" s="41" t="s">
        <v>119</v>
      </c>
      <c r="AA8" s="41" t="s">
        <v>12</v>
      </c>
      <c r="AB8" s="41" t="s">
        <v>22</v>
      </c>
      <c r="AC8" s="41" t="s">
        <v>13</v>
      </c>
      <c r="AD8" s="41" t="s">
        <v>119</v>
      </c>
      <c r="AE8" s="41" t="s">
        <v>17</v>
      </c>
      <c r="AF8" s="41" t="s">
        <v>12</v>
      </c>
      <c r="AG8" s="41" t="s">
        <v>22</v>
      </c>
      <c r="AH8" s="41" t="s">
        <v>13</v>
      </c>
      <c r="AI8" s="41" t="s">
        <v>22</v>
      </c>
      <c r="AJ8" s="41" t="s">
        <v>58</v>
      </c>
      <c r="AK8" s="41" t="s">
        <v>119</v>
      </c>
      <c r="AL8" s="41" t="s">
        <v>173</v>
      </c>
      <c r="AM8" s="41" t="s">
        <v>9</v>
      </c>
      <c r="AN8" s="41" t="s">
        <v>314</v>
      </c>
      <c r="AO8" s="42" t="s">
        <v>316</v>
      </c>
      <c r="AP8" s="9">
        <f t="shared" si="5"/>
        <v>10</v>
      </c>
      <c r="AQ8" s="10">
        <f t="shared" si="43"/>
        <v>0</v>
      </c>
      <c r="AR8" s="11">
        <f t="shared" si="6"/>
        <v>0</v>
      </c>
      <c r="AS8" s="8">
        <f t="shared" si="44"/>
        <v>5</v>
      </c>
      <c r="AT8" s="8">
        <f t="shared" si="45"/>
        <v>2</v>
      </c>
      <c r="AU8" s="8">
        <f t="shared" si="46"/>
        <v>17</v>
      </c>
      <c r="AV8" s="8">
        <f t="shared" si="47"/>
        <v>9</v>
      </c>
      <c r="AW8" s="8">
        <f t="shared" si="48"/>
        <v>2</v>
      </c>
      <c r="AX8" s="8">
        <f t="shared" si="7"/>
        <v>1</v>
      </c>
      <c r="AY8" s="8">
        <f t="shared" si="8"/>
        <v>0</v>
      </c>
      <c r="AZ8" s="8">
        <f t="shared" si="9"/>
        <v>1</v>
      </c>
      <c r="BA8" s="8">
        <f t="shared" si="10"/>
        <v>0</v>
      </c>
      <c r="BB8" s="8">
        <f t="shared" si="11"/>
        <v>0</v>
      </c>
      <c r="BC8" s="8">
        <f t="shared" si="12"/>
        <v>0</v>
      </c>
      <c r="BD8" s="8">
        <f t="shared" si="13"/>
        <v>1</v>
      </c>
      <c r="BE8" s="8">
        <f t="shared" si="14"/>
        <v>1</v>
      </c>
      <c r="BF8" s="8">
        <f t="shared" si="15"/>
        <v>0</v>
      </c>
      <c r="BG8" s="8">
        <f t="shared" si="16"/>
        <v>1</v>
      </c>
      <c r="BH8" s="8">
        <f t="shared" si="17"/>
        <v>1</v>
      </c>
      <c r="BI8" s="8">
        <f t="shared" si="18"/>
        <v>1</v>
      </c>
      <c r="BJ8" s="8">
        <f t="shared" si="19"/>
        <v>0</v>
      </c>
      <c r="BK8" s="8">
        <f t="shared" si="20"/>
        <v>0</v>
      </c>
      <c r="BL8" s="8">
        <f t="shared" si="21"/>
        <v>0</v>
      </c>
      <c r="BM8" s="8">
        <f t="shared" si="22"/>
        <v>1</v>
      </c>
      <c r="BN8" s="8">
        <f t="shared" si="23"/>
        <v>1</v>
      </c>
      <c r="BO8" s="8">
        <f t="shared" si="24"/>
        <v>1</v>
      </c>
      <c r="BP8" s="8">
        <f t="shared" si="25"/>
        <v>1</v>
      </c>
      <c r="BQ8" s="8">
        <f t="shared" si="26"/>
        <v>0</v>
      </c>
      <c r="BR8" s="8">
        <f t="shared" si="27"/>
        <v>0</v>
      </c>
      <c r="BS8" s="8">
        <f t="shared" si="28"/>
        <v>1</v>
      </c>
      <c r="BT8" s="8">
        <f t="shared" si="29"/>
        <v>1</v>
      </c>
      <c r="BU8" s="8">
        <f t="shared" si="30"/>
        <v>1</v>
      </c>
      <c r="BV8" s="8">
        <f t="shared" si="31"/>
        <v>0</v>
      </c>
      <c r="BW8" s="8">
        <f t="shared" si="32"/>
        <v>1</v>
      </c>
      <c r="BX8" s="8">
        <f t="shared" si="33"/>
        <v>1</v>
      </c>
      <c r="BY8" s="8">
        <f t="shared" si="34"/>
        <v>1</v>
      </c>
      <c r="BZ8" s="8">
        <f t="shared" si="35"/>
        <v>1</v>
      </c>
      <c r="CA8" s="8">
        <f t="shared" si="36"/>
        <v>1</v>
      </c>
      <c r="CB8" s="8">
        <f t="shared" si="37"/>
        <v>0</v>
      </c>
      <c r="CC8" s="8">
        <f t="shared" si="38"/>
        <v>0</v>
      </c>
      <c r="CD8" s="8">
        <f t="shared" si="39"/>
        <v>1</v>
      </c>
      <c r="CE8" s="8">
        <f t="shared" si="40"/>
        <v>1</v>
      </c>
      <c r="CF8" s="8">
        <f t="shared" si="41"/>
        <v>1</v>
      </c>
      <c r="CG8" s="8">
        <f t="shared" si="42"/>
        <v>1</v>
      </c>
    </row>
    <row r="9" spans="1:85" ht="19.5" customHeight="1" x14ac:dyDescent="0.25">
      <c r="B9" s="6" t="s">
        <v>46</v>
      </c>
      <c r="C9" s="7" t="s">
        <v>47</v>
      </c>
      <c r="D9" s="40" t="s">
        <v>58</v>
      </c>
      <c r="E9" s="41">
        <v>13</v>
      </c>
      <c r="F9" s="41">
        <v>13</v>
      </c>
      <c r="G9" s="41">
        <v>13</v>
      </c>
      <c r="H9" s="42" t="s">
        <v>58</v>
      </c>
      <c r="I9" s="41"/>
      <c r="J9" s="41"/>
      <c r="K9" s="40" t="s">
        <v>10</v>
      </c>
      <c r="L9" s="41" t="s">
        <v>12</v>
      </c>
      <c r="M9" s="41" t="s">
        <v>58</v>
      </c>
      <c r="N9" s="41" t="s">
        <v>78</v>
      </c>
      <c r="O9" s="41" t="s">
        <v>58</v>
      </c>
      <c r="P9" s="41" t="s">
        <v>22</v>
      </c>
      <c r="Q9" s="41" t="s">
        <v>13</v>
      </c>
      <c r="R9" s="41" t="s">
        <v>13</v>
      </c>
      <c r="S9" s="41" t="s">
        <v>199</v>
      </c>
      <c r="T9" s="41" t="s">
        <v>119</v>
      </c>
      <c r="U9" s="41" t="s">
        <v>17</v>
      </c>
      <c r="V9" s="41" t="s">
        <v>14</v>
      </c>
      <c r="W9" s="41" t="s">
        <v>23</v>
      </c>
      <c r="X9" s="41" t="s">
        <v>58</v>
      </c>
      <c r="Y9" s="41" t="s">
        <v>58</v>
      </c>
      <c r="Z9" s="41" t="s">
        <v>16</v>
      </c>
      <c r="AA9" s="41" t="s">
        <v>13</v>
      </c>
      <c r="AB9" s="41" t="s">
        <v>23</v>
      </c>
      <c r="AC9" s="41" t="s">
        <v>119</v>
      </c>
      <c r="AD9" s="41" t="s">
        <v>13</v>
      </c>
      <c r="AE9" s="41" t="s">
        <v>16</v>
      </c>
      <c r="AF9" s="41" t="s">
        <v>119</v>
      </c>
      <c r="AG9" s="41" t="s">
        <v>13</v>
      </c>
      <c r="AH9" s="41" t="s">
        <v>14</v>
      </c>
      <c r="AI9" s="41" t="s">
        <v>58</v>
      </c>
      <c r="AJ9" s="41" t="s">
        <v>10</v>
      </c>
      <c r="AK9" s="41" t="s">
        <v>10</v>
      </c>
      <c r="AL9" s="41" t="s">
        <v>10</v>
      </c>
      <c r="AM9" s="174" t="s">
        <v>298</v>
      </c>
      <c r="AN9" s="41" t="s">
        <v>284</v>
      </c>
      <c r="AO9" s="42" t="s">
        <v>261</v>
      </c>
      <c r="AP9" s="9">
        <f t="shared" si="5"/>
        <v>10</v>
      </c>
      <c r="AQ9" s="10">
        <f t="shared" si="43"/>
        <v>1</v>
      </c>
      <c r="AR9" s="11">
        <f t="shared" si="6"/>
        <v>0</v>
      </c>
      <c r="AS9" s="8">
        <f t="shared" si="44"/>
        <v>4</v>
      </c>
      <c r="AT9" s="8">
        <f t="shared" si="45"/>
        <v>5</v>
      </c>
      <c r="AU9" s="8">
        <f t="shared" si="46"/>
        <v>15</v>
      </c>
      <c r="AV9" s="8">
        <f t="shared" si="47"/>
        <v>9</v>
      </c>
      <c r="AW9" s="8">
        <f t="shared" si="48"/>
        <v>3</v>
      </c>
      <c r="AX9" s="8">
        <f t="shared" si="7"/>
        <v>0</v>
      </c>
      <c r="AY9" s="8">
        <f t="shared" si="8"/>
        <v>1</v>
      </c>
      <c r="AZ9" s="8">
        <f t="shared" si="9"/>
        <v>1</v>
      </c>
      <c r="BA9" s="8">
        <f t="shared" si="10"/>
        <v>1</v>
      </c>
      <c r="BB9" s="8">
        <f t="shared" si="11"/>
        <v>0</v>
      </c>
      <c r="BC9" s="8">
        <f t="shared" si="12"/>
        <v>1</v>
      </c>
      <c r="BD9" s="8">
        <f t="shared" si="13"/>
        <v>1</v>
      </c>
      <c r="BE9" s="8">
        <f t="shared" si="14"/>
        <v>0</v>
      </c>
      <c r="BF9" s="8">
        <f t="shared" si="15"/>
        <v>0</v>
      </c>
      <c r="BG9" s="8">
        <f t="shared" si="16"/>
        <v>0</v>
      </c>
      <c r="BH9" s="8">
        <f t="shared" si="17"/>
        <v>1</v>
      </c>
      <c r="BI9" s="8">
        <f t="shared" si="18"/>
        <v>1</v>
      </c>
      <c r="BJ9" s="8">
        <f t="shared" si="19"/>
        <v>1</v>
      </c>
      <c r="BK9" s="8">
        <f t="shared" si="20"/>
        <v>1</v>
      </c>
      <c r="BL9" s="8">
        <f t="shared" si="21"/>
        <v>0</v>
      </c>
      <c r="BM9" s="8">
        <f t="shared" si="22"/>
        <v>1</v>
      </c>
      <c r="BN9" s="8">
        <f t="shared" si="23"/>
        <v>1</v>
      </c>
      <c r="BO9" s="8">
        <f t="shared" si="24"/>
        <v>1</v>
      </c>
      <c r="BP9" s="8">
        <f t="shared" si="25"/>
        <v>0</v>
      </c>
      <c r="BQ9" s="8">
        <f t="shared" si="26"/>
        <v>0</v>
      </c>
      <c r="BR9" s="8">
        <f t="shared" si="27"/>
        <v>1</v>
      </c>
      <c r="BS9" s="8">
        <f t="shared" si="28"/>
        <v>1</v>
      </c>
      <c r="BT9" s="8">
        <f t="shared" si="29"/>
        <v>1</v>
      </c>
      <c r="BU9" s="8">
        <f t="shared" si="30"/>
        <v>0</v>
      </c>
      <c r="BV9" s="8">
        <f t="shared" si="31"/>
        <v>1</v>
      </c>
      <c r="BW9" s="8">
        <f t="shared" si="32"/>
        <v>1</v>
      </c>
      <c r="BX9" s="8">
        <f t="shared" si="33"/>
        <v>0</v>
      </c>
      <c r="BY9" s="8">
        <f t="shared" si="34"/>
        <v>1</v>
      </c>
      <c r="BZ9" s="8">
        <f t="shared" si="35"/>
        <v>1</v>
      </c>
      <c r="CA9" s="8">
        <f t="shared" si="36"/>
        <v>0</v>
      </c>
      <c r="CB9" s="8">
        <f t="shared" si="37"/>
        <v>1</v>
      </c>
      <c r="CC9" s="8">
        <f t="shared" si="38"/>
        <v>1</v>
      </c>
      <c r="CD9" s="8">
        <f t="shared" si="39"/>
        <v>1</v>
      </c>
      <c r="CE9" s="8">
        <f t="shared" si="40"/>
        <v>1</v>
      </c>
      <c r="CF9" s="8">
        <f t="shared" si="41"/>
        <v>0</v>
      </c>
      <c r="CG9" s="8">
        <f t="shared" si="42"/>
        <v>0</v>
      </c>
    </row>
    <row r="10" spans="1:85" ht="19.5" hidden="1" customHeight="1" x14ac:dyDescent="0.25">
      <c r="B10" s="6" t="s">
        <v>48</v>
      </c>
      <c r="C10" s="7" t="s">
        <v>49</v>
      </c>
      <c r="D10" s="40"/>
      <c r="E10" s="41"/>
      <c r="F10" s="41"/>
      <c r="G10" s="41"/>
      <c r="H10" s="42"/>
      <c r="I10" s="41"/>
      <c r="J10" s="41"/>
      <c r="K10" s="40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2"/>
      <c r="AP10" s="75">
        <f t="shared" si="5"/>
        <v>0</v>
      </c>
      <c r="AQ10" s="13">
        <f t="shared" si="43"/>
        <v>0</v>
      </c>
      <c r="AR10" s="14">
        <f t="shared" si="6"/>
        <v>0</v>
      </c>
      <c r="AS10" s="8">
        <f t="shared" si="44"/>
        <v>0</v>
      </c>
      <c r="AT10" s="8">
        <f t="shared" si="45"/>
        <v>0</v>
      </c>
      <c r="AU10" s="8">
        <f t="shared" si="46"/>
        <v>0</v>
      </c>
      <c r="AV10" s="8">
        <f t="shared" si="47"/>
        <v>0</v>
      </c>
      <c r="AW10" s="8">
        <f t="shared" si="48"/>
        <v>0</v>
      </c>
      <c r="AX10" s="8">
        <f t="shared" si="7"/>
        <v>0</v>
      </c>
      <c r="AY10" s="8">
        <f t="shared" si="8"/>
        <v>0</v>
      </c>
      <c r="AZ10" s="8">
        <f t="shared" si="9"/>
        <v>0</v>
      </c>
      <c r="BA10" s="8">
        <f t="shared" si="10"/>
        <v>0</v>
      </c>
      <c r="BB10" s="8">
        <f t="shared" si="11"/>
        <v>0</v>
      </c>
      <c r="BC10" s="8">
        <f t="shared" si="12"/>
        <v>0</v>
      </c>
      <c r="BD10" s="8">
        <f t="shared" si="13"/>
        <v>0</v>
      </c>
      <c r="BE10" s="8">
        <f t="shared" si="14"/>
        <v>0</v>
      </c>
      <c r="BF10" s="8">
        <f t="shared" si="15"/>
        <v>0</v>
      </c>
      <c r="BG10" s="8">
        <f t="shared" si="16"/>
        <v>0</v>
      </c>
      <c r="BH10" s="8">
        <f t="shared" si="17"/>
        <v>0</v>
      </c>
      <c r="BI10" s="8">
        <f t="shared" si="18"/>
        <v>0</v>
      </c>
      <c r="BJ10" s="8">
        <f t="shared" si="19"/>
        <v>0</v>
      </c>
      <c r="BK10" s="8">
        <f t="shared" si="20"/>
        <v>0</v>
      </c>
      <c r="BL10" s="8">
        <f t="shared" si="21"/>
        <v>0</v>
      </c>
      <c r="BM10" s="8">
        <f t="shared" si="22"/>
        <v>0</v>
      </c>
      <c r="BN10" s="8">
        <f t="shared" si="23"/>
        <v>0</v>
      </c>
      <c r="BO10" s="8">
        <f t="shared" si="24"/>
        <v>0</v>
      </c>
      <c r="BP10" s="8">
        <f t="shared" si="25"/>
        <v>0</v>
      </c>
      <c r="BQ10" s="8">
        <f t="shared" si="26"/>
        <v>0</v>
      </c>
      <c r="BR10" s="8">
        <f t="shared" si="27"/>
        <v>0</v>
      </c>
      <c r="BS10" s="8">
        <f t="shared" si="28"/>
        <v>0</v>
      </c>
      <c r="BT10" s="8">
        <f t="shared" si="29"/>
        <v>0</v>
      </c>
      <c r="BU10" s="8">
        <f t="shared" si="30"/>
        <v>0</v>
      </c>
      <c r="BV10" s="8">
        <f t="shared" si="31"/>
        <v>0</v>
      </c>
      <c r="BW10" s="8">
        <f t="shared" si="32"/>
        <v>0</v>
      </c>
      <c r="BX10" s="8">
        <f t="shared" si="33"/>
        <v>0</v>
      </c>
      <c r="BY10" s="8">
        <f t="shared" si="34"/>
        <v>0</v>
      </c>
      <c r="BZ10" s="8">
        <f t="shared" si="35"/>
        <v>0</v>
      </c>
      <c r="CA10" s="8">
        <f t="shared" si="36"/>
        <v>0</v>
      </c>
      <c r="CB10" s="8">
        <f t="shared" si="37"/>
        <v>0</v>
      </c>
      <c r="CC10" s="8">
        <f t="shared" si="38"/>
        <v>0</v>
      </c>
      <c r="CD10" s="8">
        <f t="shared" si="39"/>
        <v>0</v>
      </c>
      <c r="CE10" s="8">
        <f t="shared" si="40"/>
        <v>0</v>
      </c>
      <c r="CF10" s="8">
        <f t="shared" si="41"/>
        <v>0</v>
      </c>
      <c r="CG10" s="8">
        <f t="shared" si="42"/>
        <v>0</v>
      </c>
    </row>
    <row r="11" spans="1:85" ht="19.5" customHeight="1" x14ac:dyDescent="0.25">
      <c r="B11" s="6" t="s">
        <v>50</v>
      </c>
      <c r="C11" s="7" t="s">
        <v>51</v>
      </c>
      <c r="D11" s="40">
        <v>8</v>
      </c>
      <c r="E11" s="41">
        <v>8</v>
      </c>
      <c r="F11" s="41" t="s">
        <v>119</v>
      </c>
      <c r="G11" s="41">
        <v>13</v>
      </c>
      <c r="H11" s="42">
        <v>13</v>
      </c>
      <c r="I11" s="41"/>
      <c r="J11" s="41"/>
      <c r="K11" s="40" t="s">
        <v>22</v>
      </c>
      <c r="L11" s="41" t="s">
        <v>119</v>
      </c>
      <c r="M11" s="41" t="s">
        <v>119</v>
      </c>
      <c r="N11" s="41" t="s">
        <v>12</v>
      </c>
      <c r="O11" s="41" t="s">
        <v>29</v>
      </c>
      <c r="P11" s="41" t="s">
        <v>13</v>
      </c>
      <c r="Q11" s="41" t="s">
        <v>119</v>
      </c>
      <c r="R11" s="41" t="s">
        <v>119</v>
      </c>
      <c r="S11" s="41" t="s">
        <v>8</v>
      </c>
      <c r="T11" s="41" t="s">
        <v>8</v>
      </c>
      <c r="U11" s="41" t="s">
        <v>173</v>
      </c>
      <c r="V11" s="41" t="s">
        <v>173</v>
      </c>
      <c r="W11" s="41" t="s">
        <v>119</v>
      </c>
      <c r="X11" s="41" t="s">
        <v>78</v>
      </c>
      <c r="Y11" s="41" t="s">
        <v>13</v>
      </c>
      <c r="Z11" s="41" t="s">
        <v>17</v>
      </c>
      <c r="AA11" s="41" t="s">
        <v>14</v>
      </c>
      <c r="AB11" s="41" t="s">
        <v>119</v>
      </c>
      <c r="AC11" s="41" t="s">
        <v>119</v>
      </c>
      <c r="AD11" s="41" t="s">
        <v>14</v>
      </c>
      <c r="AE11" s="41" t="s">
        <v>12</v>
      </c>
      <c r="AF11" s="41" t="s">
        <v>22</v>
      </c>
      <c r="AG11" s="41" t="s">
        <v>119</v>
      </c>
      <c r="AH11" s="41" t="s">
        <v>8</v>
      </c>
      <c r="AI11" s="41" t="s">
        <v>8</v>
      </c>
      <c r="AJ11" s="41" t="s">
        <v>8</v>
      </c>
      <c r="AK11" s="41" t="s">
        <v>8</v>
      </c>
      <c r="AL11" s="41" t="s">
        <v>119</v>
      </c>
      <c r="AM11" s="41" t="s">
        <v>284</v>
      </c>
      <c r="AN11" s="41" t="s">
        <v>300</v>
      </c>
      <c r="AO11" s="42" t="s">
        <v>301</v>
      </c>
      <c r="AP11" s="9">
        <f t="shared" si="5"/>
        <v>10</v>
      </c>
      <c r="AQ11" s="10">
        <f t="shared" si="43"/>
        <v>1</v>
      </c>
      <c r="AR11" s="11">
        <f t="shared" si="6"/>
        <v>0</v>
      </c>
      <c r="AS11" s="8">
        <f t="shared" si="44"/>
        <v>4</v>
      </c>
      <c r="AT11" s="8">
        <f t="shared" si="45"/>
        <v>8</v>
      </c>
      <c r="AU11" s="8">
        <f t="shared" si="46"/>
        <v>12</v>
      </c>
      <c r="AV11" s="8">
        <f t="shared" si="47"/>
        <v>7</v>
      </c>
      <c r="AW11" s="8">
        <f t="shared" si="48"/>
        <v>2</v>
      </c>
      <c r="AX11" s="8">
        <f t="shared" si="7"/>
        <v>1</v>
      </c>
      <c r="AY11" s="8">
        <f t="shared" si="8"/>
        <v>1</v>
      </c>
      <c r="AZ11" s="8">
        <f t="shared" si="9"/>
        <v>0</v>
      </c>
      <c r="BA11" s="8">
        <f t="shared" si="10"/>
        <v>1</v>
      </c>
      <c r="BB11" s="8">
        <f t="shared" si="11"/>
        <v>1</v>
      </c>
      <c r="BC11" s="8">
        <f t="shared" si="12"/>
        <v>1</v>
      </c>
      <c r="BD11" s="8">
        <f t="shared" si="13"/>
        <v>0</v>
      </c>
      <c r="BE11" s="8">
        <f t="shared" si="14"/>
        <v>0</v>
      </c>
      <c r="BF11" s="8">
        <f t="shared" si="15"/>
        <v>1</v>
      </c>
      <c r="BG11" s="8">
        <f t="shared" si="16"/>
        <v>1</v>
      </c>
      <c r="BH11" s="8">
        <f t="shared" si="17"/>
        <v>1</v>
      </c>
      <c r="BI11" s="8">
        <f t="shared" si="18"/>
        <v>0</v>
      </c>
      <c r="BJ11" s="8">
        <f t="shared" si="19"/>
        <v>0</v>
      </c>
      <c r="BK11" s="8">
        <f t="shared" si="20"/>
        <v>1</v>
      </c>
      <c r="BL11" s="8">
        <f t="shared" si="21"/>
        <v>1</v>
      </c>
      <c r="BM11" s="8">
        <f t="shared" si="22"/>
        <v>1</v>
      </c>
      <c r="BN11" s="8">
        <f t="shared" si="23"/>
        <v>1</v>
      </c>
      <c r="BO11" s="8">
        <f t="shared" si="24"/>
        <v>0</v>
      </c>
      <c r="BP11" s="8">
        <f t="shared" si="25"/>
        <v>0</v>
      </c>
      <c r="BQ11" s="8">
        <f t="shared" si="26"/>
        <v>1</v>
      </c>
      <c r="BR11" s="8">
        <f t="shared" si="27"/>
        <v>1</v>
      </c>
      <c r="BS11" s="8">
        <f t="shared" si="28"/>
        <v>1</v>
      </c>
      <c r="BT11" s="8">
        <f t="shared" si="29"/>
        <v>0</v>
      </c>
      <c r="BU11" s="8">
        <f t="shared" si="30"/>
        <v>0</v>
      </c>
      <c r="BV11" s="8">
        <f t="shared" si="31"/>
        <v>1</v>
      </c>
      <c r="BW11" s="8">
        <f t="shared" si="32"/>
        <v>1</v>
      </c>
      <c r="BX11" s="8">
        <f t="shared" si="33"/>
        <v>1</v>
      </c>
      <c r="BY11" s="8">
        <f t="shared" si="34"/>
        <v>0</v>
      </c>
      <c r="BZ11" s="8">
        <f t="shared" si="35"/>
        <v>1</v>
      </c>
      <c r="CA11" s="8">
        <f t="shared" si="36"/>
        <v>1</v>
      </c>
      <c r="CB11" s="8">
        <f t="shared" si="37"/>
        <v>1</v>
      </c>
      <c r="CC11" s="8">
        <f t="shared" si="38"/>
        <v>1</v>
      </c>
      <c r="CD11" s="8">
        <f t="shared" si="39"/>
        <v>0</v>
      </c>
      <c r="CE11" s="8">
        <f t="shared" si="40"/>
        <v>0</v>
      </c>
      <c r="CF11" s="8">
        <f t="shared" si="41"/>
        <v>1</v>
      </c>
      <c r="CG11" s="8">
        <f t="shared" si="42"/>
        <v>1</v>
      </c>
    </row>
    <row r="12" spans="1:85" ht="19.5" customHeight="1" x14ac:dyDescent="0.25">
      <c r="B12" s="6" t="s">
        <v>52</v>
      </c>
      <c r="C12" s="7" t="s">
        <v>53</v>
      </c>
      <c r="D12" s="40">
        <v>13</v>
      </c>
      <c r="E12" s="41">
        <v>13</v>
      </c>
      <c r="F12" s="41">
        <v>13</v>
      </c>
      <c r="G12" s="41">
        <v>13</v>
      </c>
      <c r="H12" s="42" t="s">
        <v>58</v>
      </c>
      <c r="I12" s="41"/>
      <c r="J12" s="41"/>
      <c r="K12" s="40" t="s">
        <v>58</v>
      </c>
      <c r="L12" s="41" t="s">
        <v>8</v>
      </c>
      <c r="M12" s="41" t="s">
        <v>8</v>
      </c>
      <c r="N12" s="41" t="s">
        <v>8</v>
      </c>
      <c r="O12" s="41" t="s">
        <v>119</v>
      </c>
      <c r="P12" s="41" t="s">
        <v>119</v>
      </c>
      <c r="Q12" s="41" t="s">
        <v>119</v>
      </c>
      <c r="R12" s="41" t="s">
        <v>10</v>
      </c>
      <c r="S12" s="41" t="s">
        <v>10</v>
      </c>
      <c r="T12" s="41" t="s">
        <v>200</v>
      </c>
      <c r="U12" s="41" t="s">
        <v>13</v>
      </c>
      <c r="V12" s="41" t="s">
        <v>15</v>
      </c>
      <c r="W12" s="41" t="s">
        <v>58</v>
      </c>
      <c r="X12" s="41" t="s">
        <v>58</v>
      </c>
      <c r="Y12" s="41" t="s">
        <v>78</v>
      </c>
      <c r="Z12" s="41" t="s">
        <v>12</v>
      </c>
      <c r="AA12" s="41" t="s">
        <v>16</v>
      </c>
      <c r="AB12" s="41" t="s">
        <v>13</v>
      </c>
      <c r="AC12" s="41" t="s">
        <v>119</v>
      </c>
      <c r="AD12" s="41" t="s">
        <v>119</v>
      </c>
      <c r="AE12" s="41" t="s">
        <v>23</v>
      </c>
      <c r="AF12" s="41" t="s">
        <v>13</v>
      </c>
      <c r="AG12" s="41" t="s">
        <v>23</v>
      </c>
      <c r="AH12" s="41" t="s">
        <v>15</v>
      </c>
      <c r="AI12" s="41" t="s">
        <v>16</v>
      </c>
      <c r="AJ12" s="41" t="s">
        <v>58</v>
      </c>
      <c r="AK12" s="41" t="s">
        <v>58</v>
      </c>
      <c r="AL12" s="174" t="s">
        <v>200</v>
      </c>
      <c r="AM12" s="41" t="s">
        <v>299</v>
      </c>
      <c r="AN12" s="41" t="s">
        <v>302</v>
      </c>
      <c r="AO12" s="42" t="s">
        <v>302</v>
      </c>
      <c r="AP12" s="9">
        <f t="shared" si="5"/>
        <v>10</v>
      </c>
      <c r="AQ12" s="10">
        <f t="shared" si="43"/>
        <v>1</v>
      </c>
      <c r="AR12" s="11">
        <f t="shared" si="6"/>
        <v>0</v>
      </c>
      <c r="AS12" s="8">
        <f t="shared" si="44"/>
        <v>5</v>
      </c>
      <c r="AT12" s="8">
        <f t="shared" si="45"/>
        <v>5</v>
      </c>
      <c r="AU12" s="8">
        <f t="shared" si="46"/>
        <v>15</v>
      </c>
      <c r="AV12" s="8">
        <f t="shared" si="47"/>
        <v>9</v>
      </c>
      <c r="AW12" s="8">
        <f t="shared" si="48"/>
        <v>2</v>
      </c>
      <c r="AX12" s="8">
        <f t="shared" si="7"/>
        <v>1</v>
      </c>
      <c r="AY12" s="8">
        <f t="shared" si="8"/>
        <v>1</v>
      </c>
      <c r="AZ12" s="8">
        <f t="shared" si="9"/>
        <v>1</v>
      </c>
      <c r="BA12" s="8">
        <f t="shared" si="10"/>
        <v>1</v>
      </c>
      <c r="BB12" s="8">
        <f t="shared" si="11"/>
        <v>0</v>
      </c>
      <c r="BC12" s="8">
        <f t="shared" si="12"/>
        <v>0</v>
      </c>
      <c r="BD12" s="8">
        <f t="shared" si="13"/>
        <v>1</v>
      </c>
      <c r="BE12" s="8">
        <f t="shared" si="14"/>
        <v>1</v>
      </c>
      <c r="BF12" s="8">
        <f t="shared" si="15"/>
        <v>1</v>
      </c>
      <c r="BG12" s="8">
        <f t="shared" si="16"/>
        <v>0</v>
      </c>
      <c r="BH12" s="8">
        <f t="shared" si="17"/>
        <v>0</v>
      </c>
      <c r="BI12" s="8">
        <f t="shared" si="18"/>
        <v>0</v>
      </c>
      <c r="BJ12" s="8">
        <f t="shared" si="19"/>
        <v>1</v>
      </c>
      <c r="BK12" s="8">
        <f t="shared" si="20"/>
        <v>1</v>
      </c>
      <c r="BL12" s="8">
        <f t="shared" si="21"/>
        <v>1</v>
      </c>
      <c r="BM12" s="8">
        <f t="shared" si="22"/>
        <v>1</v>
      </c>
      <c r="BN12" s="8">
        <f t="shared" si="23"/>
        <v>1</v>
      </c>
      <c r="BO12" s="8">
        <f t="shared" si="24"/>
        <v>0</v>
      </c>
      <c r="BP12" s="8">
        <f t="shared" si="25"/>
        <v>0</v>
      </c>
      <c r="BQ12" s="8">
        <f t="shared" si="26"/>
        <v>0</v>
      </c>
      <c r="BR12" s="8">
        <f t="shared" si="27"/>
        <v>1</v>
      </c>
      <c r="BS12" s="8">
        <f t="shared" si="28"/>
        <v>1</v>
      </c>
      <c r="BT12" s="8">
        <f t="shared" si="29"/>
        <v>1</v>
      </c>
      <c r="BU12" s="8">
        <f t="shared" si="30"/>
        <v>0</v>
      </c>
      <c r="BV12" s="8">
        <f t="shared" si="31"/>
        <v>0</v>
      </c>
      <c r="BW12" s="8">
        <f t="shared" si="32"/>
        <v>1</v>
      </c>
      <c r="BX12" s="8">
        <f t="shared" si="33"/>
        <v>1</v>
      </c>
      <c r="BY12" s="8">
        <f t="shared" si="34"/>
        <v>1</v>
      </c>
      <c r="BZ12" s="8">
        <f t="shared" si="35"/>
        <v>1</v>
      </c>
      <c r="CA12" s="8">
        <f t="shared" si="36"/>
        <v>1</v>
      </c>
      <c r="CB12" s="8">
        <f t="shared" si="37"/>
        <v>0</v>
      </c>
      <c r="CC12" s="8">
        <f t="shared" si="38"/>
        <v>0</v>
      </c>
      <c r="CD12" s="8">
        <f t="shared" si="39"/>
        <v>1</v>
      </c>
      <c r="CE12" s="8">
        <f t="shared" si="40"/>
        <v>1</v>
      </c>
      <c r="CF12" s="8">
        <f t="shared" si="41"/>
        <v>1</v>
      </c>
      <c r="CG12" s="8">
        <f t="shared" si="42"/>
        <v>1</v>
      </c>
    </row>
    <row r="13" spans="1:85" ht="19.5" customHeight="1" x14ac:dyDescent="0.25">
      <c r="B13" s="6" t="s">
        <v>54</v>
      </c>
      <c r="C13" s="7" t="s">
        <v>55</v>
      </c>
      <c r="D13" s="40">
        <v>13</v>
      </c>
      <c r="E13" s="41" t="s">
        <v>119</v>
      </c>
      <c r="F13" s="41">
        <v>13</v>
      </c>
      <c r="G13" s="41" t="s">
        <v>119</v>
      </c>
      <c r="H13" s="42">
        <v>13</v>
      </c>
      <c r="I13" s="41"/>
      <c r="J13" s="41"/>
      <c r="K13" s="40" t="s">
        <v>18</v>
      </c>
      <c r="L13" s="41" t="s">
        <v>18</v>
      </c>
      <c r="M13" s="41" t="s">
        <v>119</v>
      </c>
      <c r="N13" s="41" t="s">
        <v>119</v>
      </c>
      <c r="O13" s="41" t="s">
        <v>12</v>
      </c>
      <c r="P13" s="41" t="s">
        <v>19</v>
      </c>
      <c r="Q13" s="41" t="s">
        <v>119</v>
      </c>
      <c r="R13" s="41" t="s">
        <v>78</v>
      </c>
      <c r="S13" s="41" t="s">
        <v>16</v>
      </c>
      <c r="T13" s="41" t="s">
        <v>78</v>
      </c>
      <c r="U13" s="41" t="s">
        <v>58</v>
      </c>
      <c r="V13" s="41" t="s">
        <v>58</v>
      </c>
      <c r="W13" s="41" t="s">
        <v>198</v>
      </c>
      <c r="X13" s="41" t="s">
        <v>23</v>
      </c>
      <c r="Y13" s="41" t="s">
        <v>200</v>
      </c>
      <c r="Z13" s="41" t="s">
        <v>119</v>
      </c>
      <c r="AA13" s="41" t="s">
        <v>119</v>
      </c>
      <c r="AB13" s="41" t="s">
        <v>14</v>
      </c>
      <c r="AC13" s="41" t="s">
        <v>78</v>
      </c>
      <c r="AD13" s="41" t="s">
        <v>15</v>
      </c>
      <c r="AE13" s="41" t="s">
        <v>18</v>
      </c>
      <c r="AF13" s="41" t="s">
        <v>119</v>
      </c>
      <c r="AG13" s="41" t="s">
        <v>14</v>
      </c>
      <c r="AH13" s="41" t="s">
        <v>78</v>
      </c>
      <c r="AI13" s="41" t="s">
        <v>58</v>
      </c>
      <c r="AJ13" s="41" t="s">
        <v>16</v>
      </c>
      <c r="AK13" s="188" t="s">
        <v>318</v>
      </c>
      <c r="AL13" s="41" t="s">
        <v>78</v>
      </c>
      <c r="AM13" s="41" t="s">
        <v>303</v>
      </c>
      <c r="AN13" s="41" t="s">
        <v>284</v>
      </c>
      <c r="AO13" s="42" t="s">
        <v>310</v>
      </c>
      <c r="AP13" s="75">
        <f t="shared" si="5"/>
        <v>10</v>
      </c>
      <c r="AQ13" s="13">
        <f t="shared" si="43"/>
        <v>5</v>
      </c>
      <c r="AR13" s="14">
        <f t="shared" si="6"/>
        <v>0</v>
      </c>
      <c r="AS13" s="8">
        <f t="shared" si="44"/>
        <v>3</v>
      </c>
      <c r="AT13" s="8">
        <f t="shared" si="45"/>
        <v>0</v>
      </c>
      <c r="AU13" s="8">
        <f t="shared" si="46"/>
        <v>15</v>
      </c>
      <c r="AV13" s="8">
        <f t="shared" si="47"/>
        <v>7</v>
      </c>
      <c r="AW13" s="8">
        <f t="shared" si="48"/>
        <v>2</v>
      </c>
      <c r="AX13" s="8">
        <f t="shared" si="7"/>
        <v>1</v>
      </c>
      <c r="AY13" s="8">
        <f t="shared" si="8"/>
        <v>0</v>
      </c>
      <c r="AZ13" s="8">
        <f t="shared" si="9"/>
        <v>1</v>
      </c>
      <c r="BA13" s="8">
        <f t="shared" si="10"/>
        <v>0</v>
      </c>
      <c r="BB13" s="8">
        <f t="shared" si="11"/>
        <v>1</v>
      </c>
      <c r="BC13" s="8">
        <f t="shared" si="12"/>
        <v>1</v>
      </c>
      <c r="BD13" s="8">
        <f t="shared" si="13"/>
        <v>1</v>
      </c>
      <c r="BE13" s="8">
        <f t="shared" si="14"/>
        <v>0</v>
      </c>
      <c r="BF13" s="8">
        <f t="shared" si="15"/>
        <v>0</v>
      </c>
      <c r="BG13" s="8">
        <f t="shared" si="16"/>
        <v>1</v>
      </c>
      <c r="BH13" s="8">
        <f t="shared" si="17"/>
        <v>1</v>
      </c>
      <c r="BI13" s="8">
        <f t="shared" si="18"/>
        <v>0</v>
      </c>
      <c r="BJ13" s="8">
        <f t="shared" si="19"/>
        <v>0</v>
      </c>
      <c r="BK13" s="8">
        <f t="shared" si="20"/>
        <v>1</v>
      </c>
      <c r="BL13" s="8">
        <f t="shared" si="21"/>
        <v>0</v>
      </c>
      <c r="BM13" s="8">
        <f t="shared" si="22"/>
        <v>0</v>
      </c>
      <c r="BN13" s="8">
        <f t="shared" si="23"/>
        <v>0</v>
      </c>
      <c r="BO13" s="8">
        <f t="shared" si="24"/>
        <v>1</v>
      </c>
      <c r="BP13" s="8">
        <f t="shared" si="25"/>
        <v>1</v>
      </c>
      <c r="BQ13" s="8">
        <f t="shared" si="26"/>
        <v>1</v>
      </c>
      <c r="BR13" s="8">
        <f t="shared" si="27"/>
        <v>0</v>
      </c>
      <c r="BS13" s="8">
        <f t="shared" si="28"/>
        <v>0</v>
      </c>
      <c r="BT13" s="8">
        <f t="shared" si="29"/>
        <v>1</v>
      </c>
      <c r="BU13" s="8">
        <f t="shared" si="30"/>
        <v>0</v>
      </c>
      <c r="BV13" s="8">
        <f t="shared" si="31"/>
        <v>1</v>
      </c>
      <c r="BW13" s="8">
        <f t="shared" si="32"/>
        <v>1</v>
      </c>
      <c r="BX13" s="8">
        <f t="shared" si="33"/>
        <v>0</v>
      </c>
      <c r="BY13" s="8">
        <f t="shared" si="34"/>
        <v>1</v>
      </c>
      <c r="BZ13" s="8">
        <f t="shared" si="35"/>
        <v>0</v>
      </c>
      <c r="CA13" s="8">
        <f t="shared" si="36"/>
        <v>0</v>
      </c>
      <c r="CB13" s="8">
        <f t="shared" si="37"/>
        <v>1</v>
      </c>
      <c r="CC13" s="8">
        <f t="shared" si="38"/>
        <v>1</v>
      </c>
      <c r="CD13" s="8">
        <f t="shared" si="39"/>
        <v>0</v>
      </c>
      <c r="CE13" s="8">
        <f t="shared" si="40"/>
        <v>1</v>
      </c>
      <c r="CF13" s="8">
        <f t="shared" si="41"/>
        <v>0</v>
      </c>
      <c r="CG13" s="8">
        <f t="shared" si="42"/>
        <v>1</v>
      </c>
    </row>
    <row r="14" spans="1:85" ht="19.5" customHeight="1" x14ac:dyDescent="0.25">
      <c r="B14" s="6" t="s">
        <v>82</v>
      </c>
      <c r="C14" s="7" t="s">
        <v>86</v>
      </c>
      <c r="D14" s="40" t="s">
        <v>58</v>
      </c>
      <c r="E14" s="41" t="s">
        <v>58</v>
      </c>
      <c r="F14" s="41">
        <v>8</v>
      </c>
      <c r="G14" s="41">
        <v>8</v>
      </c>
      <c r="H14" s="42" t="s">
        <v>58</v>
      </c>
      <c r="I14" s="41"/>
      <c r="J14" s="41"/>
      <c r="K14" s="40" t="s">
        <v>58</v>
      </c>
      <c r="L14" s="41" t="s">
        <v>13</v>
      </c>
      <c r="M14" s="41" t="s">
        <v>29</v>
      </c>
      <c r="N14" s="41" t="s">
        <v>14</v>
      </c>
      <c r="O14" s="41" t="s">
        <v>119</v>
      </c>
      <c r="P14" s="41" t="s">
        <v>119</v>
      </c>
      <c r="Q14" s="41" t="s">
        <v>58</v>
      </c>
      <c r="R14" s="41" t="s">
        <v>12</v>
      </c>
      <c r="S14" s="41" t="s">
        <v>17</v>
      </c>
      <c r="T14" s="41" t="s">
        <v>119</v>
      </c>
      <c r="U14" s="41" t="s">
        <v>8</v>
      </c>
      <c r="V14" s="41" t="s">
        <v>8</v>
      </c>
      <c r="W14" s="41" t="s">
        <v>10</v>
      </c>
      <c r="X14" s="41" t="s">
        <v>10</v>
      </c>
      <c r="Y14" s="41" t="s">
        <v>10</v>
      </c>
      <c r="Z14" s="41" t="s">
        <v>119</v>
      </c>
      <c r="AA14" s="41" t="s">
        <v>119</v>
      </c>
      <c r="AB14" s="41" t="s">
        <v>15</v>
      </c>
      <c r="AC14" s="41" t="s">
        <v>16</v>
      </c>
      <c r="AD14" s="41" t="s">
        <v>200</v>
      </c>
      <c r="AE14" s="41" t="s">
        <v>58</v>
      </c>
      <c r="AF14" s="41" t="s">
        <v>58</v>
      </c>
      <c r="AG14" s="41" t="s">
        <v>78</v>
      </c>
      <c r="AH14" s="41" t="s">
        <v>201</v>
      </c>
      <c r="AI14" s="41" t="s">
        <v>17</v>
      </c>
      <c r="AJ14" s="41" t="s">
        <v>23</v>
      </c>
      <c r="AK14" s="41" t="s">
        <v>14</v>
      </c>
      <c r="AL14" s="41" t="s">
        <v>119</v>
      </c>
      <c r="AM14" s="41">
        <v>13</v>
      </c>
      <c r="AN14" s="41" t="s">
        <v>304</v>
      </c>
      <c r="AO14" s="42" t="s">
        <v>299</v>
      </c>
      <c r="AP14" s="75">
        <f t="shared" si="5"/>
        <v>10</v>
      </c>
      <c r="AQ14" s="16">
        <f t="shared" si="43"/>
        <v>2</v>
      </c>
      <c r="AR14" s="17">
        <f t="shared" si="6"/>
        <v>0</v>
      </c>
      <c r="AS14" s="8">
        <f t="shared" si="44"/>
        <v>5</v>
      </c>
      <c r="AT14" s="8">
        <f t="shared" si="45"/>
        <v>5</v>
      </c>
      <c r="AU14" s="8">
        <f t="shared" si="46"/>
        <v>14</v>
      </c>
      <c r="AV14" s="8">
        <f t="shared" si="47"/>
        <v>8</v>
      </c>
      <c r="AW14" s="8">
        <f t="shared" si="48"/>
        <v>3</v>
      </c>
      <c r="AX14" s="8">
        <f t="shared" si="7"/>
        <v>0</v>
      </c>
      <c r="AY14" s="8">
        <f t="shared" si="8"/>
        <v>0</v>
      </c>
      <c r="AZ14" s="8">
        <f t="shared" si="9"/>
        <v>1</v>
      </c>
      <c r="BA14" s="8">
        <f t="shared" si="10"/>
        <v>1</v>
      </c>
      <c r="BB14" s="8">
        <f t="shared" si="11"/>
        <v>0</v>
      </c>
      <c r="BC14" s="8">
        <f t="shared" si="12"/>
        <v>0</v>
      </c>
      <c r="BD14" s="8">
        <f t="shared" si="13"/>
        <v>1</v>
      </c>
      <c r="BE14" s="8">
        <f t="shared" si="14"/>
        <v>1</v>
      </c>
      <c r="BF14" s="8">
        <f t="shared" si="15"/>
        <v>1</v>
      </c>
      <c r="BG14" s="8">
        <f t="shared" si="16"/>
        <v>0</v>
      </c>
      <c r="BH14" s="8">
        <f t="shared" si="17"/>
        <v>0</v>
      </c>
      <c r="BI14" s="8">
        <f t="shared" si="18"/>
        <v>0</v>
      </c>
      <c r="BJ14" s="8">
        <f t="shared" si="19"/>
        <v>1</v>
      </c>
      <c r="BK14" s="8">
        <f t="shared" si="20"/>
        <v>1</v>
      </c>
      <c r="BL14" s="8">
        <f t="shared" si="21"/>
        <v>0</v>
      </c>
      <c r="BM14" s="8">
        <f t="shared" si="22"/>
        <v>1</v>
      </c>
      <c r="BN14" s="8">
        <f t="shared" si="23"/>
        <v>1</v>
      </c>
      <c r="BO14" s="8">
        <f t="shared" si="24"/>
        <v>1</v>
      </c>
      <c r="BP14" s="8">
        <f t="shared" si="25"/>
        <v>1</v>
      </c>
      <c r="BQ14" s="8">
        <f t="shared" si="26"/>
        <v>1</v>
      </c>
      <c r="BR14" s="8">
        <f t="shared" si="27"/>
        <v>0</v>
      </c>
      <c r="BS14" s="8">
        <f t="shared" si="28"/>
        <v>0</v>
      </c>
      <c r="BT14" s="8">
        <f t="shared" si="29"/>
        <v>1</v>
      </c>
      <c r="BU14" s="8">
        <f t="shared" si="30"/>
        <v>1</v>
      </c>
      <c r="BV14" s="8">
        <f t="shared" si="31"/>
        <v>1</v>
      </c>
      <c r="BW14" s="8">
        <f t="shared" si="32"/>
        <v>0</v>
      </c>
      <c r="BX14" s="8">
        <f t="shared" si="33"/>
        <v>0</v>
      </c>
      <c r="BY14" s="8">
        <f t="shared" si="34"/>
        <v>0</v>
      </c>
      <c r="BZ14" s="8">
        <f t="shared" si="35"/>
        <v>0</v>
      </c>
      <c r="CA14" s="8">
        <f t="shared" si="36"/>
        <v>1</v>
      </c>
      <c r="CB14" s="8">
        <f t="shared" si="37"/>
        <v>1</v>
      </c>
      <c r="CC14" s="8">
        <f t="shared" si="38"/>
        <v>1</v>
      </c>
      <c r="CD14" s="8">
        <f t="shared" si="39"/>
        <v>0</v>
      </c>
      <c r="CE14" s="8">
        <f t="shared" si="40"/>
        <v>1</v>
      </c>
      <c r="CF14" s="8">
        <f t="shared" si="41"/>
        <v>1</v>
      </c>
      <c r="CG14" s="8">
        <f t="shared" si="42"/>
        <v>1</v>
      </c>
    </row>
    <row r="15" spans="1:85" ht="19.5" customHeight="1" x14ac:dyDescent="0.25">
      <c r="B15" s="6" t="s">
        <v>87</v>
      </c>
      <c r="C15" s="7" t="s">
        <v>88</v>
      </c>
      <c r="D15" s="40" t="s">
        <v>58</v>
      </c>
      <c r="E15" s="41" t="s">
        <v>58</v>
      </c>
      <c r="F15" s="41" t="s">
        <v>119</v>
      </c>
      <c r="G15" s="41">
        <v>8</v>
      </c>
      <c r="H15" s="42">
        <v>8</v>
      </c>
      <c r="I15" s="41"/>
      <c r="J15" s="41"/>
      <c r="K15" s="40" t="s">
        <v>78</v>
      </c>
      <c r="L15" s="41" t="s">
        <v>78</v>
      </c>
      <c r="M15" s="41" t="s">
        <v>78</v>
      </c>
      <c r="N15" s="41" t="s">
        <v>58</v>
      </c>
      <c r="O15" s="41" t="s">
        <v>23</v>
      </c>
      <c r="P15" s="41" t="s">
        <v>12</v>
      </c>
      <c r="Q15" s="41" t="s">
        <v>22</v>
      </c>
      <c r="R15" s="41" t="s">
        <v>14</v>
      </c>
      <c r="S15" s="41" t="s">
        <v>119</v>
      </c>
      <c r="T15" s="41" t="s">
        <v>10</v>
      </c>
      <c r="U15" s="41" t="s">
        <v>10</v>
      </c>
      <c r="V15" s="41" t="s">
        <v>10</v>
      </c>
      <c r="W15" s="41" t="s">
        <v>8</v>
      </c>
      <c r="X15" s="41" t="s">
        <v>8</v>
      </c>
      <c r="Y15" s="41" t="s">
        <v>58</v>
      </c>
      <c r="Z15" s="41" t="s">
        <v>119</v>
      </c>
      <c r="AA15" s="41" t="s">
        <v>200</v>
      </c>
      <c r="AB15" s="41" t="s">
        <v>58</v>
      </c>
      <c r="AC15" s="41" t="s">
        <v>58</v>
      </c>
      <c r="AD15" s="41" t="s">
        <v>58</v>
      </c>
      <c r="AE15" s="41" t="s">
        <v>13</v>
      </c>
      <c r="AF15" s="41" t="s">
        <v>14</v>
      </c>
      <c r="AG15" s="41" t="s">
        <v>15</v>
      </c>
      <c r="AH15" s="41" t="s">
        <v>17</v>
      </c>
      <c r="AI15" s="41" t="s">
        <v>119</v>
      </c>
      <c r="AJ15" s="41" t="s">
        <v>119</v>
      </c>
      <c r="AK15" s="41" t="s">
        <v>78</v>
      </c>
      <c r="AL15" s="41" t="s">
        <v>13</v>
      </c>
      <c r="AM15" s="41" t="s">
        <v>78</v>
      </c>
      <c r="AN15" s="41" t="s">
        <v>301</v>
      </c>
      <c r="AO15" s="42" t="s">
        <v>284</v>
      </c>
      <c r="AP15" s="9">
        <f t="shared" si="5"/>
        <v>10</v>
      </c>
      <c r="AQ15" s="10">
        <f t="shared" si="43"/>
        <v>5</v>
      </c>
      <c r="AR15" s="11">
        <f t="shared" si="6"/>
        <v>0</v>
      </c>
      <c r="AS15" s="8">
        <f t="shared" si="44"/>
        <v>5</v>
      </c>
      <c r="AT15" s="8">
        <f t="shared" si="45"/>
        <v>5</v>
      </c>
      <c r="AU15" s="8">
        <f t="shared" si="46"/>
        <v>11</v>
      </c>
      <c r="AV15" s="8">
        <f t="shared" si="47"/>
        <v>8</v>
      </c>
      <c r="AW15" s="8">
        <f t="shared" si="48"/>
        <v>1</v>
      </c>
      <c r="AX15" s="8">
        <f t="shared" si="7"/>
        <v>0</v>
      </c>
      <c r="AY15" s="8">
        <f t="shared" si="8"/>
        <v>0</v>
      </c>
      <c r="AZ15" s="8">
        <f t="shared" si="9"/>
        <v>0</v>
      </c>
      <c r="BA15" s="8">
        <f t="shared" si="10"/>
        <v>1</v>
      </c>
      <c r="BB15" s="8">
        <f t="shared" si="11"/>
        <v>1</v>
      </c>
      <c r="BC15" s="8">
        <f t="shared" si="12"/>
        <v>0</v>
      </c>
      <c r="BD15" s="8">
        <f t="shared" si="13"/>
        <v>0</v>
      </c>
      <c r="BE15" s="8">
        <f t="shared" si="14"/>
        <v>0</v>
      </c>
      <c r="BF15" s="8">
        <f t="shared" si="15"/>
        <v>0</v>
      </c>
      <c r="BG15" s="8">
        <f t="shared" si="16"/>
        <v>1</v>
      </c>
      <c r="BH15" s="8">
        <f t="shared" si="17"/>
        <v>1</v>
      </c>
      <c r="BI15" s="8">
        <f t="shared" si="18"/>
        <v>1</v>
      </c>
      <c r="BJ15" s="8">
        <f t="shared" si="19"/>
        <v>1</v>
      </c>
      <c r="BK15" s="8">
        <f t="shared" si="20"/>
        <v>0</v>
      </c>
      <c r="BL15" s="8">
        <f t="shared" si="21"/>
        <v>1</v>
      </c>
      <c r="BM15" s="8">
        <f t="shared" si="22"/>
        <v>1</v>
      </c>
      <c r="BN15" s="8">
        <f t="shared" si="23"/>
        <v>1</v>
      </c>
      <c r="BO15" s="8">
        <f t="shared" si="24"/>
        <v>1</v>
      </c>
      <c r="BP15" s="8">
        <f t="shared" si="25"/>
        <v>1</v>
      </c>
      <c r="BQ15" s="8">
        <f t="shared" si="26"/>
        <v>0</v>
      </c>
      <c r="BR15" s="8">
        <f t="shared" si="27"/>
        <v>0</v>
      </c>
      <c r="BS15" s="8">
        <f t="shared" si="28"/>
        <v>1</v>
      </c>
      <c r="BT15" s="8">
        <f t="shared" si="29"/>
        <v>0</v>
      </c>
      <c r="BU15" s="8">
        <f t="shared" si="30"/>
        <v>0</v>
      </c>
      <c r="BV15" s="8">
        <f t="shared" si="31"/>
        <v>0</v>
      </c>
      <c r="BW15" s="8">
        <f t="shared" si="32"/>
        <v>1</v>
      </c>
      <c r="BX15" s="8">
        <f t="shared" si="33"/>
        <v>1</v>
      </c>
      <c r="BY15" s="8">
        <f t="shared" si="34"/>
        <v>1</v>
      </c>
      <c r="BZ15" s="8">
        <f t="shared" si="35"/>
        <v>1</v>
      </c>
      <c r="CA15" s="8">
        <f t="shared" si="36"/>
        <v>0</v>
      </c>
      <c r="CB15" s="8">
        <f t="shared" si="37"/>
        <v>0</v>
      </c>
      <c r="CC15" s="8">
        <f t="shared" si="38"/>
        <v>0</v>
      </c>
      <c r="CD15" s="8">
        <f t="shared" si="39"/>
        <v>1</v>
      </c>
      <c r="CE15" s="8">
        <f t="shared" si="40"/>
        <v>0</v>
      </c>
      <c r="CF15" s="8">
        <f t="shared" si="41"/>
        <v>1</v>
      </c>
      <c r="CG15" s="8">
        <f t="shared" si="42"/>
        <v>0</v>
      </c>
    </row>
    <row r="16" spans="1:85" ht="18.600000000000001" customHeight="1" x14ac:dyDescent="0.25">
      <c r="B16" s="6" t="s">
        <v>89</v>
      </c>
      <c r="C16" s="7" t="s">
        <v>90</v>
      </c>
      <c r="D16" s="40">
        <v>13</v>
      </c>
      <c r="E16" s="41">
        <v>13</v>
      </c>
      <c r="F16" s="41" t="s">
        <v>119</v>
      </c>
      <c r="G16" s="41" t="s">
        <v>119</v>
      </c>
      <c r="H16" s="42">
        <v>13</v>
      </c>
      <c r="I16" s="41"/>
      <c r="J16" s="41"/>
      <c r="K16" s="40" t="s">
        <v>16</v>
      </c>
      <c r="L16" s="41" t="s">
        <v>119</v>
      </c>
      <c r="M16" s="41" t="s">
        <v>18</v>
      </c>
      <c r="N16" s="41" t="s">
        <v>17</v>
      </c>
      <c r="O16" s="41" t="s">
        <v>14</v>
      </c>
      <c r="P16" s="41" t="s">
        <v>119</v>
      </c>
      <c r="Q16" s="41" t="s">
        <v>119</v>
      </c>
      <c r="R16" s="41" t="s">
        <v>119</v>
      </c>
      <c r="S16" s="41" t="s">
        <v>14</v>
      </c>
      <c r="T16" s="41" t="s">
        <v>12</v>
      </c>
      <c r="U16" s="41" t="s">
        <v>22</v>
      </c>
      <c r="V16" s="41" t="s">
        <v>200</v>
      </c>
      <c r="W16" s="41" t="s">
        <v>200</v>
      </c>
      <c r="X16" s="41" t="s">
        <v>119</v>
      </c>
      <c r="Y16" s="41" t="s">
        <v>119</v>
      </c>
      <c r="Z16" s="41" t="s">
        <v>10</v>
      </c>
      <c r="AA16" s="41" t="s">
        <v>10</v>
      </c>
      <c r="AB16" s="41" t="s">
        <v>10</v>
      </c>
      <c r="AC16" s="41" t="s">
        <v>10</v>
      </c>
      <c r="AD16" s="41" t="s">
        <v>10</v>
      </c>
      <c r="AE16" s="41" t="s">
        <v>119</v>
      </c>
      <c r="AF16" s="41" t="s">
        <v>119</v>
      </c>
      <c r="AG16" s="41" t="s">
        <v>200</v>
      </c>
      <c r="AH16" s="41" t="s">
        <v>16</v>
      </c>
      <c r="AI16" s="41" t="s">
        <v>12</v>
      </c>
      <c r="AJ16" s="41" t="s">
        <v>18</v>
      </c>
      <c r="AK16" s="41" t="s">
        <v>15</v>
      </c>
      <c r="AL16" s="41" t="s">
        <v>119</v>
      </c>
      <c r="AM16" s="41" t="s">
        <v>284</v>
      </c>
      <c r="AN16" s="41" t="s">
        <v>303</v>
      </c>
      <c r="AO16" s="42" t="s">
        <v>303</v>
      </c>
      <c r="AP16" s="12">
        <f t="shared" si="5"/>
        <v>10</v>
      </c>
      <c r="AQ16" s="13">
        <f t="shared" si="43"/>
        <v>0</v>
      </c>
      <c r="AR16" s="14">
        <f t="shared" si="6"/>
        <v>0</v>
      </c>
      <c r="AS16" s="8">
        <f t="shared" si="44"/>
        <v>5</v>
      </c>
      <c r="AT16" s="8">
        <f t="shared" si="45"/>
        <v>5</v>
      </c>
      <c r="AU16" s="8">
        <f t="shared" si="46"/>
        <v>16</v>
      </c>
      <c r="AV16" s="8">
        <f t="shared" si="47"/>
        <v>10</v>
      </c>
      <c r="AW16" s="8">
        <f t="shared" si="48"/>
        <v>3</v>
      </c>
      <c r="AX16" s="8">
        <f t="shared" si="7"/>
        <v>1</v>
      </c>
      <c r="AY16" s="8">
        <f t="shared" si="8"/>
        <v>1</v>
      </c>
      <c r="AZ16" s="8">
        <f t="shared" si="9"/>
        <v>0</v>
      </c>
      <c r="BA16" s="8">
        <f t="shared" si="10"/>
        <v>0</v>
      </c>
      <c r="BB16" s="8">
        <f t="shared" si="11"/>
        <v>1</v>
      </c>
      <c r="BC16" s="8">
        <f t="shared" si="12"/>
        <v>1</v>
      </c>
      <c r="BD16" s="8">
        <f t="shared" si="13"/>
        <v>0</v>
      </c>
      <c r="BE16" s="8">
        <f t="shared" si="14"/>
        <v>1</v>
      </c>
      <c r="BF16" s="8">
        <f t="shared" si="15"/>
        <v>1</v>
      </c>
      <c r="BG16" s="8">
        <f t="shared" si="16"/>
        <v>1</v>
      </c>
      <c r="BH16" s="8">
        <f t="shared" si="17"/>
        <v>0</v>
      </c>
      <c r="BI16" s="8">
        <f t="shared" si="18"/>
        <v>0</v>
      </c>
      <c r="BJ16" s="8">
        <f t="shared" si="19"/>
        <v>0</v>
      </c>
      <c r="BK16" s="8">
        <f t="shared" si="20"/>
        <v>1</v>
      </c>
      <c r="BL16" s="8">
        <f t="shared" si="21"/>
        <v>1</v>
      </c>
      <c r="BM16" s="8">
        <f t="shared" si="22"/>
        <v>1</v>
      </c>
      <c r="BN16" s="8">
        <f t="shared" si="23"/>
        <v>1</v>
      </c>
      <c r="BO16" s="8">
        <f t="shared" si="24"/>
        <v>1</v>
      </c>
      <c r="BP16" s="8">
        <f t="shared" si="25"/>
        <v>0</v>
      </c>
      <c r="BQ16" s="8">
        <f t="shared" si="26"/>
        <v>0</v>
      </c>
      <c r="BR16" s="8">
        <f t="shared" si="27"/>
        <v>1</v>
      </c>
      <c r="BS16" s="8">
        <f t="shared" si="28"/>
        <v>1</v>
      </c>
      <c r="BT16" s="8">
        <f t="shared" si="29"/>
        <v>1</v>
      </c>
      <c r="BU16" s="8">
        <f t="shared" si="30"/>
        <v>1</v>
      </c>
      <c r="BV16" s="8">
        <f t="shared" si="31"/>
        <v>1</v>
      </c>
      <c r="BW16" s="8">
        <f t="shared" si="32"/>
        <v>0</v>
      </c>
      <c r="BX16" s="8">
        <f t="shared" si="33"/>
        <v>0</v>
      </c>
      <c r="BY16" s="8">
        <f t="shared" si="34"/>
        <v>1</v>
      </c>
      <c r="BZ16" s="8">
        <f t="shared" si="35"/>
        <v>1</v>
      </c>
      <c r="CA16" s="8">
        <f t="shared" si="36"/>
        <v>1</v>
      </c>
      <c r="CB16" s="8">
        <f t="shared" si="37"/>
        <v>1</v>
      </c>
      <c r="CC16" s="8">
        <f t="shared" si="38"/>
        <v>1</v>
      </c>
      <c r="CD16" s="8">
        <f t="shared" si="39"/>
        <v>0</v>
      </c>
      <c r="CE16" s="8">
        <f t="shared" si="40"/>
        <v>0</v>
      </c>
      <c r="CF16" s="8">
        <f t="shared" si="41"/>
        <v>1</v>
      </c>
      <c r="CG16" s="8">
        <f t="shared" si="42"/>
        <v>1</v>
      </c>
    </row>
    <row r="17" spans="1:85" ht="19.5" customHeight="1" x14ac:dyDescent="0.25">
      <c r="B17" s="6" t="s">
        <v>96</v>
      </c>
      <c r="C17" s="7" t="s">
        <v>60</v>
      </c>
      <c r="D17" s="40">
        <v>13</v>
      </c>
      <c r="E17" s="41" t="s">
        <v>119</v>
      </c>
      <c r="F17" s="41">
        <v>13</v>
      </c>
      <c r="G17" s="41" t="s">
        <v>119</v>
      </c>
      <c r="H17" s="42" t="s">
        <v>119</v>
      </c>
      <c r="I17" s="41"/>
      <c r="J17" s="41"/>
      <c r="K17" s="40" t="s">
        <v>23</v>
      </c>
      <c r="L17" s="41" t="s">
        <v>119</v>
      </c>
      <c r="M17" s="41" t="s">
        <v>13</v>
      </c>
      <c r="N17" s="41" t="s">
        <v>23</v>
      </c>
      <c r="O17" s="41" t="s">
        <v>15</v>
      </c>
      <c r="P17" s="41" t="s">
        <v>18</v>
      </c>
      <c r="Q17" s="41" t="s">
        <v>119</v>
      </c>
      <c r="R17" s="41" t="s">
        <v>201</v>
      </c>
      <c r="S17" s="41" t="s">
        <v>201</v>
      </c>
      <c r="T17" s="41" t="s">
        <v>201</v>
      </c>
      <c r="U17" s="41" t="s">
        <v>201</v>
      </c>
      <c r="V17" s="41" t="s">
        <v>201</v>
      </c>
      <c r="W17" s="41" t="s">
        <v>201</v>
      </c>
      <c r="X17" s="41" t="s">
        <v>201</v>
      </c>
      <c r="Y17" s="41" t="s">
        <v>119</v>
      </c>
      <c r="Z17" s="41" t="s">
        <v>13</v>
      </c>
      <c r="AA17" s="41" t="s">
        <v>15</v>
      </c>
      <c r="AB17" s="41" t="s">
        <v>192</v>
      </c>
      <c r="AC17" s="41" t="s">
        <v>119</v>
      </c>
      <c r="AD17" s="41" t="s">
        <v>119</v>
      </c>
      <c r="AE17" s="41" t="s">
        <v>14</v>
      </c>
      <c r="AF17" s="41" t="s">
        <v>23</v>
      </c>
      <c r="AG17" s="41" t="s">
        <v>202</v>
      </c>
      <c r="AH17" s="41" t="s">
        <v>119</v>
      </c>
      <c r="AI17" s="41" t="s">
        <v>119</v>
      </c>
      <c r="AJ17" s="41" t="s">
        <v>119</v>
      </c>
      <c r="AK17" s="41" t="s">
        <v>119</v>
      </c>
      <c r="AL17" s="41" t="s">
        <v>14</v>
      </c>
      <c r="AM17" s="41" t="s">
        <v>312</v>
      </c>
      <c r="AN17" s="41" t="s">
        <v>310</v>
      </c>
      <c r="AO17" s="42" t="s">
        <v>284</v>
      </c>
      <c r="AP17" s="15">
        <f t="shared" si="5"/>
        <v>10</v>
      </c>
      <c r="AQ17" s="16">
        <f t="shared" si="43"/>
        <v>7</v>
      </c>
      <c r="AR17" s="17">
        <f t="shared" si="6"/>
        <v>0</v>
      </c>
      <c r="AS17" s="8">
        <f t="shared" si="44"/>
        <v>4</v>
      </c>
      <c r="AT17" s="8">
        <f t="shared" si="45"/>
        <v>0</v>
      </c>
      <c r="AU17" s="8">
        <f t="shared" si="46"/>
        <v>12</v>
      </c>
      <c r="AV17" s="8">
        <f t="shared" si="47"/>
        <v>8</v>
      </c>
      <c r="AW17" s="8">
        <f t="shared" si="48"/>
        <v>0</v>
      </c>
      <c r="AX17" s="8">
        <f t="shared" si="7"/>
        <v>1</v>
      </c>
      <c r="AY17" s="8">
        <f t="shared" si="8"/>
        <v>0</v>
      </c>
      <c r="AZ17" s="8">
        <f t="shared" si="9"/>
        <v>1</v>
      </c>
      <c r="BA17" s="8">
        <f t="shared" si="10"/>
        <v>0</v>
      </c>
      <c r="BB17" s="8">
        <f t="shared" si="11"/>
        <v>0</v>
      </c>
      <c r="BC17" s="8">
        <f t="shared" si="12"/>
        <v>1</v>
      </c>
      <c r="BD17" s="8">
        <f t="shared" si="13"/>
        <v>0</v>
      </c>
      <c r="BE17" s="8">
        <f t="shared" si="14"/>
        <v>1</v>
      </c>
      <c r="BF17" s="8">
        <f t="shared" si="15"/>
        <v>1</v>
      </c>
      <c r="BG17" s="8">
        <f t="shared" si="16"/>
        <v>1</v>
      </c>
      <c r="BH17" s="8">
        <f t="shared" si="17"/>
        <v>1</v>
      </c>
      <c r="BI17" s="8">
        <f t="shared" si="18"/>
        <v>0</v>
      </c>
      <c r="BJ17" s="8">
        <f t="shared" si="19"/>
        <v>0</v>
      </c>
      <c r="BK17" s="8">
        <f t="shared" si="20"/>
        <v>0</v>
      </c>
      <c r="BL17" s="8">
        <f t="shared" si="21"/>
        <v>0</v>
      </c>
      <c r="BM17" s="8">
        <f t="shared" si="22"/>
        <v>0</v>
      </c>
      <c r="BN17" s="8">
        <f t="shared" si="23"/>
        <v>0</v>
      </c>
      <c r="BO17" s="8">
        <f t="shared" si="24"/>
        <v>0</v>
      </c>
      <c r="BP17" s="8">
        <f t="shared" si="25"/>
        <v>0</v>
      </c>
      <c r="BQ17" s="8">
        <f t="shared" si="26"/>
        <v>0</v>
      </c>
      <c r="BR17" s="8">
        <f t="shared" si="27"/>
        <v>1</v>
      </c>
      <c r="BS17" s="8">
        <f t="shared" si="28"/>
        <v>1</v>
      </c>
      <c r="BT17" s="8">
        <f t="shared" si="29"/>
        <v>1</v>
      </c>
      <c r="BU17" s="8">
        <f t="shared" si="30"/>
        <v>0</v>
      </c>
      <c r="BV17" s="8">
        <f t="shared" si="31"/>
        <v>0</v>
      </c>
      <c r="BW17" s="8">
        <f t="shared" si="32"/>
        <v>1</v>
      </c>
      <c r="BX17" s="8">
        <f t="shared" si="33"/>
        <v>1</v>
      </c>
      <c r="BY17" s="8">
        <f t="shared" si="34"/>
        <v>1</v>
      </c>
      <c r="BZ17" s="8">
        <f t="shared" si="35"/>
        <v>0</v>
      </c>
      <c r="CA17" s="8">
        <f t="shared" si="36"/>
        <v>0</v>
      </c>
      <c r="CB17" s="8">
        <f t="shared" si="37"/>
        <v>0</v>
      </c>
      <c r="CC17" s="8">
        <f t="shared" si="38"/>
        <v>0</v>
      </c>
      <c r="CD17" s="8">
        <f t="shared" si="39"/>
        <v>1</v>
      </c>
      <c r="CE17" s="8">
        <f t="shared" si="40"/>
        <v>1</v>
      </c>
      <c r="CF17" s="8">
        <f t="shared" si="41"/>
        <v>1</v>
      </c>
      <c r="CG17" s="8">
        <f t="shared" si="42"/>
        <v>0</v>
      </c>
    </row>
    <row r="18" spans="1:85" ht="19.5" customHeight="1" x14ac:dyDescent="0.25">
      <c r="B18" s="6" t="s">
        <v>97</v>
      </c>
      <c r="C18" s="7" t="s">
        <v>92</v>
      </c>
      <c r="D18" s="40">
        <v>13</v>
      </c>
      <c r="E18" s="41">
        <v>13</v>
      </c>
      <c r="F18" s="41">
        <v>13</v>
      </c>
      <c r="G18" s="41">
        <v>13</v>
      </c>
      <c r="H18" s="42" t="s">
        <v>78</v>
      </c>
      <c r="I18" s="41"/>
      <c r="J18" s="41"/>
      <c r="K18" s="40" t="s">
        <v>78</v>
      </c>
      <c r="L18" s="41" t="s">
        <v>58</v>
      </c>
      <c r="M18" s="41" t="s">
        <v>23</v>
      </c>
      <c r="N18" s="41" t="s">
        <v>58</v>
      </c>
      <c r="O18" s="41" t="s">
        <v>173</v>
      </c>
      <c r="P18" s="41" t="s">
        <v>173</v>
      </c>
      <c r="Q18" s="41" t="s">
        <v>10</v>
      </c>
      <c r="R18" s="41" t="s">
        <v>119</v>
      </c>
      <c r="S18" s="41" t="s">
        <v>200</v>
      </c>
      <c r="T18" s="41" t="s">
        <v>13</v>
      </c>
      <c r="U18" s="41" t="s">
        <v>58</v>
      </c>
      <c r="V18" s="41" t="s">
        <v>58</v>
      </c>
      <c r="W18" s="41" t="s">
        <v>16</v>
      </c>
      <c r="X18" s="41" t="s">
        <v>12</v>
      </c>
      <c r="Y18" s="41" t="s">
        <v>14</v>
      </c>
      <c r="Z18" s="41" t="s">
        <v>14</v>
      </c>
      <c r="AA18" s="41" t="s">
        <v>119</v>
      </c>
      <c r="AB18" s="41" t="s">
        <v>58</v>
      </c>
      <c r="AC18" s="41" t="s">
        <v>119</v>
      </c>
      <c r="AD18" s="41" t="s">
        <v>173</v>
      </c>
      <c r="AE18" s="41" t="s">
        <v>173</v>
      </c>
      <c r="AF18" s="41" t="s">
        <v>173</v>
      </c>
      <c r="AG18" s="41" t="s">
        <v>173</v>
      </c>
      <c r="AH18" s="41" t="s">
        <v>173</v>
      </c>
      <c r="AI18" s="41" t="s">
        <v>58</v>
      </c>
      <c r="AJ18" s="41" t="s">
        <v>78</v>
      </c>
      <c r="AK18" s="41" t="s">
        <v>23</v>
      </c>
      <c r="AL18" s="41" t="s">
        <v>15</v>
      </c>
      <c r="AM18" s="41" t="s">
        <v>284</v>
      </c>
      <c r="AN18" s="41" t="s">
        <v>316</v>
      </c>
      <c r="AO18" s="42" t="s">
        <v>314</v>
      </c>
      <c r="AP18" s="9">
        <f t="shared" si="5"/>
        <v>10</v>
      </c>
      <c r="AQ18" s="10">
        <f t="shared" si="43"/>
        <v>2</v>
      </c>
      <c r="AR18" s="11">
        <f t="shared" si="6"/>
        <v>0</v>
      </c>
      <c r="AS18" s="8">
        <f t="shared" si="44"/>
        <v>5</v>
      </c>
      <c r="AT18" s="8">
        <f t="shared" si="45"/>
        <v>8</v>
      </c>
      <c r="AU18" s="8">
        <f t="shared" si="46"/>
        <v>9</v>
      </c>
      <c r="AV18" s="8">
        <f t="shared" si="47"/>
        <v>6</v>
      </c>
      <c r="AW18" s="8">
        <f t="shared" si="48"/>
        <v>1</v>
      </c>
      <c r="AX18" s="8">
        <f t="shared" si="7"/>
        <v>1</v>
      </c>
      <c r="AY18" s="8">
        <f t="shared" si="8"/>
        <v>1</v>
      </c>
      <c r="AZ18" s="8">
        <f t="shared" si="9"/>
        <v>1</v>
      </c>
      <c r="BA18" s="8">
        <f t="shared" si="10"/>
        <v>1</v>
      </c>
      <c r="BB18" s="8">
        <f t="shared" si="11"/>
        <v>0</v>
      </c>
      <c r="BC18" s="8">
        <f t="shared" si="12"/>
        <v>0</v>
      </c>
      <c r="BD18" s="8">
        <f t="shared" si="13"/>
        <v>0</v>
      </c>
      <c r="BE18" s="8">
        <f t="shared" si="14"/>
        <v>1</v>
      </c>
      <c r="BF18" s="8">
        <f t="shared" si="15"/>
        <v>0</v>
      </c>
      <c r="BG18" s="8">
        <f t="shared" si="16"/>
        <v>1</v>
      </c>
      <c r="BH18" s="8">
        <f t="shared" si="17"/>
        <v>1</v>
      </c>
      <c r="BI18" s="8">
        <f t="shared" si="18"/>
        <v>1</v>
      </c>
      <c r="BJ18" s="8">
        <f t="shared" si="19"/>
        <v>0</v>
      </c>
      <c r="BK18" s="8">
        <f t="shared" si="20"/>
        <v>1</v>
      </c>
      <c r="BL18" s="8">
        <f t="shared" si="21"/>
        <v>1</v>
      </c>
      <c r="BM18" s="8">
        <f t="shared" si="22"/>
        <v>0</v>
      </c>
      <c r="BN18" s="8">
        <f t="shared" si="23"/>
        <v>0</v>
      </c>
      <c r="BO18" s="8">
        <f t="shared" si="24"/>
        <v>1</v>
      </c>
      <c r="BP18" s="8">
        <f t="shared" si="25"/>
        <v>1</v>
      </c>
      <c r="BQ18" s="8">
        <f t="shared" si="26"/>
        <v>1</v>
      </c>
      <c r="BR18" s="8">
        <f t="shared" si="27"/>
        <v>1</v>
      </c>
      <c r="BS18" s="8">
        <f t="shared" si="28"/>
        <v>0</v>
      </c>
      <c r="BT18" s="8">
        <f t="shared" si="29"/>
        <v>0</v>
      </c>
      <c r="BU18" s="8">
        <f t="shared" si="30"/>
        <v>0</v>
      </c>
      <c r="BV18" s="8">
        <f t="shared" si="31"/>
        <v>1</v>
      </c>
      <c r="BW18" s="8">
        <f t="shared" si="32"/>
        <v>1</v>
      </c>
      <c r="BX18" s="8">
        <f t="shared" si="33"/>
        <v>1</v>
      </c>
      <c r="BY18" s="8">
        <f t="shared" si="34"/>
        <v>1</v>
      </c>
      <c r="BZ18" s="8">
        <f t="shared" si="35"/>
        <v>1</v>
      </c>
      <c r="CA18" s="8">
        <f t="shared" si="36"/>
        <v>0</v>
      </c>
      <c r="CB18" s="8">
        <f t="shared" si="37"/>
        <v>0</v>
      </c>
      <c r="CC18" s="8">
        <f t="shared" si="38"/>
        <v>1</v>
      </c>
      <c r="CD18" s="8">
        <f t="shared" si="39"/>
        <v>1</v>
      </c>
      <c r="CE18" s="8">
        <f t="shared" si="40"/>
        <v>0</v>
      </c>
      <c r="CF18" s="8">
        <f t="shared" si="41"/>
        <v>1</v>
      </c>
      <c r="CG18" s="8">
        <f t="shared" si="42"/>
        <v>1</v>
      </c>
    </row>
    <row r="19" spans="1:85" ht="19.5" customHeight="1" x14ac:dyDescent="0.25">
      <c r="B19" s="6" t="s">
        <v>98</v>
      </c>
      <c r="C19" s="7" t="s">
        <v>93</v>
      </c>
      <c r="D19" s="40" t="s">
        <v>58</v>
      </c>
      <c r="E19" s="41" t="s">
        <v>58</v>
      </c>
      <c r="F19" s="41">
        <v>13</v>
      </c>
      <c r="G19" s="41" t="s">
        <v>78</v>
      </c>
      <c r="H19" s="42" t="s">
        <v>58</v>
      </c>
      <c r="I19" s="41"/>
      <c r="J19" s="41"/>
      <c r="K19" s="40" t="s">
        <v>58</v>
      </c>
      <c r="L19" s="41" t="s">
        <v>78</v>
      </c>
      <c r="M19" s="41" t="s">
        <v>78</v>
      </c>
      <c r="N19" s="41" t="s">
        <v>78</v>
      </c>
      <c r="O19" s="41" t="s">
        <v>58</v>
      </c>
      <c r="P19" s="41" t="s">
        <v>21</v>
      </c>
      <c r="Q19" s="41" t="s">
        <v>12</v>
      </c>
      <c r="R19" s="41" t="s">
        <v>23</v>
      </c>
      <c r="S19" s="41" t="s">
        <v>202</v>
      </c>
      <c r="T19" s="41" t="s">
        <v>119</v>
      </c>
      <c r="U19" s="41" t="s">
        <v>58</v>
      </c>
      <c r="V19" s="41" t="s">
        <v>13</v>
      </c>
      <c r="W19" s="41" t="s">
        <v>17</v>
      </c>
      <c r="X19" s="41" t="s">
        <v>22</v>
      </c>
      <c r="Y19" s="41" t="s">
        <v>198</v>
      </c>
      <c r="Z19" s="41" t="s">
        <v>15</v>
      </c>
      <c r="AA19" s="41" t="s">
        <v>119</v>
      </c>
      <c r="AB19" s="41" t="s">
        <v>58</v>
      </c>
      <c r="AC19" s="41" t="s">
        <v>8</v>
      </c>
      <c r="AD19" s="41" t="s">
        <v>8</v>
      </c>
      <c r="AE19" s="41" t="s">
        <v>8</v>
      </c>
      <c r="AF19" s="41" t="s">
        <v>8</v>
      </c>
      <c r="AG19" s="41" t="s">
        <v>8</v>
      </c>
      <c r="AH19" s="41" t="s">
        <v>119</v>
      </c>
      <c r="AI19" s="41" t="s">
        <v>58</v>
      </c>
      <c r="AJ19" s="41" t="s">
        <v>17</v>
      </c>
      <c r="AK19" s="41" t="s">
        <v>200</v>
      </c>
      <c r="AL19" s="41" t="s">
        <v>27</v>
      </c>
      <c r="AM19" s="41" t="s">
        <v>192</v>
      </c>
      <c r="AN19" s="41" t="s">
        <v>284</v>
      </c>
      <c r="AO19" s="42" t="s">
        <v>284</v>
      </c>
      <c r="AP19" s="12">
        <f t="shared" si="5"/>
        <v>10</v>
      </c>
      <c r="AQ19" s="13">
        <f>COUNTIF(K19:AO19,"PAID")</f>
        <v>3</v>
      </c>
      <c r="AR19" s="14">
        <f t="shared" si="6"/>
        <v>0</v>
      </c>
      <c r="AS19" s="8">
        <f t="shared" si="44"/>
        <v>5</v>
      </c>
      <c r="AT19" s="8">
        <f t="shared" si="45"/>
        <v>5</v>
      </c>
      <c r="AU19" s="8">
        <f t="shared" si="46"/>
        <v>13</v>
      </c>
      <c r="AV19" s="8">
        <f t="shared" si="47"/>
        <v>7</v>
      </c>
      <c r="AW19" s="8">
        <f t="shared" si="48"/>
        <v>2</v>
      </c>
      <c r="AX19" s="8">
        <f t="shared" si="7"/>
        <v>0</v>
      </c>
      <c r="AY19" s="8">
        <f t="shared" si="8"/>
        <v>0</v>
      </c>
      <c r="AZ19" s="8">
        <f t="shared" si="9"/>
        <v>1</v>
      </c>
      <c r="BA19" s="8">
        <f t="shared" si="10"/>
        <v>0</v>
      </c>
      <c r="BB19" s="8">
        <f t="shared" si="11"/>
        <v>0</v>
      </c>
      <c r="BC19" s="8">
        <f t="shared" si="12"/>
        <v>0</v>
      </c>
      <c r="BD19" s="8">
        <f t="shared" si="13"/>
        <v>0</v>
      </c>
      <c r="BE19" s="8">
        <f t="shared" si="14"/>
        <v>0</v>
      </c>
      <c r="BF19" s="8">
        <f t="shared" si="15"/>
        <v>0</v>
      </c>
      <c r="BG19" s="8">
        <f t="shared" si="16"/>
        <v>0</v>
      </c>
      <c r="BH19" s="8">
        <f t="shared" si="17"/>
        <v>1</v>
      </c>
      <c r="BI19" s="8">
        <f t="shared" si="18"/>
        <v>1</v>
      </c>
      <c r="BJ19" s="8">
        <f t="shared" si="19"/>
        <v>1</v>
      </c>
      <c r="BK19" s="8">
        <f t="shared" si="20"/>
        <v>1</v>
      </c>
      <c r="BL19" s="8">
        <f t="shared" si="21"/>
        <v>0</v>
      </c>
      <c r="BM19" s="8">
        <f t="shared" si="22"/>
        <v>0</v>
      </c>
      <c r="BN19" s="8">
        <f t="shared" si="23"/>
        <v>1</v>
      </c>
      <c r="BO19" s="8">
        <f t="shared" si="24"/>
        <v>1</v>
      </c>
      <c r="BP19" s="8">
        <f t="shared" si="25"/>
        <v>1</v>
      </c>
      <c r="BQ19" s="8">
        <f t="shared" si="26"/>
        <v>1</v>
      </c>
      <c r="BR19" s="8">
        <f t="shared" si="27"/>
        <v>1</v>
      </c>
      <c r="BS19" s="8">
        <f t="shared" si="28"/>
        <v>0</v>
      </c>
      <c r="BT19" s="8">
        <f t="shared" si="29"/>
        <v>0</v>
      </c>
      <c r="BU19" s="8">
        <f t="shared" si="30"/>
        <v>1</v>
      </c>
      <c r="BV19" s="8">
        <f t="shared" si="31"/>
        <v>1</v>
      </c>
      <c r="BW19" s="8">
        <f t="shared" si="32"/>
        <v>1</v>
      </c>
      <c r="BX19" s="8">
        <f t="shared" si="33"/>
        <v>1</v>
      </c>
      <c r="BY19" s="8">
        <f t="shared" si="34"/>
        <v>1</v>
      </c>
      <c r="BZ19" s="8">
        <f t="shared" si="35"/>
        <v>0</v>
      </c>
      <c r="CA19" s="8">
        <f t="shared" si="36"/>
        <v>0</v>
      </c>
      <c r="CB19" s="8">
        <f t="shared" si="37"/>
        <v>1</v>
      </c>
      <c r="CC19" s="8">
        <f t="shared" si="38"/>
        <v>1</v>
      </c>
      <c r="CD19" s="8">
        <f t="shared" si="39"/>
        <v>1</v>
      </c>
      <c r="CE19" s="8">
        <f t="shared" si="40"/>
        <v>1</v>
      </c>
      <c r="CF19" s="8">
        <f t="shared" si="41"/>
        <v>0</v>
      </c>
      <c r="CG19" s="8">
        <f t="shared" si="42"/>
        <v>0</v>
      </c>
    </row>
    <row r="20" spans="1:85" ht="19.5" customHeight="1" x14ac:dyDescent="0.25">
      <c r="B20" s="6" t="s">
        <v>115</v>
      </c>
      <c r="C20" s="7" t="s">
        <v>116</v>
      </c>
      <c r="D20" s="40" t="s">
        <v>56</v>
      </c>
      <c r="E20" s="41" t="s">
        <v>58</v>
      </c>
      <c r="F20" s="41" t="s">
        <v>119</v>
      </c>
      <c r="G20" s="41">
        <v>13</v>
      </c>
      <c r="H20" s="42">
        <v>13</v>
      </c>
      <c r="I20" s="41"/>
      <c r="J20" s="41"/>
      <c r="K20" s="40" t="s">
        <v>58</v>
      </c>
      <c r="L20" s="41" t="s">
        <v>173</v>
      </c>
      <c r="M20" s="41" t="s">
        <v>173</v>
      </c>
      <c r="N20" s="41" t="s">
        <v>10</v>
      </c>
      <c r="O20" s="41" t="s">
        <v>16</v>
      </c>
      <c r="P20" s="41" t="s">
        <v>119</v>
      </c>
      <c r="Q20" s="41" t="s">
        <v>119</v>
      </c>
      <c r="R20" s="41" t="s">
        <v>78</v>
      </c>
      <c r="S20" s="41" t="s">
        <v>203</v>
      </c>
      <c r="T20" s="41" t="s">
        <v>14</v>
      </c>
      <c r="U20" s="41" t="s">
        <v>23</v>
      </c>
      <c r="V20" s="41" t="s">
        <v>202</v>
      </c>
      <c r="W20" s="41" t="s">
        <v>202</v>
      </c>
      <c r="X20" s="41" t="s">
        <v>119</v>
      </c>
      <c r="Y20" s="41" t="s">
        <v>119</v>
      </c>
      <c r="Z20" s="41" t="s">
        <v>119</v>
      </c>
      <c r="AA20" s="41" t="s">
        <v>17</v>
      </c>
      <c r="AB20" s="41" t="s">
        <v>17</v>
      </c>
      <c r="AC20" s="41" t="s">
        <v>200</v>
      </c>
      <c r="AD20" s="41" t="s">
        <v>119</v>
      </c>
      <c r="AE20" s="41" t="s">
        <v>15</v>
      </c>
      <c r="AF20" s="41" t="s">
        <v>15</v>
      </c>
      <c r="AG20" s="41" t="s">
        <v>201</v>
      </c>
      <c r="AH20" s="41" t="s">
        <v>58</v>
      </c>
      <c r="AI20" s="41" t="s">
        <v>13</v>
      </c>
      <c r="AJ20" s="41" t="s">
        <v>22</v>
      </c>
      <c r="AK20" s="41" t="s">
        <v>202</v>
      </c>
      <c r="AL20" s="41" t="s">
        <v>119</v>
      </c>
      <c r="AM20" s="41" t="s">
        <v>284</v>
      </c>
      <c r="AN20" s="41" t="s">
        <v>193</v>
      </c>
      <c r="AO20" s="42" t="s">
        <v>305</v>
      </c>
      <c r="AP20" s="12">
        <f t="shared" si="5"/>
        <v>10</v>
      </c>
      <c r="AQ20" s="13">
        <f t="shared" si="43"/>
        <v>3</v>
      </c>
      <c r="AR20" s="14">
        <f t="shared" si="6"/>
        <v>0</v>
      </c>
      <c r="AS20" s="8">
        <f t="shared" si="44"/>
        <v>4</v>
      </c>
      <c r="AT20" s="8">
        <f t="shared" si="45"/>
        <v>3</v>
      </c>
      <c r="AU20" s="8">
        <f t="shared" si="46"/>
        <v>15</v>
      </c>
      <c r="AV20" s="8">
        <f t="shared" si="47"/>
        <v>9</v>
      </c>
      <c r="AW20" s="8">
        <f t="shared" si="48"/>
        <v>4</v>
      </c>
      <c r="AX20" s="8">
        <f t="shared" si="7"/>
        <v>0</v>
      </c>
      <c r="AY20" s="8">
        <f t="shared" si="8"/>
        <v>0</v>
      </c>
      <c r="AZ20" s="8">
        <f t="shared" si="9"/>
        <v>0</v>
      </c>
      <c r="BA20" s="8">
        <f t="shared" si="10"/>
        <v>1</v>
      </c>
      <c r="BB20" s="8">
        <f t="shared" si="11"/>
        <v>1</v>
      </c>
      <c r="BC20" s="8">
        <f t="shared" si="12"/>
        <v>0</v>
      </c>
      <c r="BD20" s="8">
        <f t="shared" si="13"/>
        <v>1</v>
      </c>
      <c r="BE20" s="8">
        <f t="shared" si="14"/>
        <v>1</v>
      </c>
      <c r="BF20" s="8">
        <f t="shared" si="15"/>
        <v>1</v>
      </c>
      <c r="BG20" s="8">
        <f t="shared" si="16"/>
        <v>1</v>
      </c>
      <c r="BH20" s="8">
        <f t="shared" si="17"/>
        <v>0</v>
      </c>
      <c r="BI20" s="8">
        <f t="shared" si="18"/>
        <v>0</v>
      </c>
      <c r="BJ20" s="8">
        <f t="shared" si="19"/>
        <v>0</v>
      </c>
      <c r="BK20" s="8">
        <f t="shared" si="20"/>
        <v>0</v>
      </c>
      <c r="BL20" s="8">
        <f t="shared" si="21"/>
        <v>1</v>
      </c>
      <c r="BM20" s="8">
        <f t="shared" si="22"/>
        <v>1</v>
      </c>
      <c r="BN20" s="8">
        <f t="shared" si="23"/>
        <v>1</v>
      </c>
      <c r="BO20" s="8">
        <f t="shared" si="24"/>
        <v>1</v>
      </c>
      <c r="BP20" s="8">
        <f t="shared" si="25"/>
        <v>0</v>
      </c>
      <c r="BQ20" s="8">
        <f t="shared" si="26"/>
        <v>0</v>
      </c>
      <c r="BR20" s="8">
        <f t="shared" si="27"/>
        <v>0</v>
      </c>
      <c r="BS20" s="8">
        <f t="shared" si="28"/>
        <v>1</v>
      </c>
      <c r="BT20" s="8">
        <f t="shared" si="29"/>
        <v>1</v>
      </c>
      <c r="BU20" s="8">
        <f t="shared" si="30"/>
        <v>1</v>
      </c>
      <c r="BV20" s="8">
        <f t="shared" si="31"/>
        <v>0</v>
      </c>
      <c r="BW20" s="8">
        <f t="shared" si="32"/>
        <v>1</v>
      </c>
      <c r="BX20" s="8">
        <f t="shared" si="33"/>
        <v>1</v>
      </c>
      <c r="BY20" s="8">
        <f t="shared" si="34"/>
        <v>0</v>
      </c>
      <c r="BZ20" s="8">
        <f t="shared" si="35"/>
        <v>0</v>
      </c>
      <c r="CA20" s="8">
        <f t="shared" si="36"/>
        <v>1</v>
      </c>
      <c r="CB20" s="8">
        <f t="shared" si="37"/>
        <v>1</v>
      </c>
      <c r="CC20" s="8">
        <f t="shared" si="38"/>
        <v>1</v>
      </c>
      <c r="CD20" s="8">
        <f t="shared" si="39"/>
        <v>0</v>
      </c>
      <c r="CE20" s="8">
        <f t="shared" si="40"/>
        <v>0</v>
      </c>
      <c r="CF20" s="8">
        <f t="shared" si="41"/>
        <v>1</v>
      </c>
      <c r="CG20" s="8">
        <f t="shared" si="42"/>
        <v>1</v>
      </c>
    </row>
    <row r="21" spans="1:85" ht="19.5" customHeight="1" x14ac:dyDescent="0.25">
      <c r="B21" s="6" t="s">
        <v>117</v>
      </c>
      <c r="C21" s="7" t="s">
        <v>118</v>
      </c>
      <c r="D21" s="40">
        <v>13</v>
      </c>
      <c r="E21" s="41">
        <v>13</v>
      </c>
      <c r="F21" s="41" t="s">
        <v>119</v>
      </c>
      <c r="G21" s="41" t="s">
        <v>78</v>
      </c>
      <c r="H21" s="42">
        <v>8</v>
      </c>
      <c r="I21" s="41"/>
      <c r="J21" s="41"/>
      <c r="K21" s="40" t="s">
        <v>173</v>
      </c>
      <c r="L21" s="41" t="s">
        <v>56</v>
      </c>
      <c r="M21" s="41" t="s">
        <v>22</v>
      </c>
      <c r="N21" s="41" t="s">
        <v>119</v>
      </c>
      <c r="O21" s="41" t="s">
        <v>119</v>
      </c>
      <c r="P21" s="41" t="s">
        <v>119</v>
      </c>
      <c r="Q21" s="41" t="s">
        <v>18</v>
      </c>
      <c r="R21" s="41" t="s">
        <v>15</v>
      </c>
      <c r="S21" s="41" t="s">
        <v>15</v>
      </c>
      <c r="T21" s="41" t="s">
        <v>17</v>
      </c>
      <c r="U21" s="41" t="s">
        <v>78</v>
      </c>
      <c r="V21" s="41" t="s">
        <v>58</v>
      </c>
      <c r="W21" s="41" t="s">
        <v>58</v>
      </c>
      <c r="X21" s="41" t="s">
        <v>119</v>
      </c>
      <c r="Y21" s="41" t="s">
        <v>12</v>
      </c>
      <c r="Z21" s="41" t="s">
        <v>23</v>
      </c>
      <c r="AA21" s="41" t="s">
        <v>202</v>
      </c>
      <c r="AB21" s="41" t="s">
        <v>200</v>
      </c>
      <c r="AC21" s="41" t="s">
        <v>15</v>
      </c>
      <c r="AD21" s="41" t="s">
        <v>78</v>
      </c>
      <c r="AE21" s="41" t="s">
        <v>119</v>
      </c>
      <c r="AF21" s="41" t="s">
        <v>119</v>
      </c>
      <c r="AG21" s="41" t="s">
        <v>18</v>
      </c>
      <c r="AH21" s="41" t="s">
        <v>200</v>
      </c>
      <c r="AI21" s="41" t="s">
        <v>14</v>
      </c>
      <c r="AJ21" s="41" t="s">
        <v>119</v>
      </c>
      <c r="AK21" s="41" t="s">
        <v>119</v>
      </c>
      <c r="AL21" s="41" t="s">
        <v>8</v>
      </c>
      <c r="AM21" s="41" t="s">
        <v>306</v>
      </c>
      <c r="AN21" s="41" t="s">
        <v>306</v>
      </c>
      <c r="AO21" s="42" t="s">
        <v>306</v>
      </c>
      <c r="AP21" s="9">
        <f t="shared" si="5"/>
        <v>10</v>
      </c>
      <c r="AQ21" s="10">
        <f t="shared" si="43"/>
        <v>2</v>
      </c>
      <c r="AR21" s="11">
        <f t="shared" si="6"/>
        <v>1</v>
      </c>
      <c r="AS21" s="8">
        <f t="shared" si="44"/>
        <v>5</v>
      </c>
      <c r="AT21" s="8">
        <f t="shared" si="45"/>
        <v>5</v>
      </c>
      <c r="AU21" s="8">
        <f t="shared" si="46"/>
        <v>13</v>
      </c>
      <c r="AV21" s="8">
        <f t="shared" si="47"/>
        <v>8</v>
      </c>
      <c r="AW21" s="8">
        <f t="shared" si="48"/>
        <v>1</v>
      </c>
      <c r="AX21" s="8">
        <f t="shared" si="7"/>
        <v>1</v>
      </c>
      <c r="AY21" s="8">
        <f t="shared" si="8"/>
        <v>1</v>
      </c>
      <c r="AZ21" s="8">
        <f t="shared" si="9"/>
        <v>0</v>
      </c>
      <c r="BA21" s="8">
        <f t="shared" si="10"/>
        <v>0</v>
      </c>
      <c r="BB21" s="8">
        <f t="shared" si="11"/>
        <v>1</v>
      </c>
      <c r="BC21" s="8">
        <f t="shared" si="12"/>
        <v>1</v>
      </c>
      <c r="BD21" s="8">
        <f t="shared" si="13"/>
        <v>0</v>
      </c>
      <c r="BE21" s="8">
        <f t="shared" si="14"/>
        <v>1</v>
      </c>
      <c r="BF21" s="8">
        <f t="shared" si="15"/>
        <v>0</v>
      </c>
      <c r="BG21" s="8">
        <f t="shared" si="16"/>
        <v>0</v>
      </c>
      <c r="BH21" s="8">
        <f t="shared" si="17"/>
        <v>0</v>
      </c>
      <c r="BI21" s="8">
        <f t="shared" si="18"/>
        <v>1</v>
      </c>
      <c r="BJ21" s="8">
        <f t="shared" si="19"/>
        <v>1</v>
      </c>
      <c r="BK21" s="8">
        <f t="shared" si="20"/>
        <v>1</v>
      </c>
      <c r="BL21" s="8">
        <f t="shared" si="21"/>
        <v>1</v>
      </c>
      <c r="BM21" s="8">
        <f t="shared" si="22"/>
        <v>0</v>
      </c>
      <c r="BN21" s="8">
        <f t="shared" si="23"/>
        <v>0</v>
      </c>
      <c r="BO21" s="8">
        <f t="shared" si="24"/>
        <v>0</v>
      </c>
      <c r="BP21" s="8">
        <f t="shared" si="25"/>
        <v>0</v>
      </c>
      <c r="BQ21" s="8">
        <f t="shared" si="26"/>
        <v>1</v>
      </c>
      <c r="BR21" s="8">
        <f t="shared" si="27"/>
        <v>1</v>
      </c>
      <c r="BS21" s="8">
        <f t="shared" si="28"/>
        <v>1</v>
      </c>
      <c r="BT21" s="8">
        <f t="shared" si="29"/>
        <v>1</v>
      </c>
      <c r="BU21" s="8">
        <f t="shared" si="30"/>
        <v>1</v>
      </c>
      <c r="BV21" s="8">
        <f t="shared" si="31"/>
        <v>0</v>
      </c>
      <c r="BW21" s="8">
        <f t="shared" si="32"/>
        <v>0</v>
      </c>
      <c r="BX21" s="8">
        <f t="shared" si="33"/>
        <v>0</v>
      </c>
      <c r="BY21" s="8">
        <f t="shared" si="34"/>
        <v>1</v>
      </c>
      <c r="BZ21" s="8">
        <f t="shared" si="35"/>
        <v>1</v>
      </c>
      <c r="CA21" s="8">
        <f t="shared" si="36"/>
        <v>1</v>
      </c>
      <c r="CB21" s="8">
        <f t="shared" si="37"/>
        <v>0</v>
      </c>
      <c r="CC21" s="8">
        <f t="shared" si="38"/>
        <v>0</v>
      </c>
      <c r="CD21" s="8">
        <f t="shared" si="39"/>
        <v>1</v>
      </c>
      <c r="CE21" s="8">
        <f t="shared" si="40"/>
        <v>1</v>
      </c>
      <c r="CF21" s="8">
        <f t="shared" si="41"/>
        <v>1</v>
      </c>
      <c r="CG21" s="8">
        <f t="shared" si="42"/>
        <v>1</v>
      </c>
    </row>
    <row r="22" spans="1:85" ht="19.5" customHeight="1" x14ac:dyDescent="0.25">
      <c r="B22" s="6" t="s">
        <v>99</v>
      </c>
      <c r="C22" s="7" t="s">
        <v>64</v>
      </c>
      <c r="D22" s="40">
        <v>13</v>
      </c>
      <c r="E22" s="41">
        <v>13</v>
      </c>
      <c r="F22" s="41" t="s">
        <v>119</v>
      </c>
      <c r="G22" s="41">
        <v>13</v>
      </c>
      <c r="H22" s="42">
        <v>13</v>
      </c>
      <c r="I22" s="41"/>
      <c r="J22" s="41"/>
      <c r="K22" s="40" t="s">
        <v>13</v>
      </c>
      <c r="L22" s="41" t="s">
        <v>119</v>
      </c>
      <c r="M22" s="41" t="s">
        <v>15</v>
      </c>
      <c r="N22" s="41" t="s">
        <v>22</v>
      </c>
      <c r="O22" s="41" t="s">
        <v>119</v>
      </c>
      <c r="P22" s="41" t="s">
        <v>119</v>
      </c>
      <c r="Q22" s="41" t="s">
        <v>17</v>
      </c>
      <c r="R22" s="41" t="s">
        <v>24</v>
      </c>
      <c r="S22" s="41" t="s">
        <v>198</v>
      </c>
      <c r="T22" s="41" t="s">
        <v>119</v>
      </c>
      <c r="U22" s="41" t="s">
        <v>12</v>
      </c>
      <c r="V22" s="41" t="s">
        <v>78</v>
      </c>
      <c r="W22" s="41" t="s">
        <v>78</v>
      </c>
      <c r="X22" s="41" t="s">
        <v>78</v>
      </c>
      <c r="Y22" s="41" t="s">
        <v>23</v>
      </c>
      <c r="Z22" s="41" t="s">
        <v>58</v>
      </c>
      <c r="AA22" s="41" t="s">
        <v>58</v>
      </c>
      <c r="AB22" s="41" t="s">
        <v>119</v>
      </c>
      <c r="AC22" s="41" t="s">
        <v>17</v>
      </c>
      <c r="AD22" s="41" t="s">
        <v>23</v>
      </c>
      <c r="AE22" s="41" t="s">
        <v>200</v>
      </c>
      <c r="AF22" s="41" t="s">
        <v>200</v>
      </c>
      <c r="AG22" s="41" t="s">
        <v>119</v>
      </c>
      <c r="AH22" s="41" t="s">
        <v>202</v>
      </c>
      <c r="AI22" s="41" t="s">
        <v>23</v>
      </c>
      <c r="AJ22" s="41" t="s">
        <v>19</v>
      </c>
      <c r="AK22" s="41" t="s">
        <v>119</v>
      </c>
      <c r="AL22" s="41" t="s">
        <v>119</v>
      </c>
      <c r="AM22" s="41" t="s">
        <v>300</v>
      </c>
      <c r="AN22" s="41" t="s">
        <v>194</v>
      </c>
      <c r="AO22" s="42" t="s">
        <v>300</v>
      </c>
      <c r="AP22" s="15">
        <f t="shared" si="5"/>
        <v>10</v>
      </c>
      <c r="AQ22" s="16">
        <f t="shared" si="43"/>
        <v>3</v>
      </c>
      <c r="AR22" s="17">
        <f t="shared" si="6"/>
        <v>0</v>
      </c>
      <c r="AS22" s="8">
        <f t="shared" si="44"/>
        <v>4</v>
      </c>
      <c r="AT22" s="8">
        <f t="shared" si="45"/>
        <v>0</v>
      </c>
      <c r="AU22" s="8">
        <f t="shared" si="46"/>
        <v>18</v>
      </c>
      <c r="AV22" s="8">
        <f t="shared" si="47"/>
        <v>8</v>
      </c>
      <c r="AW22" s="8">
        <f t="shared" si="48"/>
        <v>4</v>
      </c>
      <c r="AX22" s="8">
        <f t="shared" si="7"/>
        <v>1</v>
      </c>
      <c r="AY22" s="8">
        <f t="shared" si="8"/>
        <v>1</v>
      </c>
      <c r="AZ22" s="8">
        <f t="shared" si="9"/>
        <v>0</v>
      </c>
      <c r="BA22" s="8">
        <f t="shared" si="10"/>
        <v>1</v>
      </c>
      <c r="BB22" s="8">
        <f t="shared" si="11"/>
        <v>1</v>
      </c>
      <c r="BC22" s="8">
        <f t="shared" si="12"/>
        <v>1</v>
      </c>
      <c r="BD22" s="8">
        <f t="shared" si="13"/>
        <v>0</v>
      </c>
      <c r="BE22" s="8">
        <f t="shared" si="14"/>
        <v>1</v>
      </c>
      <c r="BF22" s="8">
        <f t="shared" si="15"/>
        <v>1</v>
      </c>
      <c r="BG22" s="8">
        <f t="shared" si="16"/>
        <v>0</v>
      </c>
      <c r="BH22" s="8">
        <f t="shared" si="17"/>
        <v>0</v>
      </c>
      <c r="BI22" s="8">
        <f t="shared" si="18"/>
        <v>1</v>
      </c>
      <c r="BJ22" s="8">
        <f t="shared" si="19"/>
        <v>1</v>
      </c>
      <c r="BK22" s="8">
        <f t="shared" si="20"/>
        <v>1</v>
      </c>
      <c r="BL22" s="8">
        <f t="shared" si="21"/>
        <v>0</v>
      </c>
      <c r="BM22" s="8">
        <f t="shared" si="22"/>
        <v>1</v>
      </c>
      <c r="BN22" s="8">
        <f t="shared" si="23"/>
        <v>0</v>
      </c>
      <c r="BO22" s="8">
        <f t="shared" si="24"/>
        <v>0</v>
      </c>
      <c r="BP22" s="8">
        <f t="shared" si="25"/>
        <v>0</v>
      </c>
      <c r="BQ22" s="8">
        <f t="shared" si="26"/>
        <v>1</v>
      </c>
      <c r="BR22" s="8">
        <f t="shared" si="27"/>
        <v>0</v>
      </c>
      <c r="BS22" s="8">
        <f t="shared" si="28"/>
        <v>0</v>
      </c>
      <c r="BT22" s="8">
        <f t="shared" si="29"/>
        <v>0</v>
      </c>
      <c r="BU22" s="8">
        <f t="shared" si="30"/>
        <v>1</v>
      </c>
      <c r="BV22" s="8">
        <f t="shared" si="31"/>
        <v>1</v>
      </c>
      <c r="BW22" s="8">
        <f t="shared" si="32"/>
        <v>1</v>
      </c>
      <c r="BX22" s="8">
        <f t="shared" si="33"/>
        <v>1</v>
      </c>
      <c r="BY22" s="8">
        <f t="shared" si="34"/>
        <v>0</v>
      </c>
      <c r="BZ22" s="8">
        <f t="shared" si="35"/>
        <v>1</v>
      </c>
      <c r="CA22" s="8">
        <f t="shared" si="36"/>
        <v>1</v>
      </c>
      <c r="CB22" s="8">
        <f t="shared" si="37"/>
        <v>1</v>
      </c>
      <c r="CC22" s="8">
        <f t="shared" si="38"/>
        <v>0</v>
      </c>
      <c r="CD22" s="8">
        <f t="shared" si="39"/>
        <v>0</v>
      </c>
      <c r="CE22" s="8">
        <f t="shared" si="40"/>
        <v>1</v>
      </c>
      <c r="CF22" s="8">
        <f t="shared" si="41"/>
        <v>1</v>
      </c>
      <c r="CG22" s="8">
        <f t="shared" si="42"/>
        <v>1</v>
      </c>
    </row>
    <row r="23" spans="1:85" ht="19.5" customHeight="1" x14ac:dyDescent="0.25">
      <c r="A23" s="11"/>
      <c r="B23" s="58" t="s">
        <v>138</v>
      </c>
      <c r="C23" s="59" t="s">
        <v>139</v>
      </c>
      <c r="D23" s="40" t="s">
        <v>58</v>
      </c>
      <c r="E23" s="41">
        <v>8</v>
      </c>
      <c r="F23" s="41">
        <v>8</v>
      </c>
      <c r="G23" s="41">
        <v>13</v>
      </c>
      <c r="H23" s="42" t="s">
        <v>119</v>
      </c>
      <c r="I23" s="41"/>
      <c r="J23" s="41"/>
      <c r="K23" s="40" t="s">
        <v>12</v>
      </c>
      <c r="L23" s="41" t="s">
        <v>23</v>
      </c>
      <c r="M23" s="41" t="s">
        <v>58</v>
      </c>
      <c r="N23" s="41" t="s">
        <v>119</v>
      </c>
      <c r="O23" s="41" t="s">
        <v>17</v>
      </c>
      <c r="P23" s="41" t="s">
        <v>16</v>
      </c>
      <c r="Q23" s="41" t="s">
        <v>19</v>
      </c>
      <c r="R23" s="41" t="s">
        <v>119</v>
      </c>
      <c r="S23" s="41" t="s">
        <v>58</v>
      </c>
      <c r="T23" s="41" t="s">
        <v>119</v>
      </c>
      <c r="U23" s="41" t="s">
        <v>119</v>
      </c>
      <c r="V23" s="41" t="s">
        <v>22</v>
      </c>
      <c r="W23" s="41" t="s">
        <v>12</v>
      </c>
      <c r="X23" s="41" t="s">
        <v>17</v>
      </c>
      <c r="Y23" s="41" t="s">
        <v>15</v>
      </c>
      <c r="Z23" s="41" t="s">
        <v>58</v>
      </c>
      <c r="AA23" s="41" t="s">
        <v>173</v>
      </c>
      <c r="AB23" s="41" t="s">
        <v>173</v>
      </c>
      <c r="AC23" s="41" t="s">
        <v>173</v>
      </c>
      <c r="AD23" s="41" t="s">
        <v>17</v>
      </c>
      <c r="AE23" s="41" t="s">
        <v>202</v>
      </c>
      <c r="AF23" s="41" t="s">
        <v>119</v>
      </c>
      <c r="AG23" s="41" t="s">
        <v>119</v>
      </c>
      <c r="AH23" s="41" t="s">
        <v>23</v>
      </c>
      <c r="AI23" s="174" t="s">
        <v>29</v>
      </c>
      <c r="AJ23" s="41" t="s">
        <v>14</v>
      </c>
      <c r="AK23" s="41" t="s">
        <v>16</v>
      </c>
      <c r="AL23" s="41" t="s">
        <v>119</v>
      </c>
      <c r="AM23" s="41" t="s">
        <v>193</v>
      </c>
      <c r="AN23" s="174" t="s">
        <v>19</v>
      </c>
      <c r="AO23" s="42" t="s">
        <v>191</v>
      </c>
      <c r="AP23" s="15">
        <f t="shared" si="5"/>
        <v>10</v>
      </c>
      <c r="AQ23" s="16">
        <f t="shared" si="43"/>
        <v>0</v>
      </c>
      <c r="AR23" s="17">
        <f t="shared" si="6"/>
        <v>0</v>
      </c>
      <c r="AS23" s="8">
        <f t="shared" si="44"/>
        <v>5</v>
      </c>
      <c r="AT23" s="8">
        <f t="shared" si="45"/>
        <v>3</v>
      </c>
      <c r="AU23" s="8">
        <f t="shared" si="46"/>
        <v>18</v>
      </c>
      <c r="AV23" s="8">
        <f t="shared" si="47"/>
        <v>7</v>
      </c>
      <c r="AW23" s="8">
        <f t="shared" si="48"/>
        <v>5</v>
      </c>
      <c r="AX23" s="8">
        <f t="shared" si="7"/>
        <v>0</v>
      </c>
      <c r="AY23" s="8">
        <f t="shared" si="8"/>
        <v>1</v>
      </c>
      <c r="AZ23" s="8">
        <f t="shared" si="9"/>
        <v>1</v>
      </c>
      <c r="BA23" s="8">
        <f t="shared" si="10"/>
        <v>1</v>
      </c>
      <c r="BB23" s="8">
        <f t="shared" si="11"/>
        <v>0</v>
      </c>
      <c r="BC23" s="8">
        <f t="shared" si="12"/>
        <v>1</v>
      </c>
      <c r="BD23" s="8">
        <f t="shared" si="13"/>
        <v>1</v>
      </c>
      <c r="BE23" s="8">
        <f t="shared" si="14"/>
        <v>0</v>
      </c>
      <c r="BF23" s="8">
        <f t="shared" si="15"/>
        <v>0</v>
      </c>
      <c r="BG23" s="8">
        <f t="shared" si="16"/>
        <v>1</v>
      </c>
      <c r="BH23" s="8">
        <f t="shared" si="17"/>
        <v>1</v>
      </c>
      <c r="BI23" s="8">
        <f t="shared" si="18"/>
        <v>1</v>
      </c>
      <c r="BJ23" s="8">
        <f t="shared" si="19"/>
        <v>0</v>
      </c>
      <c r="BK23" s="8">
        <f t="shared" si="20"/>
        <v>0</v>
      </c>
      <c r="BL23" s="8">
        <f t="shared" si="21"/>
        <v>0</v>
      </c>
      <c r="BM23" s="8">
        <f t="shared" si="22"/>
        <v>0</v>
      </c>
      <c r="BN23" s="8">
        <f t="shared" si="23"/>
        <v>1</v>
      </c>
      <c r="BO23" s="8">
        <f t="shared" si="24"/>
        <v>1</v>
      </c>
      <c r="BP23" s="8">
        <f t="shared" si="25"/>
        <v>1</v>
      </c>
      <c r="BQ23" s="8">
        <f t="shared" si="26"/>
        <v>1</v>
      </c>
      <c r="BR23" s="8">
        <f t="shared" si="27"/>
        <v>0</v>
      </c>
      <c r="BS23" s="8">
        <f t="shared" si="28"/>
        <v>1</v>
      </c>
      <c r="BT23" s="8">
        <f t="shared" si="29"/>
        <v>1</v>
      </c>
      <c r="BU23" s="8">
        <f t="shared" si="30"/>
        <v>1</v>
      </c>
      <c r="BV23" s="8">
        <f t="shared" si="31"/>
        <v>1</v>
      </c>
      <c r="BW23" s="8">
        <f t="shared" si="32"/>
        <v>1</v>
      </c>
      <c r="BX23" s="8">
        <f t="shared" si="33"/>
        <v>0</v>
      </c>
      <c r="BY23" s="8">
        <f t="shared" si="34"/>
        <v>0</v>
      </c>
      <c r="BZ23" s="8">
        <f t="shared" si="35"/>
        <v>1</v>
      </c>
      <c r="CA23" s="8">
        <f t="shared" si="36"/>
        <v>1</v>
      </c>
      <c r="CB23" s="8">
        <f t="shared" si="37"/>
        <v>1</v>
      </c>
      <c r="CC23" s="8">
        <f t="shared" si="38"/>
        <v>1</v>
      </c>
      <c r="CD23" s="8">
        <f t="shared" si="39"/>
        <v>0</v>
      </c>
      <c r="CE23" s="8">
        <f t="shared" si="40"/>
        <v>1</v>
      </c>
      <c r="CF23" s="8">
        <f t="shared" si="41"/>
        <v>1</v>
      </c>
      <c r="CG23" s="8">
        <f t="shared" si="42"/>
        <v>1</v>
      </c>
    </row>
    <row r="24" spans="1:85" ht="19.5" customHeight="1" x14ac:dyDescent="0.25">
      <c r="A24" s="11"/>
      <c r="B24" s="58" t="s">
        <v>154</v>
      </c>
      <c r="C24" s="59" t="s">
        <v>155</v>
      </c>
      <c r="D24" s="40" t="s">
        <v>58</v>
      </c>
      <c r="E24" s="41">
        <v>13</v>
      </c>
      <c r="F24" s="41">
        <v>13</v>
      </c>
      <c r="G24" s="41">
        <v>13</v>
      </c>
      <c r="H24" s="42" t="s">
        <v>119</v>
      </c>
      <c r="I24" s="41"/>
      <c r="J24" s="41"/>
      <c r="K24" s="40" t="s">
        <v>58</v>
      </c>
      <c r="L24" s="41" t="s">
        <v>16</v>
      </c>
      <c r="M24" s="41" t="s">
        <v>16</v>
      </c>
      <c r="N24" s="41" t="s">
        <v>29</v>
      </c>
      <c r="O24" s="41" t="s">
        <v>58</v>
      </c>
      <c r="P24" s="41" t="s">
        <v>119</v>
      </c>
      <c r="Q24" s="41" t="s">
        <v>8</v>
      </c>
      <c r="R24" s="41" t="s">
        <v>8</v>
      </c>
      <c r="S24" s="41" t="s">
        <v>173</v>
      </c>
      <c r="T24" s="41" t="s">
        <v>173</v>
      </c>
      <c r="U24" s="41" t="s">
        <v>119</v>
      </c>
      <c r="V24" s="41" t="s">
        <v>119</v>
      </c>
      <c r="W24" s="41" t="s">
        <v>13</v>
      </c>
      <c r="X24" s="41" t="s">
        <v>13</v>
      </c>
      <c r="Y24" s="41" t="s">
        <v>17</v>
      </c>
      <c r="Z24" s="41" t="s">
        <v>119</v>
      </c>
      <c r="AA24" s="41" t="s">
        <v>198</v>
      </c>
      <c r="AB24" s="41" t="s">
        <v>16</v>
      </c>
      <c r="AC24" s="41" t="s">
        <v>58</v>
      </c>
      <c r="AD24" s="41" t="s">
        <v>58</v>
      </c>
      <c r="AE24" s="41" t="s">
        <v>198</v>
      </c>
      <c r="AF24" s="41" t="s">
        <v>17</v>
      </c>
      <c r="AG24" s="41" t="s">
        <v>198</v>
      </c>
      <c r="AH24" s="41" t="s">
        <v>198</v>
      </c>
      <c r="AI24" s="41" t="s">
        <v>200</v>
      </c>
      <c r="AJ24" s="41" t="s">
        <v>58</v>
      </c>
      <c r="AK24" s="41" t="s">
        <v>58</v>
      </c>
      <c r="AL24" s="41" t="s">
        <v>78</v>
      </c>
      <c r="AM24" s="41" t="s">
        <v>262</v>
      </c>
      <c r="AN24" s="41" t="s">
        <v>262</v>
      </c>
      <c r="AO24" s="42" t="s">
        <v>262</v>
      </c>
      <c r="AP24" s="15">
        <f t="shared" si="5"/>
        <v>10</v>
      </c>
      <c r="AQ24" s="16">
        <f t="shared" si="43"/>
        <v>4</v>
      </c>
      <c r="AR24" s="17">
        <f t="shared" si="6"/>
        <v>0</v>
      </c>
      <c r="AS24" s="8">
        <f t="shared" ref="AS24:AS28" si="49">MAX(FREQUENCY(COLUMN(AX24:CG24),(AX24:CG24&lt;&gt;1)*COLUMN(AX24:CG24))-1)</f>
        <v>5</v>
      </c>
      <c r="AT24" s="8">
        <f t="shared" si="45"/>
        <v>4</v>
      </c>
      <c r="AU24" s="8">
        <f t="shared" si="46"/>
        <v>13</v>
      </c>
      <c r="AV24" s="8">
        <f t="shared" si="47"/>
        <v>7</v>
      </c>
      <c r="AW24" s="8">
        <f t="shared" si="48"/>
        <v>5</v>
      </c>
      <c r="AX24" s="8">
        <f t="shared" si="7"/>
        <v>0</v>
      </c>
      <c r="AY24" s="8">
        <f t="shared" si="8"/>
        <v>1</v>
      </c>
      <c r="AZ24" s="8">
        <f t="shared" si="9"/>
        <v>1</v>
      </c>
      <c r="BA24" s="8">
        <f t="shared" si="10"/>
        <v>1</v>
      </c>
      <c r="BB24" s="8">
        <f t="shared" si="11"/>
        <v>0</v>
      </c>
      <c r="BC24" s="8">
        <f t="shared" si="12"/>
        <v>0</v>
      </c>
      <c r="BD24" s="8">
        <f t="shared" si="13"/>
        <v>1</v>
      </c>
      <c r="BE24" s="8">
        <f t="shared" si="14"/>
        <v>1</v>
      </c>
      <c r="BF24" s="8">
        <f t="shared" si="15"/>
        <v>1</v>
      </c>
      <c r="BG24" s="8">
        <f t="shared" si="16"/>
        <v>0</v>
      </c>
      <c r="BH24" s="8">
        <f t="shared" si="17"/>
        <v>0</v>
      </c>
      <c r="BI24" s="8">
        <f t="shared" si="18"/>
        <v>1</v>
      </c>
      <c r="BJ24" s="8">
        <f t="shared" si="19"/>
        <v>1</v>
      </c>
      <c r="BK24" s="8">
        <f t="shared" si="20"/>
        <v>1</v>
      </c>
      <c r="BL24" s="8">
        <f t="shared" si="21"/>
        <v>1</v>
      </c>
      <c r="BM24" s="8">
        <f t="shared" si="22"/>
        <v>0</v>
      </c>
      <c r="BN24" s="8">
        <f t="shared" si="23"/>
        <v>0</v>
      </c>
      <c r="BO24" s="8">
        <f t="shared" si="24"/>
        <v>1</v>
      </c>
      <c r="BP24" s="8">
        <f t="shared" si="25"/>
        <v>1</v>
      </c>
      <c r="BQ24" s="8">
        <f t="shared" si="26"/>
        <v>1</v>
      </c>
      <c r="BR24" s="8">
        <f t="shared" si="27"/>
        <v>0</v>
      </c>
      <c r="BS24" s="8">
        <f t="shared" si="28"/>
        <v>1</v>
      </c>
      <c r="BT24" s="8">
        <f t="shared" si="29"/>
        <v>1</v>
      </c>
      <c r="BU24" s="8">
        <f t="shared" si="30"/>
        <v>0</v>
      </c>
      <c r="BV24" s="8">
        <f t="shared" si="31"/>
        <v>0</v>
      </c>
      <c r="BW24" s="8">
        <f t="shared" si="32"/>
        <v>1</v>
      </c>
      <c r="BX24" s="8">
        <f t="shared" si="33"/>
        <v>1</v>
      </c>
      <c r="BY24" s="8">
        <f t="shared" si="34"/>
        <v>1</v>
      </c>
      <c r="BZ24" s="8">
        <f t="shared" si="35"/>
        <v>1</v>
      </c>
      <c r="CA24" s="8">
        <f t="shared" si="36"/>
        <v>1</v>
      </c>
      <c r="CB24" s="8">
        <f t="shared" si="37"/>
        <v>0</v>
      </c>
      <c r="CC24" s="8">
        <f t="shared" si="38"/>
        <v>0</v>
      </c>
      <c r="CD24" s="8">
        <f t="shared" si="39"/>
        <v>0</v>
      </c>
      <c r="CE24" s="8">
        <f t="shared" si="40"/>
        <v>0</v>
      </c>
      <c r="CF24" s="8">
        <f t="shared" si="41"/>
        <v>0</v>
      </c>
      <c r="CG24" s="8">
        <f t="shared" si="42"/>
        <v>0</v>
      </c>
    </row>
    <row r="25" spans="1:85" ht="19.5" customHeight="1" x14ac:dyDescent="0.25">
      <c r="A25" s="11"/>
      <c r="B25" s="58" t="s">
        <v>156</v>
      </c>
      <c r="C25" s="59" t="s">
        <v>157</v>
      </c>
      <c r="D25" s="40" t="s">
        <v>58</v>
      </c>
      <c r="E25" s="41">
        <v>13</v>
      </c>
      <c r="F25" s="41">
        <v>13</v>
      </c>
      <c r="G25" s="41" t="s">
        <v>119</v>
      </c>
      <c r="H25" s="42">
        <v>14</v>
      </c>
      <c r="I25" s="41"/>
      <c r="J25" s="41"/>
      <c r="K25" s="40" t="s">
        <v>119</v>
      </c>
      <c r="L25" s="41" t="s">
        <v>21</v>
      </c>
      <c r="M25" s="41" t="s">
        <v>119</v>
      </c>
      <c r="N25" s="41" t="s">
        <v>119</v>
      </c>
      <c r="O25" s="41" t="s">
        <v>8</v>
      </c>
      <c r="P25" s="41" t="s">
        <v>8</v>
      </c>
      <c r="Q25" s="41" t="s">
        <v>173</v>
      </c>
      <c r="R25" s="41" t="s">
        <v>173</v>
      </c>
      <c r="S25" s="41" t="s">
        <v>119</v>
      </c>
      <c r="T25" s="41" t="s">
        <v>119</v>
      </c>
      <c r="U25" s="41" t="s">
        <v>200</v>
      </c>
      <c r="V25" s="41" t="s">
        <v>17</v>
      </c>
      <c r="W25" s="41" t="s">
        <v>22</v>
      </c>
      <c r="X25" s="41" t="s">
        <v>200</v>
      </c>
      <c r="Y25" s="41" t="s">
        <v>119</v>
      </c>
      <c r="Z25" s="41" t="s">
        <v>200</v>
      </c>
      <c r="AA25" s="41" t="s">
        <v>23</v>
      </c>
      <c r="AB25" s="41" t="s">
        <v>198</v>
      </c>
      <c r="AC25" s="41" t="s">
        <v>58</v>
      </c>
      <c r="AD25" s="41" t="s">
        <v>119</v>
      </c>
      <c r="AE25" s="41" t="s">
        <v>119</v>
      </c>
      <c r="AF25" s="41" t="s">
        <v>202</v>
      </c>
      <c r="AG25" s="41" t="s">
        <v>17</v>
      </c>
      <c r="AH25" s="174" t="s">
        <v>21</v>
      </c>
      <c r="AI25" s="41" t="s">
        <v>15</v>
      </c>
      <c r="AJ25" s="41" t="s">
        <v>119</v>
      </c>
      <c r="AK25" s="41" t="s">
        <v>22</v>
      </c>
      <c r="AL25" s="41" t="s">
        <v>202</v>
      </c>
      <c r="AM25" s="41" t="s">
        <v>194</v>
      </c>
      <c r="AN25" s="41" t="s">
        <v>305</v>
      </c>
      <c r="AO25" s="42" t="s">
        <v>192</v>
      </c>
      <c r="AP25" s="15">
        <f t="shared" si="5"/>
        <v>10</v>
      </c>
      <c r="AQ25" s="16">
        <f t="shared" si="43"/>
        <v>0</v>
      </c>
      <c r="AR25" s="17">
        <f t="shared" si="6"/>
        <v>0</v>
      </c>
      <c r="AS25" s="8">
        <f t="shared" si="49"/>
        <v>4</v>
      </c>
      <c r="AT25" s="8">
        <f t="shared" si="45"/>
        <v>4</v>
      </c>
      <c r="AU25" s="8">
        <f t="shared" si="46"/>
        <v>17</v>
      </c>
      <c r="AV25" s="8">
        <f t="shared" si="47"/>
        <v>9</v>
      </c>
      <c r="AW25" s="8">
        <f t="shared" si="48"/>
        <v>3</v>
      </c>
      <c r="AX25" s="8">
        <f t="shared" si="7"/>
        <v>0</v>
      </c>
      <c r="AY25" s="8">
        <f t="shared" si="8"/>
        <v>1</v>
      </c>
      <c r="AZ25" s="8">
        <f t="shared" si="9"/>
        <v>1</v>
      </c>
      <c r="BA25" s="8">
        <f t="shared" si="10"/>
        <v>0</v>
      </c>
      <c r="BB25" s="8">
        <f t="shared" si="11"/>
        <v>1</v>
      </c>
      <c r="BC25" s="8">
        <f t="shared" si="12"/>
        <v>0</v>
      </c>
      <c r="BD25" s="8">
        <f t="shared" si="13"/>
        <v>1</v>
      </c>
      <c r="BE25" s="8">
        <f t="shared" si="14"/>
        <v>0</v>
      </c>
      <c r="BF25" s="8">
        <f t="shared" si="15"/>
        <v>0</v>
      </c>
      <c r="BG25" s="8">
        <f t="shared" si="16"/>
        <v>1</v>
      </c>
      <c r="BH25" s="8">
        <f t="shared" si="17"/>
        <v>1</v>
      </c>
      <c r="BI25" s="8">
        <f t="shared" si="18"/>
        <v>1</v>
      </c>
      <c r="BJ25" s="8">
        <f t="shared" si="19"/>
        <v>1</v>
      </c>
      <c r="BK25" s="8">
        <f t="shared" si="20"/>
        <v>0</v>
      </c>
      <c r="BL25" s="8">
        <f t="shared" si="21"/>
        <v>0</v>
      </c>
      <c r="BM25" s="8">
        <f t="shared" si="22"/>
        <v>1</v>
      </c>
      <c r="BN25" s="8">
        <f t="shared" si="23"/>
        <v>1</v>
      </c>
      <c r="BO25" s="8">
        <f t="shared" si="24"/>
        <v>1</v>
      </c>
      <c r="BP25" s="8">
        <f t="shared" si="25"/>
        <v>1</v>
      </c>
      <c r="BQ25" s="8">
        <f t="shared" si="26"/>
        <v>0</v>
      </c>
      <c r="BR25" s="8">
        <f t="shared" si="27"/>
        <v>1</v>
      </c>
      <c r="BS25" s="8">
        <f t="shared" si="28"/>
        <v>1</v>
      </c>
      <c r="BT25" s="8">
        <f t="shared" si="29"/>
        <v>1</v>
      </c>
      <c r="BU25" s="8">
        <f t="shared" si="30"/>
        <v>0</v>
      </c>
      <c r="BV25" s="8">
        <f t="shared" si="31"/>
        <v>0</v>
      </c>
      <c r="BW25" s="8">
        <f t="shared" si="32"/>
        <v>0</v>
      </c>
      <c r="BX25" s="8">
        <f t="shared" si="33"/>
        <v>1</v>
      </c>
      <c r="BY25" s="8">
        <f t="shared" si="34"/>
        <v>1</v>
      </c>
      <c r="BZ25" s="8">
        <f t="shared" si="35"/>
        <v>1</v>
      </c>
      <c r="CA25" s="8">
        <f t="shared" si="36"/>
        <v>1</v>
      </c>
      <c r="CB25" s="8">
        <f t="shared" si="37"/>
        <v>0</v>
      </c>
      <c r="CC25" s="8">
        <f t="shared" si="38"/>
        <v>1</v>
      </c>
      <c r="CD25" s="8">
        <f t="shared" si="39"/>
        <v>1</v>
      </c>
      <c r="CE25" s="8">
        <f t="shared" si="40"/>
        <v>1</v>
      </c>
      <c r="CF25" s="8">
        <f t="shared" si="41"/>
        <v>1</v>
      </c>
      <c r="CG25" s="8">
        <f t="shared" si="42"/>
        <v>1</v>
      </c>
    </row>
    <row r="26" spans="1:85" ht="19.5" customHeight="1" x14ac:dyDescent="0.25">
      <c r="A26" s="11"/>
      <c r="B26" s="58" t="s">
        <v>158</v>
      </c>
      <c r="C26" s="59" t="s">
        <v>159</v>
      </c>
      <c r="D26" s="40">
        <v>8</v>
      </c>
      <c r="E26" s="41">
        <v>13</v>
      </c>
      <c r="F26" s="41" t="s">
        <v>119</v>
      </c>
      <c r="G26" s="41">
        <v>13</v>
      </c>
      <c r="H26" s="42">
        <v>13</v>
      </c>
      <c r="I26" s="41"/>
      <c r="J26" s="41"/>
      <c r="K26" s="40" t="s">
        <v>17</v>
      </c>
      <c r="L26" s="41" t="s">
        <v>78</v>
      </c>
      <c r="M26" s="41" t="s">
        <v>119</v>
      </c>
      <c r="N26" s="41" t="s">
        <v>173</v>
      </c>
      <c r="O26" s="41" t="s">
        <v>10</v>
      </c>
      <c r="P26" s="41" t="s">
        <v>10</v>
      </c>
      <c r="Q26" s="41" t="s">
        <v>23</v>
      </c>
      <c r="R26" s="41" t="s">
        <v>200</v>
      </c>
      <c r="S26" s="41" t="s">
        <v>58</v>
      </c>
      <c r="T26" s="41" t="s">
        <v>119</v>
      </c>
      <c r="U26" s="41" t="s">
        <v>202</v>
      </c>
      <c r="V26" s="41" t="s">
        <v>58</v>
      </c>
      <c r="W26" s="41" t="s">
        <v>58</v>
      </c>
      <c r="X26" s="41" t="s">
        <v>202</v>
      </c>
      <c r="Y26" s="41" t="s">
        <v>119</v>
      </c>
      <c r="Z26" s="41" t="s">
        <v>202</v>
      </c>
      <c r="AA26" s="41" t="s">
        <v>22</v>
      </c>
      <c r="AB26" s="41" t="s">
        <v>206</v>
      </c>
      <c r="AC26" s="41" t="s">
        <v>202</v>
      </c>
      <c r="AD26" s="41" t="s">
        <v>119</v>
      </c>
      <c r="AE26" s="41" t="s">
        <v>22</v>
      </c>
      <c r="AF26" s="41" t="s">
        <v>198</v>
      </c>
      <c r="AG26" s="41" t="s">
        <v>58</v>
      </c>
      <c r="AH26" s="41" t="s">
        <v>119</v>
      </c>
      <c r="AI26" s="41" t="s">
        <v>21</v>
      </c>
      <c r="AJ26" s="41" t="s">
        <v>15</v>
      </c>
      <c r="AK26" s="41" t="s">
        <v>17</v>
      </c>
      <c r="AL26" s="41" t="s">
        <v>198</v>
      </c>
      <c r="AM26" s="41" t="s">
        <v>284</v>
      </c>
      <c r="AN26" s="41" t="s">
        <v>307</v>
      </c>
      <c r="AO26" s="42" t="s">
        <v>307</v>
      </c>
      <c r="AP26" s="15">
        <f t="shared" si="5"/>
        <v>10</v>
      </c>
      <c r="AQ26" s="16">
        <f t="shared" si="43"/>
        <v>1</v>
      </c>
      <c r="AR26" s="17">
        <f t="shared" si="6"/>
        <v>0</v>
      </c>
      <c r="AS26" s="8">
        <f t="shared" si="49"/>
        <v>5</v>
      </c>
      <c r="AT26" s="8">
        <f t="shared" si="45"/>
        <v>5</v>
      </c>
      <c r="AU26" s="8">
        <f t="shared" si="46"/>
        <v>15</v>
      </c>
      <c r="AV26" s="8">
        <f t="shared" si="47"/>
        <v>9</v>
      </c>
      <c r="AW26" s="8">
        <f t="shared" si="48"/>
        <v>2</v>
      </c>
      <c r="AX26" s="8">
        <f t="shared" si="7"/>
        <v>1</v>
      </c>
      <c r="AY26" s="8">
        <f t="shared" si="8"/>
        <v>1</v>
      </c>
      <c r="AZ26" s="8">
        <f t="shared" si="9"/>
        <v>0</v>
      </c>
      <c r="BA26" s="8">
        <f t="shared" si="10"/>
        <v>1</v>
      </c>
      <c r="BB26" s="8">
        <f t="shared" si="11"/>
        <v>1</v>
      </c>
      <c r="BC26" s="8">
        <f t="shared" si="12"/>
        <v>1</v>
      </c>
      <c r="BD26" s="8">
        <f t="shared" si="13"/>
        <v>0</v>
      </c>
      <c r="BE26" s="8">
        <f t="shared" si="14"/>
        <v>0</v>
      </c>
      <c r="BF26" s="8">
        <f t="shared" si="15"/>
        <v>1</v>
      </c>
      <c r="BG26" s="8">
        <f t="shared" si="16"/>
        <v>1</v>
      </c>
      <c r="BH26" s="8">
        <f t="shared" si="17"/>
        <v>1</v>
      </c>
      <c r="BI26" s="8">
        <f t="shared" si="18"/>
        <v>1</v>
      </c>
      <c r="BJ26" s="8">
        <f t="shared" si="19"/>
        <v>1</v>
      </c>
      <c r="BK26" s="8">
        <f t="shared" si="20"/>
        <v>0</v>
      </c>
      <c r="BL26" s="8">
        <f t="shared" si="21"/>
        <v>0</v>
      </c>
      <c r="BM26" s="8">
        <f t="shared" si="22"/>
        <v>1</v>
      </c>
      <c r="BN26" s="8">
        <f t="shared" si="23"/>
        <v>0</v>
      </c>
      <c r="BO26" s="8">
        <f t="shared" si="24"/>
        <v>0</v>
      </c>
      <c r="BP26" s="8">
        <f t="shared" si="25"/>
        <v>1</v>
      </c>
      <c r="BQ26" s="8">
        <f t="shared" si="26"/>
        <v>0</v>
      </c>
      <c r="BR26" s="8">
        <f t="shared" si="27"/>
        <v>1</v>
      </c>
      <c r="BS26" s="8">
        <f t="shared" si="28"/>
        <v>1</v>
      </c>
      <c r="BT26" s="8">
        <f t="shared" si="29"/>
        <v>1</v>
      </c>
      <c r="BU26" s="8">
        <f t="shared" si="30"/>
        <v>1</v>
      </c>
      <c r="BV26" s="8">
        <f t="shared" si="31"/>
        <v>0</v>
      </c>
      <c r="BW26" s="8">
        <f t="shared" si="32"/>
        <v>1</v>
      </c>
      <c r="BX26" s="8">
        <f t="shared" si="33"/>
        <v>1</v>
      </c>
      <c r="BY26" s="8">
        <f t="shared" si="34"/>
        <v>0</v>
      </c>
      <c r="BZ26" s="8">
        <f t="shared" si="35"/>
        <v>0</v>
      </c>
      <c r="CA26" s="8">
        <f t="shared" si="36"/>
        <v>1</v>
      </c>
      <c r="CB26" s="8">
        <f t="shared" si="37"/>
        <v>1</v>
      </c>
      <c r="CC26" s="8">
        <f t="shared" si="38"/>
        <v>1</v>
      </c>
      <c r="CD26" s="8">
        <f t="shared" si="39"/>
        <v>1</v>
      </c>
      <c r="CE26" s="8">
        <f t="shared" si="40"/>
        <v>0</v>
      </c>
      <c r="CF26" s="8">
        <f t="shared" si="41"/>
        <v>1</v>
      </c>
      <c r="CG26" s="8">
        <f t="shared" si="42"/>
        <v>1</v>
      </c>
    </row>
    <row r="27" spans="1:85" ht="19.5" customHeight="1" x14ac:dyDescent="0.25">
      <c r="A27" s="11"/>
      <c r="B27" s="58" t="s">
        <v>160</v>
      </c>
      <c r="C27" s="59" t="s">
        <v>161</v>
      </c>
      <c r="D27" s="40" t="s">
        <v>58</v>
      </c>
      <c r="E27" s="41">
        <v>8</v>
      </c>
      <c r="F27" s="41" t="s">
        <v>58</v>
      </c>
      <c r="G27" s="41" t="s">
        <v>78</v>
      </c>
      <c r="H27" s="42" t="s">
        <v>78</v>
      </c>
      <c r="I27" s="41"/>
      <c r="J27" s="41"/>
      <c r="K27" s="40" t="s">
        <v>78</v>
      </c>
      <c r="L27" s="41" t="s">
        <v>19</v>
      </c>
      <c r="M27" s="41" t="s">
        <v>19</v>
      </c>
      <c r="N27" s="41" t="s">
        <v>13</v>
      </c>
      <c r="O27" s="41" t="s">
        <v>119</v>
      </c>
      <c r="P27" s="41" t="s">
        <v>119</v>
      </c>
      <c r="Q27" s="41" t="s">
        <v>16</v>
      </c>
      <c r="R27" s="41" t="s">
        <v>22</v>
      </c>
      <c r="S27" s="41" t="s">
        <v>204</v>
      </c>
      <c r="T27" s="41" t="s">
        <v>15</v>
      </c>
      <c r="U27" s="41" t="s">
        <v>58</v>
      </c>
      <c r="V27" s="41" t="s">
        <v>119</v>
      </c>
      <c r="W27" s="41" t="s">
        <v>15</v>
      </c>
      <c r="X27" s="41" t="s">
        <v>16</v>
      </c>
      <c r="Y27" s="41" t="s">
        <v>16</v>
      </c>
      <c r="Z27" s="41" t="s">
        <v>198</v>
      </c>
      <c r="AA27" s="41" t="s">
        <v>206</v>
      </c>
      <c r="AB27" s="41" t="s">
        <v>58</v>
      </c>
      <c r="AC27" s="41" t="s">
        <v>119</v>
      </c>
      <c r="AD27" s="41" t="s">
        <v>16</v>
      </c>
      <c r="AE27" s="41" t="s">
        <v>206</v>
      </c>
      <c r="AF27" s="41" t="s">
        <v>206</v>
      </c>
      <c r="AG27" s="41" t="s">
        <v>119</v>
      </c>
      <c r="AH27" s="41" t="s">
        <v>119</v>
      </c>
      <c r="AI27" s="41" t="s">
        <v>173</v>
      </c>
      <c r="AJ27" s="41" t="s">
        <v>173</v>
      </c>
      <c r="AK27" s="41" t="s">
        <v>173</v>
      </c>
      <c r="AL27" s="41" t="s">
        <v>22</v>
      </c>
      <c r="AM27" s="41" t="s">
        <v>304</v>
      </c>
      <c r="AN27" s="41" t="s">
        <v>284</v>
      </c>
      <c r="AO27" s="42" t="s">
        <v>284</v>
      </c>
      <c r="AP27" s="15">
        <f t="shared" si="5"/>
        <v>10</v>
      </c>
      <c r="AQ27" s="16">
        <f t="shared" si="43"/>
        <v>1</v>
      </c>
      <c r="AR27" s="17">
        <f t="shared" si="6"/>
        <v>0</v>
      </c>
      <c r="AS27" s="8">
        <f t="shared" si="49"/>
        <v>5</v>
      </c>
      <c r="AT27" s="8">
        <f t="shared" si="45"/>
        <v>3</v>
      </c>
      <c r="AU27" s="8">
        <f t="shared" si="46"/>
        <v>17</v>
      </c>
      <c r="AV27" s="8">
        <f t="shared" si="47"/>
        <v>9</v>
      </c>
      <c r="AW27" s="8">
        <f t="shared" si="48"/>
        <v>4</v>
      </c>
      <c r="AX27" s="8">
        <f t="shared" si="7"/>
        <v>0</v>
      </c>
      <c r="AY27" s="8">
        <f t="shared" si="8"/>
        <v>1</v>
      </c>
      <c r="AZ27" s="8">
        <f t="shared" si="9"/>
        <v>0</v>
      </c>
      <c r="BA27" s="8">
        <f t="shared" si="10"/>
        <v>0</v>
      </c>
      <c r="BB27" s="8">
        <f t="shared" si="11"/>
        <v>0</v>
      </c>
      <c r="BC27" s="8">
        <f t="shared" si="12"/>
        <v>0</v>
      </c>
      <c r="BD27" s="8">
        <f t="shared" si="13"/>
        <v>1</v>
      </c>
      <c r="BE27" s="8">
        <f t="shared" si="14"/>
        <v>1</v>
      </c>
      <c r="BF27" s="8">
        <f t="shared" si="15"/>
        <v>1</v>
      </c>
      <c r="BG27" s="8">
        <f t="shared" si="16"/>
        <v>0</v>
      </c>
      <c r="BH27" s="8">
        <f t="shared" si="17"/>
        <v>0</v>
      </c>
      <c r="BI27" s="8">
        <f t="shared" si="18"/>
        <v>1</v>
      </c>
      <c r="BJ27" s="8">
        <f t="shared" si="19"/>
        <v>1</v>
      </c>
      <c r="BK27" s="8">
        <f t="shared" si="20"/>
        <v>1</v>
      </c>
      <c r="BL27" s="8">
        <f t="shared" si="21"/>
        <v>1</v>
      </c>
      <c r="BM27" s="8">
        <f t="shared" si="22"/>
        <v>0</v>
      </c>
      <c r="BN27" s="8">
        <f t="shared" si="23"/>
        <v>0</v>
      </c>
      <c r="BO27" s="8">
        <f t="shared" si="24"/>
        <v>1</v>
      </c>
      <c r="BP27" s="8">
        <f t="shared" si="25"/>
        <v>1</v>
      </c>
      <c r="BQ27" s="8">
        <f t="shared" si="26"/>
        <v>1</v>
      </c>
      <c r="BR27" s="8">
        <f t="shared" si="27"/>
        <v>1</v>
      </c>
      <c r="BS27" s="8">
        <f t="shared" si="28"/>
        <v>1</v>
      </c>
      <c r="BT27" s="8">
        <f t="shared" si="29"/>
        <v>0</v>
      </c>
      <c r="BU27" s="8">
        <f t="shared" si="30"/>
        <v>0</v>
      </c>
      <c r="BV27" s="8">
        <f t="shared" si="31"/>
        <v>1</v>
      </c>
      <c r="BW27" s="8">
        <f t="shared" si="32"/>
        <v>1</v>
      </c>
      <c r="BX27" s="8">
        <f t="shared" si="33"/>
        <v>1</v>
      </c>
      <c r="BY27" s="8">
        <f t="shared" si="34"/>
        <v>0</v>
      </c>
      <c r="BZ27" s="8">
        <f t="shared" si="35"/>
        <v>0</v>
      </c>
      <c r="CA27" s="8">
        <f t="shared" si="36"/>
        <v>1</v>
      </c>
      <c r="CB27" s="8">
        <f t="shared" si="37"/>
        <v>1</v>
      </c>
      <c r="CC27" s="8">
        <f t="shared" si="38"/>
        <v>1</v>
      </c>
      <c r="CD27" s="8">
        <f t="shared" si="39"/>
        <v>1</v>
      </c>
      <c r="CE27" s="8">
        <f t="shared" si="40"/>
        <v>1</v>
      </c>
      <c r="CF27" s="8">
        <f t="shared" si="41"/>
        <v>0</v>
      </c>
      <c r="CG27" s="8">
        <f t="shared" si="42"/>
        <v>0</v>
      </c>
    </row>
    <row r="28" spans="1:85" ht="19.5" customHeight="1" thickBot="1" x14ac:dyDescent="0.3">
      <c r="A28" s="11"/>
      <c r="B28" s="141" t="s">
        <v>162</v>
      </c>
      <c r="C28" s="151" t="s">
        <v>163</v>
      </c>
      <c r="D28" s="125">
        <v>13</v>
      </c>
      <c r="E28" s="126">
        <v>13</v>
      </c>
      <c r="F28" s="126" t="s">
        <v>119</v>
      </c>
      <c r="G28" s="126" t="s">
        <v>119</v>
      </c>
      <c r="H28" s="127">
        <v>13</v>
      </c>
      <c r="I28" s="125"/>
      <c r="J28" s="127"/>
      <c r="K28" s="40" t="s">
        <v>58</v>
      </c>
      <c r="L28" s="41" t="s">
        <v>10</v>
      </c>
      <c r="M28" s="41" t="s">
        <v>10</v>
      </c>
      <c r="N28" s="41" t="s">
        <v>20</v>
      </c>
      <c r="O28" s="41" t="s">
        <v>58</v>
      </c>
      <c r="P28" s="41" t="s">
        <v>119</v>
      </c>
      <c r="Q28" s="41" t="s">
        <v>119</v>
      </c>
      <c r="R28" s="41" t="s">
        <v>202</v>
      </c>
      <c r="S28" s="41" t="s">
        <v>205</v>
      </c>
      <c r="T28" s="41" t="s">
        <v>16</v>
      </c>
      <c r="U28" s="41" t="s">
        <v>16</v>
      </c>
      <c r="V28" s="41" t="s">
        <v>198</v>
      </c>
      <c r="W28" s="41" t="s">
        <v>119</v>
      </c>
      <c r="X28" s="41" t="s">
        <v>119</v>
      </c>
      <c r="Y28" s="41" t="s">
        <v>202</v>
      </c>
      <c r="Z28" s="41" t="s">
        <v>206</v>
      </c>
      <c r="AA28" s="41" t="s">
        <v>18</v>
      </c>
      <c r="AB28" s="41" t="s">
        <v>58</v>
      </c>
      <c r="AC28" s="41" t="s">
        <v>58</v>
      </c>
      <c r="AD28" s="41" t="s">
        <v>119</v>
      </c>
      <c r="AE28" s="41" t="s">
        <v>10</v>
      </c>
      <c r="AF28" s="41" t="s">
        <v>10</v>
      </c>
      <c r="AG28" s="41" t="s">
        <v>10</v>
      </c>
      <c r="AH28" s="41" t="s">
        <v>10</v>
      </c>
      <c r="AI28" s="41" t="s">
        <v>10</v>
      </c>
      <c r="AJ28" s="41" t="s">
        <v>201</v>
      </c>
      <c r="AK28" s="41" t="s">
        <v>119</v>
      </c>
      <c r="AL28" s="41" t="s">
        <v>16</v>
      </c>
      <c r="AM28" s="41" t="s">
        <v>305</v>
      </c>
      <c r="AN28" s="41" t="s">
        <v>191</v>
      </c>
      <c r="AO28" s="42" t="s">
        <v>304</v>
      </c>
      <c r="AP28" s="15">
        <f t="shared" si="5"/>
        <v>10</v>
      </c>
      <c r="AQ28" s="16">
        <f>COUNTIF(K28:AO28,"PAID")</f>
        <v>1</v>
      </c>
      <c r="AR28" s="17">
        <f t="shared" si="6"/>
        <v>0</v>
      </c>
      <c r="AS28" s="8">
        <f t="shared" si="49"/>
        <v>5</v>
      </c>
      <c r="AT28" s="8">
        <f t="shared" si="45"/>
        <v>7</v>
      </c>
      <c r="AU28" s="8">
        <f t="shared" si="46"/>
        <v>13</v>
      </c>
      <c r="AV28" s="8">
        <f t="shared" si="47"/>
        <v>7</v>
      </c>
      <c r="AW28" s="8">
        <f t="shared" si="48"/>
        <v>4</v>
      </c>
      <c r="AX28" s="8">
        <f t="shared" si="7"/>
        <v>1</v>
      </c>
      <c r="AY28" s="8">
        <f t="shared" si="8"/>
        <v>1</v>
      </c>
      <c r="AZ28" s="8">
        <f t="shared" si="9"/>
        <v>0</v>
      </c>
      <c r="BA28" s="8">
        <f t="shared" si="10"/>
        <v>0</v>
      </c>
      <c r="BB28" s="8">
        <f t="shared" si="11"/>
        <v>1</v>
      </c>
      <c r="BC28" s="8">
        <f t="shared" si="12"/>
        <v>0</v>
      </c>
      <c r="BD28" s="8">
        <f t="shared" si="13"/>
        <v>1</v>
      </c>
      <c r="BE28" s="8">
        <f t="shared" si="14"/>
        <v>1</v>
      </c>
      <c r="BF28" s="8">
        <f t="shared" si="15"/>
        <v>1</v>
      </c>
      <c r="BG28" s="8">
        <f t="shared" si="16"/>
        <v>0</v>
      </c>
      <c r="BH28" s="8">
        <f t="shared" si="17"/>
        <v>0</v>
      </c>
      <c r="BI28" s="8">
        <f t="shared" si="18"/>
        <v>0</v>
      </c>
      <c r="BJ28" s="8">
        <f t="shared" si="19"/>
        <v>1</v>
      </c>
      <c r="BK28" s="8">
        <f t="shared" si="20"/>
        <v>1</v>
      </c>
      <c r="BL28" s="8">
        <f t="shared" si="21"/>
        <v>1</v>
      </c>
      <c r="BM28" s="8">
        <f t="shared" si="22"/>
        <v>1</v>
      </c>
      <c r="BN28" s="8">
        <f t="shared" si="23"/>
        <v>1</v>
      </c>
      <c r="BO28" s="8">
        <f t="shared" si="24"/>
        <v>0</v>
      </c>
      <c r="BP28" s="8">
        <f t="shared" si="25"/>
        <v>0</v>
      </c>
      <c r="BQ28" s="8">
        <f t="shared" si="26"/>
        <v>1</v>
      </c>
      <c r="BR28" s="8">
        <f t="shared" si="27"/>
        <v>1</v>
      </c>
      <c r="BS28" s="8">
        <f t="shared" si="28"/>
        <v>1</v>
      </c>
      <c r="BT28" s="8">
        <f t="shared" si="29"/>
        <v>0</v>
      </c>
      <c r="BU28" s="8">
        <f t="shared" si="30"/>
        <v>0</v>
      </c>
      <c r="BV28" s="8">
        <f t="shared" si="31"/>
        <v>0</v>
      </c>
      <c r="BW28" s="8">
        <f t="shared" si="32"/>
        <v>1</v>
      </c>
      <c r="BX28" s="8">
        <f t="shared" si="33"/>
        <v>1</v>
      </c>
      <c r="BY28" s="8">
        <f t="shared" si="34"/>
        <v>1</v>
      </c>
      <c r="BZ28" s="8">
        <f t="shared" si="35"/>
        <v>1</v>
      </c>
      <c r="CA28" s="8">
        <f t="shared" si="36"/>
        <v>1</v>
      </c>
      <c r="CB28" s="8">
        <f t="shared" si="37"/>
        <v>0</v>
      </c>
      <c r="CC28" s="8">
        <f t="shared" si="38"/>
        <v>0</v>
      </c>
      <c r="CD28" s="8">
        <f t="shared" si="39"/>
        <v>1</v>
      </c>
      <c r="CE28" s="8">
        <f t="shared" si="40"/>
        <v>1</v>
      </c>
      <c r="CF28" s="8">
        <f t="shared" si="41"/>
        <v>1</v>
      </c>
      <c r="CG28" s="8">
        <f t="shared" si="42"/>
        <v>1</v>
      </c>
    </row>
    <row r="29" spans="1:85" ht="19.5" customHeight="1" x14ac:dyDescent="0.25">
      <c r="B29" s="104"/>
      <c r="C29" s="53"/>
      <c r="D29" s="35"/>
      <c r="E29" s="35"/>
      <c r="F29" s="35"/>
      <c r="G29" s="35"/>
      <c r="H29" s="35"/>
      <c r="I29" s="35"/>
      <c r="J29" s="35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111"/>
      <c r="AQ29" s="111"/>
      <c r="AR29" s="111"/>
    </row>
    <row r="30" spans="1:85" ht="19.5" customHeight="1" thickBot="1" x14ac:dyDescent="0.3">
      <c r="B30" s="110"/>
      <c r="C30" s="72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77"/>
      <c r="O30" s="35"/>
      <c r="P30" s="77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</row>
    <row r="31" spans="1:85" ht="24" customHeight="1" thickBot="1" x14ac:dyDescent="0.3">
      <c r="A31" s="61" t="s">
        <v>211</v>
      </c>
      <c r="B31" s="61" t="s">
        <v>170</v>
      </c>
      <c r="C31" s="119">
        <f>SUBTOTAL(103,C32:C48)</f>
        <v>17</v>
      </c>
      <c r="D31" s="43"/>
      <c r="E31" s="35"/>
      <c r="F31" s="35"/>
      <c r="G31" s="35"/>
      <c r="H31" s="35"/>
      <c r="I31" s="44"/>
      <c r="J31" s="35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106"/>
      <c r="AQ31" s="106"/>
      <c r="AR31" s="106"/>
    </row>
    <row r="32" spans="1:85" ht="19.5" customHeight="1" x14ac:dyDescent="0.25">
      <c r="A32" s="8" t="s">
        <v>188</v>
      </c>
      <c r="B32" s="4" t="s">
        <v>140</v>
      </c>
      <c r="C32" s="5" t="s">
        <v>59</v>
      </c>
      <c r="D32" s="37">
        <v>13</v>
      </c>
      <c r="E32" s="137" t="s">
        <v>119</v>
      </c>
      <c r="F32" s="137">
        <v>13</v>
      </c>
      <c r="G32" s="137">
        <v>13</v>
      </c>
      <c r="H32" s="138" t="s">
        <v>119</v>
      </c>
      <c r="I32" s="38"/>
      <c r="J32" s="138"/>
      <c r="K32" s="139" t="s">
        <v>27</v>
      </c>
      <c r="L32" s="38" t="s">
        <v>58</v>
      </c>
      <c r="M32" s="38" t="s">
        <v>21</v>
      </c>
      <c r="N32" s="38" t="s">
        <v>21</v>
      </c>
      <c r="O32" s="38" t="s">
        <v>21</v>
      </c>
      <c r="P32" s="38" t="s">
        <v>119</v>
      </c>
      <c r="Q32" s="38" t="s">
        <v>58</v>
      </c>
      <c r="R32" s="38" t="s">
        <v>119</v>
      </c>
      <c r="S32" s="38" t="s">
        <v>9</v>
      </c>
      <c r="T32" s="38" t="s">
        <v>9</v>
      </c>
      <c r="U32" s="38" t="s">
        <v>11</v>
      </c>
      <c r="V32" s="38" t="s">
        <v>11</v>
      </c>
      <c r="W32" s="38" t="s">
        <v>119</v>
      </c>
      <c r="X32" s="38" t="s">
        <v>58</v>
      </c>
      <c r="Y32" s="38" t="s">
        <v>20</v>
      </c>
      <c r="Z32" s="38" t="s">
        <v>20</v>
      </c>
      <c r="AA32" s="38" t="s">
        <v>20</v>
      </c>
      <c r="AB32" s="38" t="s">
        <v>20</v>
      </c>
      <c r="AC32" s="38" t="s">
        <v>20</v>
      </c>
      <c r="AD32" s="38" t="s">
        <v>119</v>
      </c>
      <c r="AE32" s="38" t="s">
        <v>58</v>
      </c>
      <c r="AF32" s="38" t="s">
        <v>19</v>
      </c>
      <c r="AG32" s="38" t="s">
        <v>19</v>
      </c>
      <c r="AH32" s="38" t="s">
        <v>19</v>
      </c>
      <c r="AI32" s="38" t="s">
        <v>119</v>
      </c>
      <c r="AJ32" s="38" t="s">
        <v>21</v>
      </c>
      <c r="AK32" s="38" t="s">
        <v>21</v>
      </c>
      <c r="AL32" s="38" t="s">
        <v>58</v>
      </c>
      <c r="AM32" s="38" t="s">
        <v>26</v>
      </c>
      <c r="AN32" s="38" t="s">
        <v>26</v>
      </c>
      <c r="AO32" s="39" t="s">
        <v>26</v>
      </c>
      <c r="AP32" s="9">
        <f t="shared" si="5"/>
        <v>10</v>
      </c>
      <c r="AQ32" s="10">
        <f t="shared" si="43"/>
        <v>0</v>
      </c>
      <c r="AR32" s="11">
        <f t="shared" si="6"/>
        <v>0</v>
      </c>
      <c r="AS32" s="8">
        <f t="shared" ref="AS32:AS47" si="50">MAX(FREQUENCY(COLUMN(AX32:CG32),(AX32:CG32&lt;&gt;1)*COLUMN(AX32:CG32))-1)</f>
        <v>5</v>
      </c>
      <c r="AT32" s="8">
        <f t="shared" ref="AT32" si="51">COUNTIF(K32:AO32,"8"&amp;"*")+COUNTIF(K32:AO32,"8")</f>
        <v>4</v>
      </c>
      <c r="AU32" s="8">
        <f t="shared" ref="AU32" si="52">COUNTIF(K32:AO32,"13"&amp;"*")+COUNTIF(K32:AO32,"13")</f>
        <v>17</v>
      </c>
      <c r="AX32" s="8">
        <f t="shared" ref="AX32:AX48" si="53">IF(COUNTIF(D32,"Off")+COUNTIF(D32,"Paid")+COUNTIF(D32,"Pl")+COUNTIF(D32,"PAID")+COUNTIF(D32,"PL")+COUNTIF(D32,"OFF")+COUNTIF(D32,""),0,1)</f>
        <v>1</v>
      </c>
      <c r="AY32" s="8">
        <f t="shared" ref="AY32:AY48" si="54">IF(COUNTIF(E32,"Off")+COUNTIF(E32,"Paid")+COUNTIF(E32,"Pl")+COUNTIF(E32,"PAID")+COUNTIF(E32,"PL")+COUNTIF(E32,"OFF")+COUNTIF(E32,""),0,1)</f>
        <v>0</v>
      </c>
      <c r="AZ32" s="8">
        <f t="shared" ref="AZ32:AZ48" si="55">IF(COUNTIF(F32,"Off")+COUNTIF(F32,"Paid")+COUNTIF(F32,"Pl")+COUNTIF(F32,"PAID")+COUNTIF(F32,"PL")+COUNTIF(F32,"OFF")+COUNTIF(F32,""),0,1)</f>
        <v>1</v>
      </c>
      <c r="BA32" s="8">
        <f t="shared" ref="BA32:BA48" si="56">IF(COUNTIF(G32,"Off")+COUNTIF(G32,"Paid")+COUNTIF(G32,"Pl")+COUNTIF(G32,"PAID")+COUNTIF(G32,"PL")+COUNTIF(G32,"OFF")+COUNTIF(G32,""),0,1)</f>
        <v>1</v>
      </c>
      <c r="BB32" s="8">
        <f t="shared" ref="BB32:BB48" si="57">IF(COUNTIF(H32,"Off")+COUNTIF(H32,"Paid")+COUNTIF(H32,"Pl")+COUNTIF(H32,"PAID")+COUNTIF(H32,"PL")+COUNTIF(H32,"OFF")+COUNTIF(H32,""),0,1)</f>
        <v>0</v>
      </c>
      <c r="BC32" s="8">
        <f t="shared" ref="BC32:BL37" si="58">IF(COUNTIF(K32,"Off")+COUNTIF(K32,"Paid")+COUNTIF(K32,"Pl")+COUNTIF(K32,"PAID")+COUNTIF(K32,"PL")+COUNTIF(K32,"OFF")+COUNTIF(K32,""),0,1)</f>
        <v>1</v>
      </c>
      <c r="BD32" s="8">
        <f t="shared" si="58"/>
        <v>0</v>
      </c>
      <c r="BE32" s="8">
        <f t="shared" si="58"/>
        <v>1</v>
      </c>
      <c r="BF32" s="8">
        <f t="shared" si="58"/>
        <v>1</v>
      </c>
      <c r="BG32" s="8">
        <f t="shared" si="58"/>
        <v>1</v>
      </c>
      <c r="BH32" s="8">
        <f t="shared" si="58"/>
        <v>0</v>
      </c>
      <c r="BI32" s="8">
        <f t="shared" si="58"/>
        <v>0</v>
      </c>
      <c r="BJ32" s="8">
        <f t="shared" si="58"/>
        <v>0</v>
      </c>
      <c r="BK32" s="8">
        <f t="shared" si="58"/>
        <v>1</v>
      </c>
      <c r="BL32" s="8">
        <f t="shared" si="58"/>
        <v>1</v>
      </c>
      <c r="BM32" s="8">
        <f t="shared" ref="BM32:BV37" si="59">IF(COUNTIF(U32,"Off")+COUNTIF(U32,"Paid")+COUNTIF(U32,"Pl")+COUNTIF(U32,"PAID")+COUNTIF(U32,"PL")+COUNTIF(U32,"OFF")+COUNTIF(U32,""),0,1)</f>
        <v>1</v>
      </c>
      <c r="BN32" s="8">
        <f t="shared" si="59"/>
        <v>1</v>
      </c>
      <c r="BO32" s="8">
        <f t="shared" si="59"/>
        <v>0</v>
      </c>
      <c r="BP32" s="8">
        <f t="shared" si="59"/>
        <v>0</v>
      </c>
      <c r="BQ32" s="8">
        <f t="shared" si="59"/>
        <v>1</v>
      </c>
      <c r="BR32" s="8">
        <f t="shared" si="59"/>
        <v>1</v>
      </c>
      <c r="BS32" s="8">
        <f t="shared" si="59"/>
        <v>1</v>
      </c>
      <c r="BT32" s="8">
        <f t="shared" si="59"/>
        <v>1</v>
      </c>
      <c r="BU32" s="8">
        <f t="shared" si="59"/>
        <v>1</v>
      </c>
      <c r="BV32" s="8">
        <f t="shared" si="59"/>
        <v>0</v>
      </c>
      <c r="BW32" s="8">
        <f t="shared" ref="BW32:CF37" si="60">IF(COUNTIF(AE32,"Off")+COUNTIF(AE32,"Paid")+COUNTIF(AE32,"Pl")+COUNTIF(AE32,"PAID")+COUNTIF(AE32,"PL")+COUNTIF(AE32,"OFF")+COUNTIF(AE32,""),0,1)</f>
        <v>0</v>
      </c>
      <c r="BX32" s="8">
        <f t="shared" si="60"/>
        <v>1</v>
      </c>
      <c r="BY32" s="8">
        <f t="shared" si="60"/>
        <v>1</v>
      </c>
      <c r="BZ32" s="8">
        <f t="shared" si="60"/>
        <v>1</v>
      </c>
      <c r="CA32" s="8">
        <f t="shared" si="60"/>
        <v>0</v>
      </c>
      <c r="CB32" s="8">
        <f t="shared" si="60"/>
        <v>1</v>
      </c>
      <c r="CC32" s="8">
        <f t="shared" si="60"/>
        <v>1</v>
      </c>
      <c r="CD32" s="8">
        <f t="shared" si="60"/>
        <v>0</v>
      </c>
      <c r="CE32" s="8">
        <f t="shared" si="60"/>
        <v>1</v>
      </c>
      <c r="CF32" s="8">
        <f t="shared" si="60"/>
        <v>1</v>
      </c>
      <c r="CG32" s="8">
        <f t="shared" ref="CG32:CG37" si="61">IF(COUNTIF(AO32,"Off")+COUNTIF(AO32,"Paid")+COUNTIF(AO32,"Pl")+COUNTIF(AO32,"PAID")+COUNTIF(AO32,"PL")+COUNTIF(AO32,"OFF")+COUNTIF(AO32,""),0,1)</f>
        <v>1</v>
      </c>
    </row>
    <row r="33" spans="1:89" ht="19.5" customHeight="1" x14ac:dyDescent="0.25">
      <c r="A33" s="8" t="s">
        <v>189</v>
      </c>
      <c r="B33" s="6" t="s">
        <v>141</v>
      </c>
      <c r="C33" s="7" t="s">
        <v>61</v>
      </c>
      <c r="D33" s="40" t="s">
        <v>58</v>
      </c>
      <c r="E33" s="41">
        <v>13</v>
      </c>
      <c r="F33" s="41">
        <v>13</v>
      </c>
      <c r="G33" s="41" t="s">
        <v>119</v>
      </c>
      <c r="H33" s="42">
        <v>13</v>
      </c>
      <c r="I33" s="41"/>
      <c r="J33" s="41"/>
      <c r="K33" s="40" t="s">
        <v>24</v>
      </c>
      <c r="L33" s="41" t="s">
        <v>58</v>
      </c>
      <c r="M33" s="41" t="s">
        <v>119</v>
      </c>
      <c r="N33" s="41" t="s">
        <v>9</v>
      </c>
      <c r="O33" s="41" t="s">
        <v>18</v>
      </c>
      <c r="P33" s="41" t="s">
        <v>24</v>
      </c>
      <c r="Q33" s="41" t="s">
        <v>119</v>
      </c>
      <c r="R33" s="41" t="s">
        <v>18</v>
      </c>
      <c r="S33" s="41" t="s">
        <v>25</v>
      </c>
      <c r="T33" s="41" t="s">
        <v>58</v>
      </c>
      <c r="U33" s="41" t="s">
        <v>9</v>
      </c>
      <c r="V33" s="41" t="s">
        <v>9</v>
      </c>
      <c r="W33" s="41" t="s">
        <v>9</v>
      </c>
      <c r="X33" s="41" t="s">
        <v>58</v>
      </c>
      <c r="Y33" s="41" t="s">
        <v>58</v>
      </c>
      <c r="Z33" s="41" t="s">
        <v>24</v>
      </c>
      <c r="AA33" s="41" t="s">
        <v>24</v>
      </c>
      <c r="AB33" s="41" t="s">
        <v>24</v>
      </c>
      <c r="AC33" s="41" t="s">
        <v>24</v>
      </c>
      <c r="AD33" s="41" t="s">
        <v>24</v>
      </c>
      <c r="AE33" s="41" t="s">
        <v>119</v>
      </c>
      <c r="AF33" s="41" t="s">
        <v>119</v>
      </c>
      <c r="AG33" s="41" t="s">
        <v>25</v>
      </c>
      <c r="AH33" s="41" t="s">
        <v>25</v>
      </c>
      <c r="AI33" s="41" t="s">
        <v>25</v>
      </c>
      <c r="AJ33" s="41" t="s">
        <v>25</v>
      </c>
      <c r="AK33" s="41" t="s">
        <v>119</v>
      </c>
      <c r="AL33" s="41" t="s">
        <v>58</v>
      </c>
      <c r="AM33" s="41" t="s">
        <v>27</v>
      </c>
      <c r="AN33" s="41" t="s">
        <v>27</v>
      </c>
      <c r="AO33" s="42" t="s">
        <v>27</v>
      </c>
      <c r="AP33" s="76">
        <f t="shared" si="5"/>
        <v>10</v>
      </c>
      <c r="AQ33" s="10">
        <f t="shared" si="43"/>
        <v>0</v>
      </c>
      <c r="AR33" s="11">
        <f t="shared" si="6"/>
        <v>0</v>
      </c>
      <c r="AS33" s="8">
        <f t="shared" si="50"/>
        <v>5</v>
      </c>
      <c r="AT33" s="8">
        <f t="shared" ref="AT33:AT48" si="62">COUNTIF(K33:AO33,"8"&amp;"*")+COUNTIF(K33:AO33,"8")</f>
        <v>4</v>
      </c>
      <c r="AU33" s="8">
        <f t="shared" ref="AU33:AU48" si="63">COUNTIF(K33:AO33,"13"&amp;"*")+COUNTIF(K33:AO33,"13")</f>
        <v>17</v>
      </c>
      <c r="AX33" s="8">
        <f t="shared" si="53"/>
        <v>0</v>
      </c>
      <c r="AY33" s="8">
        <f t="shared" si="54"/>
        <v>1</v>
      </c>
      <c r="AZ33" s="8">
        <f t="shared" si="55"/>
        <v>1</v>
      </c>
      <c r="BA33" s="8">
        <f t="shared" si="56"/>
        <v>0</v>
      </c>
      <c r="BB33" s="8">
        <f t="shared" si="57"/>
        <v>1</v>
      </c>
      <c r="BC33" s="8">
        <f t="shared" si="58"/>
        <v>1</v>
      </c>
      <c r="BD33" s="8">
        <f t="shared" si="58"/>
        <v>0</v>
      </c>
      <c r="BE33" s="8">
        <f t="shared" si="58"/>
        <v>0</v>
      </c>
      <c r="BF33" s="8">
        <f t="shared" si="58"/>
        <v>1</v>
      </c>
      <c r="BG33" s="8">
        <f t="shared" si="58"/>
        <v>1</v>
      </c>
      <c r="BH33" s="8">
        <f t="shared" si="58"/>
        <v>1</v>
      </c>
      <c r="BI33" s="8">
        <f t="shared" si="58"/>
        <v>0</v>
      </c>
      <c r="BJ33" s="8">
        <f t="shared" si="58"/>
        <v>1</v>
      </c>
      <c r="BK33" s="8">
        <f t="shared" si="58"/>
        <v>1</v>
      </c>
      <c r="BL33" s="8">
        <f t="shared" si="58"/>
        <v>0</v>
      </c>
      <c r="BM33" s="8">
        <f t="shared" si="59"/>
        <v>1</v>
      </c>
      <c r="BN33" s="8">
        <f t="shared" si="59"/>
        <v>1</v>
      </c>
      <c r="BO33" s="8">
        <f t="shared" si="59"/>
        <v>1</v>
      </c>
      <c r="BP33" s="8">
        <f t="shared" si="59"/>
        <v>0</v>
      </c>
      <c r="BQ33" s="8">
        <f t="shared" si="59"/>
        <v>0</v>
      </c>
      <c r="BR33" s="8">
        <f t="shared" si="59"/>
        <v>1</v>
      </c>
      <c r="BS33" s="8">
        <f t="shared" si="59"/>
        <v>1</v>
      </c>
      <c r="BT33" s="8">
        <f t="shared" si="59"/>
        <v>1</v>
      </c>
      <c r="BU33" s="8">
        <f t="shared" si="59"/>
        <v>1</v>
      </c>
      <c r="BV33" s="8">
        <f t="shared" si="59"/>
        <v>1</v>
      </c>
      <c r="BW33" s="8">
        <f t="shared" si="60"/>
        <v>0</v>
      </c>
      <c r="BX33" s="8">
        <f t="shared" si="60"/>
        <v>0</v>
      </c>
      <c r="BY33" s="8">
        <f t="shared" si="60"/>
        <v>1</v>
      </c>
      <c r="BZ33" s="8">
        <f t="shared" si="60"/>
        <v>1</v>
      </c>
      <c r="CA33" s="8">
        <f t="shared" si="60"/>
        <v>1</v>
      </c>
      <c r="CB33" s="8">
        <f t="shared" si="60"/>
        <v>1</v>
      </c>
      <c r="CC33" s="8">
        <f t="shared" si="60"/>
        <v>0</v>
      </c>
      <c r="CD33" s="8">
        <f t="shared" si="60"/>
        <v>0</v>
      </c>
      <c r="CE33" s="8">
        <f t="shared" si="60"/>
        <v>1</v>
      </c>
      <c r="CF33" s="8">
        <f t="shared" si="60"/>
        <v>1</v>
      </c>
      <c r="CG33" s="8">
        <f t="shared" si="61"/>
        <v>1</v>
      </c>
    </row>
    <row r="34" spans="1:89" ht="19.5" customHeight="1" x14ac:dyDescent="0.25">
      <c r="A34" s="8" t="s">
        <v>188</v>
      </c>
      <c r="B34" s="6" t="s">
        <v>142</v>
      </c>
      <c r="C34" s="7" t="s">
        <v>62</v>
      </c>
      <c r="D34" s="40" t="s">
        <v>119</v>
      </c>
      <c r="E34" s="41">
        <v>13</v>
      </c>
      <c r="F34" s="41">
        <v>13</v>
      </c>
      <c r="G34" s="41" t="s">
        <v>119</v>
      </c>
      <c r="H34" s="42">
        <v>13</v>
      </c>
      <c r="I34" s="41"/>
      <c r="J34" s="41"/>
      <c r="K34" s="40" t="s">
        <v>20</v>
      </c>
      <c r="L34" s="41" t="s">
        <v>119</v>
      </c>
      <c r="M34" s="41" t="s">
        <v>25</v>
      </c>
      <c r="N34" s="41" t="s">
        <v>25</v>
      </c>
      <c r="O34" s="41" t="s">
        <v>25</v>
      </c>
      <c r="P34" s="41" t="s">
        <v>119</v>
      </c>
      <c r="Q34" s="41" t="s">
        <v>119</v>
      </c>
      <c r="R34" s="41" t="s">
        <v>28</v>
      </c>
      <c r="S34" s="41" t="s">
        <v>28</v>
      </c>
      <c r="T34" s="41" t="s">
        <v>58</v>
      </c>
      <c r="U34" s="41" t="s">
        <v>26</v>
      </c>
      <c r="V34" s="41" t="s">
        <v>26</v>
      </c>
      <c r="W34" s="41" t="s">
        <v>119</v>
      </c>
      <c r="X34" s="41" t="s">
        <v>24</v>
      </c>
      <c r="Y34" s="41" t="s">
        <v>24</v>
      </c>
      <c r="Z34" s="41" t="s">
        <v>119</v>
      </c>
      <c r="AA34" s="41" t="s">
        <v>119</v>
      </c>
      <c r="AB34" s="41" t="s">
        <v>25</v>
      </c>
      <c r="AC34" s="41" t="s">
        <v>25</v>
      </c>
      <c r="AD34" s="41" t="s">
        <v>25</v>
      </c>
      <c r="AE34" s="41" t="s">
        <v>119</v>
      </c>
      <c r="AF34" s="41" t="s">
        <v>26</v>
      </c>
      <c r="AG34" s="41" t="s">
        <v>26</v>
      </c>
      <c r="AH34" s="41" t="s">
        <v>26</v>
      </c>
      <c r="AI34" s="41" t="s">
        <v>78</v>
      </c>
      <c r="AJ34" s="41" t="s">
        <v>58</v>
      </c>
      <c r="AK34" s="41" t="s">
        <v>78</v>
      </c>
      <c r="AL34" s="41" t="s">
        <v>21</v>
      </c>
      <c r="AM34" s="41" t="s">
        <v>21</v>
      </c>
      <c r="AN34" s="41" t="s">
        <v>21</v>
      </c>
      <c r="AO34" s="42" t="s">
        <v>119</v>
      </c>
      <c r="AP34" s="75">
        <f t="shared" si="5"/>
        <v>10</v>
      </c>
      <c r="AQ34" s="13">
        <f t="shared" si="43"/>
        <v>2</v>
      </c>
      <c r="AR34" s="14">
        <f t="shared" si="6"/>
        <v>0</v>
      </c>
      <c r="AS34" s="8">
        <f t="shared" si="50"/>
        <v>3</v>
      </c>
      <c r="AT34" s="8">
        <f t="shared" si="62"/>
        <v>0</v>
      </c>
      <c r="AU34" s="8">
        <f t="shared" si="63"/>
        <v>19</v>
      </c>
      <c r="AX34" s="8">
        <f t="shared" si="53"/>
        <v>0</v>
      </c>
      <c r="AY34" s="8">
        <f t="shared" si="54"/>
        <v>1</v>
      </c>
      <c r="AZ34" s="8">
        <f t="shared" si="55"/>
        <v>1</v>
      </c>
      <c r="BA34" s="8">
        <f t="shared" si="56"/>
        <v>0</v>
      </c>
      <c r="BB34" s="8">
        <f t="shared" si="57"/>
        <v>1</v>
      </c>
      <c r="BC34" s="8">
        <f t="shared" si="58"/>
        <v>1</v>
      </c>
      <c r="BD34" s="8">
        <f t="shared" si="58"/>
        <v>0</v>
      </c>
      <c r="BE34" s="8">
        <f t="shared" si="58"/>
        <v>1</v>
      </c>
      <c r="BF34" s="8">
        <f t="shared" si="58"/>
        <v>1</v>
      </c>
      <c r="BG34" s="8">
        <f t="shared" si="58"/>
        <v>1</v>
      </c>
      <c r="BH34" s="8">
        <f t="shared" si="58"/>
        <v>0</v>
      </c>
      <c r="BI34" s="8">
        <f t="shared" si="58"/>
        <v>0</v>
      </c>
      <c r="BJ34" s="8">
        <f t="shared" si="58"/>
        <v>1</v>
      </c>
      <c r="BK34" s="8">
        <f t="shared" si="58"/>
        <v>1</v>
      </c>
      <c r="BL34" s="8">
        <f t="shared" si="58"/>
        <v>0</v>
      </c>
      <c r="BM34" s="8">
        <f t="shared" si="59"/>
        <v>1</v>
      </c>
      <c r="BN34" s="8">
        <f t="shared" si="59"/>
        <v>1</v>
      </c>
      <c r="BO34" s="8">
        <f t="shared" si="59"/>
        <v>0</v>
      </c>
      <c r="BP34" s="8">
        <f t="shared" si="59"/>
        <v>1</v>
      </c>
      <c r="BQ34" s="8">
        <f t="shared" si="59"/>
        <v>1</v>
      </c>
      <c r="BR34" s="8">
        <f t="shared" si="59"/>
        <v>0</v>
      </c>
      <c r="BS34" s="8">
        <f t="shared" si="59"/>
        <v>0</v>
      </c>
      <c r="BT34" s="8">
        <f t="shared" si="59"/>
        <v>1</v>
      </c>
      <c r="BU34" s="8">
        <f t="shared" si="59"/>
        <v>1</v>
      </c>
      <c r="BV34" s="8">
        <f t="shared" si="59"/>
        <v>1</v>
      </c>
      <c r="BW34" s="8">
        <f t="shared" si="60"/>
        <v>0</v>
      </c>
      <c r="BX34" s="8">
        <f t="shared" si="60"/>
        <v>1</v>
      </c>
      <c r="BY34" s="8">
        <f t="shared" si="60"/>
        <v>1</v>
      </c>
      <c r="BZ34" s="8">
        <f t="shared" si="60"/>
        <v>1</v>
      </c>
      <c r="CA34" s="8">
        <f t="shared" si="60"/>
        <v>0</v>
      </c>
      <c r="CB34" s="8">
        <f t="shared" si="60"/>
        <v>0</v>
      </c>
      <c r="CC34" s="8">
        <f t="shared" si="60"/>
        <v>0</v>
      </c>
      <c r="CD34" s="8">
        <f t="shared" si="60"/>
        <v>1</v>
      </c>
      <c r="CE34" s="8">
        <f t="shared" si="60"/>
        <v>1</v>
      </c>
      <c r="CF34" s="8">
        <f t="shared" si="60"/>
        <v>1</v>
      </c>
      <c r="CG34" s="8">
        <f t="shared" si="61"/>
        <v>0</v>
      </c>
    </row>
    <row r="35" spans="1:89" ht="19.5" customHeight="1" x14ac:dyDescent="0.25">
      <c r="A35" s="8" t="s">
        <v>190</v>
      </c>
      <c r="B35" s="6" t="s">
        <v>143</v>
      </c>
      <c r="C35" s="7" t="s">
        <v>63</v>
      </c>
      <c r="D35" s="40">
        <v>13</v>
      </c>
      <c r="E35" s="41">
        <v>13</v>
      </c>
      <c r="F35" s="41" t="s">
        <v>58</v>
      </c>
      <c r="G35" s="41" t="s">
        <v>58</v>
      </c>
      <c r="H35" s="42">
        <v>13</v>
      </c>
      <c r="I35" s="41"/>
      <c r="J35" s="41"/>
      <c r="K35" s="40" t="s">
        <v>28</v>
      </c>
      <c r="L35" s="41" t="s">
        <v>28</v>
      </c>
      <c r="M35" s="41" t="s">
        <v>58</v>
      </c>
      <c r="N35" s="41" t="s">
        <v>18</v>
      </c>
      <c r="O35" s="41" t="s">
        <v>58</v>
      </c>
      <c r="P35" s="41" t="s">
        <v>11</v>
      </c>
      <c r="Q35" s="41" t="s">
        <v>11</v>
      </c>
      <c r="R35" s="41" t="s">
        <v>11</v>
      </c>
      <c r="S35" s="41" t="s">
        <v>119</v>
      </c>
      <c r="T35" s="41" t="s">
        <v>22</v>
      </c>
      <c r="U35" s="41" t="s">
        <v>18</v>
      </c>
      <c r="V35" s="41" t="s">
        <v>58</v>
      </c>
      <c r="W35" s="41" t="s">
        <v>27</v>
      </c>
      <c r="X35" s="41" t="s">
        <v>27</v>
      </c>
      <c r="Y35" s="41" t="s">
        <v>25</v>
      </c>
      <c r="Z35" s="41" t="s">
        <v>25</v>
      </c>
      <c r="AA35" s="41" t="s">
        <v>25</v>
      </c>
      <c r="AB35" s="41" t="s">
        <v>119</v>
      </c>
      <c r="AC35" s="41" t="s">
        <v>58</v>
      </c>
      <c r="AD35" s="41" t="s">
        <v>29</v>
      </c>
      <c r="AE35" s="41" t="s">
        <v>29</v>
      </c>
      <c r="AF35" s="41" t="s">
        <v>18</v>
      </c>
      <c r="AG35" s="41" t="s">
        <v>20</v>
      </c>
      <c r="AH35" s="41" t="s">
        <v>20</v>
      </c>
      <c r="AI35" s="41" t="s">
        <v>119</v>
      </c>
      <c r="AJ35" s="41" t="s">
        <v>58</v>
      </c>
      <c r="AK35" s="41" t="s">
        <v>19</v>
      </c>
      <c r="AL35" s="41" t="s">
        <v>19</v>
      </c>
      <c r="AM35" s="41" t="s">
        <v>19</v>
      </c>
      <c r="AN35" s="41" t="s">
        <v>119</v>
      </c>
      <c r="AO35" s="42" t="s">
        <v>25</v>
      </c>
      <c r="AP35" s="9">
        <f t="shared" si="5"/>
        <v>9</v>
      </c>
      <c r="AQ35" s="10">
        <f t="shared" si="43"/>
        <v>0</v>
      </c>
      <c r="AR35" s="11">
        <f t="shared" si="6"/>
        <v>0</v>
      </c>
      <c r="AS35" s="8">
        <f t="shared" si="50"/>
        <v>5</v>
      </c>
      <c r="AT35" s="8">
        <f t="shared" si="62"/>
        <v>3</v>
      </c>
      <c r="AU35" s="8">
        <f t="shared" si="63"/>
        <v>19</v>
      </c>
      <c r="AX35" s="8">
        <f t="shared" si="53"/>
        <v>1</v>
      </c>
      <c r="AY35" s="8">
        <f t="shared" si="54"/>
        <v>1</v>
      </c>
      <c r="AZ35" s="8">
        <f t="shared" si="55"/>
        <v>0</v>
      </c>
      <c r="BA35" s="8">
        <f t="shared" si="56"/>
        <v>0</v>
      </c>
      <c r="BB35" s="8">
        <f t="shared" si="57"/>
        <v>1</v>
      </c>
      <c r="BC35" s="8">
        <f t="shared" si="58"/>
        <v>1</v>
      </c>
      <c r="BD35" s="8">
        <f t="shared" si="58"/>
        <v>1</v>
      </c>
      <c r="BE35" s="8">
        <f t="shared" si="58"/>
        <v>0</v>
      </c>
      <c r="BF35" s="8">
        <f t="shared" si="58"/>
        <v>1</v>
      </c>
      <c r="BG35" s="8">
        <f t="shared" si="58"/>
        <v>0</v>
      </c>
      <c r="BH35" s="8">
        <f t="shared" si="58"/>
        <v>1</v>
      </c>
      <c r="BI35" s="8">
        <f t="shared" si="58"/>
        <v>1</v>
      </c>
      <c r="BJ35" s="8">
        <f t="shared" si="58"/>
        <v>1</v>
      </c>
      <c r="BK35" s="8">
        <f t="shared" si="58"/>
        <v>0</v>
      </c>
      <c r="BL35" s="8">
        <f t="shared" si="58"/>
        <v>1</v>
      </c>
      <c r="BM35" s="8">
        <f t="shared" si="59"/>
        <v>1</v>
      </c>
      <c r="BN35" s="8">
        <f t="shared" si="59"/>
        <v>0</v>
      </c>
      <c r="BO35" s="8">
        <f t="shared" si="59"/>
        <v>1</v>
      </c>
      <c r="BP35" s="8">
        <f t="shared" si="59"/>
        <v>1</v>
      </c>
      <c r="BQ35" s="8">
        <f t="shared" si="59"/>
        <v>1</v>
      </c>
      <c r="BR35" s="8">
        <f t="shared" si="59"/>
        <v>1</v>
      </c>
      <c r="BS35" s="8">
        <f t="shared" si="59"/>
        <v>1</v>
      </c>
      <c r="BT35" s="8">
        <f t="shared" si="59"/>
        <v>0</v>
      </c>
      <c r="BU35" s="8">
        <f t="shared" si="59"/>
        <v>0</v>
      </c>
      <c r="BV35" s="8">
        <f t="shared" si="59"/>
        <v>1</v>
      </c>
      <c r="BW35" s="8">
        <f t="shared" si="60"/>
        <v>1</v>
      </c>
      <c r="BX35" s="8">
        <f t="shared" si="60"/>
        <v>1</v>
      </c>
      <c r="BY35" s="8">
        <f t="shared" si="60"/>
        <v>1</v>
      </c>
      <c r="BZ35" s="8">
        <f t="shared" si="60"/>
        <v>1</v>
      </c>
      <c r="CA35" s="8">
        <f t="shared" si="60"/>
        <v>0</v>
      </c>
      <c r="CB35" s="8">
        <f t="shared" si="60"/>
        <v>0</v>
      </c>
      <c r="CC35" s="8">
        <f t="shared" si="60"/>
        <v>1</v>
      </c>
      <c r="CD35" s="8">
        <f t="shared" si="60"/>
        <v>1</v>
      </c>
      <c r="CE35" s="8">
        <f t="shared" si="60"/>
        <v>1</v>
      </c>
      <c r="CF35" s="8">
        <f t="shared" si="60"/>
        <v>0</v>
      </c>
      <c r="CG35" s="8">
        <f t="shared" si="61"/>
        <v>1</v>
      </c>
      <c r="CK35" s="80"/>
    </row>
    <row r="36" spans="1:89" ht="19.5" customHeight="1" x14ac:dyDescent="0.25">
      <c r="A36" s="8" t="s">
        <v>189</v>
      </c>
      <c r="B36" s="6" t="s">
        <v>144</v>
      </c>
      <c r="C36" s="7" t="s">
        <v>65</v>
      </c>
      <c r="D36" s="40">
        <v>13</v>
      </c>
      <c r="E36" s="41">
        <v>13</v>
      </c>
      <c r="F36" s="41">
        <v>13</v>
      </c>
      <c r="G36" s="41">
        <v>13</v>
      </c>
      <c r="H36" s="42" t="s">
        <v>58</v>
      </c>
      <c r="I36" s="41"/>
      <c r="J36" s="41"/>
      <c r="K36" s="40" t="s">
        <v>58</v>
      </c>
      <c r="L36" s="174" t="s">
        <v>58</v>
      </c>
      <c r="M36" s="174" t="s">
        <v>58</v>
      </c>
      <c r="N36" s="41" t="s">
        <v>119</v>
      </c>
      <c r="O36" s="41" t="s">
        <v>9</v>
      </c>
      <c r="P36" s="41" t="s">
        <v>9</v>
      </c>
      <c r="Q36" s="41" t="s">
        <v>119</v>
      </c>
      <c r="R36" s="41" t="s">
        <v>119</v>
      </c>
      <c r="S36" s="41" t="s">
        <v>26</v>
      </c>
      <c r="T36" s="41" t="s">
        <v>26</v>
      </c>
      <c r="U36" s="41" t="s">
        <v>24</v>
      </c>
      <c r="V36" s="174" t="s">
        <v>78</v>
      </c>
      <c r="W36" s="41" t="s">
        <v>58</v>
      </c>
      <c r="X36" s="41" t="s">
        <v>58</v>
      </c>
      <c r="Y36" s="41" t="s">
        <v>27</v>
      </c>
      <c r="Z36" s="41" t="s">
        <v>27</v>
      </c>
      <c r="AA36" s="41" t="s">
        <v>27</v>
      </c>
      <c r="AB36" s="41" t="s">
        <v>27</v>
      </c>
      <c r="AC36" s="41" t="s">
        <v>27</v>
      </c>
      <c r="AD36" s="41" t="s">
        <v>119</v>
      </c>
      <c r="AE36" s="41" t="s">
        <v>9</v>
      </c>
      <c r="AF36" s="41" t="s">
        <v>9</v>
      </c>
      <c r="AG36" s="41" t="s">
        <v>9</v>
      </c>
      <c r="AH36" s="41" t="s">
        <v>119</v>
      </c>
      <c r="AI36" s="174" t="s">
        <v>58</v>
      </c>
      <c r="AJ36" s="41" t="s">
        <v>26</v>
      </c>
      <c r="AK36" s="41" t="s">
        <v>26</v>
      </c>
      <c r="AL36" s="41" t="s">
        <v>26</v>
      </c>
      <c r="AM36" s="41" t="s">
        <v>119</v>
      </c>
      <c r="AN36" s="41" t="s">
        <v>119</v>
      </c>
      <c r="AO36" s="42" t="s">
        <v>21</v>
      </c>
      <c r="AP36" s="75">
        <f t="shared" si="5"/>
        <v>13</v>
      </c>
      <c r="AQ36" s="13">
        <f t="shared" si="43"/>
        <v>1</v>
      </c>
      <c r="AR36" s="14">
        <f t="shared" si="6"/>
        <v>0</v>
      </c>
      <c r="AS36" s="8">
        <f t="shared" si="50"/>
        <v>5</v>
      </c>
      <c r="AT36" s="8">
        <f t="shared" si="62"/>
        <v>5</v>
      </c>
      <c r="AU36" s="8">
        <f t="shared" si="63"/>
        <v>12</v>
      </c>
      <c r="AX36" s="8">
        <f t="shared" si="53"/>
        <v>1</v>
      </c>
      <c r="AY36" s="8">
        <f t="shared" si="54"/>
        <v>1</v>
      </c>
      <c r="AZ36" s="8">
        <f t="shared" si="55"/>
        <v>1</v>
      </c>
      <c r="BA36" s="8">
        <f t="shared" si="56"/>
        <v>1</v>
      </c>
      <c r="BB36" s="8">
        <f t="shared" si="57"/>
        <v>0</v>
      </c>
      <c r="BC36" s="8">
        <f t="shared" si="58"/>
        <v>0</v>
      </c>
      <c r="BD36" s="8">
        <f t="shared" si="58"/>
        <v>0</v>
      </c>
      <c r="BE36" s="8">
        <f t="shared" si="58"/>
        <v>0</v>
      </c>
      <c r="BF36" s="8">
        <f t="shared" si="58"/>
        <v>0</v>
      </c>
      <c r="BG36" s="8">
        <f t="shared" si="58"/>
        <v>1</v>
      </c>
      <c r="BH36" s="8">
        <f t="shared" si="58"/>
        <v>1</v>
      </c>
      <c r="BI36" s="8">
        <f t="shared" si="58"/>
        <v>0</v>
      </c>
      <c r="BJ36" s="8">
        <f t="shared" si="58"/>
        <v>0</v>
      </c>
      <c r="BK36" s="8">
        <f t="shared" si="58"/>
        <v>1</v>
      </c>
      <c r="BL36" s="8">
        <f t="shared" si="58"/>
        <v>1</v>
      </c>
      <c r="BM36" s="8">
        <f t="shared" si="59"/>
        <v>1</v>
      </c>
      <c r="BN36" s="8">
        <f t="shared" si="59"/>
        <v>0</v>
      </c>
      <c r="BO36" s="8">
        <f t="shared" si="59"/>
        <v>0</v>
      </c>
      <c r="BP36" s="8">
        <f t="shared" si="59"/>
        <v>0</v>
      </c>
      <c r="BQ36" s="8">
        <f t="shared" si="59"/>
        <v>1</v>
      </c>
      <c r="BR36" s="8">
        <f t="shared" si="59"/>
        <v>1</v>
      </c>
      <c r="BS36" s="8">
        <f t="shared" si="59"/>
        <v>1</v>
      </c>
      <c r="BT36" s="8">
        <f t="shared" si="59"/>
        <v>1</v>
      </c>
      <c r="BU36" s="8">
        <f t="shared" si="59"/>
        <v>1</v>
      </c>
      <c r="BV36" s="8">
        <f t="shared" si="59"/>
        <v>0</v>
      </c>
      <c r="BW36" s="8">
        <f t="shared" si="60"/>
        <v>1</v>
      </c>
      <c r="BX36" s="8">
        <f t="shared" si="60"/>
        <v>1</v>
      </c>
      <c r="BY36" s="8">
        <f t="shared" si="60"/>
        <v>1</v>
      </c>
      <c r="BZ36" s="8">
        <f t="shared" si="60"/>
        <v>0</v>
      </c>
      <c r="CA36" s="8">
        <f t="shared" si="60"/>
        <v>0</v>
      </c>
      <c r="CB36" s="8">
        <f t="shared" si="60"/>
        <v>1</v>
      </c>
      <c r="CC36" s="8">
        <f t="shared" si="60"/>
        <v>1</v>
      </c>
      <c r="CD36" s="8">
        <f t="shared" si="60"/>
        <v>1</v>
      </c>
      <c r="CE36" s="8">
        <f t="shared" si="60"/>
        <v>0</v>
      </c>
      <c r="CF36" s="8">
        <f t="shared" si="60"/>
        <v>0</v>
      </c>
      <c r="CG36" s="8">
        <f t="shared" si="61"/>
        <v>1</v>
      </c>
    </row>
    <row r="37" spans="1:89" ht="19.5" customHeight="1" x14ac:dyDescent="0.25">
      <c r="A37" s="8" t="s">
        <v>188</v>
      </c>
      <c r="B37" s="58" t="s">
        <v>145</v>
      </c>
      <c r="C37" s="7" t="s">
        <v>66</v>
      </c>
      <c r="D37" s="40">
        <v>8</v>
      </c>
      <c r="E37" s="41">
        <v>8</v>
      </c>
      <c r="F37" s="41">
        <v>8</v>
      </c>
      <c r="G37" s="41">
        <v>8</v>
      </c>
      <c r="H37" s="42" t="s">
        <v>58</v>
      </c>
      <c r="I37" s="41"/>
      <c r="J37" s="41"/>
      <c r="K37" s="40" t="s">
        <v>58</v>
      </c>
      <c r="L37" s="41" t="s">
        <v>26</v>
      </c>
      <c r="M37" s="41" t="s">
        <v>28</v>
      </c>
      <c r="N37" s="41" t="s">
        <v>28</v>
      </c>
      <c r="O37" s="41" t="s">
        <v>20</v>
      </c>
      <c r="P37" s="41" t="s">
        <v>119</v>
      </c>
      <c r="Q37" s="41" t="s">
        <v>26</v>
      </c>
      <c r="R37" s="41" t="s">
        <v>26</v>
      </c>
      <c r="S37" s="41" t="s">
        <v>24</v>
      </c>
      <c r="T37" s="41" t="s">
        <v>24</v>
      </c>
      <c r="U37" s="41" t="s">
        <v>58</v>
      </c>
      <c r="V37" s="41" t="s">
        <v>25</v>
      </c>
      <c r="W37" s="41" t="s">
        <v>21</v>
      </c>
      <c r="X37" s="41" t="s">
        <v>21</v>
      </c>
      <c r="Y37" s="41" t="s">
        <v>21</v>
      </c>
      <c r="Z37" s="41" t="s">
        <v>21</v>
      </c>
      <c r="AA37" s="41" t="s">
        <v>119</v>
      </c>
      <c r="AB37" s="41" t="s">
        <v>58</v>
      </c>
      <c r="AC37" s="41" t="s">
        <v>119</v>
      </c>
      <c r="AD37" s="41" t="s">
        <v>27</v>
      </c>
      <c r="AE37" s="41" t="s">
        <v>27</v>
      </c>
      <c r="AF37" s="41" t="s">
        <v>27</v>
      </c>
      <c r="AG37" s="41" t="s">
        <v>27</v>
      </c>
      <c r="AH37" s="174" t="s">
        <v>78</v>
      </c>
      <c r="AI37" s="41" t="s">
        <v>58</v>
      </c>
      <c r="AJ37" s="41" t="s">
        <v>58</v>
      </c>
      <c r="AK37" s="41" t="s">
        <v>9</v>
      </c>
      <c r="AL37" s="41" t="s">
        <v>9</v>
      </c>
      <c r="AM37" s="41" t="s">
        <v>24</v>
      </c>
      <c r="AN37" s="41" t="s">
        <v>24</v>
      </c>
      <c r="AO37" s="42" t="s">
        <v>24</v>
      </c>
      <c r="AP37" s="75">
        <f t="shared" si="5"/>
        <v>8</v>
      </c>
      <c r="AQ37" s="13">
        <f t="shared" si="43"/>
        <v>1</v>
      </c>
      <c r="AR37" s="17">
        <f t="shared" si="6"/>
        <v>0</v>
      </c>
      <c r="AS37" s="8">
        <f t="shared" si="50"/>
        <v>5</v>
      </c>
      <c r="AT37" s="8">
        <f t="shared" si="62"/>
        <v>2</v>
      </c>
      <c r="AU37" s="8">
        <f t="shared" si="63"/>
        <v>20</v>
      </c>
      <c r="AX37" s="8">
        <f t="shared" si="53"/>
        <v>1</v>
      </c>
      <c r="AY37" s="8">
        <f t="shared" si="54"/>
        <v>1</v>
      </c>
      <c r="AZ37" s="8">
        <f t="shared" si="55"/>
        <v>1</v>
      </c>
      <c r="BA37" s="8">
        <f t="shared" si="56"/>
        <v>1</v>
      </c>
      <c r="BB37" s="8">
        <f t="shared" si="57"/>
        <v>0</v>
      </c>
      <c r="BC37" s="8">
        <f t="shared" si="58"/>
        <v>0</v>
      </c>
      <c r="BD37" s="8">
        <f t="shared" si="58"/>
        <v>1</v>
      </c>
      <c r="BE37" s="8">
        <f t="shared" si="58"/>
        <v>1</v>
      </c>
      <c r="BF37" s="8">
        <f t="shared" si="58"/>
        <v>1</v>
      </c>
      <c r="BG37" s="8">
        <f t="shared" si="58"/>
        <v>1</v>
      </c>
      <c r="BH37" s="8">
        <f t="shared" si="58"/>
        <v>0</v>
      </c>
      <c r="BI37" s="8">
        <f t="shared" si="58"/>
        <v>1</v>
      </c>
      <c r="BJ37" s="8">
        <f t="shared" si="58"/>
        <v>1</v>
      </c>
      <c r="BK37" s="8">
        <f t="shared" si="58"/>
        <v>1</v>
      </c>
      <c r="BL37" s="8">
        <f t="shared" si="58"/>
        <v>1</v>
      </c>
      <c r="BM37" s="8">
        <f t="shared" si="59"/>
        <v>0</v>
      </c>
      <c r="BN37" s="8">
        <f t="shared" si="59"/>
        <v>1</v>
      </c>
      <c r="BO37" s="8">
        <f t="shared" si="59"/>
        <v>1</v>
      </c>
      <c r="BP37" s="8">
        <f t="shared" si="59"/>
        <v>1</v>
      </c>
      <c r="BQ37" s="8">
        <f t="shared" si="59"/>
        <v>1</v>
      </c>
      <c r="BR37" s="8">
        <f t="shared" si="59"/>
        <v>1</v>
      </c>
      <c r="BS37" s="8">
        <f t="shared" si="59"/>
        <v>0</v>
      </c>
      <c r="BT37" s="8">
        <f t="shared" si="59"/>
        <v>0</v>
      </c>
      <c r="BU37" s="8">
        <f t="shared" si="59"/>
        <v>0</v>
      </c>
      <c r="BV37" s="8">
        <f t="shared" si="59"/>
        <v>1</v>
      </c>
      <c r="BW37" s="8">
        <f t="shared" si="60"/>
        <v>1</v>
      </c>
      <c r="BX37" s="8">
        <f t="shared" si="60"/>
        <v>1</v>
      </c>
      <c r="BY37" s="8">
        <f t="shared" si="60"/>
        <v>1</v>
      </c>
      <c r="BZ37" s="8">
        <f t="shared" si="60"/>
        <v>0</v>
      </c>
      <c r="CA37" s="8">
        <f t="shared" si="60"/>
        <v>0</v>
      </c>
      <c r="CB37" s="8">
        <f t="shared" si="60"/>
        <v>0</v>
      </c>
      <c r="CC37" s="8">
        <f t="shared" si="60"/>
        <v>1</v>
      </c>
      <c r="CD37" s="8">
        <f t="shared" si="60"/>
        <v>1</v>
      </c>
      <c r="CE37" s="8">
        <f t="shared" si="60"/>
        <v>1</v>
      </c>
      <c r="CF37" s="8">
        <f t="shared" si="60"/>
        <v>1</v>
      </c>
      <c r="CG37" s="8">
        <f t="shared" si="61"/>
        <v>1</v>
      </c>
    </row>
    <row r="38" spans="1:89" ht="19.5" customHeight="1" x14ac:dyDescent="0.25">
      <c r="A38" s="8" t="s">
        <v>188</v>
      </c>
      <c r="B38" s="58" t="s">
        <v>146</v>
      </c>
      <c r="C38" s="7" t="s">
        <v>83</v>
      </c>
      <c r="D38" s="40" t="s">
        <v>58</v>
      </c>
      <c r="E38" s="41" t="s">
        <v>58</v>
      </c>
      <c r="F38" s="41">
        <v>13</v>
      </c>
      <c r="G38" s="41">
        <v>13</v>
      </c>
      <c r="H38" s="42">
        <v>13</v>
      </c>
      <c r="I38" s="41"/>
      <c r="J38" s="41"/>
      <c r="K38" s="40" t="s">
        <v>119</v>
      </c>
      <c r="L38" s="41" t="s">
        <v>119</v>
      </c>
      <c r="M38" s="41" t="s">
        <v>11</v>
      </c>
      <c r="N38" s="41" t="s">
        <v>11</v>
      </c>
      <c r="O38" s="41" t="s">
        <v>11</v>
      </c>
      <c r="P38" s="41" t="s">
        <v>119</v>
      </c>
      <c r="Q38" s="41" t="s">
        <v>24</v>
      </c>
      <c r="R38" s="41" t="s">
        <v>19</v>
      </c>
      <c r="S38" s="41" t="s">
        <v>19</v>
      </c>
      <c r="T38" s="41" t="s">
        <v>58</v>
      </c>
      <c r="U38" s="41" t="s">
        <v>20</v>
      </c>
      <c r="V38" s="41" t="s">
        <v>20</v>
      </c>
      <c r="W38" s="41" t="s">
        <v>20</v>
      </c>
      <c r="X38" s="41" t="s">
        <v>58</v>
      </c>
      <c r="Y38" s="41" t="s">
        <v>28</v>
      </c>
      <c r="Z38" s="41" t="s">
        <v>28</v>
      </c>
      <c r="AA38" s="41" t="s">
        <v>58</v>
      </c>
      <c r="AB38" s="41" t="s">
        <v>11</v>
      </c>
      <c r="AC38" s="41" t="s">
        <v>11</v>
      </c>
      <c r="AD38" s="41" t="s">
        <v>26</v>
      </c>
      <c r="AE38" s="41" t="s">
        <v>26</v>
      </c>
      <c r="AF38" s="41" t="s">
        <v>119</v>
      </c>
      <c r="AG38" s="41" t="s">
        <v>119</v>
      </c>
      <c r="AH38" s="41" t="s">
        <v>9</v>
      </c>
      <c r="AI38" s="41" t="s">
        <v>9</v>
      </c>
      <c r="AJ38" s="41" t="s">
        <v>9</v>
      </c>
      <c r="AK38" s="41" t="s">
        <v>119</v>
      </c>
      <c r="AL38" s="41" t="s">
        <v>119</v>
      </c>
      <c r="AM38" s="41" t="s">
        <v>20</v>
      </c>
      <c r="AN38" s="41" t="s">
        <v>20</v>
      </c>
      <c r="AO38" s="42" t="s">
        <v>20</v>
      </c>
      <c r="AP38" s="75">
        <f t="shared" si="5"/>
        <v>10</v>
      </c>
      <c r="AQ38" s="13">
        <f t="shared" si="43"/>
        <v>0</v>
      </c>
      <c r="AR38" s="14">
        <f t="shared" si="6"/>
        <v>0</v>
      </c>
      <c r="AS38" s="8">
        <f t="shared" si="50"/>
        <v>4</v>
      </c>
      <c r="AT38" s="8">
        <f t="shared" si="62"/>
        <v>8</v>
      </c>
      <c r="AU38" s="8">
        <f t="shared" si="63"/>
        <v>13</v>
      </c>
      <c r="AX38" s="8">
        <f t="shared" si="53"/>
        <v>0</v>
      </c>
      <c r="AY38" s="8">
        <f t="shared" si="54"/>
        <v>0</v>
      </c>
      <c r="AZ38" s="8">
        <f t="shared" si="55"/>
        <v>1</v>
      </c>
      <c r="BA38" s="8">
        <f t="shared" si="56"/>
        <v>1</v>
      </c>
      <c r="BB38" s="8">
        <f t="shared" si="57"/>
        <v>1</v>
      </c>
      <c r="BC38" s="8">
        <f t="shared" ref="BC38:BC48" si="64">IF(COUNTIF(K38,"Off")+COUNTIF(K38,"Paid")+COUNTIF(K38,"Pl")+COUNTIF(K38,"PAID")+COUNTIF(K38,"PL")+COUNTIF(K38,"OFF")+COUNTIF(K38,""),0,1)</f>
        <v>0</v>
      </c>
      <c r="BD38" s="8">
        <f t="shared" ref="BD38:BD48" si="65">IF(COUNTIF(L38,"Off")+COUNTIF(L38,"Paid")+COUNTIF(L38,"Pl")+COUNTIF(L38,"PAID")+COUNTIF(L38,"PL")+COUNTIF(L38,"OFF")+COUNTIF(L38,""),0,1)</f>
        <v>0</v>
      </c>
      <c r="BE38" s="8">
        <f t="shared" ref="BE38:BE48" si="66">IF(COUNTIF(M38,"Off")+COUNTIF(M38,"Paid")+COUNTIF(M38,"Pl")+COUNTIF(M38,"PAID")+COUNTIF(M38,"PL")+COUNTIF(M38,"OFF")+COUNTIF(M38,""),0,1)</f>
        <v>1</v>
      </c>
      <c r="BF38" s="8">
        <f t="shared" ref="BF38:BF48" si="67">IF(COUNTIF(N38,"Off")+COUNTIF(N38,"Paid")+COUNTIF(N38,"Pl")+COUNTIF(N38,"PAID")+COUNTIF(N38,"PL")+COUNTIF(N38,"OFF")+COUNTIF(N38,""),0,1)</f>
        <v>1</v>
      </c>
      <c r="BG38" s="8">
        <f t="shared" ref="BG38:BG48" si="68">IF(COUNTIF(O38,"Off")+COUNTIF(O38,"Paid")+COUNTIF(O38,"Pl")+COUNTIF(O38,"PAID")+COUNTIF(O38,"PL")+COUNTIF(O38,"OFF")+COUNTIF(O38,""),0,1)</f>
        <v>1</v>
      </c>
      <c r="BH38" s="8">
        <f t="shared" ref="BH38:BH48" si="69">IF(COUNTIF(P38,"Off")+COUNTIF(P38,"Paid")+COUNTIF(P38,"Pl")+COUNTIF(P38,"PAID")+COUNTIF(P38,"PL")+COUNTIF(P38,"OFF")+COUNTIF(P38,""),0,1)</f>
        <v>0</v>
      </c>
      <c r="BI38" s="8">
        <f t="shared" ref="BI38:BI48" si="70">IF(COUNTIF(Q38,"Off")+COUNTIF(Q38,"Paid")+COUNTIF(Q38,"Pl")+COUNTIF(Q38,"PAID")+COUNTIF(Q38,"PL")+COUNTIF(Q38,"OFF")+COUNTIF(Q38,""),0,1)</f>
        <v>1</v>
      </c>
      <c r="BJ38" s="8">
        <f t="shared" ref="BJ38:BJ48" si="71">IF(COUNTIF(R38,"Off")+COUNTIF(R38,"Paid")+COUNTIF(R38,"Pl")+COUNTIF(R38,"PAID")+COUNTIF(R38,"PL")+COUNTIF(R38,"OFF")+COUNTIF(R38,""),0,1)</f>
        <v>1</v>
      </c>
      <c r="BK38" s="8">
        <f t="shared" ref="BK38:BK48" si="72">IF(COUNTIF(S38,"Off")+COUNTIF(S38,"Paid")+COUNTIF(S38,"Pl")+COUNTIF(S38,"PAID")+COUNTIF(S38,"PL")+COUNTIF(S38,"OFF")+COUNTIF(S38,""),0,1)</f>
        <v>1</v>
      </c>
      <c r="BL38" s="8">
        <f t="shared" ref="BL38:BL48" si="73">IF(COUNTIF(T38,"Off")+COUNTIF(T38,"Paid")+COUNTIF(T38,"Pl")+COUNTIF(T38,"PAID")+COUNTIF(T38,"PL")+COUNTIF(T38,"OFF")+COUNTIF(T38,""),0,1)</f>
        <v>0</v>
      </c>
      <c r="BM38" s="8">
        <f t="shared" ref="BM38:BM48" si="74">IF(COUNTIF(U38,"Off")+COUNTIF(U38,"Paid")+COUNTIF(U38,"Pl")+COUNTIF(U38,"PAID")+COUNTIF(U38,"PL")+COUNTIF(U38,"OFF")+COUNTIF(U38,""),0,1)</f>
        <v>1</v>
      </c>
      <c r="BN38" s="8">
        <f t="shared" ref="BN38:BN48" si="75">IF(COUNTIF(V38,"Off")+COUNTIF(V38,"Paid")+COUNTIF(V38,"Pl")+COUNTIF(V38,"PAID")+COUNTIF(V38,"PL")+COUNTIF(V38,"OFF")+COUNTIF(V38,""),0,1)</f>
        <v>1</v>
      </c>
      <c r="BO38" s="8">
        <f t="shared" ref="BO38:BO48" si="76">IF(COUNTIF(W38,"Off")+COUNTIF(W38,"Paid")+COUNTIF(W38,"Pl")+COUNTIF(W38,"PAID")+COUNTIF(W38,"PL")+COUNTIF(W38,"OFF")+COUNTIF(W38,""),0,1)</f>
        <v>1</v>
      </c>
      <c r="BP38" s="8">
        <f t="shared" ref="BP38:BP48" si="77">IF(COUNTIF(X38,"Off")+COUNTIF(X38,"Paid")+COUNTIF(X38,"Pl")+COUNTIF(X38,"PAID")+COUNTIF(X38,"PL")+COUNTIF(X38,"OFF")+COUNTIF(X38,""),0,1)</f>
        <v>0</v>
      </c>
      <c r="BQ38" s="8">
        <f t="shared" ref="BQ38:BQ48" si="78">IF(COUNTIF(Y38,"Off")+COUNTIF(Y38,"Paid")+COUNTIF(Y38,"Pl")+COUNTIF(Y38,"PAID")+COUNTIF(Y38,"PL")+COUNTIF(Y38,"OFF")+COUNTIF(Y38,""),0,1)</f>
        <v>1</v>
      </c>
      <c r="BR38" s="8">
        <f t="shared" ref="BR38:BR48" si="79">IF(COUNTIF(Z38,"Off")+COUNTIF(Z38,"Paid")+COUNTIF(Z38,"Pl")+COUNTIF(Z38,"PAID")+COUNTIF(Z38,"PL")+COUNTIF(Z38,"OFF")+COUNTIF(Z38,""),0,1)</f>
        <v>1</v>
      </c>
      <c r="BS38" s="8">
        <f t="shared" ref="BS38:BS48" si="80">IF(COUNTIF(AA38,"Off")+COUNTIF(AA38,"Paid")+COUNTIF(AA38,"Pl")+COUNTIF(AA38,"PAID")+COUNTIF(AA38,"PL")+COUNTIF(AA38,"OFF")+COUNTIF(AA38,""),0,1)</f>
        <v>0</v>
      </c>
      <c r="BT38" s="8">
        <f t="shared" ref="BT38:BT48" si="81">IF(COUNTIF(AB38,"Off")+COUNTIF(AB38,"Paid")+COUNTIF(AB38,"Pl")+COUNTIF(AB38,"PAID")+COUNTIF(AB38,"PL")+COUNTIF(AB38,"OFF")+COUNTIF(AB38,""),0,1)</f>
        <v>1</v>
      </c>
      <c r="BU38" s="8">
        <f t="shared" ref="BU38:BU48" si="82">IF(COUNTIF(AC38,"Off")+COUNTIF(AC38,"Paid")+COUNTIF(AC38,"Pl")+COUNTIF(AC38,"PAID")+COUNTIF(AC38,"PL")+COUNTIF(AC38,"OFF")+COUNTIF(AC38,""),0,1)</f>
        <v>1</v>
      </c>
      <c r="BV38" s="8">
        <f t="shared" ref="BV38:BV48" si="83">IF(COUNTIF(AD38,"Off")+COUNTIF(AD38,"Paid")+COUNTIF(AD38,"Pl")+COUNTIF(AD38,"PAID")+COUNTIF(AD38,"PL")+COUNTIF(AD38,"OFF")+COUNTIF(AD38,""),0,1)</f>
        <v>1</v>
      </c>
      <c r="BW38" s="8">
        <f t="shared" ref="BW38:BW48" si="84">IF(COUNTIF(AE38,"Off")+COUNTIF(AE38,"Paid")+COUNTIF(AE38,"Pl")+COUNTIF(AE38,"PAID")+COUNTIF(AE38,"PL")+COUNTIF(AE38,"OFF")+COUNTIF(AE38,""),0,1)</f>
        <v>1</v>
      </c>
      <c r="BX38" s="8">
        <f t="shared" ref="BX38:BX48" si="85">IF(COUNTIF(AF38,"Off")+COUNTIF(AF38,"Paid")+COUNTIF(AF38,"Pl")+COUNTIF(AF38,"PAID")+COUNTIF(AF38,"PL")+COUNTIF(AF38,"OFF")+COUNTIF(AF38,""),0,1)</f>
        <v>0</v>
      </c>
      <c r="BY38" s="8">
        <f t="shared" ref="BY38:BY48" si="86">IF(COUNTIF(AG38,"Off")+COUNTIF(AG38,"Paid")+COUNTIF(AG38,"Pl")+COUNTIF(AG38,"PAID")+COUNTIF(AG38,"PL")+COUNTIF(AG38,"OFF")+COUNTIF(AG38,""),0,1)</f>
        <v>0</v>
      </c>
      <c r="BZ38" s="8">
        <f t="shared" ref="BZ38:BZ48" si="87">IF(COUNTIF(AH38,"Off")+COUNTIF(AH38,"Paid")+COUNTIF(AH38,"Pl")+COUNTIF(AH38,"PAID")+COUNTIF(AH38,"PL")+COUNTIF(AH38,"OFF")+COUNTIF(AH38,""),0,1)</f>
        <v>1</v>
      </c>
      <c r="CA38" s="8">
        <f t="shared" ref="CA38:CA48" si="88">IF(COUNTIF(AI38,"Off")+COUNTIF(AI38,"Paid")+COUNTIF(AI38,"Pl")+COUNTIF(AI38,"PAID")+COUNTIF(AI38,"PL")+COUNTIF(AI38,"OFF")+COUNTIF(AI38,""),0,1)</f>
        <v>1</v>
      </c>
      <c r="CB38" s="8">
        <f t="shared" ref="CB38:CB48" si="89">IF(COUNTIF(AJ38,"Off")+COUNTIF(AJ38,"Paid")+COUNTIF(AJ38,"Pl")+COUNTIF(AJ38,"PAID")+COUNTIF(AJ38,"PL")+COUNTIF(AJ38,"OFF")+COUNTIF(AJ38,""),0,1)</f>
        <v>1</v>
      </c>
      <c r="CC38" s="8">
        <f t="shared" ref="CC38:CC48" si="90">IF(COUNTIF(AK38,"Off")+COUNTIF(AK38,"Paid")+COUNTIF(AK38,"Pl")+COUNTIF(AK38,"PAID")+COUNTIF(AK38,"PL")+COUNTIF(AK38,"OFF")+COUNTIF(AK38,""),0,1)</f>
        <v>0</v>
      </c>
      <c r="CD38" s="8">
        <f t="shared" ref="CD38:CD48" si="91">IF(COUNTIF(AL38,"Off")+COUNTIF(AL38,"Paid")+COUNTIF(AL38,"Pl")+COUNTIF(AL38,"PAID")+COUNTIF(AL38,"PL")+COUNTIF(AL38,"OFF")+COUNTIF(AL38,""),0,1)</f>
        <v>0</v>
      </c>
      <c r="CE38" s="8">
        <f t="shared" ref="CE38:CE48" si="92">IF(COUNTIF(AM38,"Off")+COUNTIF(AM38,"Paid")+COUNTIF(AM38,"Pl")+COUNTIF(AM38,"PAID")+COUNTIF(AM38,"PL")+COUNTIF(AM38,"OFF")+COUNTIF(AM38,""),0,1)</f>
        <v>1</v>
      </c>
      <c r="CF38" s="8">
        <f t="shared" ref="CF38:CF48" si="93">IF(COUNTIF(AN38,"Off")+COUNTIF(AN38,"Paid")+COUNTIF(AN38,"Pl")+COUNTIF(AN38,"PAID")+COUNTIF(AN38,"PL")+COUNTIF(AN38,"OFF")+COUNTIF(AN38,""),0,1)</f>
        <v>1</v>
      </c>
      <c r="CG38" s="8">
        <f t="shared" ref="CG38:CG48" si="94">IF(COUNTIF(AO38,"Off")+COUNTIF(AO38,"Paid")+COUNTIF(AO38,"Pl")+COUNTIF(AO38,"PAID")+COUNTIF(AO38,"PL")+COUNTIF(AO38,"OFF")+COUNTIF(AO38,""),0,1)</f>
        <v>1</v>
      </c>
    </row>
    <row r="39" spans="1:89" ht="19.5" customHeight="1" x14ac:dyDescent="0.25">
      <c r="A39" s="8" t="s">
        <v>190</v>
      </c>
      <c r="B39" s="58" t="s">
        <v>147</v>
      </c>
      <c r="C39" s="7" t="s">
        <v>120</v>
      </c>
      <c r="D39" s="40" t="s">
        <v>58</v>
      </c>
      <c r="E39" s="41">
        <v>13</v>
      </c>
      <c r="F39" s="41">
        <v>13</v>
      </c>
      <c r="G39" s="41" t="s">
        <v>58</v>
      </c>
      <c r="H39" s="42">
        <v>8</v>
      </c>
      <c r="I39" s="41"/>
      <c r="J39" s="41"/>
      <c r="K39" s="40" t="s">
        <v>58</v>
      </c>
      <c r="L39" s="174" t="s">
        <v>78</v>
      </c>
      <c r="M39" s="41" t="s">
        <v>24</v>
      </c>
      <c r="N39" s="41" t="s">
        <v>119</v>
      </c>
      <c r="O39" s="41" t="s">
        <v>119</v>
      </c>
      <c r="P39" s="41" t="s">
        <v>29</v>
      </c>
      <c r="Q39" s="41" t="s">
        <v>78</v>
      </c>
      <c r="R39" s="41" t="s">
        <v>21</v>
      </c>
      <c r="S39" s="41" t="s">
        <v>119</v>
      </c>
      <c r="T39" s="41" t="s">
        <v>28</v>
      </c>
      <c r="U39" s="41" t="s">
        <v>28</v>
      </c>
      <c r="V39" s="41" t="s">
        <v>28</v>
      </c>
      <c r="W39" s="41" t="s">
        <v>25</v>
      </c>
      <c r="X39" s="41" t="s">
        <v>25</v>
      </c>
      <c r="Y39" s="41" t="s">
        <v>58</v>
      </c>
      <c r="Z39" s="41" t="s">
        <v>22</v>
      </c>
      <c r="AA39" s="41" t="s">
        <v>21</v>
      </c>
      <c r="AB39" s="41" t="s">
        <v>21</v>
      </c>
      <c r="AC39" s="41" t="s">
        <v>58</v>
      </c>
      <c r="AD39" s="41" t="s">
        <v>11</v>
      </c>
      <c r="AE39" s="41" t="s">
        <v>11</v>
      </c>
      <c r="AF39" s="41" t="s">
        <v>11</v>
      </c>
      <c r="AG39" s="41" t="s">
        <v>58</v>
      </c>
      <c r="AH39" s="41" t="s">
        <v>58</v>
      </c>
      <c r="AI39" s="41" t="s">
        <v>58</v>
      </c>
      <c r="AJ39" s="41" t="s">
        <v>20</v>
      </c>
      <c r="AK39" s="41" t="s">
        <v>20</v>
      </c>
      <c r="AL39" s="41" t="s">
        <v>20</v>
      </c>
      <c r="AM39" s="41" t="s">
        <v>119</v>
      </c>
      <c r="AN39" s="41" t="s">
        <v>18</v>
      </c>
      <c r="AO39" s="42" t="s">
        <v>18</v>
      </c>
      <c r="AP39" s="75">
        <f t="shared" si="5"/>
        <v>10</v>
      </c>
      <c r="AQ39" s="13">
        <f t="shared" si="43"/>
        <v>2</v>
      </c>
      <c r="AR39" s="14">
        <f t="shared" si="6"/>
        <v>0</v>
      </c>
      <c r="AS39" s="8">
        <f t="shared" si="50"/>
        <v>5</v>
      </c>
      <c r="AT39" s="8">
        <f t="shared" si="62"/>
        <v>3</v>
      </c>
      <c r="AU39" s="8">
        <f t="shared" si="63"/>
        <v>16</v>
      </c>
      <c r="AX39" s="8">
        <f t="shared" si="53"/>
        <v>0</v>
      </c>
      <c r="AY39" s="8">
        <f t="shared" si="54"/>
        <v>1</v>
      </c>
      <c r="AZ39" s="8">
        <f t="shared" si="55"/>
        <v>1</v>
      </c>
      <c r="BA39" s="8">
        <f t="shared" si="56"/>
        <v>0</v>
      </c>
      <c r="BB39" s="8">
        <f t="shared" si="57"/>
        <v>1</v>
      </c>
      <c r="BC39" s="8">
        <f t="shared" si="64"/>
        <v>0</v>
      </c>
      <c r="BD39" s="8">
        <f t="shared" si="65"/>
        <v>0</v>
      </c>
      <c r="BE39" s="8">
        <f t="shared" si="66"/>
        <v>1</v>
      </c>
      <c r="BF39" s="8">
        <f t="shared" si="67"/>
        <v>0</v>
      </c>
      <c r="BG39" s="8">
        <f t="shared" si="68"/>
        <v>0</v>
      </c>
      <c r="BH39" s="8">
        <f t="shared" si="69"/>
        <v>1</v>
      </c>
      <c r="BI39" s="8">
        <f t="shared" si="70"/>
        <v>0</v>
      </c>
      <c r="BJ39" s="8">
        <f t="shared" si="71"/>
        <v>1</v>
      </c>
      <c r="BK39" s="8">
        <f t="shared" si="72"/>
        <v>0</v>
      </c>
      <c r="BL39" s="8">
        <f t="shared" si="73"/>
        <v>1</v>
      </c>
      <c r="BM39" s="8">
        <f t="shared" si="74"/>
        <v>1</v>
      </c>
      <c r="BN39" s="8">
        <f t="shared" si="75"/>
        <v>1</v>
      </c>
      <c r="BO39" s="8">
        <f t="shared" si="76"/>
        <v>1</v>
      </c>
      <c r="BP39" s="8">
        <f t="shared" si="77"/>
        <v>1</v>
      </c>
      <c r="BQ39" s="8">
        <f t="shared" si="78"/>
        <v>0</v>
      </c>
      <c r="BR39" s="8">
        <f t="shared" si="79"/>
        <v>1</v>
      </c>
      <c r="BS39" s="8">
        <f t="shared" si="80"/>
        <v>1</v>
      </c>
      <c r="BT39" s="8">
        <f t="shared" si="81"/>
        <v>1</v>
      </c>
      <c r="BU39" s="8">
        <f t="shared" si="82"/>
        <v>0</v>
      </c>
      <c r="BV39" s="8">
        <f t="shared" si="83"/>
        <v>1</v>
      </c>
      <c r="BW39" s="8">
        <f t="shared" si="84"/>
        <v>1</v>
      </c>
      <c r="BX39" s="8">
        <f t="shared" si="85"/>
        <v>1</v>
      </c>
      <c r="BY39" s="8">
        <f t="shared" si="86"/>
        <v>0</v>
      </c>
      <c r="BZ39" s="8">
        <f t="shared" si="87"/>
        <v>0</v>
      </c>
      <c r="CA39" s="8">
        <f t="shared" si="88"/>
        <v>0</v>
      </c>
      <c r="CB39" s="8">
        <f t="shared" si="89"/>
        <v>1</v>
      </c>
      <c r="CC39" s="8">
        <f t="shared" si="90"/>
        <v>1</v>
      </c>
      <c r="CD39" s="8">
        <f t="shared" si="91"/>
        <v>1</v>
      </c>
      <c r="CE39" s="8">
        <f t="shared" si="92"/>
        <v>0</v>
      </c>
      <c r="CF39" s="8">
        <f t="shared" si="93"/>
        <v>1</v>
      </c>
      <c r="CG39" s="8">
        <f t="shared" si="94"/>
        <v>1</v>
      </c>
    </row>
    <row r="40" spans="1:89" ht="19.5" customHeight="1" x14ac:dyDescent="0.25">
      <c r="A40" s="8" t="s">
        <v>190</v>
      </c>
      <c r="B40" s="58" t="s">
        <v>148</v>
      </c>
      <c r="C40" s="59" t="s">
        <v>122</v>
      </c>
      <c r="D40" s="40">
        <v>13</v>
      </c>
      <c r="E40" s="41" t="s">
        <v>119</v>
      </c>
      <c r="F40" s="41">
        <v>13</v>
      </c>
      <c r="G40" s="41">
        <v>13</v>
      </c>
      <c r="H40" s="42">
        <v>13</v>
      </c>
      <c r="I40" s="41"/>
      <c r="J40" s="41"/>
      <c r="K40" s="40" t="s">
        <v>19</v>
      </c>
      <c r="L40" s="41" t="s">
        <v>119</v>
      </c>
      <c r="M40" s="41" t="s">
        <v>119</v>
      </c>
      <c r="N40" s="41" t="s">
        <v>27</v>
      </c>
      <c r="O40" s="41" t="s">
        <v>27</v>
      </c>
      <c r="P40" s="174" t="s">
        <v>78</v>
      </c>
      <c r="Q40" s="41" t="s">
        <v>119</v>
      </c>
      <c r="R40" s="174" t="s">
        <v>78</v>
      </c>
      <c r="S40" s="41" t="s">
        <v>20</v>
      </c>
      <c r="T40" s="41" t="s">
        <v>20</v>
      </c>
      <c r="U40" s="41" t="s">
        <v>58</v>
      </c>
      <c r="V40" s="41" t="s">
        <v>18</v>
      </c>
      <c r="W40" s="41" t="s">
        <v>19</v>
      </c>
      <c r="X40" s="41" t="s">
        <v>19</v>
      </c>
      <c r="Y40" s="41" t="s">
        <v>119</v>
      </c>
      <c r="Z40" s="41" t="s">
        <v>119</v>
      </c>
      <c r="AA40" s="41" t="s">
        <v>9</v>
      </c>
      <c r="AB40" s="41" t="s">
        <v>9</v>
      </c>
      <c r="AC40" s="41" t="s">
        <v>9</v>
      </c>
      <c r="AD40" s="41" t="s">
        <v>9</v>
      </c>
      <c r="AE40" s="41" t="s">
        <v>119</v>
      </c>
      <c r="AF40" s="41" t="s">
        <v>28</v>
      </c>
      <c r="AG40" s="41" t="s">
        <v>28</v>
      </c>
      <c r="AH40" s="41" t="s">
        <v>28</v>
      </c>
      <c r="AI40" s="41" t="s">
        <v>28</v>
      </c>
      <c r="AJ40" s="41" t="s">
        <v>58</v>
      </c>
      <c r="AK40" s="41" t="s">
        <v>11</v>
      </c>
      <c r="AL40" s="41" t="s">
        <v>18</v>
      </c>
      <c r="AM40" s="41" t="s">
        <v>18</v>
      </c>
      <c r="AN40" s="41" t="s">
        <v>119</v>
      </c>
      <c r="AO40" s="42" t="s">
        <v>119</v>
      </c>
      <c r="AP40" s="12">
        <f t="shared" si="5"/>
        <v>10</v>
      </c>
      <c r="AQ40" s="13">
        <f t="shared" si="43"/>
        <v>2</v>
      </c>
      <c r="AR40" s="14">
        <f t="shared" si="6"/>
        <v>0</v>
      </c>
      <c r="AS40" s="8">
        <f t="shared" si="50"/>
        <v>4</v>
      </c>
      <c r="AT40" s="8">
        <f t="shared" si="62"/>
        <v>5</v>
      </c>
      <c r="AU40" s="8">
        <f t="shared" si="63"/>
        <v>14</v>
      </c>
      <c r="AX40" s="8">
        <f t="shared" si="53"/>
        <v>1</v>
      </c>
      <c r="AY40" s="8">
        <f t="shared" si="54"/>
        <v>0</v>
      </c>
      <c r="AZ40" s="8">
        <f t="shared" si="55"/>
        <v>1</v>
      </c>
      <c r="BA40" s="8">
        <f t="shared" si="56"/>
        <v>1</v>
      </c>
      <c r="BB40" s="8">
        <f t="shared" si="57"/>
        <v>1</v>
      </c>
      <c r="BC40" s="8">
        <f t="shared" si="64"/>
        <v>1</v>
      </c>
      <c r="BD40" s="8">
        <f t="shared" si="65"/>
        <v>0</v>
      </c>
      <c r="BE40" s="8">
        <f t="shared" si="66"/>
        <v>0</v>
      </c>
      <c r="BF40" s="8">
        <f t="shared" si="67"/>
        <v>1</v>
      </c>
      <c r="BG40" s="8">
        <f t="shared" si="68"/>
        <v>1</v>
      </c>
      <c r="BH40" s="8">
        <f t="shared" si="69"/>
        <v>0</v>
      </c>
      <c r="BI40" s="8">
        <f t="shared" si="70"/>
        <v>0</v>
      </c>
      <c r="BJ40" s="8">
        <f t="shared" si="71"/>
        <v>0</v>
      </c>
      <c r="BK40" s="8">
        <f t="shared" si="72"/>
        <v>1</v>
      </c>
      <c r="BL40" s="8">
        <f t="shared" si="73"/>
        <v>1</v>
      </c>
      <c r="BM40" s="8">
        <f t="shared" si="74"/>
        <v>0</v>
      </c>
      <c r="BN40" s="8">
        <f t="shared" si="75"/>
        <v>1</v>
      </c>
      <c r="BO40" s="8">
        <f t="shared" si="76"/>
        <v>1</v>
      </c>
      <c r="BP40" s="8">
        <f t="shared" si="77"/>
        <v>1</v>
      </c>
      <c r="BQ40" s="8">
        <f t="shared" si="78"/>
        <v>0</v>
      </c>
      <c r="BR40" s="8">
        <f t="shared" si="79"/>
        <v>0</v>
      </c>
      <c r="BS40" s="8">
        <f t="shared" si="80"/>
        <v>1</v>
      </c>
      <c r="BT40" s="8">
        <f t="shared" si="81"/>
        <v>1</v>
      </c>
      <c r="BU40" s="8">
        <f t="shared" si="82"/>
        <v>1</v>
      </c>
      <c r="BV40" s="8">
        <f t="shared" si="83"/>
        <v>1</v>
      </c>
      <c r="BW40" s="8">
        <f t="shared" si="84"/>
        <v>0</v>
      </c>
      <c r="BX40" s="8">
        <f t="shared" si="85"/>
        <v>1</v>
      </c>
      <c r="BY40" s="8">
        <f t="shared" si="86"/>
        <v>1</v>
      </c>
      <c r="BZ40" s="8">
        <f t="shared" si="87"/>
        <v>1</v>
      </c>
      <c r="CA40" s="8">
        <f t="shared" si="88"/>
        <v>1</v>
      </c>
      <c r="CB40" s="8">
        <f t="shared" si="89"/>
        <v>0</v>
      </c>
      <c r="CC40" s="8">
        <f t="shared" si="90"/>
        <v>1</v>
      </c>
      <c r="CD40" s="8">
        <f t="shared" si="91"/>
        <v>1</v>
      </c>
      <c r="CE40" s="8">
        <f t="shared" si="92"/>
        <v>1</v>
      </c>
      <c r="CF40" s="8">
        <f t="shared" si="93"/>
        <v>0</v>
      </c>
      <c r="CG40" s="8">
        <f t="shared" si="94"/>
        <v>0</v>
      </c>
    </row>
    <row r="41" spans="1:89" ht="19.5" customHeight="1" x14ac:dyDescent="0.25">
      <c r="A41" s="8" t="s">
        <v>188</v>
      </c>
      <c r="B41" s="58" t="s">
        <v>149</v>
      </c>
      <c r="C41" s="59" t="s">
        <v>150</v>
      </c>
      <c r="D41" s="40">
        <v>13</v>
      </c>
      <c r="E41" s="41" t="s">
        <v>119</v>
      </c>
      <c r="F41" s="41" t="s">
        <v>119</v>
      </c>
      <c r="G41" s="41">
        <v>13</v>
      </c>
      <c r="H41" s="42">
        <v>13</v>
      </c>
      <c r="I41" s="41"/>
      <c r="J41" s="41"/>
      <c r="K41" s="40" t="s">
        <v>25</v>
      </c>
      <c r="L41" s="41" t="s">
        <v>25</v>
      </c>
      <c r="M41" s="41" t="s">
        <v>58</v>
      </c>
      <c r="N41" s="41" t="s">
        <v>58</v>
      </c>
      <c r="O41" s="41" t="s">
        <v>28</v>
      </c>
      <c r="P41" s="41" t="s">
        <v>27</v>
      </c>
      <c r="Q41" s="41" t="s">
        <v>27</v>
      </c>
      <c r="R41" s="41" t="s">
        <v>119</v>
      </c>
      <c r="S41" s="41" t="s">
        <v>21</v>
      </c>
      <c r="T41" s="41" t="s">
        <v>21</v>
      </c>
      <c r="U41" s="41" t="s">
        <v>119</v>
      </c>
      <c r="V41" s="41" t="s">
        <v>119</v>
      </c>
      <c r="W41" s="41" t="s">
        <v>119</v>
      </c>
      <c r="X41" s="41" t="s">
        <v>20</v>
      </c>
      <c r="Y41" s="41" t="s">
        <v>22</v>
      </c>
      <c r="Z41" s="41" t="s">
        <v>19</v>
      </c>
      <c r="AA41" s="41" t="s">
        <v>19</v>
      </c>
      <c r="AB41" s="41" t="s">
        <v>119</v>
      </c>
      <c r="AC41" s="41" t="s">
        <v>21</v>
      </c>
      <c r="AD41" s="41" t="s">
        <v>21</v>
      </c>
      <c r="AE41" s="41" t="s">
        <v>25</v>
      </c>
      <c r="AF41" s="41" t="s">
        <v>25</v>
      </c>
      <c r="AG41" s="41" t="s">
        <v>119</v>
      </c>
      <c r="AH41" s="41" t="s">
        <v>22</v>
      </c>
      <c r="AI41" s="41" t="s">
        <v>20</v>
      </c>
      <c r="AJ41" s="41" t="s">
        <v>119</v>
      </c>
      <c r="AK41" s="41" t="s">
        <v>25</v>
      </c>
      <c r="AL41" s="41" t="s">
        <v>25</v>
      </c>
      <c r="AM41" s="41" t="s">
        <v>25</v>
      </c>
      <c r="AN41" s="41" t="s">
        <v>25</v>
      </c>
      <c r="AO41" s="42" t="s">
        <v>119</v>
      </c>
      <c r="AP41" s="12">
        <f t="shared" si="5"/>
        <v>10</v>
      </c>
      <c r="AQ41" s="13">
        <f t="shared" si="43"/>
        <v>0</v>
      </c>
      <c r="AR41" s="14">
        <f t="shared" si="6"/>
        <v>0</v>
      </c>
      <c r="AS41" s="8">
        <f t="shared" si="50"/>
        <v>4</v>
      </c>
      <c r="AT41" s="8">
        <f t="shared" si="62"/>
        <v>0</v>
      </c>
      <c r="AU41" s="8">
        <f t="shared" si="63"/>
        <v>21</v>
      </c>
      <c r="AX41" s="8">
        <f t="shared" si="53"/>
        <v>1</v>
      </c>
      <c r="AY41" s="8">
        <f t="shared" si="54"/>
        <v>0</v>
      </c>
      <c r="AZ41" s="8">
        <f t="shared" si="55"/>
        <v>0</v>
      </c>
      <c r="BA41" s="8">
        <f t="shared" si="56"/>
        <v>1</v>
      </c>
      <c r="BB41" s="8">
        <f t="shared" si="57"/>
        <v>1</v>
      </c>
      <c r="BC41" s="8">
        <f t="shared" si="64"/>
        <v>1</v>
      </c>
      <c r="BD41" s="8">
        <f t="shared" si="65"/>
        <v>1</v>
      </c>
      <c r="BE41" s="8">
        <f t="shared" si="66"/>
        <v>0</v>
      </c>
      <c r="BF41" s="8">
        <f t="shared" si="67"/>
        <v>0</v>
      </c>
      <c r="BG41" s="8">
        <f t="shared" si="68"/>
        <v>1</v>
      </c>
      <c r="BH41" s="8">
        <f t="shared" si="69"/>
        <v>1</v>
      </c>
      <c r="BI41" s="8">
        <f t="shared" si="70"/>
        <v>1</v>
      </c>
      <c r="BJ41" s="8">
        <f t="shared" si="71"/>
        <v>0</v>
      </c>
      <c r="BK41" s="8">
        <f t="shared" si="72"/>
        <v>1</v>
      </c>
      <c r="BL41" s="8">
        <f t="shared" si="73"/>
        <v>1</v>
      </c>
      <c r="BM41" s="8">
        <f t="shared" si="74"/>
        <v>0</v>
      </c>
      <c r="BN41" s="8">
        <f t="shared" si="75"/>
        <v>0</v>
      </c>
      <c r="BO41" s="8">
        <f t="shared" si="76"/>
        <v>0</v>
      </c>
      <c r="BP41" s="8">
        <f t="shared" si="77"/>
        <v>1</v>
      </c>
      <c r="BQ41" s="8">
        <f t="shared" si="78"/>
        <v>1</v>
      </c>
      <c r="BR41" s="8">
        <f t="shared" si="79"/>
        <v>1</v>
      </c>
      <c r="BS41" s="8">
        <f t="shared" si="80"/>
        <v>1</v>
      </c>
      <c r="BT41" s="8">
        <f t="shared" si="81"/>
        <v>0</v>
      </c>
      <c r="BU41" s="8">
        <f t="shared" si="82"/>
        <v>1</v>
      </c>
      <c r="BV41" s="8">
        <f t="shared" si="83"/>
        <v>1</v>
      </c>
      <c r="BW41" s="8">
        <f t="shared" si="84"/>
        <v>1</v>
      </c>
      <c r="BX41" s="8">
        <f t="shared" si="85"/>
        <v>1</v>
      </c>
      <c r="BY41" s="8">
        <f t="shared" si="86"/>
        <v>0</v>
      </c>
      <c r="BZ41" s="8">
        <f t="shared" si="87"/>
        <v>1</v>
      </c>
      <c r="CA41" s="8">
        <f t="shared" si="88"/>
        <v>1</v>
      </c>
      <c r="CB41" s="8">
        <f t="shared" si="89"/>
        <v>0</v>
      </c>
      <c r="CC41" s="8">
        <f t="shared" si="90"/>
        <v>1</v>
      </c>
      <c r="CD41" s="8">
        <f t="shared" si="91"/>
        <v>1</v>
      </c>
      <c r="CE41" s="8">
        <f t="shared" si="92"/>
        <v>1</v>
      </c>
      <c r="CF41" s="8">
        <f t="shared" si="93"/>
        <v>1</v>
      </c>
      <c r="CG41" s="8">
        <f t="shared" si="94"/>
        <v>0</v>
      </c>
    </row>
    <row r="42" spans="1:89" ht="19.5" customHeight="1" x14ac:dyDescent="0.25">
      <c r="A42" s="11" t="s">
        <v>188</v>
      </c>
      <c r="B42" s="58" t="s">
        <v>174</v>
      </c>
      <c r="C42" s="140" t="s">
        <v>175</v>
      </c>
      <c r="D42" s="41">
        <v>8</v>
      </c>
      <c r="E42" s="41">
        <v>8</v>
      </c>
      <c r="F42" s="41" t="s">
        <v>119</v>
      </c>
      <c r="G42" s="41">
        <v>13</v>
      </c>
      <c r="H42" s="42">
        <v>13</v>
      </c>
      <c r="I42" s="41"/>
      <c r="J42" s="42"/>
      <c r="K42" s="40" t="s">
        <v>26</v>
      </c>
      <c r="L42" s="41" t="s">
        <v>119</v>
      </c>
      <c r="M42" s="41" t="s">
        <v>119</v>
      </c>
      <c r="N42" s="41" t="s">
        <v>119</v>
      </c>
      <c r="O42" s="41" t="s">
        <v>22</v>
      </c>
      <c r="P42" s="41" t="s">
        <v>20</v>
      </c>
      <c r="Q42" s="41" t="s">
        <v>20</v>
      </c>
      <c r="R42" s="41" t="s">
        <v>119</v>
      </c>
      <c r="S42" s="41" t="s">
        <v>18</v>
      </c>
      <c r="T42" s="41" t="s">
        <v>25</v>
      </c>
      <c r="U42" s="41" t="s">
        <v>25</v>
      </c>
      <c r="V42" s="41" t="s">
        <v>119</v>
      </c>
      <c r="W42" s="41" t="s">
        <v>11</v>
      </c>
      <c r="X42" s="41" t="s">
        <v>9</v>
      </c>
      <c r="Y42" s="41" t="s">
        <v>9</v>
      </c>
      <c r="Z42" s="41" t="s">
        <v>9</v>
      </c>
      <c r="AA42" s="41" t="s">
        <v>119</v>
      </c>
      <c r="AB42" s="41" t="s">
        <v>18</v>
      </c>
      <c r="AC42" s="41" t="s">
        <v>18</v>
      </c>
      <c r="AD42" s="41" t="s">
        <v>18</v>
      </c>
      <c r="AE42" s="41" t="s">
        <v>21</v>
      </c>
      <c r="AF42" s="41" t="s">
        <v>119</v>
      </c>
      <c r="AG42" s="41" t="s">
        <v>119</v>
      </c>
      <c r="AH42" s="41" t="s">
        <v>18</v>
      </c>
      <c r="AI42" s="41" t="s">
        <v>24</v>
      </c>
      <c r="AJ42" s="41" t="s">
        <v>24</v>
      </c>
      <c r="AK42" s="41" t="s">
        <v>24</v>
      </c>
      <c r="AL42" s="41" t="s">
        <v>24</v>
      </c>
      <c r="AM42" s="41" t="s">
        <v>119</v>
      </c>
      <c r="AN42" s="41" t="s">
        <v>119</v>
      </c>
      <c r="AO42" s="187" t="s">
        <v>23</v>
      </c>
      <c r="AP42" s="112">
        <f t="shared" si="5"/>
        <v>10</v>
      </c>
      <c r="AQ42" s="16">
        <f t="shared" si="43"/>
        <v>0</v>
      </c>
      <c r="AR42" s="115">
        <f t="shared" si="6"/>
        <v>0</v>
      </c>
      <c r="AS42" s="8">
        <f t="shared" si="50"/>
        <v>5</v>
      </c>
      <c r="AT42" s="8">
        <f t="shared" si="62"/>
        <v>4</v>
      </c>
      <c r="AU42" s="8">
        <f t="shared" si="63"/>
        <v>17</v>
      </c>
      <c r="AX42" s="8">
        <f t="shared" si="53"/>
        <v>1</v>
      </c>
      <c r="AY42" s="8">
        <f t="shared" si="54"/>
        <v>1</v>
      </c>
      <c r="AZ42" s="8">
        <f t="shared" si="55"/>
        <v>0</v>
      </c>
      <c r="BA42" s="8">
        <f t="shared" si="56"/>
        <v>1</v>
      </c>
      <c r="BB42" s="8">
        <f t="shared" si="57"/>
        <v>1</v>
      </c>
      <c r="BC42" s="8">
        <f t="shared" si="64"/>
        <v>1</v>
      </c>
      <c r="BD42" s="8">
        <f t="shared" si="65"/>
        <v>0</v>
      </c>
      <c r="BE42" s="8">
        <f t="shared" si="66"/>
        <v>0</v>
      </c>
      <c r="BF42" s="8">
        <f t="shared" si="67"/>
        <v>0</v>
      </c>
      <c r="BG42" s="8">
        <f t="shared" si="68"/>
        <v>1</v>
      </c>
      <c r="BH42" s="8">
        <f t="shared" si="69"/>
        <v>1</v>
      </c>
      <c r="BI42" s="8">
        <f t="shared" si="70"/>
        <v>1</v>
      </c>
      <c r="BJ42" s="8">
        <f t="shared" si="71"/>
        <v>0</v>
      </c>
      <c r="BK42" s="8">
        <f t="shared" si="72"/>
        <v>1</v>
      </c>
      <c r="BL42" s="8">
        <f t="shared" si="73"/>
        <v>1</v>
      </c>
      <c r="BM42" s="8">
        <f t="shared" si="74"/>
        <v>1</v>
      </c>
      <c r="BN42" s="8">
        <f t="shared" si="75"/>
        <v>0</v>
      </c>
      <c r="BO42" s="8">
        <f t="shared" si="76"/>
        <v>1</v>
      </c>
      <c r="BP42" s="8">
        <f t="shared" si="77"/>
        <v>1</v>
      </c>
      <c r="BQ42" s="8">
        <f t="shared" si="78"/>
        <v>1</v>
      </c>
      <c r="BR42" s="8">
        <f t="shared" si="79"/>
        <v>1</v>
      </c>
      <c r="BS42" s="8">
        <f t="shared" si="80"/>
        <v>0</v>
      </c>
      <c r="BT42" s="8">
        <f t="shared" si="81"/>
        <v>1</v>
      </c>
      <c r="BU42" s="8">
        <f t="shared" si="82"/>
        <v>1</v>
      </c>
      <c r="BV42" s="8">
        <f t="shared" si="83"/>
        <v>1</v>
      </c>
      <c r="BW42" s="8">
        <f t="shared" si="84"/>
        <v>1</v>
      </c>
      <c r="BX42" s="8">
        <f t="shared" si="85"/>
        <v>0</v>
      </c>
      <c r="BY42" s="8">
        <f t="shared" si="86"/>
        <v>0</v>
      </c>
      <c r="BZ42" s="8">
        <f t="shared" si="87"/>
        <v>1</v>
      </c>
      <c r="CA42" s="8">
        <f t="shared" si="88"/>
        <v>1</v>
      </c>
      <c r="CB42" s="8">
        <f t="shared" si="89"/>
        <v>1</v>
      </c>
      <c r="CC42" s="8">
        <f t="shared" si="90"/>
        <v>1</v>
      </c>
      <c r="CD42" s="8">
        <f t="shared" si="91"/>
        <v>1</v>
      </c>
      <c r="CE42" s="8">
        <f t="shared" si="92"/>
        <v>0</v>
      </c>
      <c r="CF42" s="8">
        <f t="shared" si="93"/>
        <v>0</v>
      </c>
      <c r="CG42" s="8">
        <f t="shared" si="94"/>
        <v>1</v>
      </c>
    </row>
    <row r="43" spans="1:89" ht="19.5" customHeight="1" x14ac:dyDescent="0.25">
      <c r="A43" s="11" t="s">
        <v>188</v>
      </c>
      <c r="B43" s="58" t="s">
        <v>176</v>
      </c>
      <c r="C43" s="140" t="s">
        <v>177</v>
      </c>
      <c r="D43" s="41">
        <v>13</v>
      </c>
      <c r="E43" s="41">
        <v>13</v>
      </c>
      <c r="F43" s="41" t="s">
        <v>119</v>
      </c>
      <c r="G43" s="41">
        <v>13</v>
      </c>
      <c r="H43" s="42">
        <v>13</v>
      </c>
      <c r="I43" s="41"/>
      <c r="J43" s="42"/>
      <c r="K43" s="40" t="s">
        <v>21</v>
      </c>
      <c r="L43" s="41" t="s">
        <v>20</v>
      </c>
      <c r="M43" s="41" t="s">
        <v>20</v>
      </c>
      <c r="N43" s="41" t="s">
        <v>119</v>
      </c>
      <c r="O43" s="41" t="s">
        <v>119</v>
      </c>
      <c r="P43" s="41" t="s">
        <v>119</v>
      </c>
      <c r="Q43" s="41" t="s">
        <v>78</v>
      </c>
      <c r="R43" s="174" t="s">
        <v>78</v>
      </c>
      <c r="S43" s="41" t="s">
        <v>11</v>
      </c>
      <c r="T43" s="41" t="s">
        <v>11</v>
      </c>
      <c r="U43" s="41" t="s">
        <v>119</v>
      </c>
      <c r="V43" s="41" t="s">
        <v>119</v>
      </c>
      <c r="W43" s="41" t="s">
        <v>28</v>
      </c>
      <c r="X43" s="41" t="s">
        <v>28</v>
      </c>
      <c r="Y43" s="41" t="s">
        <v>18</v>
      </c>
      <c r="Z43" s="41" t="s">
        <v>18</v>
      </c>
      <c r="AA43" s="41" t="s">
        <v>119</v>
      </c>
      <c r="AB43" s="41" t="s">
        <v>119</v>
      </c>
      <c r="AC43" s="174" t="s">
        <v>58</v>
      </c>
      <c r="AD43" s="41" t="s">
        <v>20</v>
      </c>
      <c r="AE43" s="41" t="s">
        <v>20</v>
      </c>
      <c r="AF43" s="41" t="s">
        <v>20</v>
      </c>
      <c r="AG43" s="41" t="s">
        <v>119</v>
      </c>
      <c r="AH43" s="41" t="s">
        <v>119</v>
      </c>
      <c r="AI43" s="185" t="s">
        <v>78</v>
      </c>
      <c r="AJ43" s="185" t="s">
        <v>78</v>
      </c>
      <c r="AK43" s="185" t="s">
        <v>78</v>
      </c>
      <c r="AL43" s="185" t="s">
        <v>78</v>
      </c>
      <c r="AM43" s="41" t="s">
        <v>119</v>
      </c>
      <c r="AN43" s="185" t="s">
        <v>78</v>
      </c>
      <c r="AO43" s="42" t="s">
        <v>78</v>
      </c>
      <c r="AP43" s="112">
        <f t="shared" si="5"/>
        <v>11</v>
      </c>
      <c r="AQ43" s="16">
        <f t="shared" si="43"/>
        <v>8</v>
      </c>
      <c r="AR43" s="115">
        <f t="shared" si="6"/>
        <v>0</v>
      </c>
      <c r="AS43" s="8">
        <f t="shared" si="50"/>
        <v>5</v>
      </c>
      <c r="AT43" s="8">
        <f t="shared" si="62"/>
        <v>2</v>
      </c>
      <c r="AU43" s="8">
        <f t="shared" si="63"/>
        <v>10</v>
      </c>
      <c r="AX43" s="8">
        <f t="shared" si="53"/>
        <v>1</v>
      </c>
      <c r="AY43" s="8">
        <f t="shared" si="54"/>
        <v>1</v>
      </c>
      <c r="AZ43" s="8">
        <f t="shared" si="55"/>
        <v>0</v>
      </c>
      <c r="BA43" s="8">
        <f t="shared" si="56"/>
        <v>1</v>
      </c>
      <c r="BB43" s="8">
        <f t="shared" si="57"/>
        <v>1</v>
      </c>
      <c r="BC43" s="8">
        <f t="shared" si="64"/>
        <v>1</v>
      </c>
      <c r="BD43" s="8">
        <f t="shared" si="65"/>
        <v>1</v>
      </c>
      <c r="BE43" s="8">
        <f t="shared" si="66"/>
        <v>1</v>
      </c>
      <c r="BF43" s="8">
        <f t="shared" si="67"/>
        <v>0</v>
      </c>
      <c r="BG43" s="8">
        <f t="shared" si="68"/>
        <v>0</v>
      </c>
      <c r="BH43" s="8">
        <f t="shared" si="69"/>
        <v>0</v>
      </c>
      <c r="BI43" s="8">
        <f t="shared" si="70"/>
        <v>0</v>
      </c>
      <c r="BJ43" s="8">
        <f t="shared" si="71"/>
        <v>0</v>
      </c>
      <c r="BK43" s="8">
        <f t="shared" si="72"/>
        <v>1</v>
      </c>
      <c r="BL43" s="8">
        <f t="shared" si="73"/>
        <v>1</v>
      </c>
      <c r="BM43" s="8">
        <f t="shared" si="74"/>
        <v>0</v>
      </c>
      <c r="BN43" s="8">
        <f t="shared" si="75"/>
        <v>0</v>
      </c>
      <c r="BO43" s="8">
        <f t="shared" si="76"/>
        <v>1</v>
      </c>
      <c r="BP43" s="8">
        <f t="shared" si="77"/>
        <v>1</v>
      </c>
      <c r="BQ43" s="8">
        <f t="shared" si="78"/>
        <v>1</v>
      </c>
      <c r="BR43" s="8">
        <f t="shared" si="79"/>
        <v>1</v>
      </c>
      <c r="BS43" s="8">
        <f t="shared" si="80"/>
        <v>0</v>
      </c>
      <c r="BT43" s="8">
        <f t="shared" si="81"/>
        <v>0</v>
      </c>
      <c r="BU43" s="8">
        <f t="shared" si="82"/>
        <v>0</v>
      </c>
      <c r="BV43" s="8">
        <f t="shared" si="83"/>
        <v>1</v>
      </c>
      <c r="BW43" s="8">
        <f t="shared" si="84"/>
        <v>1</v>
      </c>
      <c r="BX43" s="8">
        <f t="shared" si="85"/>
        <v>1</v>
      </c>
      <c r="BY43" s="8">
        <f t="shared" si="86"/>
        <v>0</v>
      </c>
      <c r="BZ43" s="8">
        <f t="shared" si="87"/>
        <v>0</v>
      </c>
      <c r="CA43" s="8">
        <f t="shared" si="88"/>
        <v>0</v>
      </c>
      <c r="CB43" s="8">
        <f t="shared" si="89"/>
        <v>0</v>
      </c>
      <c r="CC43" s="8">
        <f t="shared" si="90"/>
        <v>0</v>
      </c>
      <c r="CD43" s="8">
        <f t="shared" si="91"/>
        <v>0</v>
      </c>
      <c r="CE43" s="8">
        <f t="shared" si="92"/>
        <v>0</v>
      </c>
      <c r="CF43" s="8">
        <f t="shared" si="93"/>
        <v>0</v>
      </c>
      <c r="CG43" s="8">
        <f t="shared" si="94"/>
        <v>0</v>
      </c>
    </row>
    <row r="44" spans="1:89" ht="19.5" customHeight="1" x14ac:dyDescent="0.25">
      <c r="A44" s="11" t="s">
        <v>188</v>
      </c>
      <c r="B44" s="58" t="s">
        <v>178</v>
      </c>
      <c r="C44" s="140" t="s">
        <v>179</v>
      </c>
      <c r="D44" s="41">
        <v>13</v>
      </c>
      <c r="E44" s="41">
        <v>13</v>
      </c>
      <c r="F44" s="41">
        <v>13</v>
      </c>
      <c r="G44" s="41">
        <v>13</v>
      </c>
      <c r="H44" s="42" t="s">
        <v>119</v>
      </c>
      <c r="I44" s="41"/>
      <c r="J44" s="42"/>
      <c r="K44" s="40" t="s">
        <v>29</v>
      </c>
      <c r="L44" s="41" t="s">
        <v>119</v>
      </c>
      <c r="M44" s="41" t="s">
        <v>119</v>
      </c>
      <c r="N44" s="41" t="s">
        <v>24</v>
      </c>
      <c r="O44" s="41" t="s">
        <v>24</v>
      </c>
      <c r="P44" s="41" t="s">
        <v>119</v>
      </c>
      <c r="Q44" s="41" t="s">
        <v>25</v>
      </c>
      <c r="R44" s="41" t="s">
        <v>25</v>
      </c>
      <c r="S44" s="41" t="s">
        <v>58</v>
      </c>
      <c r="T44" s="41" t="s">
        <v>58</v>
      </c>
      <c r="U44" s="41" t="s">
        <v>27</v>
      </c>
      <c r="V44" s="41" t="s">
        <v>27</v>
      </c>
      <c r="W44" s="41" t="s">
        <v>26</v>
      </c>
      <c r="X44" s="41" t="s">
        <v>26</v>
      </c>
      <c r="Y44" s="41" t="s">
        <v>26</v>
      </c>
      <c r="Z44" s="41" t="s">
        <v>119</v>
      </c>
      <c r="AA44" s="41" t="s">
        <v>119</v>
      </c>
      <c r="AB44" s="41" t="s">
        <v>19</v>
      </c>
      <c r="AC44" s="41" t="s">
        <v>19</v>
      </c>
      <c r="AD44" s="41" t="s">
        <v>19</v>
      </c>
      <c r="AE44" s="41" t="s">
        <v>19</v>
      </c>
      <c r="AF44" s="41" t="s">
        <v>119</v>
      </c>
      <c r="AG44" s="41" t="s">
        <v>11</v>
      </c>
      <c r="AH44" s="41" t="s">
        <v>11</v>
      </c>
      <c r="AI44" s="41" t="s">
        <v>11</v>
      </c>
      <c r="AJ44" s="41" t="s">
        <v>11</v>
      </c>
      <c r="AK44" s="41" t="s">
        <v>119</v>
      </c>
      <c r="AL44" s="41" t="s">
        <v>119</v>
      </c>
      <c r="AM44" s="174" t="s">
        <v>10</v>
      </c>
      <c r="AN44" s="174" t="s">
        <v>308</v>
      </c>
      <c r="AO44" s="187" t="s">
        <v>308</v>
      </c>
      <c r="AP44" s="112">
        <f t="shared" si="5"/>
        <v>10</v>
      </c>
      <c r="AQ44" s="16">
        <f t="shared" si="43"/>
        <v>0</v>
      </c>
      <c r="AR44" s="115">
        <f t="shared" si="6"/>
        <v>0</v>
      </c>
      <c r="AS44" s="8">
        <f t="shared" si="50"/>
        <v>5</v>
      </c>
      <c r="AT44" s="8">
        <f t="shared" si="62"/>
        <v>7</v>
      </c>
      <c r="AU44" s="8">
        <f t="shared" si="63"/>
        <v>14</v>
      </c>
      <c r="AX44" s="8">
        <f t="shared" si="53"/>
        <v>1</v>
      </c>
      <c r="AY44" s="8">
        <f t="shared" si="54"/>
        <v>1</v>
      </c>
      <c r="AZ44" s="8">
        <f t="shared" si="55"/>
        <v>1</v>
      </c>
      <c r="BA44" s="8">
        <f t="shared" si="56"/>
        <v>1</v>
      </c>
      <c r="BB44" s="8">
        <f t="shared" si="57"/>
        <v>0</v>
      </c>
      <c r="BC44" s="8">
        <f t="shared" si="64"/>
        <v>1</v>
      </c>
      <c r="BD44" s="8">
        <f t="shared" si="65"/>
        <v>0</v>
      </c>
      <c r="BE44" s="8">
        <f t="shared" si="66"/>
        <v>0</v>
      </c>
      <c r="BF44" s="8">
        <f t="shared" si="67"/>
        <v>1</v>
      </c>
      <c r="BG44" s="8">
        <f t="shared" si="68"/>
        <v>1</v>
      </c>
      <c r="BH44" s="8">
        <f t="shared" si="69"/>
        <v>0</v>
      </c>
      <c r="BI44" s="8">
        <f t="shared" si="70"/>
        <v>1</v>
      </c>
      <c r="BJ44" s="8">
        <f t="shared" si="71"/>
        <v>1</v>
      </c>
      <c r="BK44" s="8">
        <f t="shared" si="72"/>
        <v>0</v>
      </c>
      <c r="BL44" s="8">
        <f t="shared" si="73"/>
        <v>0</v>
      </c>
      <c r="BM44" s="8">
        <f t="shared" si="74"/>
        <v>1</v>
      </c>
      <c r="BN44" s="8">
        <f t="shared" si="75"/>
        <v>1</v>
      </c>
      <c r="BO44" s="8">
        <f t="shared" si="76"/>
        <v>1</v>
      </c>
      <c r="BP44" s="8">
        <f t="shared" si="77"/>
        <v>1</v>
      </c>
      <c r="BQ44" s="8">
        <f t="shared" si="78"/>
        <v>1</v>
      </c>
      <c r="BR44" s="8">
        <f t="shared" si="79"/>
        <v>0</v>
      </c>
      <c r="BS44" s="8">
        <f t="shared" si="80"/>
        <v>0</v>
      </c>
      <c r="BT44" s="8">
        <f t="shared" si="81"/>
        <v>1</v>
      </c>
      <c r="BU44" s="8">
        <f t="shared" si="82"/>
        <v>1</v>
      </c>
      <c r="BV44" s="8">
        <f t="shared" si="83"/>
        <v>1</v>
      </c>
      <c r="BW44" s="8">
        <f t="shared" si="84"/>
        <v>1</v>
      </c>
      <c r="BX44" s="8">
        <f t="shared" si="85"/>
        <v>0</v>
      </c>
      <c r="BY44" s="8">
        <f t="shared" si="86"/>
        <v>1</v>
      </c>
      <c r="BZ44" s="8">
        <f t="shared" si="87"/>
        <v>1</v>
      </c>
      <c r="CA44" s="8">
        <f t="shared" si="88"/>
        <v>1</v>
      </c>
      <c r="CB44" s="8">
        <f t="shared" si="89"/>
        <v>1</v>
      </c>
      <c r="CC44" s="8">
        <f t="shared" si="90"/>
        <v>0</v>
      </c>
      <c r="CD44" s="8">
        <f t="shared" si="91"/>
        <v>0</v>
      </c>
      <c r="CE44" s="8">
        <f t="shared" si="92"/>
        <v>1</v>
      </c>
      <c r="CF44" s="8">
        <f t="shared" si="93"/>
        <v>1</v>
      </c>
      <c r="CG44" s="8">
        <f t="shared" si="94"/>
        <v>1</v>
      </c>
    </row>
    <row r="45" spans="1:89" ht="19.5" customHeight="1" x14ac:dyDescent="0.25">
      <c r="A45" s="11" t="s">
        <v>190</v>
      </c>
      <c r="B45" s="58" t="s">
        <v>180</v>
      </c>
      <c r="C45" s="140" t="s">
        <v>181</v>
      </c>
      <c r="D45" s="41" t="s">
        <v>58</v>
      </c>
      <c r="E45" s="41" t="s">
        <v>58</v>
      </c>
      <c r="F45" s="41">
        <v>8</v>
      </c>
      <c r="G45" s="41">
        <v>8</v>
      </c>
      <c r="H45" s="42">
        <v>8</v>
      </c>
      <c r="I45" s="41"/>
      <c r="J45" s="42"/>
      <c r="K45" s="40" t="s">
        <v>58</v>
      </c>
      <c r="L45" s="41" t="s">
        <v>58</v>
      </c>
      <c r="M45" s="41" t="s">
        <v>58</v>
      </c>
      <c r="N45" s="41" t="s">
        <v>26</v>
      </c>
      <c r="O45" s="174" t="s">
        <v>58</v>
      </c>
      <c r="P45" s="41" t="s">
        <v>26</v>
      </c>
      <c r="Q45" s="41" t="s">
        <v>21</v>
      </c>
      <c r="R45" s="41" t="s">
        <v>119</v>
      </c>
      <c r="S45" s="41" t="s">
        <v>22</v>
      </c>
      <c r="T45" s="41" t="s">
        <v>19</v>
      </c>
      <c r="U45" s="41" t="s">
        <v>19</v>
      </c>
      <c r="V45" s="41" t="s">
        <v>19</v>
      </c>
      <c r="W45" s="41" t="s">
        <v>78</v>
      </c>
      <c r="X45" s="41" t="s">
        <v>119</v>
      </c>
      <c r="Y45" s="41" t="s">
        <v>119</v>
      </c>
      <c r="Z45" s="41" t="s">
        <v>78</v>
      </c>
      <c r="AA45" s="41" t="s">
        <v>78</v>
      </c>
      <c r="AB45" s="41" t="s">
        <v>26</v>
      </c>
      <c r="AC45" s="41" t="s">
        <v>26</v>
      </c>
      <c r="AD45" s="41" t="s">
        <v>119</v>
      </c>
      <c r="AE45" s="174" t="s">
        <v>58</v>
      </c>
      <c r="AF45" s="41" t="s">
        <v>24</v>
      </c>
      <c r="AG45" s="41" t="s">
        <v>24</v>
      </c>
      <c r="AH45" s="41" t="s">
        <v>24</v>
      </c>
      <c r="AI45" s="41" t="s">
        <v>58</v>
      </c>
      <c r="AJ45" s="41" t="s">
        <v>58</v>
      </c>
      <c r="AK45" s="41" t="s">
        <v>58</v>
      </c>
      <c r="AL45" s="41" t="s">
        <v>11</v>
      </c>
      <c r="AM45" s="41" t="s">
        <v>11</v>
      </c>
      <c r="AN45" s="41" t="s">
        <v>11</v>
      </c>
      <c r="AO45" s="42" t="s">
        <v>11</v>
      </c>
      <c r="AP45" s="112">
        <f t="shared" si="5"/>
        <v>12</v>
      </c>
      <c r="AQ45" s="16">
        <f t="shared" si="43"/>
        <v>3</v>
      </c>
      <c r="AR45" s="115">
        <f t="shared" si="6"/>
        <v>0</v>
      </c>
      <c r="AS45" s="8">
        <f t="shared" si="50"/>
        <v>4</v>
      </c>
      <c r="AT45" s="8">
        <f t="shared" si="62"/>
        <v>4</v>
      </c>
      <c r="AU45" s="8">
        <f t="shared" si="63"/>
        <v>12</v>
      </c>
      <c r="AX45" s="8">
        <f t="shared" si="53"/>
        <v>0</v>
      </c>
      <c r="AY45" s="8">
        <f t="shared" si="54"/>
        <v>0</v>
      </c>
      <c r="AZ45" s="8">
        <f t="shared" si="55"/>
        <v>1</v>
      </c>
      <c r="BA45" s="8">
        <f t="shared" si="56"/>
        <v>1</v>
      </c>
      <c r="BB45" s="8">
        <f t="shared" si="57"/>
        <v>1</v>
      </c>
      <c r="BC45" s="8">
        <f t="shared" si="64"/>
        <v>0</v>
      </c>
      <c r="BD45" s="8">
        <f t="shared" si="65"/>
        <v>0</v>
      </c>
      <c r="BE45" s="8">
        <f t="shared" si="66"/>
        <v>0</v>
      </c>
      <c r="BF45" s="8">
        <f t="shared" si="67"/>
        <v>1</v>
      </c>
      <c r="BG45" s="8">
        <f t="shared" si="68"/>
        <v>0</v>
      </c>
      <c r="BH45" s="8">
        <f t="shared" si="69"/>
        <v>1</v>
      </c>
      <c r="BI45" s="8">
        <f t="shared" si="70"/>
        <v>1</v>
      </c>
      <c r="BJ45" s="8">
        <f t="shared" si="71"/>
        <v>0</v>
      </c>
      <c r="BK45" s="8">
        <f t="shared" si="72"/>
        <v>1</v>
      </c>
      <c r="BL45" s="8">
        <f t="shared" si="73"/>
        <v>1</v>
      </c>
      <c r="BM45" s="8">
        <f t="shared" si="74"/>
        <v>1</v>
      </c>
      <c r="BN45" s="8">
        <f t="shared" si="75"/>
        <v>1</v>
      </c>
      <c r="BO45" s="8">
        <f t="shared" si="76"/>
        <v>0</v>
      </c>
      <c r="BP45" s="8">
        <f t="shared" si="77"/>
        <v>0</v>
      </c>
      <c r="BQ45" s="8">
        <f t="shared" si="78"/>
        <v>0</v>
      </c>
      <c r="BR45" s="8">
        <f t="shared" si="79"/>
        <v>0</v>
      </c>
      <c r="BS45" s="8">
        <f t="shared" si="80"/>
        <v>0</v>
      </c>
      <c r="BT45" s="8">
        <f t="shared" si="81"/>
        <v>1</v>
      </c>
      <c r="BU45" s="8">
        <f t="shared" si="82"/>
        <v>1</v>
      </c>
      <c r="BV45" s="8">
        <f t="shared" si="83"/>
        <v>0</v>
      </c>
      <c r="BW45" s="8">
        <f t="shared" si="84"/>
        <v>0</v>
      </c>
      <c r="BX45" s="8">
        <f t="shared" si="85"/>
        <v>1</v>
      </c>
      <c r="BY45" s="8">
        <f t="shared" si="86"/>
        <v>1</v>
      </c>
      <c r="BZ45" s="8">
        <f t="shared" si="87"/>
        <v>1</v>
      </c>
      <c r="CA45" s="8">
        <f t="shared" si="88"/>
        <v>0</v>
      </c>
      <c r="CB45" s="8">
        <f t="shared" si="89"/>
        <v>0</v>
      </c>
      <c r="CC45" s="8">
        <f t="shared" si="90"/>
        <v>0</v>
      </c>
      <c r="CD45" s="8">
        <f t="shared" si="91"/>
        <v>1</v>
      </c>
      <c r="CE45" s="8">
        <f t="shared" si="92"/>
        <v>1</v>
      </c>
      <c r="CF45" s="8">
        <f t="shared" si="93"/>
        <v>1</v>
      </c>
      <c r="CG45" s="8">
        <f t="shared" si="94"/>
        <v>1</v>
      </c>
    </row>
    <row r="46" spans="1:89" ht="19.5" customHeight="1" x14ac:dyDescent="0.25">
      <c r="A46" s="11" t="s">
        <v>190</v>
      </c>
      <c r="B46" s="58" t="s">
        <v>182</v>
      </c>
      <c r="C46" s="140" t="s">
        <v>183</v>
      </c>
      <c r="D46" s="41">
        <v>13</v>
      </c>
      <c r="E46" s="41">
        <v>13</v>
      </c>
      <c r="F46" s="41" t="s">
        <v>58</v>
      </c>
      <c r="G46" s="41" t="s">
        <v>58</v>
      </c>
      <c r="H46" s="42" t="s">
        <v>58</v>
      </c>
      <c r="I46" s="41"/>
      <c r="J46" s="42"/>
      <c r="K46" s="40" t="s">
        <v>11</v>
      </c>
      <c r="L46" s="41" t="s">
        <v>11</v>
      </c>
      <c r="M46" s="41" t="s">
        <v>26</v>
      </c>
      <c r="N46" s="41" t="s">
        <v>58</v>
      </c>
      <c r="O46" s="41" t="s">
        <v>58</v>
      </c>
      <c r="P46" s="174" t="s">
        <v>78</v>
      </c>
      <c r="Q46" s="41" t="s">
        <v>28</v>
      </c>
      <c r="R46" s="41" t="s">
        <v>27</v>
      </c>
      <c r="S46" s="41" t="s">
        <v>27</v>
      </c>
      <c r="T46" s="41" t="s">
        <v>27</v>
      </c>
      <c r="U46" s="41" t="s">
        <v>119</v>
      </c>
      <c r="V46" s="41" t="s">
        <v>119</v>
      </c>
      <c r="W46" s="41" t="s">
        <v>29</v>
      </c>
      <c r="X46" s="41" t="s">
        <v>29</v>
      </c>
      <c r="Y46" s="174" t="s">
        <v>78</v>
      </c>
      <c r="Z46" s="41" t="s">
        <v>119</v>
      </c>
      <c r="AA46" s="41" t="s">
        <v>28</v>
      </c>
      <c r="AB46" s="41" t="s">
        <v>28</v>
      </c>
      <c r="AC46" s="174" t="s">
        <v>78</v>
      </c>
      <c r="AD46" s="174" t="s">
        <v>78</v>
      </c>
      <c r="AE46" s="41" t="s">
        <v>78</v>
      </c>
      <c r="AF46" s="41" t="s">
        <v>119</v>
      </c>
      <c r="AG46" s="41" t="s">
        <v>119</v>
      </c>
      <c r="AH46" s="41" t="s">
        <v>78</v>
      </c>
      <c r="AI46" s="41" t="s">
        <v>78</v>
      </c>
      <c r="AJ46" s="41" t="s">
        <v>29</v>
      </c>
      <c r="AK46" s="41" t="s">
        <v>29</v>
      </c>
      <c r="AL46" s="41" t="s">
        <v>119</v>
      </c>
      <c r="AM46" s="41" t="s">
        <v>22</v>
      </c>
      <c r="AN46" s="41" t="s">
        <v>119</v>
      </c>
      <c r="AO46" s="42" t="s">
        <v>119</v>
      </c>
      <c r="AP46" s="112">
        <f t="shared" si="5"/>
        <v>10</v>
      </c>
      <c r="AQ46" s="16">
        <f t="shared" si="43"/>
        <v>7</v>
      </c>
      <c r="AR46" s="115">
        <f t="shared" si="6"/>
        <v>0</v>
      </c>
      <c r="AS46" s="8">
        <f t="shared" si="50"/>
        <v>4</v>
      </c>
      <c r="AT46" s="8">
        <f t="shared" si="62"/>
        <v>2</v>
      </c>
      <c r="AU46" s="8">
        <f t="shared" si="63"/>
        <v>12</v>
      </c>
      <c r="AX46" s="8">
        <f t="shared" si="53"/>
        <v>1</v>
      </c>
      <c r="AY46" s="8">
        <f t="shared" si="54"/>
        <v>1</v>
      </c>
      <c r="AZ46" s="8">
        <f t="shared" si="55"/>
        <v>0</v>
      </c>
      <c r="BA46" s="8">
        <f t="shared" si="56"/>
        <v>0</v>
      </c>
      <c r="BB46" s="8">
        <f t="shared" si="57"/>
        <v>0</v>
      </c>
      <c r="BC46" s="8">
        <f t="shared" si="64"/>
        <v>1</v>
      </c>
      <c r="BD46" s="8">
        <f t="shared" si="65"/>
        <v>1</v>
      </c>
      <c r="BE46" s="8">
        <f t="shared" si="66"/>
        <v>1</v>
      </c>
      <c r="BF46" s="8">
        <f t="shared" si="67"/>
        <v>0</v>
      </c>
      <c r="BG46" s="8">
        <f t="shared" si="68"/>
        <v>0</v>
      </c>
      <c r="BH46" s="8">
        <f t="shared" si="69"/>
        <v>0</v>
      </c>
      <c r="BI46" s="8">
        <f t="shared" si="70"/>
        <v>1</v>
      </c>
      <c r="BJ46" s="8">
        <f t="shared" si="71"/>
        <v>1</v>
      </c>
      <c r="BK46" s="8">
        <f t="shared" si="72"/>
        <v>1</v>
      </c>
      <c r="BL46" s="8">
        <f t="shared" si="73"/>
        <v>1</v>
      </c>
      <c r="BM46" s="8">
        <f t="shared" si="74"/>
        <v>0</v>
      </c>
      <c r="BN46" s="8">
        <f t="shared" si="75"/>
        <v>0</v>
      </c>
      <c r="BO46" s="8">
        <f t="shared" si="76"/>
        <v>1</v>
      </c>
      <c r="BP46" s="8">
        <f t="shared" si="77"/>
        <v>1</v>
      </c>
      <c r="BQ46" s="8">
        <f t="shared" si="78"/>
        <v>0</v>
      </c>
      <c r="BR46" s="8">
        <f t="shared" si="79"/>
        <v>0</v>
      </c>
      <c r="BS46" s="8">
        <f t="shared" si="80"/>
        <v>1</v>
      </c>
      <c r="BT46" s="8">
        <f t="shared" si="81"/>
        <v>1</v>
      </c>
      <c r="BU46" s="8">
        <f t="shared" si="82"/>
        <v>0</v>
      </c>
      <c r="BV46" s="8">
        <f t="shared" si="83"/>
        <v>0</v>
      </c>
      <c r="BW46" s="8">
        <f t="shared" si="84"/>
        <v>0</v>
      </c>
      <c r="BX46" s="8">
        <f t="shared" si="85"/>
        <v>0</v>
      </c>
      <c r="BY46" s="8">
        <f t="shared" si="86"/>
        <v>0</v>
      </c>
      <c r="BZ46" s="8">
        <f t="shared" si="87"/>
        <v>0</v>
      </c>
      <c r="CA46" s="8">
        <f t="shared" si="88"/>
        <v>0</v>
      </c>
      <c r="CB46" s="8">
        <f t="shared" si="89"/>
        <v>1</v>
      </c>
      <c r="CC46" s="8">
        <f t="shared" si="90"/>
        <v>1</v>
      </c>
      <c r="CD46" s="8">
        <f t="shared" si="91"/>
        <v>0</v>
      </c>
      <c r="CE46" s="8">
        <f t="shared" si="92"/>
        <v>1</v>
      </c>
      <c r="CF46" s="8">
        <f t="shared" si="93"/>
        <v>0</v>
      </c>
      <c r="CG46" s="8">
        <f t="shared" si="94"/>
        <v>0</v>
      </c>
    </row>
    <row r="47" spans="1:89" ht="19.5" customHeight="1" x14ac:dyDescent="0.25">
      <c r="A47" s="11" t="s">
        <v>190</v>
      </c>
      <c r="B47" s="58" t="s">
        <v>184</v>
      </c>
      <c r="C47" s="140" t="s">
        <v>185</v>
      </c>
      <c r="D47" s="41">
        <v>13</v>
      </c>
      <c r="E47" s="41">
        <v>13</v>
      </c>
      <c r="F47" s="41" t="s">
        <v>58</v>
      </c>
      <c r="G47" s="41" t="s">
        <v>58</v>
      </c>
      <c r="H47" s="42" t="s">
        <v>58</v>
      </c>
      <c r="I47" s="41"/>
      <c r="J47" s="42"/>
      <c r="K47" s="40" t="s">
        <v>9</v>
      </c>
      <c r="L47" s="41" t="s">
        <v>9</v>
      </c>
      <c r="M47" s="41" t="s">
        <v>9</v>
      </c>
      <c r="N47" s="41" t="s">
        <v>19</v>
      </c>
      <c r="O47" s="41" t="s">
        <v>19</v>
      </c>
      <c r="P47" s="41" t="s">
        <v>58</v>
      </c>
      <c r="Q47" s="41" t="s">
        <v>58</v>
      </c>
      <c r="R47" s="41" t="s">
        <v>58</v>
      </c>
      <c r="S47" s="41" t="s">
        <v>23</v>
      </c>
      <c r="T47" s="41" t="s">
        <v>18</v>
      </c>
      <c r="U47" s="41" t="s">
        <v>21</v>
      </c>
      <c r="V47" s="41" t="s">
        <v>21</v>
      </c>
      <c r="W47" s="41" t="s">
        <v>119</v>
      </c>
      <c r="X47" s="41" t="s">
        <v>11</v>
      </c>
      <c r="Y47" s="41" t="s">
        <v>11</v>
      </c>
      <c r="Z47" s="41" t="s">
        <v>11</v>
      </c>
      <c r="AA47" s="41" t="s">
        <v>11</v>
      </c>
      <c r="AB47" s="41" t="s">
        <v>58</v>
      </c>
      <c r="AC47" s="41" t="s">
        <v>23</v>
      </c>
      <c r="AD47" s="41" t="s">
        <v>22</v>
      </c>
      <c r="AE47" s="41" t="s">
        <v>119</v>
      </c>
      <c r="AF47" s="41" t="s">
        <v>21</v>
      </c>
      <c r="AG47" s="41" t="s">
        <v>21</v>
      </c>
      <c r="AH47" s="41" t="s">
        <v>119</v>
      </c>
      <c r="AI47" s="41" t="s">
        <v>58</v>
      </c>
      <c r="AJ47" s="41" t="s">
        <v>28</v>
      </c>
      <c r="AK47" s="41" t="s">
        <v>28</v>
      </c>
      <c r="AL47" s="41" t="s">
        <v>28</v>
      </c>
      <c r="AM47" s="174" t="s">
        <v>23</v>
      </c>
      <c r="AN47" s="174" t="s">
        <v>23</v>
      </c>
      <c r="AO47" s="42" t="s">
        <v>119</v>
      </c>
      <c r="AP47" s="112">
        <f t="shared" si="5"/>
        <v>9</v>
      </c>
      <c r="AQ47" s="16">
        <f t="shared" si="43"/>
        <v>0</v>
      </c>
      <c r="AR47" s="115">
        <f t="shared" si="6"/>
        <v>0</v>
      </c>
      <c r="AS47" s="8">
        <f t="shared" si="50"/>
        <v>5</v>
      </c>
      <c r="AT47" s="8">
        <f t="shared" si="62"/>
        <v>7</v>
      </c>
      <c r="AU47" s="8">
        <f t="shared" si="63"/>
        <v>15</v>
      </c>
      <c r="AX47" s="8">
        <f t="shared" si="53"/>
        <v>1</v>
      </c>
      <c r="AY47" s="8">
        <f t="shared" si="54"/>
        <v>1</v>
      </c>
      <c r="AZ47" s="8">
        <f t="shared" si="55"/>
        <v>0</v>
      </c>
      <c r="BA47" s="8">
        <f t="shared" si="56"/>
        <v>0</v>
      </c>
      <c r="BB47" s="8">
        <f t="shared" si="57"/>
        <v>0</v>
      </c>
      <c r="BC47" s="8">
        <f t="shared" si="64"/>
        <v>1</v>
      </c>
      <c r="BD47" s="8">
        <f t="shared" si="65"/>
        <v>1</v>
      </c>
      <c r="BE47" s="8">
        <f t="shared" si="66"/>
        <v>1</v>
      </c>
      <c r="BF47" s="8">
        <f t="shared" si="67"/>
        <v>1</v>
      </c>
      <c r="BG47" s="8">
        <f t="shared" si="68"/>
        <v>1</v>
      </c>
      <c r="BH47" s="8">
        <f t="shared" si="69"/>
        <v>0</v>
      </c>
      <c r="BI47" s="8">
        <f t="shared" si="70"/>
        <v>0</v>
      </c>
      <c r="BJ47" s="8">
        <f t="shared" si="71"/>
        <v>0</v>
      </c>
      <c r="BK47" s="8">
        <f t="shared" si="72"/>
        <v>1</v>
      </c>
      <c r="BL47" s="8">
        <f t="shared" si="73"/>
        <v>1</v>
      </c>
      <c r="BM47" s="8">
        <f t="shared" si="74"/>
        <v>1</v>
      </c>
      <c r="BN47" s="8">
        <f t="shared" si="75"/>
        <v>1</v>
      </c>
      <c r="BO47" s="8">
        <f t="shared" si="76"/>
        <v>0</v>
      </c>
      <c r="BP47" s="8">
        <f t="shared" si="77"/>
        <v>1</v>
      </c>
      <c r="BQ47" s="8">
        <f t="shared" si="78"/>
        <v>1</v>
      </c>
      <c r="BR47" s="8">
        <f t="shared" si="79"/>
        <v>1</v>
      </c>
      <c r="BS47" s="8">
        <f t="shared" si="80"/>
        <v>1</v>
      </c>
      <c r="BT47" s="8">
        <f t="shared" si="81"/>
        <v>0</v>
      </c>
      <c r="BU47" s="8">
        <f t="shared" si="82"/>
        <v>1</v>
      </c>
      <c r="BV47" s="8">
        <f t="shared" si="83"/>
        <v>1</v>
      </c>
      <c r="BW47" s="8">
        <f t="shared" si="84"/>
        <v>0</v>
      </c>
      <c r="BX47" s="8">
        <f t="shared" si="85"/>
        <v>1</v>
      </c>
      <c r="BY47" s="8">
        <f t="shared" si="86"/>
        <v>1</v>
      </c>
      <c r="BZ47" s="8">
        <f t="shared" si="87"/>
        <v>0</v>
      </c>
      <c r="CA47" s="8">
        <f t="shared" si="88"/>
        <v>0</v>
      </c>
      <c r="CB47" s="8">
        <f t="shared" si="89"/>
        <v>1</v>
      </c>
      <c r="CC47" s="8">
        <f t="shared" si="90"/>
        <v>1</v>
      </c>
      <c r="CD47" s="8">
        <f t="shared" si="91"/>
        <v>1</v>
      </c>
      <c r="CE47" s="8">
        <f t="shared" si="92"/>
        <v>1</v>
      </c>
      <c r="CF47" s="8">
        <f t="shared" si="93"/>
        <v>1</v>
      </c>
      <c r="CG47" s="8">
        <f t="shared" si="94"/>
        <v>0</v>
      </c>
    </row>
    <row r="48" spans="1:89" ht="19.5" customHeight="1" thickBot="1" x14ac:dyDescent="0.3">
      <c r="A48" s="11" t="s">
        <v>188</v>
      </c>
      <c r="B48" s="141" t="s">
        <v>186</v>
      </c>
      <c r="C48" s="142" t="s">
        <v>187</v>
      </c>
      <c r="D48" s="126" t="s">
        <v>119</v>
      </c>
      <c r="E48" s="126" t="s">
        <v>119</v>
      </c>
      <c r="F48" s="126">
        <v>13</v>
      </c>
      <c r="G48" s="126">
        <v>13</v>
      </c>
      <c r="H48" s="127" t="s">
        <v>119</v>
      </c>
      <c r="I48" s="126"/>
      <c r="J48" s="127"/>
      <c r="K48" s="125" t="s">
        <v>119</v>
      </c>
      <c r="L48" s="126" t="s">
        <v>197</v>
      </c>
      <c r="M48" s="126" t="s">
        <v>197</v>
      </c>
      <c r="N48" s="126" t="s">
        <v>197</v>
      </c>
      <c r="O48" s="126" t="s">
        <v>197</v>
      </c>
      <c r="P48" s="126" t="s">
        <v>119</v>
      </c>
      <c r="Q48" s="126" t="s">
        <v>119</v>
      </c>
      <c r="R48" s="126" t="s">
        <v>29</v>
      </c>
      <c r="S48" s="126" t="s">
        <v>29</v>
      </c>
      <c r="T48" s="126" t="s">
        <v>29</v>
      </c>
      <c r="U48" s="126" t="s">
        <v>29</v>
      </c>
      <c r="V48" s="126" t="s">
        <v>29</v>
      </c>
      <c r="W48" s="126" t="s">
        <v>119</v>
      </c>
      <c r="X48" s="126" t="s">
        <v>119</v>
      </c>
      <c r="Y48" s="126" t="s">
        <v>29</v>
      </c>
      <c r="Z48" s="126" t="s">
        <v>29</v>
      </c>
      <c r="AA48" s="126" t="s">
        <v>29</v>
      </c>
      <c r="AB48" s="126" t="s">
        <v>29</v>
      </c>
      <c r="AC48" s="126" t="s">
        <v>29</v>
      </c>
      <c r="AD48" s="126" t="s">
        <v>119</v>
      </c>
      <c r="AE48" s="126" t="s">
        <v>119</v>
      </c>
      <c r="AF48" s="126" t="s">
        <v>29</v>
      </c>
      <c r="AG48" s="126" t="s">
        <v>29</v>
      </c>
      <c r="AH48" s="126" t="s">
        <v>29</v>
      </c>
      <c r="AI48" s="126" t="s">
        <v>119</v>
      </c>
      <c r="AJ48" s="126" t="s">
        <v>58</v>
      </c>
      <c r="AK48" s="126" t="s">
        <v>119</v>
      </c>
      <c r="AL48" s="126" t="s">
        <v>29</v>
      </c>
      <c r="AM48" s="189" t="s">
        <v>28</v>
      </c>
      <c r="AN48" s="126" t="s">
        <v>28</v>
      </c>
      <c r="AO48" s="127" t="s">
        <v>28</v>
      </c>
      <c r="AP48" s="113">
        <f t="shared" si="5"/>
        <v>10</v>
      </c>
      <c r="AQ48" s="114">
        <f t="shared" si="43"/>
        <v>0</v>
      </c>
      <c r="AR48" s="116">
        <f t="shared" si="6"/>
        <v>0</v>
      </c>
      <c r="AS48" s="8" cm="1">
        <f t="array" ref="AS48">MAX(FREQUENCY(COLUMN(AX48:CG48),(AX48:CG48&lt;&gt;1)*COLUMN(AX48:CG48))-1)</f>
        <v>5</v>
      </c>
      <c r="AT48" s="8">
        <f t="shared" si="62"/>
        <v>0</v>
      </c>
      <c r="AU48" s="8">
        <f t="shared" si="63"/>
        <v>21</v>
      </c>
      <c r="AX48" s="8">
        <f t="shared" si="53"/>
        <v>0</v>
      </c>
      <c r="AY48" s="8">
        <f t="shared" si="54"/>
        <v>0</v>
      </c>
      <c r="AZ48" s="8">
        <f t="shared" si="55"/>
        <v>1</v>
      </c>
      <c r="BA48" s="8">
        <f t="shared" si="56"/>
        <v>1</v>
      </c>
      <c r="BB48" s="8">
        <f t="shared" si="57"/>
        <v>0</v>
      </c>
      <c r="BC48" s="8">
        <f t="shared" si="64"/>
        <v>0</v>
      </c>
      <c r="BD48" s="8">
        <f t="shared" si="65"/>
        <v>1</v>
      </c>
      <c r="BE48" s="8">
        <f t="shared" si="66"/>
        <v>1</v>
      </c>
      <c r="BF48" s="8">
        <f t="shared" si="67"/>
        <v>1</v>
      </c>
      <c r="BG48" s="8">
        <f t="shared" si="68"/>
        <v>1</v>
      </c>
      <c r="BH48" s="8">
        <f t="shared" si="69"/>
        <v>0</v>
      </c>
      <c r="BI48" s="8">
        <f t="shared" si="70"/>
        <v>0</v>
      </c>
      <c r="BJ48" s="8">
        <f t="shared" si="71"/>
        <v>1</v>
      </c>
      <c r="BK48" s="8">
        <f t="shared" si="72"/>
        <v>1</v>
      </c>
      <c r="BL48" s="8">
        <f t="shared" si="73"/>
        <v>1</v>
      </c>
      <c r="BM48" s="8">
        <f t="shared" si="74"/>
        <v>1</v>
      </c>
      <c r="BN48" s="8">
        <f t="shared" si="75"/>
        <v>1</v>
      </c>
      <c r="BO48" s="8">
        <f t="shared" si="76"/>
        <v>0</v>
      </c>
      <c r="BP48" s="8">
        <f t="shared" si="77"/>
        <v>0</v>
      </c>
      <c r="BQ48" s="8">
        <f t="shared" si="78"/>
        <v>1</v>
      </c>
      <c r="BR48" s="8">
        <f t="shared" si="79"/>
        <v>1</v>
      </c>
      <c r="BS48" s="8">
        <f t="shared" si="80"/>
        <v>1</v>
      </c>
      <c r="BT48" s="8">
        <f t="shared" si="81"/>
        <v>1</v>
      </c>
      <c r="BU48" s="8">
        <f t="shared" si="82"/>
        <v>1</v>
      </c>
      <c r="BV48" s="8">
        <f t="shared" si="83"/>
        <v>0</v>
      </c>
      <c r="BW48" s="8">
        <f t="shared" si="84"/>
        <v>0</v>
      </c>
      <c r="BX48" s="8">
        <f t="shared" si="85"/>
        <v>1</v>
      </c>
      <c r="BY48" s="8">
        <f t="shared" si="86"/>
        <v>1</v>
      </c>
      <c r="BZ48" s="8">
        <f t="shared" si="87"/>
        <v>1</v>
      </c>
      <c r="CA48" s="8">
        <f t="shared" si="88"/>
        <v>0</v>
      </c>
      <c r="CB48" s="8">
        <f t="shared" si="89"/>
        <v>0</v>
      </c>
      <c r="CC48" s="8">
        <f t="shared" si="90"/>
        <v>0</v>
      </c>
      <c r="CD48" s="8">
        <f t="shared" si="91"/>
        <v>1</v>
      </c>
      <c r="CE48" s="8">
        <f t="shared" si="92"/>
        <v>1</v>
      </c>
      <c r="CF48" s="8">
        <f t="shared" si="93"/>
        <v>1</v>
      </c>
      <c r="CG48" s="8">
        <f t="shared" si="94"/>
        <v>1</v>
      </c>
    </row>
    <row r="49" spans="2:89" ht="19.5" customHeight="1" x14ac:dyDescent="0.25">
      <c r="B49" s="104"/>
      <c r="C49" s="53"/>
      <c r="D49" s="35"/>
      <c r="E49" s="35"/>
      <c r="F49" s="35"/>
      <c r="G49" s="35"/>
      <c r="H49" s="105"/>
      <c r="I49" s="105"/>
      <c r="J49" s="10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</row>
    <row r="50" spans="2:89" x14ac:dyDescent="0.25">
      <c r="B50" s="111" t="s">
        <v>67</v>
      </c>
      <c r="C50" s="111">
        <v>3</v>
      </c>
      <c r="D50" s="111">
        <f>COUNTIF(D6:D28,"8"&amp;"*")+COUNTIF(D6:D28,"8")</f>
        <v>3</v>
      </c>
      <c r="E50" s="111">
        <f t="shared" ref="E50:H50" si="95">COUNTIF(E6:E28,"8"&amp;"*")+COUNTIF(E6:E28,"8")</f>
        <v>3</v>
      </c>
      <c r="F50" s="111">
        <f t="shared" si="95"/>
        <v>3</v>
      </c>
      <c r="G50" s="111">
        <f t="shared" si="95"/>
        <v>3</v>
      </c>
      <c r="H50" s="111">
        <f t="shared" si="95"/>
        <v>3</v>
      </c>
      <c r="I50" s="111"/>
      <c r="J50" s="111"/>
      <c r="K50" s="111">
        <f>COUNTIF(K6:K28,"8"&amp;"*")+COUNTIF(K6:K28,"8")-COUNTIF(K6:K28,"8T")</f>
        <v>3</v>
      </c>
      <c r="L50" s="111">
        <f t="shared" ref="L50:AO50" si="96">COUNTIF(L6:L28,"8"&amp;"*")+COUNTIF(L6:L28,"8")-COUNTIF(L6:L28,"8T")</f>
        <v>3</v>
      </c>
      <c r="M50" s="111">
        <f t="shared" si="96"/>
        <v>3</v>
      </c>
      <c r="N50" s="111">
        <f t="shared" si="96"/>
        <v>3</v>
      </c>
      <c r="O50" s="111">
        <f t="shared" si="96"/>
        <v>3</v>
      </c>
      <c r="P50" s="111">
        <f t="shared" si="96"/>
        <v>3</v>
      </c>
      <c r="Q50" s="111">
        <f t="shared" si="96"/>
        <v>3</v>
      </c>
      <c r="R50" s="111">
        <f t="shared" si="96"/>
        <v>3</v>
      </c>
      <c r="S50" s="111">
        <f t="shared" si="96"/>
        <v>3</v>
      </c>
      <c r="T50" s="111">
        <f t="shared" si="96"/>
        <v>3</v>
      </c>
      <c r="U50" s="111">
        <f t="shared" si="96"/>
        <v>3</v>
      </c>
      <c r="V50" s="111">
        <f t="shared" si="96"/>
        <v>3</v>
      </c>
      <c r="W50" s="111">
        <f t="shared" si="96"/>
        <v>3</v>
      </c>
      <c r="X50" s="111">
        <f t="shared" si="96"/>
        <v>3</v>
      </c>
      <c r="Y50" s="111">
        <f t="shared" si="96"/>
        <v>3</v>
      </c>
      <c r="Z50" s="111">
        <f t="shared" si="96"/>
        <v>3</v>
      </c>
      <c r="AA50" s="111">
        <f t="shared" si="96"/>
        <v>3</v>
      </c>
      <c r="AB50" s="111">
        <f t="shared" si="96"/>
        <v>3</v>
      </c>
      <c r="AC50" s="111">
        <f t="shared" si="96"/>
        <v>3</v>
      </c>
      <c r="AD50" s="111">
        <f t="shared" si="96"/>
        <v>3</v>
      </c>
      <c r="AE50" s="111">
        <f t="shared" si="96"/>
        <v>3</v>
      </c>
      <c r="AF50" s="111">
        <f t="shared" si="96"/>
        <v>3</v>
      </c>
      <c r="AG50" s="111">
        <f t="shared" si="96"/>
        <v>3</v>
      </c>
      <c r="AH50" s="111">
        <f t="shared" si="96"/>
        <v>3</v>
      </c>
      <c r="AI50" s="111">
        <f t="shared" si="96"/>
        <v>3</v>
      </c>
      <c r="AJ50" s="111">
        <f t="shared" si="96"/>
        <v>3</v>
      </c>
      <c r="AK50" s="111">
        <f t="shared" si="96"/>
        <v>3</v>
      </c>
      <c r="AL50" s="111">
        <f t="shared" si="96"/>
        <v>3</v>
      </c>
      <c r="AM50" s="111">
        <f t="shared" si="96"/>
        <v>3</v>
      </c>
      <c r="AN50" s="111">
        <f t="shared" si="96"/>
        <v>2</v>
      </c>
      <c r="AO50" s="111">
        <f t="shared" si="96"/>
        <v>2</v>
      </c>
    </row>
    <row r="51" spans="2:89" x14ac:dyDescent="0.25">
      <c r="B51" s="8" t="s">
        <v>67</v>
      </c>
      <c r="C51" s="8">
        <v>99</v>
      </c>
      <c r="D51" s="8">
        <f>COUNTIF(D32:D48,"8"&amp;"*")+COUNTIF(D32:D48,"8")</f>
        <v>2</v>
      </c>
      <c r="E51" s="8">
        <f>COUNTIF(E32:E48,"8"&amp;"*")+COUNTIF(E32:E48,"8")</f>
        <v>2</v>
      </c>
      <c r="F51" s="8">
        <f>COUNTIF(F32:F48,"8"&amp;"*")+COUNTIF(F32:F48,"8")</f>
        <v>2</v>
      </c>
      <c r="G51" s="8">
        <f>COUNTIF(G32:G48,"8"&amp;"*")+COUNTIF(G32:G48,"8")</f>
        <v>2</v>
      </c>
      <c r="H51" s="8">
        <f>COUNTIF(H32:H48,"8"&amp;"*")+COUNTIF(H32:H48,"8")</f>
        <v>2</v>
      </c>
      <c r="K51" s="8">
        <f>COUNTIF(K32:K48,"8"&amp;"*")+COUNTIF(K32:K48,"8")-COUNTIF(K32:K48,"8T")</f>
        <v>2</v>
      </c>
      <c r="L51" s="8">
        <f t="shared" ref="L51:AO51" si="97">COUNTIF(L32:L48,"8"&amp;"*")+COUNTIF(L32:L48,"8")-COUNTIF(L32:L48,"8T")</f>
        <v>2</v>
      </c>
      <c r="M51" s="8">
        <f t="shared" si="97"/>
        <v>2</v>
      </c>
      <c r="N51" s="8">
        <f t="shared" si="97"/>
        <v>2</v>
      </c>
      <c r="O51" s="8">
        <f t="shared" si="97"/>
        <v>2</v>
      </c>
      <c r="P51" s="8">
        <f t="shared" si="97"/>
        <v>2</v>
      </c>
      <c r="Q51" s="8">
        <f t="shared" si="97"/>
        <v>1</v>
      </c>
      <c r="R51" s="8">
        <f t="shared" si="97"/>
        <v>1</v>
      </c>
      <c r="S51" s="8">
        <f t="shared" si="97"/>
        <v>2</v>
      </c>
      <c r="T51" s="8">
        <f t="shared" si="97"/>
        <v>2</v>
      </c>
      <c r="U51" s="8">
        <f t="shared" si="97"/>
        <v>2</v>
      </c>
      <c r="V51" s="8">
        <f t="shared" si="97"/>
        <v>2</v>
      </c>
      <c r="W51" s="8">
        <f t="shared" si="97"/>
        <v>2</v>
      </c>
      <c r="X51" s="8">
        <f t="shared" si="97"/>
        <v>2</v>
      </c>
      <c r="Y51" s="8">
        <f t="shared" si="97"/>
        <v>2</v>
      </c>
      <c r="Z51" s="8">
        <f t="shared" si="97"/>
        <v>2</v>
      </c>
      <c r="AA51" s="8">
        <f t="shared" si="97"/>
        <v>2</v>
      </c>
      <c r="AB51" s="8">
        <f t="shared" si="97"/>
        <v>2</v>
      </c>
      <c r="AC51" s="8">
        <f t="shared" si="97"/>
        <v>2</v>
      </c>
      <c r="AD51" s="8">
        <f t="shared" si="97"/>
        <v>2</v>
      </c>
      <c r="AE51" s="8">
        <f t="shared" si="97"/>
        <v>2</v>
      </c>
      <c r="AF51" s="8">
        <f t="shared" si="97"/>
        <v>2</v>
      </c>
      <c r="AG51" s="8">
        <f t="shared" si="97"/>
        <v>2</v>
      </c>
      <c r="AH51" s="8">
        <f t="shared" si="97"/>
        <v>2</v>
      </c>
      <c r="AI51" s="8">
        <f t="shared" si="97"/>
        <v>2</v>
      </c>
      <c r="AJ51" s="8">
        <f t="shared" si="97"/>
        <v>2</v>
      </c>
      <c r="AK51" s="8">
        <f t="shared" si="97"/>
        <v>2</v>
      </c>
      <c r="AL51" s="8">
        <f t="shared" si="97"/>
        <v>2</v>
      </c>
      <c r="AM51" s="8">
        <f t="shared" si="97"/>
        <v>2</v>
      </c>
      <c r="AN51" s="8">
        <f t="shared" si="97"/>
        <v>2</v>
      </c>
      <c r="AO51" s="8">
        <f t="shared" si="97"/>
        <v>2</v>
      </c>
    </row>
    <row r="52" spans="2:89" x14ac:dyDescent="0.25">
      <c r="B52" s="8" t="s">
        <v>67</v>
      </c>
      <c r="C52" s="8" t="s">
        <v>94</v>
      </c>
      <c r="D52" s="8">
        <f>SUM(D50:D51)</f>
        <v>5</v>
      </c>
      <c r="E52" s="8">
        <f t="shared" ref="E52:H52" si="98">SUM(E50:E51)</f>
        <v>5</v>
      </c>
      <c r="F52" s="8">
        <f t="shared" si="98"/>
        <v>5</v>
      </c>
      <c r="G52" s="8">
        <f t="shared" si="98"/>
        <v>5</v>
      </c>
      <c r="H52" s="8">
        <f t="shared" si="98"/>
        <v>5</v>
      </c>
      <c r="K52" s="8">
        <f>SUM(K50:K51)</f>
        <v>5</v>
      </c>
      <c r="L52" s="8">
        <f t="shared" ref="L52:AO52" si="99">SUM(L50:L51)</f>
        <v>5</v>
      </c>
      <c r="M52" s="8">
        <f t="shared" si="99"/>
        <v>5</v>
      </c>
      <c r="N52" s="8">
        <f t="shared" si="99"/>
        <v>5</v>
      </c>
      <c r="O52" s="8">
        <f t="shared" si="99"/>
        <v>5</v>
      </c>
      <c r="P52" s="8">
        <f t="shared" si="99"/>
        <v>5</v>
      </c>
      <c r="Q52" s="8">
        <f t="shared" si="99"/>
        <v>4</v>
      </c>
      <c r="R52" s="8">
        <f t="shared" si="99"/>
        <v>4</v>
      </c>
      <c r="S52" s="8">
        <f t="shared" si="99"/>
        <v>5</v>
      </c>
      <c r="T52" s="8">
        <f t="shared" si="99"/>
        <v>5</v>
      </c>
      <c r="U52" s="8">
        <f t="shared" si="99"/>
        <v>5</v>
      </c>
      <c r="V52" s="8">
        <f t="shared" si="99"/>
        <v>5</v>
      </c>
      <c r="W52" s="8">
        <f t="shared" si="99"/>
        <v>5</v>
      </c>
      <c r="X52" s="8">
        <f t="shared" si="99"/>
        <v>5</v>
      </c>
      <c r="Y52" s="8">
        <f t="shared" si="99"/>
        <v>5</v>
      </c>
      <c r="Z52" s="8">
        <f t="shared" si="99"/>
        <v>5</v>
      </c>
      <c r="AA52" s="8">
        <f t="shared" si="99"/>
        <v>5</v>
      </c>
      <c r="AB52" s="8">
        <f t="shared" si="99"/>
        <v>5</v>
      </c>
      <c r="AC52" s="8">
        <f t="shared" si="99"/>
        <v>5</v>
      </c>
      <c r="AD52" s="8">
        <f t="shared" si="99"/>
        <v>5</v>
      </c>
      <c r="AE52" s="8">
        <f t="shared" si="99"/>
        <v>5</v>
      </c>
      <c r="AF52" s="8">
        <f t="shared" si="99"/>
        <v>5</v>
      </c>
      <c r="AG52" s="8">
        <f t="shared" si="99"/>
        <v>5</v>
      </c>
      <c r="AH52" s="8">
        <f t="shared" si="99"/>
        <v>5</v>
      </c>
      <c r="AI52" s="8">
        <f t="shared" si="99"/>
        <v>5</v>
      </c>
      <c r="AJ52" s="8">
        <f t="shared" si="99"/>
        <v>5</v>
      </c>
      <c r="AK52" s="8">
        <f t="shared" si="99"/>
        <v>5</v>
      </c>
      <c r="AL52" s="8">
        <f t="shared" si="99"/>
        <v>5</v>
      </c>
      <c r="AM52" s="8">
        <f t="shared" si="99"/>
        <v>5</v>
      </c>
      <c r="AN52" s="8">
        <f t="shared" si="99"/>
        <v>4</v>
      </c>
      <c r="AO52" s="8">
        <f t="shared" si="99"/>
        <v>4</v>
      </c>
    </row>
    <row r="53" spans="2:89" x14ac:dyDescent="0.25">
      <c r="B53" s="8" t="s">
        <v>68</v>
      </c>
      <c r="C53" s="8">
        <v>3</v>
      </c>
      <c r="D53" s="8">
        <f>COUNTIF(D6:D28,"13"&amp;"*")+COUNTIF(D6:D28,"13")</f>
        <v>9</v>
      </c>
      <c r="E53" s="8">
        <f t="shared" ref="E53:H53" si="100">COUNTIF(E6:E28,"13"&amp;"*")+COUNTIF(E6:E28,"13")</f>
        <v>10</v>
      </c>
      <c r="F53" s="8">
        <f t="shared" si="100"/>
        <v>10</v>
      </c>
      <c r="G53" s="8">
        <f t="shared" si="100"/>
        <v>9</v>
      </c>
      <c r="H53" s="8">
        <f t="shared" si="100"/>
        <v>7</v>
      </c>
      <c r="K53" s="8">
        <f>COUNTIF(K6:K28,"13"&amp;"*")+COUNTIF(K6:K28,"13")-COUNTIF(K6:K28,"13T")</f>
        <v>7</v>
      </c>
      <c r="L53" s="8">
        <f t="shared" ref="L53:AO53" si="101">COUNTIF(L6:L28,"13"&amp;"*")+COUNTIF(L6:L28,"13")-COUNTIF(L6:L28,"13T")</f>
        <v>9</v>
      </c>
      <c r="M53" s="8">
        <f t="shared" si="101"/>
        <v>10</v>
      </c>
      <c r="N53" s="8">
        <f t="shared" si="101"/>
        <v>9</v>
      </c>
      <c r="O53" s="8">
        <f t="shared" si="101"/>
        <v>8</v>
      </c>
      <c r="P53" s="8">
        <f t="shared" si="101"/>
        <v>9</v>
      </c>
      <c r="Q53" s="8">
        <f t="shared" si="101"/>
        <v>10</v>
      </c>
      <c r="R53" s="8">
        <f t="shared" si="101"/>
        <v>11</v>
      </c>
      <c r="S53" s="8">
        <f t="shared" si="101"/>
        <v>12</v>
      </c>
      <c r="T53" s="8">
        <f t="shared" si="101"/>
        <v>8</v>
      </c>
      <c r="U53" s="8">
        <f t="shared" si="101"/>
        <v>10</v>
      </c>
      <c r="V53" s="8">
        <f t="shared" si="101"/>
        <v>10</v>
      </c>
      <c r="W53" s="8">
        <f t="shared" si="101"/>
        <v>11</v>
      </c>
      <c r="X53" s="8">
        <f t="shared" si="101"/>
        <v>9</v>
      </c>
      <c r="Y53" s="8">
        <f t="shared" si="101"/>
        <v>10</v>
      </c>
      <c r="Z53" s="8">
        <f t="shared" si="101"/>
        <v>11</v>
      </c>
      <c r="AA53" s="8">
        <f t="shared" si="101"/>
        <v>13</v>
      </c>
      <c r="AB53" s="8">
        <f t="shared" si="101"/>
        <v>12</v>
      </c>
      <c r="AC53" s="8">
        <f t="shared" si="101"/>
        <v>7</v>
      </c>
      <c r="AD53" s="8">
        <f t="shared" si="101"/>
        <v>8</v>
      </c>
      <c r="AE53" s="8">
        <f t="shared" si="101"/>
        <v>13</v>
      </c>
      <c r="AF53" s="8">
        <f t="shared" si="101"/>
        <v>12</v>
      </c>
      <c r="AG53" s="8">
        <f t="shared" si="101"/>
        <v>12</v>
      </c>
      <c r="AH53" s="8">
        <f t="shared" si="101"/>
        <v>11</v>
      </c>
      <c r="AI53" s="8">
        <f t="shared" si="101"/>
        <v>13</v>
      </c>
      <c r="AJ53" s="8">
        <f t="shared" si="101"/>
        <v>10</v>
      </c>
      <c r="AK53" s="8">
        <f t="shared" si="101"/>
        <v>10</v>
      </c>
      <c r="AL53" s="8">
        <f t="shared" si="101"/>
        <v>10</v>
      </c>
      <c r="AM53" s="8">
        <f t="shared" si="101"/>
        <v>10</v>
      </c>
      <c r="AN53" s="8">
        <f t="shared" si="101"/>
        <v>11</v>
      </c>
      <c r="AO53" s="8">
        <f t="shared" si="101"/>
        <v>9</v>
      </c>
    </row>
    <row r="54" spans="2:89" x14ac:dyDescent="0.25">
      <c r="B54" s="8" t="s">
        <v>68</v>
      </c>
      <c r="C54" s="8">
        <v>99</v>
      </c>
      <c r="D54" s="8">
        <f>COUNTIF(D32:D48,"13"&amp;"*")+COUNTIF(D32:D48,"13")</f>
        <v>9</v>
      </c>
      <c r="E54" s="8">
        <f>COUNTIF(E32:E48,"13"&amp;"*")+COUNTIF(E32:E48,"13")</f>
        <v>9</v>
      </c>
      <c r="F54" s="8">
        <f>COUNTIF(F32:F48,"13"&amp;"*")+COUNTIF(F32:F48,"13")</f>
        <v>9</v>
      </c>
      <c r="G54" s="8">
        <f>COUNTIF(G32:G48,"13"&amp;"*")+COUNTIF(G32:G48,"13")</f>
        <v>9</v>
      </c>
      <c r="H54" s="8">
        <f>COUNTIF(H32:H48,"13"&amp;"*")+COUNTIF(H32:H48,"13")</f>
        <v>8</v>
      </c>
      <c r="K54" s="8">
        <f>COUNTIF(K32:K48,"13"&amp;"*")+COUNTIF(K32:K48,"13")-COUNTIF(K32:K48,"13T")</f>
        <v>9</v>
      </c>
      <c r="L54" s="8">
        <f t="shared" ref="L54:AO54" si="102">COUNTIF(L32:L48,"13"&amp;"*")+COUNTIF(L32:L48,"13")-COUNTIF(L32:L48,"13T")</f>
        <v>5</v>
      </c>
      <c r="M54" s="8">
        <f t="shared" si="102"/>
        <v>7</v>
      </c>
      <c r="N54" s="8">
        <f t="shared" si="102"/>
        <v>9</v>
      </c>
      <c r="O54" s="8">
        <f t="shared" si="102"/>
        <v>10</v>
      </c>
      <c r="P54" s="8">
        <f t="shared" si="102"/>
        <v>5</v>
      </c>
      <c r="Q54" s="8">
        <f t="shared" si="102"/>
        <v>7</v>
      </c>
      <c r="R54" s="8">
        <f t="shared" si="102"/>
        <v>8</v>
      </c>
      <c r="S54" s="8">
        <f t="shared" si="102"/>
        <v>12</v>
      </c>
      <c r="T54" s="8">
        <f t="shared" si="102"/>
        <v>11</v>
      </c>
      <c r="U54" s="8">
        <f t="shared" si="102"/>
        <v>10</v>
      </c>
      <c r="V54" s="8">
        <f t="shared" si="102"/>
        <v>9</v>
      </c>
      <c r="W54" s="8">
        <f t="shared" si="102"/>
        <v>8</v>
      </c>
      <c r="X54" s="8">
        <f t="shared" si="102"/>
        <v>9</v>
      </c>
      <c r="Y54" s="8">
        <f t="shared" si="102"/>
        <v>10</v>
      </c>
      <c r="Z54" s="8">
        <f t="shared" si="102"/>
        <v>10</v>
      </c>
      <c r="AA54" s="8">
        <f t="shared" si="102"/>
        <v>8</v>
      </c>
      <c r="AB54" s="8">
        <f t="shared" si="102"/>
        <v>10</v>
      </c>
      <c r="AC54" s="8">
        <f t="shared" si="102"/>
        <v>10</v>
      </c>
      <c r="AD54" s="8">
        <f t="shared" si="102"/>
        <v>10</v>
      </c>
      <c r="AE54" s="8">
        <f t="shared" si="102"/>
        <v>7</v>
      </c>
      <c r="AF54" s="8">
        <f t="shared" si="102"/>
        <v>10</v>
      </c>
      <c r="AG54" s="8">
        <f t="shared" si="102"/>
        <v>9</v>
      </c>
      <c r="AH54" s="8">
        <f t="shared" si="102"/>
        <v>9</v>
      </c>
      <c r="AI54" s="8">
        <f t="shared" si="102"/>
        <v>4</v>
      </c>
      <c r="AJ54" s="8">
        <f t="shared" si="102"/>
        <v>7</v>
      </c>
      <c r="AK54" s="8">
        <f t="shared" si="102"/>
        <v>8</v>
      </c>
      <c r="AL54" s="8">
        <f t="shared" si="102"/>
        <v>9</v>
      </c>
      <c r="AM54" s="8">
        <f t="shared" si="102"/>
        <v>11</v>
      </c>
      <c r="AN54" s="8">
        <f t="shared" si="102"/>
        <v>9</v>
      </c>
      <c r="AO54" s="8">
        <f t="shared" si="102"/>
        <v>9</v>
      </c>
    </row>
    <row r="55" spans="2:89" x14ac:dyDescent="0.25">
      <c r="B55" s="8" t="s">
        <v>68</v>
      </c>
      <c r="C55" s="8" t="s">
        <v>94</v>
      </c>
      <c r="D55" s="8">
        <f>SUM(D53:D54)</f>
        <v>18</v>
      </c>
      <c r="E55" s="8">
        <f t="shared" ref="E55:H55" si="103">SUM(E53:E54)</f>
        <v>19</v>
      </c>
      <c r="F55" s="8">
        <f t="shared" si="103"/>
        <v>19</v>
      </c>
      <c r="G55" s="8">
        <f t="shared" si="103"/>
        <v>18</v>
      </c>
      <c r="H55" s="8">
        <f t="shared" si="103"/>
        <v>15</v>
      </c>
      <c r="K55" s="8">
        <f>SUM(K53:K54)</f>
        <v>16</v>
      </c>
      <c r="L55" s="8">
        <f t="shared" ref="L55:AO55" si="104">SUM(L53:L54)</f>
        <v>14</v>
      </c>
      <c r="M55" s="8">
        <f t="shared" si="104"/>
        <v>17</v>
      </c>
      <c r="N55" s="8">
        <f t="shared" si="104"/>
        <v>18</v>
      </c>
      <c r="O55" s="8">
        <f t="shared" si="104"/>
        <v>18</v>
      </c>
      <c r="P55" s="8">
        <f t="shared" si="104"/>
        <v>14</v>
      </c>
      <c r="Q55" s="8">
        <f t="shared" si="104"/>
        <v>17</v>
      </c>
      <c r="R55" s="8">
        <f t="shared" si="104"/>
        <v>19</v>
      </c>
      <c r="S55" s="8">
        <f t="shared" si="104"/>
        <v>24</v>
      </c>
      <c r="T55" s="8">
        <f t="shared" si="104"/>
        <v>19</v>
      </c>
      <c r="U55" s="8">
        <f t="shared" si="104"/>
        <v>20</v>
      </c>
      <c r="V55" s="8">
        <f t="shared" si="104"/>
        <v>19</v>
      </c>
      <c r="W55" s="8">
        <f t="shared" si="104"/>
        <v>19</v>
      </c>
      <c r="X55" s="8">
        <f t="shared" si="104"/>
        <v>18</v>
      </c>
      <c r="Y55" s="8">
        <f t="shared" si="104"/>
        <v>20</v>
      </c>
      <c r="Z55" s="8">
        <f t="shared" si="104"/>
        <v>21</v>
      </c>
      <c r="AA55" s="8">
        <f t="shared" si="104"/>
        <v>21</v>
      </c>
      <c r="AB55" s="8">
        <f t="shared" si="104"/>
        <v>22</v>
      </c>
      <c r="AC55" s="8">
        <f t="shared" si="104"/>
        <v>17</v>
      </c>
      <c r="AD55" s="8">
        <f t="shared" si="104"/>
        <v>18</v>
      </c>
      <c r="AE55" s="8">
        <f t="shared" si="104"/>
        <v>20</v>
      </c>
      <c r="AF55" s="8">
        <f t="shared" si="104"/>
        <v>22</v>
      </c>
      <c r="AG55" s="8">
        <f t="shared" si="104"/>
        <v>21</v>
      </c>
      <c r="AH55" s="8">
        <f t="shared" si="104"/>
        <v>20</v>
      </c>
      <c r="AI55" s="8">
        <f t="shared" si="104"/>
        <v>17</v>
      </c>
      <c r="AJ55" s="8">
        <f>SUM(AJ53:AJ54)</f>
        <v>17</v>
      </c>
      <c r="AK55" s="8">
        <f t="shared" si="104"/>
        <v>18</v>
      </c>
      <c r="AL55" s="8">
        <f t="shared" si="104"/>
        <v>19</v>
      </c>
      <c r="AM55" s="8">
        <f t="shared" si="104"/>
        <v>21</v>
      </c>
      <c r="AN55" s="8">
        <f t="shared" si="104"/>
        <v>20</v>
      </c>
      <c r="AO55" s="8">
        <f t="shared" si="104"/>
        <v>18</v>
      </c>
    </row>
    <row r="56" spans="2:89" s="52" customFormat="1" x14ac:dyDescent="0.25">
      <c r="C56" s="52" t="s">
        <v>69</v>
      </c>
      <c r="D56" s="52">
        <f>COUNTIF(D6:D41,"13*T")+COUNTIF(D6:D41,"8*T")</f>
        <v>0</v>
      </c>
      <c r="E56" s="52">
        <f>COUNTIF(E6:E41,"13*T")+COUNTIF(E6:E41,"8*T")</f>
        <v>0</v>
      </c>
      <c r="F56" s="52">
        <f>COUNTIF(F6:F41,"13*T")+COUNTIF(F6:F41,"8*T")</f>
        <v>0</v>
      </c>
      <c r="G56" s="52">
        <f>COUNTIF(G6:G41,"13*T")+COUNTIF(G6:G41,"8*T")</f>
        <v>0</v>
      </c>
      <c r="H56" s="52">
        <f>COUNTIF(H6:H41,"13*T")+COUNTIF(H6:H41,"8*T")</f>
        <v>0</v>
      </c>
      <c r="K56" s="52">
        <f t="shared" ref="K56" si="105">COUNTIF(K6:K41,"13*T")+COUNTIF(K6:K41,"8*T")+COUNTIF(K6:K41,"13*Te")+COUNTIF(K6:K41,"13*Tr")</f>
        <v>0</v>
      </c>
      <c r="L56" s="52">
        <f t="shared" ref="L56:AO56" si="106">COUNTIF(L6:L41,"13*T")+COUNTIF(L6:L41,"8*T")+COUNTIF(L6:L41,"13*Te")+COUNTIF(L6:L41,"13*Tr")</f>
        <v>0</v>
      </c>
      <c r="M56" s="52">
        <f t="shared" si="106"/>
        <v>0</v>
      </c>
      <c r="N56" s="52">
        <f t="shared" si="106"/>
        <v>0</v>
      </c>
      <c r="O56" s="52">
        <f t="shared" si="106"/>
        <v>0</v>
      </c>
      <c r="P56" s="52">
        <f t="shared" si="106"/>
        <v>0</v>
      </c>
      <c r="Q56" s="52">
        <f t="shared" si="106"/>
        <v>0</v>
      </c>
      <c r="R56" s="52">
        <f t="shared" si="106"/>
        <v>0</v>
      </c>
      <c r="S56" s="52">
        <f t="shared" si="106"/>
        <v>0</v>
      </c>
      <c r="T56" s="52">
        <f t="shared" si="106"/>
        <v>0</v>
      </c>
      <c r="U56" s="52">
        <f t="shared" si="106"/>
        <v>0</v>
      </c>
      <c r="V56" s="52">
        <f t="shared" si="106"/>
        <v>0</v>
      </c>
      <c r="W56" s="52">
        <f t="shared" si="106"/>
        <v>0</v>
      </c>
      <c r="X56" s="52">
        <f t="shared" si="106"/>
        <v>0</v>
      </c>
      <c r="Y56" s="52">
        <f t="shared" si="106"/>
        <v>0</v>
      </c>
      <c r="Z56" s="52">
        <f t="shared" si="106"/>
        <v>0</v>
      </c>
      <c r="AA56" s="52">
        <f t="shared" si="106"/>
        <v>0</v>
      </c>
      <c r="AB56" s="52">
        <f t="shared" si="106"/>
        <v>0</v>
      </c>
      <c r="AC56" s="52">
        <f t="shared" si="106"/>
        <v>0</v>
      </c>
      <c r="AD56" s="52">
        <f t="shared" si="106"/>
        <v>0</v>
      </c>
      <c r="AE56" s="52">
        <f t="shared" si="106"/>
        <v>0</v>
      </c>
      <c r="AF56" s="52">
        <f t="shared" si="106"/>
        <v>0</v>
      </c>
      <c r="AG56" s="52">
        <f t="shared" si="106"/>
        <v>0</v>
      </c>
      <c r="AH56" s="52">
        <f t="shared" si="106"/>
        <v>0</v>
      </c>
      <c r="AI56" s="52">
        <f t="shared" si="106"/>
        <v>0</v>
      </c>
      <c r="AJ56" s="52">
        <f t="shared" si="106"/>
        <v>0</v>
      </c>
      <c r="AK56" s="52">
        <f t="shared" si="106"/>
        <v>0</v>
      </c>
      <c r="AL56" s="52">
        <f t="shared" si="106"/>
        <v>0</v>
      </c>
      <c r="AM56" s="52">
        <f t="shared" si="106"/>
        <v>0</v>
      </c>
      <c r="AN56" s="52">
        <f t="shared" si="106"/>
        <v>0</v>
      </c>
      <c r="AO56" s="52">
        <f t="shared" si="106"/>
        <v>0</v>
      </c>
      <c r="AX56" s="8"/>
      <c r="AY56" s="8"/>
      <c r="AZ56" s="8"/>
      <c r="BA56" s="8"/>
      <c r="BB56" s="8"/>
      <c r="CK56" s="81"/>
    </row>
    <row r="57" spans="2:89" x14ac:dyDescent="0.25">
      <c r="B57" s="46" t="s">
        <v>6</v>
      </c>
      <c r="C57" s="46" t="s">
        <v>95</v>
      </c>
      <c r="D57" s="46">
        <f>SUM(D52,D55)-D56</f>
        <v>23</v>
      </c>
      <c r="E57" s="46">
        <f t="shared" ref="E57:H57" si="107">SUM(E52,E55)-E56</f>
        <v>24</v>
      </c>
      <c r="F57" s="46">
        <f t="shared" si="107"/>
        <v>24</v>
      </c>
      <c r="G57" s="46">
        <f t="shared" si="107"/>
        <v>23</v>
      </c>
      <c r="H57" s="46">
        <f t="shared" si="107"/>
        <v>20</v>
      </c>
      <c r="I57" s="46"/>
      <c r="J57" s="46"/>
      <c r="K57" s="46">
        <f>SUM(K52,K55)</f>
        <v>21</v>
      </c>
      <c r="L57" s="46">
        <f t="shared" ref="L57:AO57" si="108">SUM(L52,L55)</f>
        <v>19</v>
      </c>
      <c r="M57" s="46">
        <f t="shared" si="108"/>
        <v>22</v>
      </c>
      <c r="N57" s="46">
        <f t="shared" si="108"/>
        <v>23</v>
      </c>
      <c r="O57" s="46">
        <f t="shared" si="108"/>
        <v>23</v>
      </c>
      <c r="P57" s="46">
        <f t="shared" si="108"/>
        <v>19</v>
      </c>
      <c r="Q57" s="46">
        <f t="shared" si="108"/>
        <v>21</v>
      </c>
      <c r="R57" s="46">
        <f t="shared" si="108"/>
        <v>23</v>
      </c>
      <c r="S57" s="46">
        <f t="shared" si="108"/>
        <v>29</v>
      </c>
      <c r="T57" s="46">
        <f t="shared" si="108"/>
        <v>24</v>
      </c>
      <c r="U57" s="46">
        <f t="shared" si="108"/>
        <v>25</v>
      </c>
      <c r="V57" s="46">
        <f t="shared" si="108"/>
        <v>24</v>
      </c>
      <c r="W57" s="46">
        <f t="shared" si="108"/>
        <v>24</v>
      </c>
      <c r="X57" s="46">
        <f t="shared" si="108"/>
        <v>23</v>
      </c>
      <c r="Y57" s="46">
        <f t="shared" si="108"/>
        <v>25</v>
      </c>
      <c r="Z57" s="46">
        <f t="shared" si="108"/>
        <v>26</v>
      </c>
      <c r="AA57" s="46">
        <f t="shared" si="108"/>
        <v>26</v>
      </c>
      <c r="AB57" s="46">
        <f t="shared" si="108"/>
        <v>27</v>
      </c>
      <c r="AC57" s="46">
        <f t="shared" si="108"/>
        <v>22</v>
      </c>
      <c r="AD57" s="46">
        <f t="shared" si="108"/>
        <v>23</v>
      </c>
      <c r="AE57" s="46">
        <f t="shared" si="108"/>
        <v>25</v>
      </c>
      <c r="AF57" s="46">
        <f t="shared" si="108"/>
        <v>27</v>
      </c>
      <c r="AG57" s="46">
        <f t="shared" si="108"/>
        <v>26</v>
      </c>
      <c r="AH57" s="46">
        <f t="shared" si="108"/>
        <v>25</v>
      </c>
      <c r="AI57" s="46">
        <f t="shared" si="108"/>
        <v>22</v>
      </c>
      <c r="AJ57" s="46">
        <f t="shared" si="108"/>
        <v>22</v>
      </c>
      <c r="AK57" s="46">
        <f t="shared" si="108"/>
        <v>23</v>
      </c>
      <c r="AL57" s="46">
        <f t="shared" si="108"/>
        <v>24</v>
      </c>
      <c r="AM57" s="46">
        <f t="shared" si="108"/>
        <v>26</v>
      </c>
      <c r="AN57" s="46">
        <f t="shared" si="108"/>
        <v>24</v>
      </c>
      <c r="AO57" s="46">
        <f t="shared" si="108"/>
        <v>22</v>
      </c>
    </row>
    <row r="58" spans="2:89" outlineLevel="1" x14ac:dyDescent="0.25"/>
    <row r="59" spans="2:89" outlineLevel="1" x14ac:dyDescent="0.25"/>
    <row r="60" spans="2:89" outlineLevel="1" x14ac:dyDescent="0.25">
      <c r="B60" s="8">
        <v>1</v>
      </c>
      <c r="C60" s="8" t="s">
        <v>8</v>
      </c>
      <c r="K60" s="8">
        <f>COUNTIF(K$6:K$48,$C60)</f>
        <v>1</v>
      </c>
      <c r="L60" s="8">
        <f t="shared" ref="L60:AO68" si="109">COUNTIF(L$6:L$48,$C60)</f>
        <v>1</v>
      </c>
      <c r="M60" s="8">
        <f t="shared" si="109"/>
        <v>1</v>
      </c>
      <c r="N60" s="8">
        <f t="shared" si="109"/>
        <v>1</v>
      </c>
      <c r="O60" s="8">
        <f t="shared" si="109"/>
        <v>1</v>
      </c>
      <c r="P60" s="8">
        <f t="shared" si="109"/>
        <v>1</v>
      </c>
      <c r="Q60" s="8">
        <f t="shared" si="109"/>
        <v>1</v>
      </c>
      <c r="R60" s="8">
        <f t="shared" si="109"/>
        <v>1</v>
      </c>
      <c r="S60" s="8">
        <f t="shared" si="109"/>
        <v>1</v>
      </c>
      <c r="T60" s="8">
        <f t="shared" si="109"/>
        <v>1</v>
      </c>
      <c r="U60" s="8">
        <f t="shared" si="109"/>
        <v>1</v>
      </c>
      <c r="V60" s="8">
        <f t="shared" si="109"/>
        <v>1</v>
      </c>
      <c r="W60" s="8">
        <f t="shared" si="109"/>
        <v>1</v>
      </c>
      <c r="X60" s="8">
        <f t="shared" si="109"/>
        <v>1</v>
      </c>
      <c r="Y60" s="8">
        <f t="shared" si="109"/>
        <v>1</v>
      </c>
      <c r="Z60" s="8">
        <f t="shared" si="109"/>
        <v>1</v>
      </c>
      <c r="AA60" s="8">
        <f t="shared" si="109"/>
        <v>1</v>
      </c>
      <c r="AB60" s="8">
        <f t="shared" si="109"/>
        <v>1</v>
      </c>
      <c r="AC60" s="8">
        <f t="shared" si="109"/>
        <v>1</v>
      </c>
      <c r="AD60" s="8">
        <f t="shared" si="109"/>
        <v>1</v>
      </c>
      <c r="AE60" s="8">
        <f t="shared" si="109"/>
        <v>1</v>
      </c>
      <c r="AF60" s="8">
        <f t="shared" si="109"/>
        <v>1</v>
      </c>
      <c r="AG60" s="8">
        <f t="shared" si="109"/>
        <v>1</v>
      </c>
      <c r="AH60" s="8">
        <f t="shared" si="109"/>
        <v>1</v>
      </c>
      <c r="AI60" s="8">
        <f t="shared" si="109"/>
        <v>1</v>
      </c>
      <c r="AJ60" s="8">
        <f t="shared" si="109"/>
        <v>1</v>
      </c>
      <c r="AK60" s="8">
        <f t="shared" si="109"/>
        <v>1</v>
      </c>
      <c r="AL60" s="8">
        <f t="shared" si="109"/>
        <v>1</v>
      </c>
      <c r="AM60" s="8">
        <f t="shared" si="109"/>
        <v>1</v>
      </c>
      <c r="AN60" s="8">
        <f t="shared" si="109"/>
        <v>1</v>
      </c>
      <c r="AO60" s="8">
        <f t="shared" si="109"/>
        <v>1</v>
      </c>
    </row>
    <row r="61" spans="2:89" outlineLevel="1" x14ac:dyDescent="0.25">
      <c r="B61" s="8">
        <v>2</v>
      </c>
      <c r="C61" s="8" t="s">
        <v>9</v>
      </c>
      <c r="K61" s="8">
        <f t="shared" ref="K61:Z78" si="110">COUNTIF(K$6:K$48,$C61)</f>
        <v>1</v>
      </c>
      <c r="L61" s="8">
        <f t="shared" si="110"/>
        <v>1</v>
      </c>
      <c r="M61" s="8">
        <f t="shared" si="110"/>
        <v>1</v>
      </c>
      <c r="N61" s="8">
        <f t="shared" si="110"/>
        <v>1</v>
      </c>
      <c r="O61" s="8">
        <f t="shared" si="110"/>
        <v>1</v>
      </c>
      <c r="P61" s="8">
        <f t="shared" si="110"/>
        <v>1</v>
      </c>
      <c r="Q61" s="8">
        <f t="shared" si="110"/>
        <v>0</v>
      </c>
      <c r="R61" s="8">
        <f t="shared" si="110"/>
        <v>0</v>
      </c>
      <c r="S61" s="8">
        <f t="shared" si="110"/>
        <v>1</v>
      </c>
      <c r="T61" s="8">
        <f t="shared" si="110"/>
        <v>1</v>
      </c>
      <c r="U61" s="8">
        <f t="shared" si="110"/>
        <v>1</v>
      </c>
      <c r="V61" s="8">
        <f t="shared" si="110"/>
        <v>1</v>
      </c>
      <c r="W61" s="8">
        <f t="shared" si="110"/>
        <v>1</v>
      </c>
      <c r="X61" s="8">
        <f t="shared" si="110"/>
        <v>1</v>
      </c>
      <c r="Y61" s="8">
        <f t="shared" si="110"/>
        <v>1</v>
      </c>
      <c r="Z61" s="8">
        <f t="shared" si="110"/>
        <v>1</v>
      </c>
      <c r="AA61" s="8">
        <f t="shared" si="109"/>
        <v>1</v>
      </c>
      <c r="AB61" s="8">
        <f t="shared" si="109"/>
        <v>1</v>
      </c>
      <c r="AC61" s="8">
        <f t="shared" si="109"/>
        <v>1</v>
      </c>
      <c r="AD61" s="8">
        <f t="shared" si="109"/>
        <v>1</v>
      </c>
      <c r="AE61" s="8">
        <f t="shared" si="109"/>
        <v>1</v>
      </c>
      <c r="AF61" s="8">
        <f t="shared" si="109"/>
        <v>1</v>
      </c>
      <c r="AG61" s="8">
        <f t="shared" si="109"/>
        <v>1</v>
      </c>
      <c r="AH61" s="8">
        <f t="shared" si="109"/>
        <v>1</v>
      </c>
      <c r="AI61" s="8">
        <f t="shared" si="109"/>
        <v>1</v>
      </c>
      <c r="AJ61" s="8">
        <f t="shared" si="109"/>
        <v>1</v>
      </c>
      <c r="AK61" s="8">
        <f t="shared" si="109"/>
        <v>1</v>
      </c>
      <c r="AL61" s="8">
        <f t="shared" si="109"/>
        <v>1</v>
      </c>
      <c r="AM61" s="8">
        <f t="shared" si="109"/>
        <v>1</v>
      </c>
      <c r="AN61" s="8">
        <f t="shared" si="109"/>
        <v>1</v>
      </c>
      <c r="AO61" s="8">
        <f t="shared" si="109"/>
        <v>1</v>
      </c>
    </row>
    <row r="62" spans="2:89" outlineLevel="1" x14ac:dyDescent="0.25">
      <c r="B62" s="8">
        <v>3</v>
      </c>
      <c r="C62" s="8" t="s">
        <v>10</v>
      </c>
      <c r="K62" s="8">
        <f t="shared" si="110"/>
        <v>1</v>
      </c>
      <c r="L62" s="8">
        <f t="shared" si="109"/>
        <v>1</v>
      </c>
      <c r="M62" s="8">
        <f t="shared" si="109"/>
        <v>1</v>
      </c>
      <c r="N62" s="8">
        <f t="shared" si="109"/>
        <v>1</v>
      </c>
      <c r="O62" s="8">
        <f t="shared" si="109"/>
        <v>1</v>
      </c>
      <c r="P62" s="8">
        <f t="shared" si="109"/>
        <v>1</v>
      </c>
      <c r="Q62" s="8">
        <f t="shared" si="109"/>
        <v>1</v>
      </c>
      <c r="R62" s="8">
        <f t="shared" si="109"/>
        <v>1</v>
      </c>
      <c r="S62" s="8">
        <f t="shared" si="109"/>
        <v>1</v>
      </c>
      <c r="T62" s="8">
        <f t="shared" si="109"/>
        <v>1</v>
      </c>
      <c r="U62" s="8">
        <f t="shared" si="109"/>
        <v>1</v>
      </c>
      <c r="V62" s="8">
        <f t="shared" si="109"/>
        <v>1</v>
      </c>
      <c r="W62" s="8">
        <f t="shared" si="109"/>
        <v>1</v>
      </c>
      <c r="X62" s="8">
        <f t="shared" si="109"/>
        <v>1</v>
      </c>
      <c r="Y62" s="8">
        <f t="shared" si="109"/>
        <v>1</v>
      </c>
      <c r="Z62" s="8">
        <f t="shared" si="109"/>
        <v>1</v>
      </c>
      <c r="AA62" s="8">
        <f t="shared" si="109"/>
        <v>1</v>
      </c>
      <c r="AB62" s="8">
        <f t="shared" si="109"/>
        <v>1</v>
      </c>
      <c r="AC62" s="8">
        <f t="shared" si="109"/>
        <v>1</v>
      </c>
      <c r="AD62" s="8">
        <f t="shared" si="109"/>
        <v>1</v>
      </c>
      <c r="AE62" s="8">
        <f t="shared" si="109"/>
        <v>1</v>
      </c>
      <c r="AF62" s="8">
        <f t="shared" si="109"/>
        <v>1</v>
      </c>
      <c r="AG62" s="8">
        <f t="shared" si="109"/>
        <v>1</v>
      </c>
      <c r="AH62" s="8">
        <f t="shared" si="109"/>
        <v>1</v>
      </c>
      <c r="AI62" s="8">
        <f t="shared" si="109"/>
        <v>1</v>
      </c>
      <c r="AJ62" s="8">
        <f t="shared" si="109"/>
        <v>1</v>
      </c>
      <c r="AK62" s="8">
        <f t="shared" si="109"/>
        <v>1</v>
      </c>
      <c r="AL62" s="8">
        <f t="shared" si="109"/>
        <v>1</v>
      </c>
      <c r="AM62" s="8">
        <f t="shared" si="109"/>
        <v>1</v>
      </c>
      <c r="AN62" s="8">
        <f t="shared" si="109"/>
        <v>1</v>
      </c>
      <c r="AO62" s="8">
        <f t="shared" si="109"/>
        <v>1</v>
      </c>
    </row>
    <row r="63" spans="2:89" outlineLevel="1" x14ac:dyDescent="0.25">
      <c r="B63" s="8">
        <v>4</v>
      </c>
      <c r="C63" s="8" t="s">
        <v>11</v>
      </c>
      <c r="K63" s="8">
        <f t="shared" si="110"/>
        <v>1</v>
      </c>
      <c r="L63" s="8">
        <f t="shared" si="109"/>
        <v>1</v>
      </c>
      <c r="M63" s="8">
        <f t="shared" si="109"/>
        <v>1</v>
      </c>
      <c r="N63" s="8">
        <f t="shared" si="109"/>
        <v>1</v>
      </c>
      <c r="O63" s="8">
        <f t="shared" si="109"/>
        <v>1</v>
      </c>
      <c r="P63" s="8">
        <f t="shared" si="109"/>
        <v>1</v>
      </c>
      <c r="Q63" s="8">
        <f t="shared" si="109"/>
        <v>1</v>
      </c>
      <c r="R63" s="8">
        <f t="shared" si="109"/>
        <v>1</v>
      </c>
      <c r="S63" s="8">
        <f t="shared" si="109"/>
        <v>1</v>
      </c>
      <c r="T63" s="8">
        <f t="shared" si="109"/>
        <v>1</v>
      </c>
      <c r="U63" s="8">
        <f t="shared" si="109"/>
        <v>1</v>
      </c>
      <c r="V63" s="8">
        <f t="shared" si="109"/>
        <v>1</v>
      </c>
      <c r="W63" s="8">
        <f t="shared" si="109"/>
        <v>1</v>
      </c>
      <c r="X63" s="8">
        <f t="shared" si="109"/>
        <v>1</v>
      </c>
      <c r="Y63" s="8">
        <f t="shared" si="109"/>
        <v>1</v>
      </c>
      <c r="Z63" s="8">
        <f t="shared" si="109"/>
        <v>1</v>
      </c>
      <c r="AA63" s="8">
        <f t="shared" si="109"/>
        <v>1</v>
      </c>
      <c r="AB63" s="8">
        <f t="shared" si="109"/>
        <v>1</v>
      </c>
      <c r="AC63" s="8">
        <f t="shared" si="109"/>
        <v>1</v>
      </c>
      <c r="AD63" s="8">
        <f t="shared" si="109"/>
        <v>1</v>
      </c>
      <c r="AE63" s="8">
        <f t="shared" si="109"/>
        <v>1</v>
      </c>
      <c r="AF63" s="8">
        <f t="shared" si="109"/>
        <v>1</v>
      </c>
      <c r="AG63" s="8">
        <f t="shared" si="109"/>
        <v>1</v>
      </c>
      <c r="AH63" s="8">
        <f t="shared" si="109"/>
        <v>1</v>
      </c>
      <c r="AI63" s="8">
        <f t="shared" si="109"/>
        <v>1</v>
      </c>
      <c r="AJ63" s="8">
        <f t="shared" si="109"/>
        <v>1</v>
      </c>
      <c r="AK63" s="8">
        <f t="shared" si="109"/>
        <v>1</v>
      </c>
      <c r="AL63" s="8">
        <f t="shared" si="109"/>
        <v>1</v>
      </c>
      <c r="AM63" s="8">
        <f t="shared" si="109"/>
        <v>1</v>
      </c>
      <c r="AN63" s="8">
        <f t="shared" si="109"/>
        <v>1</v>
      </c>
      <c r="AO63" s="8">
        <f t="shared" si="109"/>
        <v>1</v>
      </c>
    </row>
    <row r="64" spans="2:89" outlineLevel="1" x14ac:dyDescent="0.25">
      <c r="B64" s="8">
        <v>5</v>
      </c>
      <c r="C64" s="8" t="s">
        <v>173</v>
      </c>
      <c r="K64" s="8">
        <f t="shared" si="110"/>
        <v>1</v>
      </c>
      <c r="L64" s="8">
        <f t="shared" si="109"/>
        <v>1</v>
      </c>
      <c r="M64" s="8">
        <f t="shared" si="109"/>
        <v>1</v>
      </c>
      <c r="N64" s="8">
        <f t="shared" si="109"/>
        <v>1</v>
      </c>
      <c r="O64" s="8">
        <f t="shared" si="109"/>
        <v>1</v>
      </c>
      <c r="P64" s="8">
        <f t="shared" si="109"/>
        <v>1</v>
      </c>
      <c r="Q64" s="8">
        <f t="shared" si="109"/>
        <v>1</v>
      </c>
      <c r="R64" s="8">
        <f t="shared" si="109"/>
        <v>1</v>
      </c>
      <c r="S64" s="8">
        <f t="shared" si="109"/>
        <v>1</v>
      </c>
      <c r="T64" s="8">
        <f t="shared" si="109"/>
        <v>1</v>
      </c>
      <c r="U64" s="8">
        <f t="shared" si="109"/>
        <v>1</v>
      </c>
      <c r="V64" s="8">
        <f t="shared" si="109"/>
        <v>1</v>
      </c>
      <c r="W64" s="8">
        <f t="shared" si="109"/>
        <v>1</v>
      </c>
      <c r="X64" s="8">
        <f t="shared" si="109"/>
        <v>1</v>
      </c>
      <c r="Y64" s="8">
        <f t="shared" si="109"/>
        <v>1</v>
      </c>
      <c r="Z64" s="8">
        <f t="shared" si="109"/>
        <v>1</v>
      </c>
      <c r="AA64" s="8">
        <f t="shared" si="109"/>
        <v>1</v>
      </c>
      <c r="AB64" s="8">
        <f t="shared" si="109"/>
        <v>1</v>
      </c>
      <c r="AC64" s="8">
        <f t="shared" si="109"/>
        <v>1</v>
      </c>
      <c r="AD64" s="8">
        <f t="shared" si="109"/>
        <v>1</v>
      </c>
      <c r="AE64" s="8">
        <f t="shared" si="109"/>
        <v>1</v>
      </c>
      <c r="AF64" s="8">
        <f t="shared" si="109"/>
        <v>1</v>
      </c>
      <c r="AG64" s="8">
        <f t="shared" si="109"/>
        <v>1</v>
      </c>
      <c r="AH64" s="8">
        <f t="shared" si="109"/>
        <v>1</v>
      </c>
      <c r="AI64" s="8">
        <f t="shared" si="109"/>
        <v>1</v>
      </c>
      <c r="AJ64" s="8">
        <f t="shared" si="109"/>
        <v>1</v>
      </c>
      <c r="AK64" s="8">
        <f t="shared" si="109"/>
        <v>1</v>
      </c>
      <c r="AL64" s="8">
        <f t="shared" si="109"/>
        <v>1</v>
      </c>
      <c r="AM64" s="8">
        <f t="shared" si="109"/>
        <v>0</v>
      </c>
      <c r="AN64" s="8">
        <f t="shared" si="109"/>
        <v>0</v>
      </c>
      <c r="AO64" s="8">
        <f t="shared" si="109"/>
        <v>0</v>
      </c>
    </row>
    <row r="65" spans="2:41" outlineLevel="1" x14ac:dyDescent="0.25">
      <c r="B65" s="8">
        <v>1</v>
      </c>
      <c r="C65" s="8" t="s">
        <v>16</v>
      </c>
      <c r="K65" s="8">
        <f t="shared" si="110"/>
        <v>1</v>
      </c>
      <c r="L65" s="8">
        <f t="shared" si="109"/>
        <v>1</v>
      </c>
      <c r="M65" s="8">
        <f t="shared" si="109"/>
        <v>1</v>
      </c>
      <c r="N65" s="8">
        <f t="shared" si="109"/>
        <v>1</v>
      </c>
      <c r="O65" s="8">
        <f t="shared" si="109"/>
        <v>1</v>
      </c>
      <c r="P65" s="8">
        <f t="shared" si="109"/>
        <v>1</v>
      </c>
      <c r="Q65" s="8">
        <f t="shared" si="109"/>
        <v>1</v>
      </c>
      <c r="R65" s="8">
        <f t="shared" si="109"/>
        <v>0</v>
      </c>
      <c r="S65" s="8">
        <f t="shared" si="109"/>
        <v>1</v>
      </c>
      <c r="T65" s="8">
        <f t="shared" si="109"/>
        <v>1</v>
      </c>
      <c r="U65" s="8">
        <f t="shared" si="109"/>
        <v>1</v>
      </c>
      <c r="V65" s="8">
        <f t="shared" si="109"/>
        <v>1</v>
      </c>
      <c r="W65" s="8">
        <f t="shared" si="109"/>
        <v>1</v>
      </c>
      <c r="X65" s="8">
        <f t="shared" si="109"/>
        <v>1</v>
      </c>
      <c r="Y65" s="8">
        <f t="shared" si="109"/>
        <v>1</v>
      </c>
      <c r="Z65" s="8">
        <f t="shared" si="109"/>
        <v>1</v>
      </c>
      <c r="AA65" s="8">
        <f t="shared" si="109"/>
        <v>1</v>
      </c>
      <c r="AB65" s="8">
        <f t="shared" si="109"/>
        <v>1</v>
      </c>
      <c r="AC65" s="8">
        <f t="shared" si="109"/>
        <v>1</v>
      </c>
      <c r="AD65" s="8">
        <f t="shared" si="109"/>
        <v>1</v>
      </c>
      <c r="AE65" s="8">
        <f t="shared" si="109"/>
        <v>1</v>
      </c>
      <c r="AF65" s="8">
        <f t="shared" si="109"/>
        <v>1</v>
      </c>
      <c r="AG65" s="8">
        <f t="shared" si="109"/>
        <v>1</v>
      </c>
      <c r="AH65" s="8">
        <f t="shared" si="109"/>
        <v>1</v>
      </c>
      <c r="AI65" s="8">
        <f t="shared" si="109"/>
        <v>1</v>
      </c>
      <c r="AJ65" s="8">
        <f t="shared" si="109"/>
        <v>1</v>
      </c>
      <c r="AK65" s="8">
        <f t="shared" si="109"/>
        <v>1</v>
      </c>
      <c r="AL65" s="8">
        <f t="shared" si="109"/>
        <v>1</v>
      </c>
      <c r="AM65" s="8">
        <f t="shared" si="109"/>
        <v>1</v>
      </c>
      <c r="AN65" s="8">
        <f t="shared" si="109"/>
        <v>1</v>
      </c>
      <c r="AO65" s="8">
        <f t="shared" si="109"/>
        <v>1</v>
      </c>
    </row>
    <row r="66" spans="2:41" outlineLevel="1" x14ac:dyDescent="0.25">
      <c r="B66" s="8">
        <v>2</v>
      </c>
      <c r="C66" s="8" t="s">
        <v>17</v>
      </c>
      <c r="K66" s="8">
        <f t="shared" si="110"/>
        <v>1</v>
      </c>
      <c r="L66" s="8">
        <f t="shared" si="109"/>
        <v>0</v>
      </c>
      <c r="M66" s="8">
        <f t="shared" si="109"/>
        <v>1</v>
      </c>
      <c r="N66" s="8">
        <f t="shared" si="109"/>
        <v>1</v>
      </c>
      <c r="O66" s="8">
        <f t="shared" si="109"/>
        <v>1</v>
      </c>
      <c r="P66" s="8">
        <f t="shared" si="109"/>
        <v>1</v>
      </c>
      <c r="Q66" s="8">
        <f t="shared" si="109"/>
        <v>1</v>
      </c>
      <c r="R66" s="8">
        <f t="shared" si="109"/>
        <v>1</v>
      </c>
      <c r="S66" s="8">
        <f t="shared" si="109"/>
        <v>1</v>
      </c>
      <c r="T66" s="8">
        <f t="shared" si="109"/>
        <v>1</v>
      </c>
      <c r="U66" s="8">
        <f t="shared" si="109"/>
        <v>1</v>
      </c>
      <c r="V66" s="8">
        <f t="shared" si="109"/>
        <v>1</v>
      </c>
      <c r="W66" s="8">
        <f t="shared" si="109"/>
        <v>1</v>
      </c>
      <c r="X66" s="8">
        <f t="shared" si="109"/>
        <v>1</v>
      </c>
      <c r="Y66" s="8">
        <f t="shared" si="109"/>
        <v>1</v>
      </c>
      <c r="Z66" s="8">
        <f t="shared" si="109"/>
        <v>1</v>
      </c>
      <c r="AA66" s="8">
        <f t="shared" si="109"/>
        <v>1</v>
      </c>
      <c r="AB66" s="8">
        <f t="shared" si="109"/>
        <v>1</v>
      </c>
      <c r="AC66" s="8">
        <f t="shared" si="109"/>
        <v>1</v>
      </c>
      <c r="AD66" s="8">
        <f t="shared" si="109"/>
        <v>1</v>
      </c>
      <c r="AE66" s="8">
        <f t="shared" si="109"/>
        <v>1</v>
      </c>
      <c r="AF66" s="8">
        <f t="shared" si="109"/>
        <v>1</v>
      </c>
      <c r="AG66" s="8">
        <f t="shared" si="109"/>
        <v>1</v>
      </c>
      <c r="AH66" s="8">
        <f t="shared" si="109"/>
        <v>1</v>
      </c>
      <c r="AI66" s="8">
        <f t="shared" si="109"/>
        <v>1</v>
      </c>
      <c r="AJ66" s="8">
        <f t="shared" si="109"/>
        <v>1</v>
      </c>
      <c r="AK66" s="8">
        <f t="shared" si="109"/>
        <v>1</v>
      </c>
      <c r="AL66" s="8">
        <f t="shared" si="109"/>
        <v>1</v>
      </c>
      <c r="AM66" s="8">
        <f t="shared" si="109"/>
        <v>1</v>
      </c>
      <c r="AN66" s="8">
        <f t="shared" si="109"/>
        <v>1</v>
      </c>
      <c r="AO66" s="8">
        <f t="shared" si="109"/>
        <v>1</v>
      </c>
    </row>
    <row r="67" spans="2:41" outlineLevel="1" x14ac:dyDescent="0.25">
      <c r="B67" s="8">
        <v>3</v>
      </c>
      <c r="C67" s="8" t="s">
        <v>18</v>
      </c>
      <c r="K67" s="8">
        <f t="shared" si="110"/>
        <v>1</v>
      </c>
      <c r="L67" s="8">
        <f t="shared" si="109"/>
        <v>1</v>
      </c>
      <c r="M67" s="8">
        <f t="shared" si="109"/>
        <v>1</v>
      </c>
      <c r="N67" s="8">
        <f t="shared" si="109"/>
        <v>1</v>
      </c>
      <c r="O67" s="8">
        <f t="shared" si="109"/>
        <v>1</v>
      </c>
      <c r="P67" s="8">
        <f t="shared" si="109"/>
        <v>1</v>
      </c>
      <c r="Q67" s="8">
        <f t="shared" si="109"/>
        <v>1</v>
      </c>
      <c r="R67" s="8">
        <f t="shared" si="109"/>
        <v>1</v>
      </c>
      <c r="S67" s="8">
        <f t="shared" si="109"/>
        <v>1</v>
      </c>
      <c r="T67" s="8">
        <f t="shared" si="109"/>
        <v>1</v>
      </c>
      <c r="U67" s="8">
        <f t="shared" si="109"/>
        <v>1</v>
      </c>
      <c r="V67" s="8">
        <f t="shared" si="109"/>
        <v>1</v>
      </c>
      <c r="W67" s="8">
        <f t="shared" si="109"/>
        <v>0</v>
      </c>
      <c r="X67" s="8">
        <f t="shared" si="109"/>
        <v>1</v>
      </c>
      <c r="Y67" s="8">
        <f t="shared" si="109"/>
        <v>1</v>
      </c>
      <c r="Z67" s="8">
        <f t="shared" si="109"/>
        <v>1</v>
      </c>
      <c r="AA67" s="8">
        <f t="shared" si="109"/>
        <v>1</v>
      </c>
      <c r="AB67" s="8">
        <f t="shared" si="109"/>
        <v>1</v>
      </c>
      <c r="AC67" s="8">
        <f t="shared" si="109"/>
        <v>1</v>
      </c>
      <c r="AD67" s="8">
        <f t="shared" si="109"/>
        <v>1</v>
      </c>
      <c r="AE67" s="8">
        <f t="shared" si="109"/>
        <v>1</v>
      </c>
      <c r="AF67" s="8">
        <f t="shared" si="109"/>
        <v>1</v>
      </c>
      <c r="AG67" s="8">
        <f t="shared" si="109"/>
        <v>1</v>
      </c>
      <c r="AH67" s="8">
        <f t="shared" si="109"/>
        <v>1</v>
      </c>
      <c r="AI67" s="8">
        <f t="shared" si="109"/>
        <v>1</v>
      </c>
      <c r="AJ67" s="8">
        <f t="shared" si="109"/>
        <v>1</v>
      </c>
      <c r="AK67" s="8">
        <f t="shared" si="109"/>
        <v>0</v>
      </c>
      <c r="AL67" s="8">
        <f t="shared" si="109"/>
        <v>1</v>
      </c>
      <c r="AM67" s="8">
        <f t="shared" si="109"/>
        <v>1</v>
      </c>
      <c r="AN67" s="8">
        <f t="shared" si="109"/>
        <v>1</v>
      </c>
      <c r="AO67" s="8">
        <f t="shared" si="109"/>
        <v>1</v>
      </c>
    </row>
    <row r="68" spans="2:41" outlineLevel="1" x14ac:dyDescent="0.25">
      <c r="B68" s="8">
        <v>4</v>
      </c>
      <c r="C68" s="8" t="s">
        <v>19</v>
      </c>
      <c r="K68" s="8">
        <f t="shared" si="110"/>
        <v>1</v>
      </c>
      <c r="L68" s="8">
        <f t="shared" si="109"/>
        <v>1</v>
      </c>
      <c r="M68" s="8">
        <f t="shared" si="109"/>
        <v>1</v>
      </c>
      <c r="N68" s="8">
        <f t="shared" si="109"/>
        <v>1</v>
      </c>
      <c r="O68" s="8">
        <f t="shared" si="109"/>
        <v>1</v>
      </c>
      <c r="P68" s="8">
        <f t="shared" si="109"/>
        <v>1</v>
      </c>
      <c r="Q68" s="8">
        <f t="shared" si="109"/>
        <v>1</v>
      </c>
      <c r="R68" s="8">
        <f t="shared" si="109"/>
        <v>1</v>
      </c>
      <c r="S68" s="8">
        <f t="shared" si="109"/>
        <v>1</v>
      </c>
      <c r="T68" s="8">
        <f t="shared" si="109"/>
        <v>1</v>
      </c>
      <c r="U68" s="8">
        <f t="shared" si="109"/>
        <v>1</v>
      </c>
      <c r="V68" s="8">
        <f t="shared" si="109"/>
        <v>1</v>
      </c>
      <c r="W68" s="8">
        <f t="shared" si="109"/>
        <v>1</v>
      </c>
      <c r="X68" s="8">
        <f t="shared" si="109"/>
        <v>1</v>
      </c>
      <c r="Y68" s="8">
        <f t="shared" si="109"/>
        <v>0</v>
      </c>
      <c r="Z68" s="8">
        <f t="shared" si="109"/>
        <v>1</v>
      </c>
      <c r="AA68" s="8">
        <f t="shared" si="109"/>
        <v>1</v>
      </c>
      <c r="AB68" s="8">
        <f t="shared" si="109"/>
        <v>1</v>
      </c>
      <c r="AC68" s="8">
        <f t="shared" si="109"/>
        <v>1</v>
      </c>
      <c r="AD68" s="8">
        <f t="shared" si="109"/>
        <v>1</v>
      </c>
      <c r="AE68" s="8">
        <f t="shared" si="109"/>
        <v>1</v>
      </c>
      <c r="AF68" s="8">
        <f t="shared" si="109"/>
        <v>1</v>
      </c>
      <c r="AG68" s="8">
        <f t="shared" si="109"/>
        <v>1</v>
      </c>
      <c r="AH68" s="8">
        <f t="shared" si="109"/>
        <v>1</v>
      </c>
      <c r="AI68" s="8">
        <f t="shared" si="109"/>
        <v>1</v>
      </c>
      <c r="AJ68" s="8">
        <f t="shared" si="109"/>
        <v>1</v>
      </c>
      <c r="AK68" s="8">
        <f t="shared" si="109"/>
        <v>1</v>
      </c>
      <c r="AL68" s="8">
        <f t="shared" si="109"/>
        <v>1</v>
      </c>
      <c r="AM68" s="8">
        <f t="shared" si="109"/>
        <v>1</v>
      </c>
      <c r="AN68" s="8">
        <f t="shared" si="109"/>
        <v>1</v>
      </c>
      <c r="AO68" s="8">
        <f t="shared" si="109"/>
        <v>0</v>
      </c>
    </row>
    <row r="69" spans="2:41" outlineLevel="1" x14ac:dyDescent="0.25">
      <c r="B69" s="8">
        <v>5</v>
      </c>
      <c r="C69" s="8" t="s">
        <v>20</v>
      </c>
      <c r="K69" s="8">
        <f t="shared" si="110"/>
        <v>1</v>
      </c>
      <c r="L69" s="8">
        <f t="shared" ref="L69:AO77" si="111">COUNTIF(L$6:L$48,$C69)</f>
        <v>1</v>
      </c>
      <c r="M69" s="8">
        <f t="shared" si="111"/>
        <v>1</v>
      </c>
      <c r="N69" s="8">
        <f t="shared" si="111"/>
        <v>1</v>
      </c>
      <c r="O69" s="8">
        <f t="shared" si="111"/>
        <v>1</v>
      </c>
      <c r="P69" s="8">
        <f t="shared" si="111"/>
        <v>1</v>
      </c>
      <c r="Q69" s="8">
        <f t="shared" si="111"/>
        <v>1</v>
      </c>
      <c r="R69" s="8">
        <f t="shared" si="111"/>
        <v>0</v>
      </c>
      <c r="S69" s="8">
        <f t="shared" si="111"/>
        <v>1</v>
      </c>
      <c r="T69" s="8">
        <f t="shared" si="111"/>
        <v>1</v>
      </c>
      <c r="U69" s="8">
        <f t="shared" si="111"/>
        <v>1</v>
      </c>
      <c r="V69" s="8">
        <f t="shared" si="111"/>
        <v>1</v>
      </c>
      <c r="W69" s="8">
        <f t="shared" si="111"/>
        <v>1</v>
      </c>
      <c r="X69" s="8">
        <f t="shared" si="111"/>
        <v>1</v>
      </c>
      <c r="Y69" s="8">
        <f t="shared" si="111"/>
        <v>1</v>
      </c>
      <c r="Z69" s="8">
        <f t="shared" si="111"/>
        <v>1</v>
      </c>
      <c r="AA69" s="8">
        <f t="shared" si="111"/>
        <v>1</v>
      </c>
      <c r="AB69" s="8">
        <f t="shared" si="111"/>
        <v>1</v>
      </c>
      <c r="AC69" s="8">
        <f t="shared" si="111"/>
        <v>1</v>
      </c>
      <c r="AD69" s="8">
        <f t="shared" si="111"/>
        <v>1</v>
      </c>
      <c r="AE69" s="8">
        <f t="shared" si="111"/>
        <v>1</v>
      </c>
      <c r="AF69" s="8">
        <f t="shared" si="111"/>
        <v>1</v>
      </c>
      <c r="AG69" s="8">
        <f t="shared" si="111"/>
        <v>1</v>
      </c>
      <c r="AH69" s="8">
        <f t="shared" si="111"/>
        <v>1</v>
      </c>
      <c r="AI69" s="8">
        <f t="shared" si="111"/>
        <v>1</v>
      </c>
      <c r="AJ69" s="8">
        <f t="shared" si="111"/>
        <v>1</v>
      </c>
      <c r="AK69" s="8">
        <f t="shared" si="111"/>
        <v>1</v>
      </c>
      <c r="AL69" s="8">
        <f t="shared" si="111"/>
        <v>1</v>
      </c>
      <c r="AM69" s="8">
        <f t="shared" si="111"/>
        <v>1</v>
      </c>
      <c r="AN69" s="8">
        <f t="shared" si="111"/>
        <v>1</v>
      </c>
      <c r="AO69" s="8">
        <f t="shared" si="111"/>
        <v>1</v>
      </c>
    </row>
    <row r="70" spans="2:41" outlineLevel="1" x14ac:dyDescent="0.25">
      <c r="B70" s="8">
        <v>6</v>
      </c>
      <c r="C70" s="8" t="s">
        <v>21</v>
      </c>
      <c r="K70" s="8">
        <f t="shared" si="110"/>
        <v>1</v>
      </c>
      <c r="L70" s="8">
        <f t="shared" si="111"/>
        <v>1</v>
      </c>
      <c r="M70" s="8">
        <f t="shared" si="111"/>
        <v>1</v>
      </c>
      <c r="N70" s="8">
        <f t="shared" si="111"/>
        <v>1</v>
      </c>
      <c r="O70" s="8">
        <f t="shared" si="111"/>
        <v>1</v>
      </c>
      <c r="P70" s="8">
        <f t="shared" si="111"/>
        <v>1</v>
      </c>
      <c r="Q70" s="8">
        <f t="shared" si="111"/>
        <v>1</v>
      </c>
      <c r="R70" s="8">
        <f t="shared" si="111"/>
        <v>1</v>
      </c>
      <c r="S70" s="8">
        <f t="shared" si="111"/>
        <v>1</v>
      </c>
      <c r="T70" s="8">
        <f t="shared" si="111"/>
        <v>1</v>
      </c>
      <c r="U70" s="8">
        <f t="shared" si="111"/>
        <v>1</v>
      </c>
      <c r="V70" s="8">
        <f t="shared" si="111"/>
        <v>1</v>
      </c>
      <c r="W70" s="8">
        <f t="shared" si="111"/>
        <v>1</v>
      </c>
      <c r="X70" s="8">
        <f t="shared" si="111"/>
        <v>1</v>
      </c>
      <c r="Y70" s="8">
        <f t="shared" si="111"/>
        <v>1</v>
      </c>
      <c r="Z70" s="8">
        <f t="shared" si="111"/>
        <v>1</v>
      </c>
      <c r="AA70" s="8">
        <f t="shared" si="111"/>
        <v>1</v>
      </c>
      <c r="AB70" s="8">
        <f t="shared" si="111"/>
        <v>1</v>
      </c>
      <c r="AC70" s="8">
        <f t="shared" si="111"/>
        <v>1</v>
      </c>
      <c r="AD70" s="8">
        <f t="shared" si="111"/>
        <v>1</v>
      </c>
      <c r="AE70" s="8">
        <f t="shared" si="111"/>
        <v>1</v>
      </c>
      <c r="AF70" s="8">
        <f t="shared" si="111"/>
        <v>1</v>
      </c>
      <c r="AG70" s="8">
        <f t="shared" si="111"/>
        <v>1</v>
      </c>
      <c r="AH70" s="8">
        <f t="shared" si="111"/>
        <v>1</v>
      </c>
      <c r="AI70" s="8">
        <f t="shared" si="111"/>
        <v>1</v>
      </c>
      <c r="AJ70" s="8">
        <f t="shared" si="111"/>
        <v>1</v>
      </c>
      <c r="AK70" s="8">
        <f t="shared" si="111"/>
        <v>1</v>
      </c>
      <c r="AL70" s="8">
        <f t="shared" si="111"/>
        <v>1</v>
      </c>
      <c r="AM70" s="8">
        <f t="shared" si="111"/>
        <v>1</v>
      </c>
      <c r="AN70" s="8">
        <f t="shared" si="111"/>
        <v>1</v>
      </c>
      <c r="AO70" s="8">
        <f t="shared" si="111"/>
        <v>1</v>
      </c>
    </row>
    <row r="71" spans="2:41" outlineLevel="1" x14ac:dyDescent="0.25">
      <c r="B71" s="8">
        <v>7</v>
      </c>
      <c r="C71" s="8" t="s">
        <v>22</v>
      </c>
      <c r="K71" s="8">
        <f t="shared" si="110"/>
        <v>1</v>
      </c>
      <c r="L71" s="8">
        <f t="shared" si="111"/>
        <v>1</v>
      </c>
      <c r="M71" s="8">
        <f t="shared" si="111"/>
        <v>1</v>
      </c>
      <c r="N71" s="8">
        <f t="shared" si="111"/>
        <v>1</v>
      </c>
      <c r="O71" s="8">
        <f t="shared" si="111"/>
        <v>1</v>
      </c>
      <c r="P71" s="8">
        <f t="shared" si="111"/>
        <v>1</v>
      </c>
      <c r="Q71" s="8">
        <f t="shared" si="111"/>
        <v>1</v>
      </c>
      <c r="R71" s="8">
        <f t="shared" si="111"/>
        <v>1</v>
      </c>
      <c r="S71" s="8">
        <f t="shared" si="111"/>
        <v>1</v>
      </c>
      <c r="T71" s="8">
        <f t="shared" si="111"/>
        <v>1</v>
      </c>
      <c r="U71" s="8">
        <f t="shared" si="111"/>
        <v>1</v>
      </c>
      <c r="V71" s="8">
        <f t="shared" si="111"/>
        <v>1</v>
      </c>
      <c r="W71" s="8">
        <f t="shared" si="111"/>
        <v>1</v>
      </c>
      <c r="X71" s="8">
        <f t="shared" si="111"/>
        <v>1</v>
      </c>
      <c r="Y71" s="8">
        <f t="shared" si="111"/>
        <v>1</v>
      </c>
      <c r="Z71" s="8">
        <f t="shared" si="111"/>
        <v>1</v>
      </c>
      <c r="AA71" s="8">
        <f t="shared" si="111"/>
        <v>1</v>
      </c>
      <c r="AB71" s="8">
        <f t="shared" si="111"/>
        <v>1</v>
      </c>
      <c r="AC71" s="8">
        <f t="shared" si="111"/>
        <v>0</v>
      </c>
      <c r="AD71" s="8">
        <f t="shared" si="111"/>
        <v>1</v>
      </c>
      <c r="AE71" s="8">
        <f t="shared" si="111"/>
        <v>1</v>
      </c>
      <c r="AF71" s="8">
        <f t="shared" si="111"/>
        <v>1</v>
      </c>
      <c r="AG71" s="8">
        <f t="shared" si="111"/>
        <v>1</v>
      </c>
      <c r="AH71" s="8">
        <f t="shared" si="111"/>
        <v>1</v>
      </c>
      <c r="AI71" s="8">
        <f t="shared" si="111"/>
        <v>1</v>
      </c>
      <c r="AJ71" s="8">
        <f t="shared" si="111"/>
        <v>1</v>
      </c>
      <c r="AK71" s="8">
        <f t="shared" si="111"/>
        <v>1</v>
      </c>
      <c r="AL71" s="8">
        <f t="shared" si="111"/>
        <v>1</v>
      </c>
      <c r="AM71" s="8">
        <f t="shared" si="111"/>
        <v>1</v>
      </c>
      <c r="AN71" s="8">
        <f t="shared" si="111"/>
        <v>1</v>
      </c>
      <c r="AO71" s="8">
        <f t="shared" si="111"/>
        <v>1</v>
      </c>
    </row>
    <row r="72" spans="2:41" outlineLevel="1" x14ac:dyDescent="0.25">
      <c r="B72" s="8">
        <v>8</v>
      </c>
      <c r="C72" s="8" t="s">
        <v>23</v>
      </c>
      <c r="K72" s="8">
        <f t="shared" si="110"/>
        <v>1</v>
      </c>
      <c r="L72" s="8">
        <f t="shared" si="111"/>
        <v>1</v>
      </c>
      <c r="M72" s="8">
        <f t="shared" si="111"/>
        <v>1</v>
      </c>
      <c r="N72" s="8">
        <f t="shared" si="111"/>
        <v>1</v>
      </c>
      <c r="O72" s="8">
        <f t="shared" si="111"/>
        <v>1</v>
      </c>
      <c r="P72" s="8">
        <f t="shared" si="111"/>
        <v>1</v>
      </c>
      <c r="Q72" s="8">
        <f t="shared" si="111"/>
        <v>1</v>
      </c>
      <c r="R72" s="8">
        <f t="shared" si="111"/>
        <v>1</v>
      </c>
      <c r="S72" s="8">
        <f t="shared" si="111"/>
        <v>1</v>
      </c>
      <c r="T72" s="8">
        <f t="shared" si="111"/>
        <v>1</v>
      </c>
      <c r="U72" s="8">
        <f t="shared" si="111"/>
        <v>1</v>
      </c>
      <c r="V72" s="8">
        <f t="shared" si="111"/>
        <v>0</v>
      </c>
      <c r="W72" s="8">
        <f t="shared" si="111"/>
        <v>1</v>
      </c>
      <c r="X72" s="8">
        <f t="shared" si="111"/>
        <v>1</v>
      </c>
      <c r="Y72" s="8">
        <f t="shared" si="111"/>
        <v>1</v>
      </c>
      <c r="Z72" s="8">
        <f t="shared" si="111"/>
        <v>1</v>
      </c>
      <c r="AA72" s="8">
        <f t="shared" si="111"/>
        <v>1</v>
      </c>
      <c r="AB72" s="8">
        <f t="shared" si="111"/>
        <v>1</v>
      </c>
      <c r="AC72" s="8">
        <f t="shared" si="111"/>
        <v>1</v>
      </c>
      <c r="AD72" s="8">
        <f t="shared" si="111"/>
        <v>1</v>
      </c>
      <c r="AE72" s="8">
        <f t="shared" si="111"/>
        <v>1</v>
      </c>
      <c r="AF72" s="8">
        <f t="shared" si="111"/>
        <v>1</v>
      </c>
      <c r="AG72" s="8">
        <f t="shared" si="111"/>
        <v>1</v>
      </c>
      <c r="AH72" s="8">
        <f t="shared" si="111"/>
        <v>1</v>
      </c>
      <c r="AI72" s="8">
        <f t="shared" si="111"/>
        <v>1</v>
      </c>
      <c r="AJ72" s="8">
        <f t="shared" si="111"/>
        <v>1</v>
      </c>
      <c r="AK72" s="8">
        <f t="shared" si="111"/>
        <v>1</v>
      </c>
      <c r="AL72" s="8">
        <f t="shared" si="111"/>
        <v>0</v>
      </c>
      <c r="AM72" s="8">
        <f t="shared" si="111"/>
        <v>1</v>
      </c>
      <c r="AN72" s="8">
        <f t="shared" si="111"/>
        <v>1</v>
      </c>
      <c r="AO72" s="8">
        <f t="shared" si="111"/>
        <v>1</v>
      </c>
    </row>
    <row r="73" spans="2:41" outlineLevel="1" x14ac:dyDescent="0.25">
      <c r="B73" s="8">
        <v>9</v>
      </c>
      <c r="C73" s="8" t="s">
        <v>24</v>
      </c>
      <c r="K73" s="8">
        <f t="shared" si="110"/>
        <v>1</v>
      </c>
      <c r="L73" s="8">
        <f t="shared" si="111"/>
        <v>0</v>
      </c>
      <c r="M73" s="8">
        <f t="shared" si="111"/>
        <v>1</v>
      </c>
      <c r="N73" s="8">
        <f t="shared" si="111"/>
        <v>1</v>
      </c>
      <c r="O73" s="8">
        <f t="shared" si="111"/>
        <v>1</v>
      </c>
      <c r="P73" s="8">
        <f t="shared" si="111"/>
        <v>1</v>
      </c>
      <c r="Q73" s="8">
        <f t="shared" si="111"/>
        <v>1</v>
      </c>
      <c r="R73" s="8">
        <f t="shared" si="111"/>
        <v>1</v>
      </c>
      <c r="S73" s="8">
        <f t="shared" si="111"/>
        <v>1</v>
      </c>
      <c r="T73" s="8">
        <f t="shared" si="111"/>
        <v>1</v>
      </c>
      <c r="U73" s="8">
        <f t="shared" si="111"/>
        <v>1</v>
      </c>
      <c r="V73" s="8">
        <f t="shared" si="111"/>
        <v>0</v>
      </c>
      <c r="W73" s="8">
        <f t="shared" si="111"/>
        <v>0</v>
      </c>
      <c r="X73" s="8">
        <f t="shared" si="111"/>
        <v>1</v>
      </c>
      <c r="Y73" s="8">
        <f t="shared" si="111"/>
        <v>1</v>
      </c>
      <c r="Z73" s="8">
        <f t="shared" si="111"/>
        <v>1</v>
      </c>
      <c r="AA73" s="8">
        <f t="shared" si="111"/>
        <v>1</v>
      </c>
      <c r="AB73" s="8">
        <f t="shared" si="111"/>
        <v>1</v>
      </c>
      <c r="AC73" s="8">
        <f t="shared" si="111"/>
        <v>1</v>
      </c>
      <c r="AD73" s="8">
        <f t="shared" si="111"/>
        <v>1</v>
      </c>
      <c r="AE73" s="8">
        <f t="shared" si="111"/>
        <v>0</v>
      </c>
      <c r="AF73" s="8">
        <f t="shared" si="111"/>
        <v>1</v>
      </c>
      <c r="AG73" s="8">
        <f t="shared" si="111"/>
        <v>1</v>
      </c>
      <c r="AH73" s="8">
        <f t="shared" si="111"/>
        <v>1</v>
      </c>
      <c r="AI73" s="8">
        <f t="shared" si="111"/>
        <v>1</v>
      </c>
      <c r="AJ73" s="8">
        <f t="shared" si="111"/>
        <v>1</v>
      </c>
      <c r="AK73" s="8">
        <f t="shared" si="111"/>
        <v>1</v>
      </c>
      <c r="AL73" s="8">
        <f t="shared" si="111"/>
        <v>1</v>
      </c>
      <c r="AM73" s="8">
        <f t="shared" si="111"/>
        <v>1</v>
      </c>
      <c r="AN73" s="8">
        <f t="shared" si="111"/>
        <v>1</v>
      </c>
      <c r="AO73" s="8">
        <f t="shared" si="111"/>
        <v>1</v>
      </c>
    </row>
    <row r="74" spans="2:41" outlineLevel="1" x14ac:dyDescent="0.25">
      <c r="B74" s="8">
        <v>10</v>
      </c>
      <c r="C74" s="8" t="s">
        <v>25</v>
      </c>
      <c r="K74" s="8">
        <f t="shared" si="110"/>
        <v>1</v>
      </c>
      <c r="L74" s="8">
        <f t="shared" si="111"/>
        <v>1</v>
      </c>
      <c r="M74" s="8">
        <f t="shared" si="111"/>
        <v>1</v>
      </c>
      <c r="N74" s="8">
        <f t="shared" si="111"/>
        <v>1</v>
      </c>
      <c r="O74" s="8">
        <f t="shared" si="111"/>
        <v>1</v>
      </c>
      <c r="P74" s="8">
        <f t="shared" si="111"/>
        <v>0</v>
      </c>
      <c r="Q74" s="8">
        <f t="shared" si="111"/>
        <v>1</v>
      </c>
      <c r="R74" s="8">
        <f t="shared" si="111"/>
        <v>1</v>
      </c>
      <c r="S74" s="8">
        <f t="shared" si="111"/>
        <v>1</v>
      </c>
      <c r="T74" s="8">
        <f t="shared" si="111"/>
        <v>1</v>
      </c>
      <c r="U74" s="8">
        <f t="shared" si="111"/>
        <v>1</v>
      </c>
      <c r="V74" s="8">
        <f t="shared" si="111"/>
        <v>1</v>
      </c>
      <c r="W74" s="8">
        <f t="shared" si="111"/>
        <v>1</v>
      </c>
      <c r="X74" s="8">
        <f t="shared" si="111"/>
        <v>1</v>
      </c>
      <c r="Y74" s="8">
        <f t="shared" si="111"/>
        <v>1</v>
      </c>
      <c r="Z74" s="8">
        <f t="shared" si="111"/>
        <v>1</v>
      </c>
      <c r="AA74" s="8">
        <f t="shared" si="111"/>
        <v>1</v>
      </c>
      <c r="AB74" s="8">
        <f t="shared" si="111"/>
        <v>1</v>
      </c>
      <c r="AC74" s="8">
        <f t="shared" si="111"/>
        <v>1</v>
      </c>
      <c r="AD74" s="8">
        <f t="shared" si="111"/>
        <v>1</v>
      </c>
      <c r="AE74" s="8">
        <f t="shared" si="111"/>
        <v>1</v>
      </c>
      <c r="AF74" s="8">
        <f t="shared" si="111"/>
        <v>1</v>
      </c>
      <c r="AG74" s="8">
        <f t="shared" si="111"/>
        <v>1</v>
      </c>
      <c r="AH74" s="8">
        <f t="shared" si="111"/>
        <v>1</v>
      </c>
      <c r="AI74" s="8">
        <f t="shared" si="111"/>
        <v>1</v>
      </c>
      <c r="AJ74" s="8">
        <f t="shared" si="111"/>
        <v>1</v>
      </c>
      <c r="AK74" s="8">
        <f t="shared" si="111"/>
        <v>1</v>
      </c>
      <c r="AL74" s="8">
        <f t="shared" si="111"/>
        <v>1</v>
      </c>
      <c r="AM74" s="8">
        <f t="shared" si="111"/>
        <v>1</v>
      </c>
      <c r="AN74" s="8">
        <f t="shared" si="111"/>
        <v>1</v>
      </c>
      <c r="AO74" s="8">
        <f t="shared" si="111"/>
        <v>1</v>
      </c>
    </row>
    <row r="75" spans="2:41" outlineLevel="1" x14ac:dyDescent="0.25">
      <c r="B75" s="8">
        <v>11</v>
      </c>
      <c r="C75" s="8" t="s">
        <v>26</v>
      </c>
      <c r="K75" s="8">
        <f t="shared" si="110"/>
        <v>1</v>
      </c>
      <c r="L75" s="8">
        <f t="shared" si="111"/>
        <v>1</v>
      </c>
      <c r="M75" s="8">
        <f t="shared" si="111"/>
        <v>1</v>
      </c>
      <c r="N75" s="8">
        <f t="shared" si="111"/>
        <v>1</v>
      </c>
      <c r="O75" s="8">
        <f t="shared" si="111"/>
        <v>0</v>
      </c>
      <c r="P75" s="8">
        <f t="shared" si="111"/>
        <v>1</v>
      </c>
      <c r="Q75" s="8">
        <f t="shared" si="111"/>
        <v>1</v>
      </c>
      <c r="R75" s="8">
        <f t="shared" si="111"/>
        <v>1</v>
      </c>
      <c r="S75" s="8">
        <f t="shared" si="111"/>
        <v>1</v>
      </c>
      <c r="T75" s="8">
        <f t="shared" si="111"/>
        <v>1</v>
      </c>
      <c r="U75" s="8">
        <f t="shared" si="111"/>
        <v>1</v>
      </c>
      <c r="V75" s="8">
        <f t="shared" si="111"/>
        <v>1</v>
      </c>
      <c r="W75" s="8">
        <f t="shared" si="111"/>
        <v>1</v>
      </c>
      <c r="X75" s="8">
        <f t="shared" si="111"/>
        <v>1</v>
      </c>
      <c r="Y75" s="8">
        <f t="shared" si="111"/>
        <v>1</v>
      </c>
      <c r="Z75" s="8">
        <f t="shared" si="111"/>
        <v>0</v>
      </c>
      <c r="AA75" s="8">
        <f t="shared" si="111"/>
        <v>0</v>
      </c>
      <c r="AB75" s="8">
        <f t="shared" si="111"/>
        <v>1</v>
      </c>
      <c r="AC75" s="8">
        <f t="shared" si="111"/>
        <v>1</v>
      </c>
      <c r="AD75" s="8">
        <f t="shared" si="111"/>
        <v>1</v>
      </c>
      <c r="AE75" s="8">
        <f t="shared" si="111"/>
        <v>1</v>
      </c>
      <c r="AF75" s="8">
        <f t="shared" si="111"/>
        <v>1</v>
      </c>
      <c r="AG75" s="8">
        <f t="shared" si="111"/>
        <v>1</v>
      </c>
      <c r="AH75" s="8">
        <f t="shared" si="111"/>
        <v>1</v>
      </c>
      <c r="AI75" s="8">
        <f t="shared" si="111"/>
        <v>0</v>
      </c>
      <c r="AJ75" s="8">
        <f t="shared" si="111"/>
        <v>1</v>
      </c>
      <c r="AK75" s="8">
        <f t="shared" si="111"/>
        <v>1</v>
      </c>
      <c r="AL75" s="8">
        <f t="shared" si="111"/>
        <v>1</v>
      </c>
      <c r="AM75" s="8">
        <f t="shared" si="111"/>
        <v>1</v>
      </c>
      <c r="AN75" s="8">
        <f t="shared" si="111"/>
        <v>1</v>
      </c>
      <c r="AO75" s="8">
        <f t="shared" si="111"/>
        <v>1</v>
      </c>
    </row>
    <row r="76" spans="2:41" outlineLevel="1" x14ac:dyDescent="0.25">
      <c r="B76" s="8">
        <v>12</v>
      </c>
      <c r="C76" s="8" t="s">
        <v>27</v>
      </c>
      <c r="K76" s="8">
        <f t="shared" si="110"/>
        <v>1</v>
      </c>
      <c r="L76" s="8">
        <f t="shared" si="111"/>
        <v>0</v>
      </c>
      <c r="M76" s="8">
        <f t="shared" si="111"/>
        <v>0</v>
      </c>
      <c r="N76" s="8">
        <f t="shared" si="111"/>
        <v>1</v>
      </c>
      <c r="O76" s="8">
        <f t="shared" si="111"/>
        <v>1</v>
      </c>
      <c r="P76" s="8">
        <f t="shared" si="111"/>
        <v>1</v>
      </c>
      <c r="Q76" s="8">
        <f t="shared" si="111"/>
        <v>1</v>
      </c>
      <c r="R76" s="8">
        <f t="shared" si="111"/>
        <v>1</v>
      </c>
      <c r="S76" s="8">
        <f t="shared" si="111"/>
        <v>1</v>
      </c>
      <c r="T76" s="8">
        <f t="shared" si="111"/>
        <v>1</v>
      </c>
      <c r="U76" s="8">
        <f t="shared" si="111"/>
        <v>1</v>
      </c>
      <c r="V76" s="8">
        <f t="shared" si="111"/>
        <v>1</v>
      </c>
      <c r="W76" s="8">
        <f t="shared" si="111"/>
        <v>1</v>
      </c>
      <c r="X76" s="8">
        <f t="shared" si="111"/>
        <v>1</v>
      </c>
      <c r="Y76" s="8">
        <f t="shared" si="111"/>
        <v>1</v>
      </c>
      <c r="Z76" s="8">
        <f t="shared" si="111"/>
        <v>1</v>
      </c>
      <c r="AA76" s="8">
        <f t="shared" si="111"/>
        <v>1</v>
      </c>
      <c r="AB76" s="8">
        <f t="shared" si="111"/>
        <v>1</v>
      </c>
      <c r="AC76" s="8">
        <f t="shared" si="111"/>
        <v>1</v>
      </c>
      <c r="AD76" s="8">
        <f t="shared" si="111"/>
        <v>1</v>
      </c>
      <c r="AE76" s="8">
        <f t="shared" si="111"/>
        <v>1</v>
      </c>
      <c r="AF76" s="8">
        <f t="shared" si="111"/>
        <v>1</v>
      </c>
      <c r="AG76" s="8">
        <f t="shared" si="111"/>
        <v>1</v>
      </c>
      <c r="AH76" s="8">
        <f t="shared" si="111"/>
        <v>0</v>
      </c>
      <c r="AI76" s="8">
        <f t="shared" si="111"/>
        <v>0</v>
      </c>
      <c r="AJ76" s="8">
        <f t="shared" si="111"/>
        <v>0</v>
      </c>
      <c r="AK76" s="8">
        <f t="shared" si="111"/>
        <v>1</v>
      </c>
      <c r="AL76" s="8">
        <f t="shared" si="111"/>
        <v>1</v>
      </c>
      <c r="AM76" s="8">
        <f t="shared" si="111"/>
        <v>1</v>
      </c>
      <c r="AN76" s="8">
        <f t="shared" si="111"/>
        <v>1</v>
      </c>
      <c r="AO76" s="8">
        <f t="shared" si="111"/>
        <v>1</v>
      </c>
    </row>
    <row r="77" spans="2:41" outlineLevel="1" x14ac:dyDescent="0.25">
      <c r="B77" s="8">
        <v>13</v>
      </c>
      <c r="C77" s="8" t="s">
        <v>28</v>
      </c>
      <c r="K77" s="8">
        <f t="shared" si="110"/>
        <v>1</v>
      </c>
      <c r="L77" s="8">
        <f t="shared" si="111"/>
        <v>1</v>
      </c>
      <c r="M77" s="8">
        <f t="shared" si="111"/>
        <v>1</v>
      </c>
      <c r="N77" s="8">
        <f t="shared" si="111"/>
        <v>1</v>
      </c>
      <c r="O77" s="8">
        <f t="shared" si="111"/>
        <v>1</v>
      </c>
      <c r="P77" s="8">
        <f t="shared" si="111"/>
        <v>0</v>
      </c>
      <c r="Q77" s="8">
        <f t="shared" si="111"/>
        <v>1</v>
      </c>
      <c r="R77" s="8">
        <f t="shared" si="111"/>
        <v>1</v>
      </c>
      <c r="S77" s="8">
        <f t="shared" si="111"/>
        <v>1</v>
      </c>
      <c r="T77" s="8">
        <f t="shared" si="111"/>
        <v>1</v>
      </c>
      <c r="U77" s="8">
        <f t="shared" si="111"/>
        <v>1</v>
      </c>
      <c r="V77" s="8">
        <f t="shared" si="111"/>
        <v>1</v>
      </c>
      <c r="W77" s="8">
        <f t="shared" si="111"/>
        <v>1</v>
      </c>
      <c r="X77" s="8">
        <f t="shared" si="111"/>
        <v>1</v>
      </c>
      <c r="Y77" s="8">
        <f t="shared" si="111"/>
        <v>1</v>
      </c>
      <c r="Z77" s="8">
        <f t="shared" si="111"/>
        <v>1</v>
      </c>
      <c r="AA77" s="8">
        <f t="shared" ref="L77:AO82" si="112">COUNTIF(AA$6:AA$48,$C77)</f>
        <v>1</v>
      </c>
      <c r="AB77" s="8">
        <f t="shared" si="112"/>
        <v>1</v>
      </c>
      <c r="AC77" s="8">
        <f t="shared" si="112"/>
        <v>0</v>
      </c>
      <c r="AD77" s="8">
        <f t="shared" si="112"/>
        <v>0</v>
      </c>
      <c r="AE77" s="8">
        <f t="shared" si="112"/>
        <v>0</v>
      </c>
      <c r="AF77" s="8">
        <f t="shared" si="112"/>
        <v>1</v>
      </c>
      <c r="AG77" s="8">
        <f t="shared" si="112"/>
        <v>1</v>
      </c>
      <c r="AH77" s="8">
        <f t="shared" si="112"/>
        <v>1</v>
      </c>
      <c r="AI77" s="8">
        <f t="shared" si="112"/>
        <v>1</v>
      </c>
      <c r="AJ77" s="8">
        <f t="shared" si="112"/>
        <v>1</v>
      </c>
      <c r="AK77" s="8">
        <f t="shared" si="112"/>
        <v>1</v>
      </c>
      <c r="AL77" s="8">
        <f t="shared" si="112"/>
        <v>1</v>
      </c>
      <c r="AM77" s="8">
        <f t="shared" si="112"/>
        <v>1</v>
      </c>
      <c r="AN77" s="8">
        <f t="shared" si="112"/>
        <v>1</v>
      </c>
      <c r="AO77" s="8">
        <f t="shared" si="112"/>
        <v>1</v>
      </c>
    </row>
    <row r="78" spans="2:41" outlineLevel="1" x14ac:dyDescent="0.25">
      <c r="B78" s="8">
        <v>14</v>
      </c>
      <c r="C78" s="8" t="s">
        <v>29</v>
      </c>
      <c r="K78" s="8">
        <f t="shared" si="110"/>
        <v>1</v>
      </c>
      <c r="L78" s="8">
        <f t="shared" si="112"/>
        <v>1</v>
      </c>
      <c r="M78" s="8">
        <f t="shared" si="112"/>
        <v>1</v>
      </c>
      <c r="N78" s="8">
        <f t="shared" si="112"/>
        <v>1</v>
      </c>
      <c r="O78" s="8">
        <f t="shared" si="112"/>
        <v>1</v>
      </c>
      <c r="P78" s="8">
        <f t="shared" si="112"/>
        <v>1</v>
      </c>
      <c r="Q78" s="8">
        <f t="shared" si="112"/>
        <v>0</v>
      </c>
      <c r="R78" s="8">
        <f t="shared" si="112"/>
        <v>1</v>
      </c>
      <c r="S78" s="8">
        <f t="shared" si="112"/>
        <v>1</v>
      </c>
      <c r="T78" s="8">
        <f t="shared" si="112"/>
        <v>1</v>
      </c>
      <c r="U78" s="8">
        <f t="shared" si="112"/>
        <v>1</v>
      </c>
      <c r="V78" s="8">
        <f t="shared" si="112"/>
        <v>1</v>
      </c>
      <c r="W78" s="8">
        <f t="shared" si="112"/>
        <v>1</v>
      </c>
      <c r="X78" s="8">
        <f t="shared" si="112"/>
        <v>1</v>
      </c>
      <c r="Y78" s="8">
        <f t="shared" si="112"/>
        <v>1</v>
      </c>
      <c r="Z78" s="8">
        <f t="shared" si="112"/>
        <v>1</v>
      </c>
      <c r="AA78" s="8">
        <f t="shared" si="112"/>
        <v>1</v>
      </c>
      <c r="AB78" s="8">
        <f t="shared" si="112"/>
        <v>1</v>
      </c>
      <c r="AC78" s="8">
        <f t="shared" si="112"/>
        <v>1</v>
      </c>
      <c r="AD78" s="8">
        <f t="shared" si="112"/>
        <v>1</v>
      </c>
      <c r="AE78" s="8">
        <f t="shared" si="112"/>
        <v>1</v>
      </c>
      <c r="AF78" s="8">
        <f t="shared" si="112"/>
        <v>1</v>
      </c>
      <c r="AG78" s="8">
        <f t="shared" si="112"/>
        <v>1</v>
      </c>
      <c r="AH78" s="8">
        <f t="shared" si="112"/>
        <v>1</v>
      </c>
      <c r="AI78" s="8">
        <f t="shared" si="112"/>
        <v>1</v>
      </c>
      <c r="AJ78" s="8">
        <f t="shared" si="112"/>
        <v>1</v>
      </c>
      <c r="AK78" s="8">
        <f t="shared" si="112"/>
        <v>1</v>
      </c>
      <c r="AL78" s="8">
        <f t="shared" si="112"/>
        <v>1</v>
      </c>
      <c r="AM78" s="8">
        <f t="shared" si="112"/>
        <v>0</v>
      </c>
      <c r="AN78" s="8">
        <f t="shared" si="112"/>
        <v>0</v>
      </c>
      <c r="AO78" s="8">
        <f t="shared" si="112"/>
        <v>0</v>
      </c>
    </row>
    <row r="79" spans="2:41" outlineLevel="1" x14ac:dyDescent="0.25">
      <c r="C79" s="8" t="s">
        <v>314</v>
      </c>
      <c r="K79" s="8">
        <f t="shared" ref="K79:Z82" si="113">COUNTIF(K$6:K$48,$C79)</f>
        <v>0</v>
      </c>
      <c r="L79" s="8">
        <f t="shared" si="112"/>
        <v>0</v>
      </c>
      <c r="M79" s="8">
        <f t="shared" si="112"/>
        <v>0</v>
      </c>
      <c r="N79" s="8">
        <f t="shared" si="112"/>
        <v>0</v>
      </c>
      <c r="O79" s="8">
        <f t="shared" si="112"/>
        <v>0</v>
      </c>
      <c r="P79" s="8">
        <f t="shared" si="112"/>
        <v>0</v>
      </c>
      <c r="Q79" s="8">
        <f t="shared" si="112"/>
        <v>0</v>
      </c>
      <c r="R79" s="8">
        <f t="shared" si="112"/>
        <v>0</v>
      </c>
      <c r="S79" s="8">
        <f t="shared" si="112"/>
        <v>0</v>
      </c>
      <c r="T79" s="8">
        <f t="shared" si="112"/>
        <v>0</v>
      </c>
      <c r="U79" s="8">
        <f t="shared" si="112"/>
        <v>0</v>
      </c>
      <c r="V79" s="8">
        <f t="shared" si="112"/>
        <v>0</v>
      </c>
      <c r="W79" s="8">
        <f t="shared" si="112"/>
        <v>0</v>
      </c>
      <c r="X79" s="8">
        <f t="shared" si="112"/>
        <v>0</v>
      </c>
      <c r="Y79" s="8">
        <f t="shared" si="112"/>
        <v>0</v>
      </c>
      <c r="Z79" s="8">
        <f t="shared" si="112"/>
        <v>0</v>
      </c>
      <c r="AA79" s="8">
        <f t="shared" si="112"/>
        <v>0</v>
      </c>
      <c r="AB79" s="8">
        <f t="shared" si="112"/>
        <v>0</v>
      </c>
      <c r="AC79" s="8">
        <f t="shared" si="112"/>
        <v>0</v>
      </c>
      <c r="AD79" s="8">
        <f t="shared" si="112"/>
        <v>0</v>
      </c>
      <c r="AE79" s="8">
        <f t="shared" si="112"/>
        <v>0</v>
      </c>
      <c r="AF79" s="8">
        <f t="shared" si="112"/>
        <v>0</v>
      </c>
      <c r="AG79" s="8">
        <f t="shared" si="112"/>
        <v>0</v>
      </c>
      <c r="AH79" s="8">
        <f t="shared" si="112"/>
        <v>0</v>
      </c>
      <c r="AI79" s="8">
        <f t="shared" si="112"/>
        <v>0</v>
      </c>
      <c r="AJ79" s="8">
        <f t="shared" si="112"/>
        <v>0</v>
      </c>
      <c r="AK79" s="8">
        <f t="shared" si="112"/>
        <v>0</v>
      </c>
      <c r="AL79" s="8">
        <f t="shared" si="112"/>
        <v>0</v>
      </c>
      <c r="AM79" s="8">
        <f t="shared" si="112"/>
        <v>0</v>
      </c>
      <c r="AN79" s="8">
        <f t="shared" si="112"/>
        <v>1</v>
      </c>
      <c r="AO79" s="8">
        <f t="shared" si="112"/>
        <v>1</v>
      </c>
    </row>
    <row r="80" spans="2:41" outlineLevel="1" x14ac:dyDescent="0.25">
      <c r="C80" s="8" t="s">
        <v>316</v>
      </c>
      <c r="K80" s="8">
        <f t="shared" si="113"/>
        <v>0</v>
      </c>
      <c r="L80" s="8">
        <f t="shared" si="112"/>
        <v>0</v>
      </c>
      <c r="M80" s="8">
        <f t="shared" si="112"/>
        <v>0</v>
      </c>
      <c r="N80" s="8">
        <f t="shared" si="112"/>
        <v>0</v>
      </c>
      <c r="O80" s="8">
        <f t="shared" si="112"/>
        <v>0</v>
      </c>
      <c r="P80" s="8">
        <f t="shared" si="112"/>
        <v>0</v>
      </c>
      <c r="Q80" s="8">
        <f t="shared" si="112"/>
        <v>0</v>
      </c>
      <c r="R80" s="8">
        <f t="shared" si="112"/>
        <v>0</v>
      </c>
      <c r="S80" s="8">
        <f t="shared" si="112"/>
        <v>0</v>
      </c>
      <c r="T80" s="8">
        <f t="shared" si="112"/>
        <v>0</v>
      </c>
      <c r="U80" s="8">
        <f t="shared" si="112"/>
        <v>0</v>
      </c>
      <c r="V80" s="8">
        <f t="shared" si="112"/>
        <v>0</v>
      </c>
      <c r="W80" s="8">
        <f t="shared" si="112"/>
        <v>0</v>
      </c>
      <c r="X80" s="8">
        <f t="shared" si="112"/>
        <v>0</v>
      </c>
      <c r="Y80" s="8">
        <f t="shared" si="112"/>
        <v>0</v>
      </c>
      <c r="Z80" s="8">
        <f t="shared" si="112"/>
        <v>0</v>
      </c>
      <c r="AA80" s="8">
        <f t="shared" si="112"/>
        <v>0</v>
      </c>
      <c r="AB80" s="8">
        <f t="shared" si="112"/>
        <v>0</v>
      </c>
      <c r="AC80" s="8">
        <f t="shared" si="112"/>
        <v>0</v>
      </c>
      <c r="AD80" s="8">
        <f t="shared" si="112"/>
        <v>0</v>
      </c>
      <c r="AE80" s="8">
        <f t="shared" si="112"/>
        <v>0</v>
      </c>
      <c r="AF80" s="8">
        <f t="shared" si="112"/>
        <v>0</v>
      </c>
      <c r="AG80" s="8">
        <f t="shared" si="112"/>
        <v>0</v>
      </c>
      <c r="AH80" s="8">
        <f t="shared" si="112"/>
        <v>0</v>
      </c>
      <c r="AI80" s="8">
        <f t="shared" si="112"/>
        <v>0</v>
      </c>
      <c r="AJ80" s="8">
        <f t="shared" si="112"/>
        <v>0</v>
      </c>
      <c r="AK80" s="8">
        <f t="shared" si="112"/>
        <v>0</v>
      </c>
      <c r="AL80" s="8">
        <f t="shared" si="112"/>
        <v>0</v>
      </c>
      <c r="AM80" s="8">
        <f t="shared" si="112"/>
        <v>0</v>
      </c>
      <c r="AN80" s="8">
        <f t="shared" si="112"/>
        <v>1</v>
      </c>
      <c r="AO80" s="8">
        <f t="shared" si="112"/>
        <v>1</v>
      </c>
    </row>
    <row r="81" spans="2:44" outlineLevel="1" x14ac:dyDescent="0.25">
      <c r="C81" s="8" t="s">
        <v>310</v>
      </c>
      <c r="K81" s="8">
        <f t="shared" si="113"/>
        <v>0</v>
      </c>
      <c r="L81" s="8">
        <f t="shared" si="113"/>
        <v>0</v>
      </c>
      <c r="M81" s="8">
        <f t="shared" si="113"/>
        <v>0</v>
      </c>
      <c r="N81" s="8">
        <f t="shared" si="113"/>
        <v>0</v>
      </c>
      <c r="O81" s="8">
        <f t="shared" si="113"/>
        <v>0</v>
      </c>
      <c r="P81" s="8">
        <f t="shared" si="113"/>
        <v>0</v>
      </c>
      <c r="Q81" s="8">
        <f t="shared" si="113"/>
        <v>0</v>
      </c>
      <c r="R81" s="8">
        <f t="shared" si="113"/>
        <v>0</v>
      </c>
      <c r="S81" s="8">
        <f t="shared" si="113"/>
        <v>0</v>
      </c>
      <c r="T81" s="8">
        <f t="shared" si="113"/>
        <v>0</v>
      </c>
      <c r="U81" s="8">
        <f t="shared" si="113"/>
        <v>0</v>
      </c>
      <c r="V81" s="8">
        <f t="shared" si="113"/>
        <v>0</v>
      </c>
      <c r="W81" s="8">
        <f t="shared" si="113"/>
        <v>0</v>
      </c>
      <c r="X81" s="8">
        <f t="shared" si="113"/>
        <v>0</v>
      </c>
      <c r="Y81" s="8">
        <f t="shared" si="113"/>
        <v>0</v>
      </c>
      <c r="Z81" s="8">
        <f t="shared" si="113"/>
        <v>0</v>
      </c>
      <c r="AA81" s="8">
        <f t="shared" si="112"/>
        <v>0</v>
      </c>
      <c r="AB81" s="8">
        <f t="shared" si="112"/>
        <v>0</v>
      </c>
      <c r="AC81" s="8">
        <f t="shared" si="112"/>
        <v>0</v>
      </c>
      <c r="AD81" s="8">
        <f t="shared" si="112"/>
        <v>0</v>
      </c>
      <c r="AE81" s="8">
        <f t="shared" si="112"/>
        <v>0</v>
      </c>
      <c r="AF81" s="8">
        <f t="shared" si="112"/>
        <v>0</v>
      </c>
      <c r="AG81" s="8">
        <f t="shared" si="112"/>
        <v>0</v>
      </c>
      <c r="AH81" s="8">
        <f t="shared" si="112"/>
        <v>0</v>
      </c>
      <c r="AI81" s="8">
        <f t="shared" si="112"/>
        <v>0</v>
      </c>
      <c r="AJ81" s="8">
        <f t="shared" si="112"/>
        <v>0</v>
      </c>
      <c r="AK81" s="8">
        <f t="shared" si="112"/>
        <v>0</v>
      </c>
      <c r="AL81" s="8">
        <f t="shared" si="112"/>
        <v>0</v>
      </c>
      <c r="AM81" s="8">
        <f t="shared" si="112"/>
        <v>1</v>
      </c>
      <c r="AN81" s="8">
        <f>COUNTIF(AN$6:AN$48,$C81)</f>
        <v>1</v>
      </c>
      <c r="AO81" s="8">
        <f t="shared" si="112"/>
        <v>1</v>
      </c>
    </row>
    <row r="82" spans="2:44" outlineLevel="1" x14ac:dyDescent="0.25">
      <c r="C82" s="8" t="s">
        <v>312</v>
      </c>
      <c r="K82" s="8">
        <f t="shared" si="113"/>
        <v>0</v>
      </c>
      <c r="L82" s="8">
        <f t="shared" si="113"/>
        <v>0</v>
      </c>
      <c r="M82" s="8">
        <f t="shared" si="113"/>
        <v>0</v>
      </c>
      <c r="N82" s="8">
        <f t="shared" si="113"/>
        <v>0</v>
      </c>
      <c r="O82" s="8">
        <f t="shared" si="113"/>
        <v>0</v>
      </c>
      <c r="P82" s="8">
        <f t="shared" si="113"/>
        <v>0</v>
      </c>
      <c r="Q82" s="8">
        <f t="shared" si="113"/>
        <v>0</v>
      </c>
      <c r="R82" s="8">
        <f t="shared" si="113"/>
        <v>0</v>
      </c>
      <c r="S82" s="8">
        <f t="shared" si="113"/>
        <v>0</v>
      </c>
      <c r="T82" s="8">
        <f t="shared" si="113"/>
        <v>0</v>
      </c>
      <c r="U82" s="8">
        <f t="shared" si="113"/>
        <v>0</v>
      </c>
      <c r="V82" s="8">
        <f t="shared" si="113"/>
        <v>0</v>
      </c>
      <c r="W82" s="8">
        <f t="shared" si="113"/>
        <v>0</v>
      </c>
      <c r="X82" s="8">
        <f t="shared" si="113"/>
        <v>0</v>
      </c>
      <c r="Y82" s="8">
        <f t="shared" si="113"/>
        <v>0</v>
      </c>
      <c r="Z82" s="8">
        <f t="shared" si="113"/>
        <v>0</v>
      </c>
      <c r="AA82" s="8">
        <f t="shared" si="112"/>
        <v>0</v>
      </c>
      <c r="AB82" s="8">
        <f t="shared" si="112"/>
        <v>0</v>
      </c>
      <c r="AC82" s="8">
        <f t="shared" si="112"/>
        <v>0</v>
      </c>
      <c r="AD82" s="8">
        <f t="shared" si="112"/>
        <v>0</v>
      </c>
      <c r="AE82" s="8">
        <f t="shared" si="112"/>
        <v>0</v>
      </c>
      <c r="AF82" s="8">
        <f t="shared" si="112"/>
        <v>0</v>
      </c>
      <c r="AG82" s="8">
        <f t="shared" si="112"/>
        <v>0</v>
      </c>
      <c r="AH82" s="8">
        <f t="shared" si="112"/>
        <v>0</v>
      </c>
      <c r="AI82" s="8">
        <f t="shared" si="112"/>
        <v>0</v>
      </c>
      <c r="AJ82" s="8">
        <f t="shared" si="112"/>
        <v>0</v>
      </c>
      <c r="AK82" s="8">
        <f t="shared" si="112"/>
        <v>0</v>
      </c>
      <c r="AL82" s="8">
        <f t="shared" si="112"/>
        <v>0</v>
      </c>
      <c r="AM82" s="8">
        <f t="shared" si="112"/>
        <v>1</v>
      </c>
      <c r="AN82" s="8">
        <f>COUNTIF(AN$6:AN$48,$C82)</f>
        <v>1</v>
      </c>
      <c r="AO82" s="8">
        <f t="shared" si="112"/>
        <v>1</v>
      </c>
    </row>
    <row r="83" spans="2:44" outlineLevel="1" x14ac:dyDescent="0.25"/>
    <row r="84" spans="2:44" outlineLevel="1" x14ac:dyDescent="0.25">
      <c r="C84" s="8">
        <v>13</v>
      </c>
      <c r="D84" s="8">
        <f>COUNTIF(D$6:D$41,$C84)</f>
        <v>14</v>
      </c>
      <c r="E84" s="8">
        <f>COUNTIF(E$6:E$41,$C84)</f>
        <v>15</v>
      </c>
      <c r="F84" s="8">
        <f>COUNTIF(F$6:F$41,$C84)</f>
        <v>17</v>
      </c>
      <c r="G84" s="8">
        <f>COUNTIF(G$6:G$41,$C84)</f>
        <v>14</v>
      </c>
      <c r="H84" s="8">
        <f>COUNTIF(H$6:H$41,$C84)</f>
        <v>13</v>
      </c>
      <c r="K84" s="8">
        <f t="shared" ref="K84:Z84" si="114">COUNTIF(K$6:K$41,$C84)</f>
        <v>0</v>
      </c>
      <c r="L84" s="8">
        <f t="shared" si="114"/>
        <v>0</v>
      </c>
      <c r="M84" s="8">
        <f t="shared" si="114"/>
        <v>0</v>
      </c>
      <c r="N84" s="8">
        <f t="shared" si="114"/>
        <v>0</v>
      </c>
      <c r="O84" s="8">
        <f t="shared" si="114"/>
        <v>0</v>
      </c>
      <c r="P84" s="8">
        <f t="shared" si="114"/>
        <v>0</v>
      </c>
      <c r="Q84" s="8">
        <f t="shared" si="114"/>
        <v>0</v>
      </c>
      <c r="R84" s="8">
        <f t="shared" si="114"/>
        <v>0</v>
      </c>
      <c r="S84" s="8">
        <f t="shared" si="114"/>
        <v>0</v>
      </c>
      <c r="T84" s="8">
        <f t="shared" si="114"/>
        <v>0</v>
      </c>
      <c r="U84" s="8">
        <f t="shared" si="114"/>
        <v>0</v>
      </c>
      <c r="V84" s="8">
        <f t="shared" si="114"/>
        <v>0</v>
      </c>
      <c r="W84" s="8">
        <f t="shared" si="114"/>
        <v>0</v>
      </c>
      <c r="X84" s="8">
        <f t="shared" si="114"/>
        <v>0</v>
      </c>
      <c r="Y84" s="8">
        <f t="shared" si="114"/>
        <v>0</v>
      </c>
      <c r="Z84" s="8">
        <f t="shared" si="114"/>
        <v>0</v>
      </c>
      <c r="AA84" s="8">
        <f t="shared" ref="AA84:AO84" si="115">COUNTIF(AA$6:AA$41,$C84)</f>
        <v>0</v>
      </c>
      <c r="AB84" s="8">
        <f t="shared" si="115"/>
        <v>0</v>
      </c>
      <c r="AC84" s="8">
        <f t="shared" si="115"/>
        <v>0</v>
      </c>
      <c r="AD84" s="8">
        <f t="shared" si="115"/>
        <v>0</v>
      </c>
      <c r="AE84" s="8">
        <f t="shared" si="115"/>
        <v>0</v>
      </c>
      <c r="AF84" s="8">
        <f t="shared" si="115"/>
        <v>0</v>
      </c>
      <c r="AG84" s="8">
        <f t="shared" si="115"/>
        <v>0</v>
      </c>
      <c r="AH84" s="8">
        <f t="shared" si="115"/>
        <v>0</v>
      </c>
      <c r="AI84" s="8">
        <f t="shared" si="115"/>
        <v>0</v>
      </c>
      <c r="AJ84" s="8">
        <f t="shared" si="115"/>
        <v>0</v>
      </c>
      <c r="AK84" s="8">
        <f t="shared" si="115"/>
        <v>0</v>
      </c>
      <c r="AL84" s="8">
        <f t="shared" si="115"/>
        <v>0</v>
      </c>
      <c r="AM84" s="8">
        <f t="shared" si="115"/>
        <v>1</v>
      </c>
      <c r="AN84" s="8">
        <f t="shared" si="115"/>
        <v>0</v>
      </c>
      <c r="AO84" s="8">
        <f t="shared" si="115"/>
        <v>0</v>
      </c>
    </row>
    <row r="85" spans="2:44" outlineLevel="1" x14ac:dyDescent="0.25">
      <c r="B85" s="8">
        <v>15</v>
      </c>
      <c r="C85" s="8" t="s">
        <v>12</v>
      </c>
      <c r="K85" s="8">
        <f>COUNTIF(K$6:K$28,$C85)</f>
        <v>1</v>
      </c>
      <c r="L85" s="8">
        <f t="shared" ref="L85:AO93" si="116">COUNTIF(L$6:L$28,$C85)</f>
        <v>1</v>
      </c>
      <c r="M85" s="8">
        <f t="shared" si="116"/>
        <v>1</v>
      </c>
      <c r="N85" s="8">
        <f t="shared" si="116"/>
        <v>1</v>
      </c>
      <c r="O85" s="8">
        <f t="shared" si="116"/>
        <v>1</v>
      </c>
      <c r="P85" s="8">
        <f t="shared" si="116"/>
        <v>1</v>
      </c>
      <c r="Q85" s="8">
        <f t="shared" si="116"/>
        <v>1</v>
      </c>
      <c r="R85" s="8">
        <f t="shared" si="116"/>
        <v>1</v>
      </c>
      <c r="S85" s="8">
        <f t="shared" si="116"/>
        <v>1</v>
      </c>
      <c r="T85" s="8">
        <f t="shared" si="116"/>
        <v>1</v>
      </c>
      <c r="U85" s="8">
        <f t="shared" si="116"/>
        <v>1</v>
      </c>
      <c r="V85" s="8">
        <f t="shared" si="116"/>
        <v>1</v>
      </c>
      <c r="W85" s="8">
        <f t="shared" si="116"/>
        <v>1</v>
      </c>
      <c r="X85" s="8">
        <f t="shared" si="116"/>
        <v>1</v>
      </c>
      <c r="Y85" s="8">
        <f t="shared" si="116"/>
        <v>1</v>
      </c>
      <c r="Z85" s="8">
        <f t="shared" si="116"/>
        <v>1</v>
      </c>
      <c r="AA85" s="8">
        <f t="shared" si="116"/>
        <v>1</v>
      </c>
      <c r="AB85" s="8">
        <f t="shared" si="116"/>
        <v>1</v>
      </c>
      <c r="AC85" s="8">
        <f t="shared" si="116"/>
        <v>1</v>
      </c>
      <c r="AD85" s="8">
        <f t="shared" si="116"/>
        <v>1</v>
      </c>
      <c r="AE85" s="8">
        <f t="shared" si="116"/>
        <v>1</v>
      </c>
      <c r="AF85" s="8">
        <f t="shared" si="116"/>
        <v>1</v>
      </c>
      <c r="AG85" s="8">
        <f t="shared" si="116"/>
        <v>1</v>
      </c>
      <c r="AH85" s="8">
        <f t="shared" si="116"/>
        <v>1</v>
      </c>
      <c r="AI85" s="8">
        <f t="shared" si="116"/>
        <v>1</v>
      </c>
      <c r="AJ85" s="8">
        <f t="shared" si="116"/>
        <v>1</v>
      </c>
      <c r="AK85" s="8">
        <f t="shared" si="116"/>
        <v>0</v>
      </c>
      <c r="AL85" s="8">
        <f t="shared" si="116"/>
        <v>0</v>
      </c>
      <c r="AM85" s="8">
        <f t="shared" si="116"/>
        <v>1</v>
      </c>
      <c r="AN85" s="8">
        <f t="shared" si="116"/>
        <v>1</v>
      </c>
      <c r="AO85" s="8">
        <f t="shared" si="116"/>
        <v>1</v>
      </c>
    </row>
    <row r="86" spans="2:44" outlineLevel="1" x14ac:dyDescent="0.25">
      <c r="B86" s="8">
        <v>16</v>
      </c>
      <c r="C86" s="8" t="s">
        <v>13</v>
      </c>
      <c r="K86" s="8">
        <f t="shared" ref="K86:Z94" si="117">COUNTIF(K$6:K$28,$C86)</f>
        <v>1</v>
      </c>
      <c r="L86" s="8">
        <f t="shared" si="117"/>
        <v>1</v>
      </c>
      <c r="M86" s="8">
        <f t="shared" si="117"/>
        <v>1</v>
      </c>
      <c r="N86" s="8">
        <f t="shared" si="117"/>
        <v>1</v>
      </c>
      <c r="O86" s="8">
        <f t="shared" si="117"/>
        <v>1</v>
      </c>
      <c r="P86" s="8">
        <f t="shared" si="117"/>
        <v>1</v>
      </c>
      <c r="Q86" s="8">
        <f t="shared" si="117"/>
        <v>1</v>
      </c>
      <c r="R86" s="8">
        <f t="shared" si="117"/>
        <v>1</v>
      </c>
      <c r="S86" s="8">
        <f t="shared" si="117"/>
        <v>1</v>
      </c>
      <c r="T86" s="8">
        <f t="shared" si="117"/>
        <v>1</v>
      </c>
      <c r="U86" s="8">
        <f t="shared" si="117"/>
        <v>1</v>
      </c>
      <c r="V86" s="8">
        <f t="shared" si="117"/>
        <v>1</v>
      </c>
      <c r="W86" s="8">
        <f t="shared" si="117"/>
        <v>1</v>
      </c>
      <c r="X86" s="8">
        <f t="shared" si="117"/>
        <v>1</v>
      </c>
      <c r="Y86" s="8">
        <f t="shared" si="117"/>
        <v>1</v>
      </c>
      <c r="Z86" s="8">
        <f t="shared" si="117"/>
        <v>1</v>
      </c>
      <c r="AA86" s="8">
        <f t="shared" si="116"/>
        <v>1</v>
      </c>
      <c r="AB86" s="8">
        <f t="shared" si="116"/>
        <v>1</v>
      </c>
      <c r="AC86" s="8">
        <f t="shared" si="116"/>
        <v>1</v>
      </c>
      <c r="AD86" s="8">
        <f t="shared" si="116"/>
        <v>1</v>
      </c>
      <c r="AE86" s="8">
        <f t="shared" si="116"/>
        <v>1</v>
      </c>
      <c r="AF86" s="8">
        <f t="shared" si="116"/>
        <v>1</v>
      </c>
      <c r="AG86" s="8">
        <f t="shared" si="116"/>
        <v>1</v>
      </c>
      <c r="AH86" s="8">
        <f t="shared" si="116"/>
        <v>1</v>
      </c>
      <c r="AI86" s="8">
        <f t="shared" si="116"/>
        <v>1</v>
      </c>
      <c r="AJ86" s="8">
        <f t="shared" si="116"/>
        <v>1</v>
      </c>
      <c r="AK86" s="8">
        <f t="shared" si="116"/>
        <v>0</v>
      </c>
      <c r="AL86" s="8">
        <f t="shared" si="116"/>
        <v>1</v>
      </c>
      <c r="AM86" s="8">
        <f t="shared" si="116"/>
        <v>1</v>
      </c>
      <c r="AN86" s="8">
        <f t="shared" si="116"/>
        <v>1</v>
      </c>
      <c r="AO86" s="8">
        <f t="shared" si="116"/>
        <v>1</v>
      </c>
    </row>
    <row r="87" spans="2:44" outlineLevel="1" x14ac:dyDescent="0.25">
      <c r="B87" s="8">
        <v>17</v>
      </c>
      <c r="C87" s="8" t="s">
        <v>14</v>
      </c>
      <c r="K87" s="8">
        <f t="shared" si="117"/>
        <v>0</v>
      </c>
      <c r="L87" s="8">
        <f t="shared" si="116"/>
        <v>0</v>
      </c>
      <c r="M87" s="8">
        <f t="shared" si="116"/>
        <v>0</v>
      </c>
      <c r="N87" s="8">
        <f t="shared" si="116"/>
        <v>1</v>
      </c>
      <c r="O87" s="8">
        <f t="shared" si="116"/>
        <v>1</v>
      </c>
      <c r="P87" s="8">
        <f t="shared" si="116"/>
        <v>0</v>
      </c>
      <c r="Q87" s="8">
        <f t="shared" si="116"/>
        <v>1</v>
      </c>
      <c r="R87" s="8">
        <f t="shared" si="116"/>
        <v>1</v>
      </c>
      <c r="S87" s="8">
        <f t="shared" si="116"/>
        <v>1</v>
      </c>
      <c r="T87" s="8">
        <f t="shared" si="116"/>
        <v>1</v>
      </c>
      <c r="U87" s="8">
        <f t="shared" si="116"/>
        <v>1</v>
      </c>
      <c r="V87" s="8">
        <f t="shared" si="116"/>
        <v>1</v>
      </c>
      <c r="W87" s="8">
        <f t="shared" si="116"/>
        <v>1</v>
      </c>
      <c r="X87" s="8">
        <f t="shared" si="116"/>
        <v>0</v>
      </c>
      <c r="Y87" s="8">
        <f t="shared" si="116"/>
        <v>1</v>
      </c>
      <c r="Z87" s="8">
        <f t="shared" si="116"/>
        <v>1</v>
      </c>
      <c r="AA87" s="8">
        <f t="shared" si="116"/>
        <v>1</v>
      </c>
      <c r="AB87" s="8">
        <f t="shared" si="116"/>
        <v>1</v>
      </c>
      <c r="AC87" s="8">
        <f t="shared" si="116"/>
        <v>0</v>
      </c>
      <c r="AD87" s="8">
        <f t="shared" si="116"/>
        <v>1</v>
      </c>
      <c r="AE87" s="8">
        <f t="shared" si="116"/>
        <v>1</v>
      </c>
      <c r="AF87" s="8">
        <f t="shared" si="116"/>
        <v>1</v>
      </c>
      <c r="AG87" s="8">
        <f t="shared" si="116"/>
        <v>1</v>
      </c>
      <c r="AH87" s="8">
        <f t="shared" si="116"/>
        <v>1</v>
      </c>
      <c r="AI87" s="8">
        <f t="shared" si="116"/>
        <v>1</v>
      </c>
      <c r="AJ87" s="8">
        <f t="shared" si="116"/>
        <v>1</v>
      </c>
      <c r="AK87" s="8">
        <f t="shared" si="116"/>
        <v>1</v>
      </c>
      <c r="AL87" s="8">
        <f t="shared" si="116"/>
        <v>1</v>
      </c>
      <c r="AM87" s="8">
        <f t="shared" si="116"/>
        <v>1</v>
      </c>
      <c r="AN87" s="8">
        <f t="shared" si="116"/>
        <v>1</v>
      </c>
      <c r="AO87" s="8">
        <f t="shared" si="116"/>
        <v>1</v>
      </c>
    </row>
    <row r="88" spans="2:44" outlineLevel="1" x14ac:dyDescent="0.25">
      <c r="B88" s="8">
        <v>18</v>
      </c>
      <c r="C88" s="8" t="s">
        <v>15</v>
      </c>
      <c r="K88" s="8">
        <f t="shared" si="117"/>
        <v>0</v>
      </c>
      <c r="L88" s="8">
        <f t="shared" si="116"/>
        <v>0</v>
      </c>
      <c r="M88" s="8">
        <f t="shared" si="116"/>
        <v>1</v>
      </c>
      <c r="N88" s="8">
        <f t="shared" si="116"/>
        <v>0</v>
      </c>
      <c r="O88" s="8">
        <f t="shared" si="116"/>
        <v>1</v>
      </c>
      <c r="P88" s="8">
        <f t="shared" si="116"/>
        <v>0</v>
      </c>
      <c r="Q88" s="8">
        <f t="shared" si="116"/>
        <v>1</v>
      </c>
      <c r="R88" s="8">
        <f t="shared" si="116"/>
        <v>1</v>
      </c>
      <c r="S88" s="8">
        <f t="shared" si="116"/>
        <v>1</v>
      </c>
      <c r="T88" s="8">
        <f t="shared" si="116"/>
        <v>1</v>
      </c>
      <c r="U88" s="8">
        <f t="shared" si="116"/>
        <v>1</v>
      </c>
      <c r="V88" s="8">
        <f t="shared" si="116"/>
        <v>1</v>
      </c>
      <c r="W88" s="8">
        <f t="shared" si="116"/>
        <v>1</v>
      </c>
      <c r="X88" s="8">
        <f t="shared" si="116"/>
        <v>0</v>
      </c>
      <c r="Y88" s="8">
        <f t="shared" si="116"/>
        <v>1</v>
      </c>
      <c r="Z88" s="8">
        <f t="shared" si="116"/>
        <v>1</v>
      </c>
      <c r="AA88" s="8">
        <f t="shared" si="116"/>
        <v>1</v>
      </c>
      <c r="AB88" s="8">
        <f t="shared" si="116"/>
        <v>1</v>
      </c>
      <c r="AC88" s="8">
        <f t="shared" si="116"/>
        <v>1</v>
      </c>
      <c r="AD88" s="8">
        <f t="shared" si="116"/>
        <v>1</v>
      </c>
      <c r="AE88" s="8">
        <f t="shared" si="116"/>
        <v>1</v>
      </c>
      <c r="AF88" s="8">
        <f t="shared" si="116"/>
        <v>1</v>
      </c>
      <c r="AG88" s="8">
        <f t="shared" si="116"/>
        <v>1</v>
      </c>
      <c r="AH88" s="8">
        <f t="shared" si="116"/>
        <v>1</v>
      </c>
      <c r="AI88" s="8">
        <f t="shared" si="116"/>
        <v>1</v>
      </c>
      <c r="AJ88" s="8">
        <f t="shared" si="116"/>
        <v>1</v>
      </c>
      <c r="AK88" s="8">
        <f t="shared" si="116"/>
        <v>1</v>
      </c>
      <c r="AL88" s="8">
        <f t="shared" si="116"/>
        <v>1</v>
      </c>
      <c r="AM88" s="8">
        <f t="shared" si="116"/>
        <v>0</v>
      </c>
      <c r="AN88" s="8">
        <f t="shared" si="116"/>
        <v>1</v>
      </c>
      <c r="AO88" s="8">
        <f t="shared" si="116"/>
        <v>1</v>
      </c>
    </row>
    <row r="89" spans="2:44" outlineLevel="1" x14ac:dyDescent="0.25">
      <c r="B89" s="8">
        <v>19</v>
      </c>
      <c r="C89" s="8" t="s">
        <v>191</v>
      </c>
      <c r="K89" s="8">
        <f t="shared" si="117"/>
        <v>0</v>
      </c>
      <c r="L89" s="8">
        <f t="shared" si="116"/>
        <v>0</v>
      </c>
      <c r="M89" s="8">
        <f t="shared" si="116"/>
        <v>0</v>
      </c>
      <c r="N89" s="8">
        <f t="shared" si="116"/>
        <v>0</v>
      </c>
      <c r="O89" s="8">
        <f t="shared" si="116"/>
        <v>0</v>
      </c>
      <c r="P89" s="8">
        <f t="shared" si="116"/>
        <v>0</v>
      </c>
      <c r="Q89" s="8">
        <f t="shared" si="116"/>
        <v>0</v>
      </c>
      <c r="R89" s="8">
        <f t="shared" si="116"/>
        <v>1</v>
      </c>
      <c r="S89" s="8">
        <f t="shared" si="116"/>
        <v>1</v>
      </c>
      <c r="T89" s="8">
        <f t="shared" si="116"/>
        <v>1</v>
      </c>
      <c r="U89" s="8">
        <f t="shared" si="116"/>
        <v>1</v>
      </c>
      <c r="V89" s="8">
        <f t="shared" si="116"/>
        <v>1</v>
      </c>
      <c r="W89" s="8">
        <f t="shared" si="116"/>
        <v>1</v>
      </c>
      <c r="X89" s="8">
        <f t="shared" si="116"/>
        <v>1</v>
      </c>
      <c r="Y89" s="8">
        <f t="shared" si="116"/>
        <v>1</v>
      </c>
      <c r="Z89" s="8">
        <f t="shared" si="116"/>
        <v>1</v>
      </c>
      <c r="AA89" s="8">
        <f t="shared" si="116"/>
        <v>1</v>
      </c>
      <c r="AB89" s="8">
        <f t="shared" si="116"/>
        <v>1</v>
      </c>
      <c r="AC89" s="8">
        <f t="shared" si="116"/>
        <v>1</v>
      </c>
      <c r="AD89" s="8">
        <f t="shared" si="116"/>
        <v>1</v>
      </c>
      <c r="AE89" s="8">
        <f t="shared" si="116"/>
        <v>1</v>
      </c>
      <c r="AF89" s="8">
        <f t="shared" si="116"/>
        <v>1</v>
      </c>
      <c r="AG89" s="8">
        <f t="shared" si="116"/>
        <v>1</v>
      </c>
      <c r="AH89" s="8">
        <f t="shared" si="116"/>
        <v>1</v>
      </c>
      <c r="AI89" s="8">
        <f t="shared" si="116"/>
        <v>1</v>
      </c>
      <c r="AJ89" s="8">
        <f t="shared" si="116"/>
        <v>0</v>
      </c>
      <c r="AK89" s="8">
        <f t="shared" si="116"/>
        <v>1</v>
      </c>
      <c r="AL89" s="8">
        <f t="shared" si="116"/>
        <v>1</v>
      </c>
      <c r="AM89" s="8">
        <f t="shared" si="116"/>
        <v>0</v>
      </c>
      <c r="AN89" s="8">
        <f t="shared" si="116"/>
        <v>1</v>
      </c>
      <c r="AO89" s="8">
        <f t="shared" si="116"/>
        <v>1</v>
      </c>
    </row>
    <row r="90" spans="2:44" outlineLevel="1" x14ac:dyDescent="0.25">
      <c r="B90" s="8">
        <v>20</v>
      </c>
      <c r="C90" s="8" t="s">
        <v>192</v>
      </c>
      <c r="K90" s="8">
        <f t="shared" si="117"/>
        <v>0</v>
      </c>
      <c r="L90" s="8">
        <f t="shared" si="116"/>
        <v>0</v>
      </c>
      <c r="M90" s="8">
        <f t="shared" si="116"/>
        <v>0</v>
      </c>
      <c r="N90" s="8">
        <f t="shared" si="116"/>
        <v>0</v>
      </c>
      <c r="O90" s="8">
        <f t="shared" si="116"/>
        <v>0</v>
      </c>
      <c r="P90" s="8">
        <f t="shared" si="116"/>
        <v>0</v>
      </c>
      <c r="Q90" s="8">
        <f t="shared" si="116"/>
        <v>0</v>
      </c>
      <c r="R90" s="8">
        <f t="shared" si="116"/>
        <v>1</v>
      </c>
      <c r="S90" s="8">
        <f t="shared" si="116"/>
        <v>1</v>
      </c>
      <c r="T90" s="8">
        <f t="shared" si="116"/>
        <v>0</v>
      </c>
      <c r="U90" s="8">
        <f t="shared" si="116"/>
        <v>1</v>
      </c>
      <c r="V90" s="8">
        <f t="shared" si="116"/>
        <v>1</v>
      </c>
      <c r="W90" s="8">
        <f t="shared" si="116"/>
        <v>1</v>
      </c>
      <c r="X90" s="8">
        <f t="shared" si="116"/>
        <v>1</v>
      </c>
      <c r="Y90" s="8">
        <f t="shared" si="116"/>
        <v>1</v>
      </c>
      <c r="Z90" s="8">
        <f t="shared" si="116"/>
        <v>1</v>
      </c>
      <c r="AA90" s="8">
        <f t="shared" si="116"/>
        <v>1</v>
      </c>
      <c r="AB90" s="8">
        <f t="shared" si="116"/>
        <v>1</v>
      </c>
      <c r="AC90" s="8">
        <f t="shared" si="116"/>
        <v>1</v>
      </c>
      <c r="AD90" s="8">
        <f t="shared" si="116"/>
        <v>0</v>
      </c>
      <c r="AE90" s="8">
        <f t="shared" si="116"/>
        <v>1</v>
      </c>
      <c r="AF90" s="8">
        <f t="shared" si="116"/>
        <v>1</v>
      </c>
      <c r="AG90" s="8">
        <f t="shared" si="116"/>
        <v>1</v>
      </c>
      <c r="AH90" s="8">
        <f t="shared" si="116"/>
        <v>1</v>
      </c>
      <c r="AI90" s="8">
        <f t="shared" si="116"/>
        <v>0</v>
      </c>
      <c r="AJ90" s="8">
        <f t="shared" si="116"/>
        <v>0</v>
      </c>
      <c r="AK90" s="8">
        <f t="shared" si="116"/>
        <v>1</v>
      </c>
      <c r="AL90" s="8">
        <f t="shared" si="116"/>
        <v>1</v>
      </c>
      <c r="AM90" s="8">
        <f t="shared" si="116"/>
        <v>1</v>
      </c>
      <c r="AN90" s="8">
        <f t="shared" si="116"/>
        <v>0</v>
      </c>
      <c r="AO90" s="8">
        <f t="shared" si="116"/>
        <v>1</v>
      </c>
    </row>
    <row r="91" spans="2:44" outlineLevel="1" x14ac:dyDescent="0.25">
      <c r="B91" s="8">
        <v>21</v>
      </c>
      <c r="C91" s="8" t="s">
        <v>193</v>
      </c>
      <c r="K91" s="8">
        <f t="shared" si="117"/>
        <v>0</v>
      </c>
      <c r="L91" s="8">
        <f t="shared" si="116"/>
        <v>0</v>
      </c>
      <c r="M91" s="8">
        <f t="shared" si="116"/>
        <v>0</v>
      </c>
      <c r="N91" s="8">
        <f t="shared" si="116"/>
        <v>0</v>
      </c>
      <c r="O91" s="8">
        <f t="shared" si="116"/>
        <v>0</v>
      </c>
      <c r="P91" s="8">
        <f t="shared" si="116"/>
        <v>0</v>
      </c>
      <c r="Q91" s="8">
        <f t="shared" si="116"/>
        <v>0</v>
      </c>
      <c r="R91" s="8">
        <f t="shared" si="116"/>
        <v>1</v>
      </c>
      <c r="S91" s="8">
        <f t="shared" si="116"/>
        <v>1</v>
      </c>
      <c r="T91" s="8">
        <f t="shared" si="116"/>
        <v>0</v>
      </c>
      <c r="U91" s="8">
        <f t="shared" si="116"/>
        <v>0</v>
      </c>
      <c r="V91" s="8">
        <f t="shared" si="116"/>
        <v>1</v>
      </c>
      <c r="W91" s="8">
        <f t="shared" si="116"/>
        <v>1</v>
      </c>
      <c r="X91" s="8">
        <f t="shared" si="116"/>
        <v>0</v>
      </c>
      <c r="Y91" s="8">
        <f t="shared" si="116"/>
        <v>1</v>
      </c>
      <c r="Z91" s="8">
        <f t="shared" si="116"/>
        <v>1</v>
      </c>
      <c r="AA91" s="8">
        <f t="shared" si="116"/>
        <v>1</v>
      </c>
      <c r="AB91" s="8">
        <f t="shared" si="116"/>
        <v>1</v>
      </c>
      <c r="AC91" s="8">
        <f t="shared" si="116"/>
        <v>0</v>
      </c>
      <c r="AD91" s="8">
        <f t="shared" si="116"/>
        <v>0</v>
      </c>
      <c r="AE91" s="8">
        <f t="shared" si="116"/>
        <v>1</v>
      </c>
      <c r="AF91" s="8">
        <f t="shared" si="116"/>
        <v>1</v>
      </c>
      <c r="AG91" s="8">
        <f t="shared" si="116"/>
        <v>1</v>
      </c>
      <c r="AH91" s="8">
        <f t="shared" si="116"/>
        <v>1</v>
      </c>
      <c r="AI91" s="8">
        <f t="shared" si="116"/>
        <v>0</v>
      </c>
      <c r="AJ91" s="8">
        <f t="shared" si="116"/>
        <v>0</v>
      </c>
      <c r="AK91" s="8">
        <f t="shared" si="116"/>
        <v>0</v>
      </c>
      <c r="AL91" s="8">
        <f t="shared" si="116"/>
        <v>1</v>
      </c>
      <c r="AM91" s="8">
        <f t="shared" si="116"/>
        <v>1</v>
      </c>
      <c r="AN91" s="8">
        <f t="shared" si="116"/>
        <v>1</v>
      </c>
      <c r="AO91" s="8">
        <f t="shared" si="116"/>
        <v>0</v>
      </c>
    </row>
    <row r="92" spans="2:44" outlineLevel="1" x14ac:dyDescent="0.25">
      <c r="B92" s="8">
        <v>22</v>
      </c>
      <c r="C92" s="8" t="s">
        <v>194</v>
      </c>
      <c r="K92" s="8">
        <f t="shared" si="117"/>
        <v>0</v>
      </c>
      <c r="L92" s="8">
        <f t="shared" si="116"/>
        <v>0</v>
      </c>
      <c r="M92" s="8">
        <f t="shared" si="116"/>
        <v>0</v>
      </c>
      <c r="N92" s="8">
        <f t="shared" si="116"/>
        <v>0</v>
      </c>
      <c r="O92" s="8">
        <f t="shared" si="116"/>
        <v>0</v>
      </c>
      <c r="P92" s="8">
        <f t="shared" si="116"/>
        <v>0</v>
      </c>
      <c r="Q92" s="8">
        <f t="shared" si="116"/>
        <v>0</v>
      </c>
      <c r="R92" s="8">
        <f t="shared" si="116"/>
        <v>0</v>
      </c>
      <c r="S92" s="8">
        <f t="shared" si="116"/>
        <v>1</v>
      </c>
      <c r="T92" s="8">
        <f t="shared" si="116"/>
        <v>0</v>
      </c>
      <c r="U92" s="8">
        <f t="shared" si="116"/>
        <v>0</v>
      </c>
      <c r="V92" s="8">
        <f t="shared" si="116"/>
        <v>0</v>
      </c>
      <c r="W92" s="8">
        <f t="shared" si="116"/>
        <v>0</v>
      </c>
      <c r="X92" s="8">
        <f t="shared" si="116"/>
        <v>0</v>
      </c>
      <c r="Y92" s="8">
        <f t="shared" si="116"/>
        <v>0</v>
      </c>
      <c r="Z92" s="8">
        <f t="shared" si="116"/>
        <v>1</v>
      </c>
      <c r="AA92" s="8">
        <f t="shared" si="116"/>
        <v>1</v>
      </c>
      <c r="AB92" s="8">
        <f t="shared" si="116"/>
        <v>1</v>
      </c>
      <c r="AC92" s="8">
        <f t="shared" si="116"/>
        <v>0</v>
      </c>
      <c r="AD92" s="8">
        <f t="shared" si="116"/>
        <v>0</v>
      </c>
      <c r="AE92" s="8">
        <f t="shared" si="116"/>
        <v>1</v>
      </c>
      <c r="AF92" s="8">
        <f t="shared" si="116"/>
        <v>1</v>
      </c>
      <c r="AG92" s="8">
        <f t="shared" si="116"/>
        <v>0</v>
      </c>
      <c r="AH92" s="8">
        <f t="shared" si="116"/>
        <v>0</v>
      </c>
      <c r="AI92" s="8">
        <f t="shared" si="116"/>
        <v>0</v>
      </c>
      <c r="AJ92" s="8">
        <f t="shared" si="116"/>
        <v>0</v>
      </c>
      <c r="AK92" s="8">
        <f t="shared" si="116"/>
        <v>0</v>
      </c>
      <c r="AL92" s="8">
        <f t="shared" si="116"/>
        <v>0</v>
      </c>
      <c r="AM92" s="8">
        <f t="shared" si="116"/>
        <v>1</v>
      </c>
      <c r="AN92" s="8">
        <f t="shared" si="116"/>
        <v>1</v>
      </c>
      <c r="AO92" s="8">
        <f t="shared" si="116"/>
        <v>0</v>
      </c>
    </row>
    <row r="93" spans="2:44" outlineLevel="1" x14ac:dyDescent="0.25">
      <c r="B93" s="8">
        <v>23</v>
      </c>
      <c r="C93" s="8" t="s">
        <v>195</v>
      </c>
      <c r="K93" s="8">
        <f t="shared" si="117"/>
        <v>0</v>
      </c>
      <c r="L93" s="8">
        <f t="shared" si="116"/>
        <v>0</v>
      </c>
      <c r="M93" s="8">
        <f t="shared" si="116"/>
        <v>0</v>
      </c>
      <c r="N93" s="8">
        <f t="shared" si="116"/>
        <v>0</v>
      </c>
      <c r="O93" s="8">
        <f t="shared" si="116"/>
        <v>0</v>
      </c>
      <c r="P93" s="8">
        <f t="shared" si="116"/>
        <v>0</v>
      </c>
      <c r="Q93" s="8">
        <f t="shared" si="116"/>
        <v>0</v>
      </c>
      <c r="R93" s="8">
        <f t="shared" si="116"/>
        <v>0</v>
      </c>
      <c r="S93" s="8">
        <f t="shared" si="116"/>
        <v>1</v>
      </c>
      <c r="T93" s="8">
        <f t="shared" si="116"/>
        <v>0</v>
      </c>
      <c r="U93" s="8">
        <f t="shared" si="116"/>
        <v>0</v>
      </c>
      <c r="V93" s="8">
        <f t="shared" si="116"/>
        <v>0</v>
      </c>
      <c r="W93" s="8">
        <f t="shared" si="116"/>
        <v>0</v>
      </c>
      <c r="X93" s="8">
        <f t="shared" si="116"/>
        <v>0</v>
      </c>
      <c r="Y93" s="8">
        <f t="shared" si="116"/>
        <v>0</v>
      </c>
      <c r="Z93" s="8">
        <f t="shared" si="116"/>
        <v>0</v>
      </c>
      <c r="AA93" s="8">
        <f t="shared" si="116"/>
        <v>0</v>
      </c>
      <c r="AB93" s="8">
        <f t="shared" si="116"/>
        <v>0</v>
      </c>
      <c r="AC93" s="8">
        <f t="shared" si="116"/>
        <v>0</v>
      </c>
      <c r="AD93" s="8">
        <f t="shared" si="116"/>
        <v>0</v>
      </c>
      <c r="AE93" s="8">
        <f t="shared" si="116"/>
        <v>0</v>
      </c>
      <c r="AF93" s="8">
        <f t="shared" si="116"/>
        <v>0</v>
      </c>
      <c r="AG93" s="8">
        <f t="shared" si="116"/>
        <v>0</v>
      </c>
      <c r="AH93" s="8">
        <f t="shared" si="116"/>
        <v>0</v>
      </c>
      <c r="AI93" s="8">
        <f t="shared" si="116"/>
        <v>0</v>
      </c>
      <c r="AJ93" s="8">
        <f t="shared" si="116"/>
        <v>0</v>
      </c>
      <c r="AK93" s="8">
        <f t="shared" si="116"/>
        <v>0</v>
      </c>
      <c r="AL93" s="8">
        <f t="shared" si="116"/>
        <v>0</v>
      </c>
      <c r="AM93" s="8">
        <f t="shared" si="116"/>
        <v>1</v>
      </c>
      <c r="AN93" s="8">
        <f t="shared" si="116"/>
        <v>0</v>
      </c>
      <c r="AO93" s="8">
        <f t="shared" si="116"/>
        <v>0</v>
      </c>
    </row>
    <row r="94" spans="2:44" outlineLevel="1" x14ac:dyDescent="0.25">
      <c r="B94" s="8">
        <v>24</v>
      </c>
      <c r="C94" s="8" t="s">
        <v>196</v>
      </c>
      <c r="K94" s="8">
        <f t="shared" si="117"/>
        <v>0</v>
      </c>
      <c r="L94" s="8">
        <f t="shared" ref="L94:AO94" si="118">COUNTIF(L$6:L$28,$C94)</f>
        <v>0</v>
      </c>
      <c r="M94" s="8">
        <f t="shared" si="118"/>
        <v>0</v>
      </c>
      <c r="N94" s="8">
        <f t="shared" si="118"/>
        <v>0</v>
      </c>
      <c r="O94" s="8">
        <f t="shared" si="118"/>
        <v>0</v>
      </c>
      <c r="P94" s="8">
        <f t="shared" si="118"/>
        <v>0</v>
      </c>
      <c r="Q94" s="8">
        <f t="shared" si="118"/>
        <v>0</v>
      </c>
      <c r="R94" s="8">
        <f t="shared" si="118"/>
        <v>0</v>
      </c>
      <c r="S94" s="8">
        <f t="shared" si="118"/>
        <v>1</v>
      </c>
      <c r="T94" s="8">
        <f t="shared" si="118"/>
        <v>0</v>
      </c>
      <c r="U94" s="8">
        <f t="shared" si="118"/>
        <v>0</v>
      </c>
      <c r="V94" s="8">
        <f t="shared" si="118"/>
        <v>0</v>
      </c>
      <c r="W94" s="8">
        <f t="shared" si="118"/>
        <v>0</v>
      </c>
      <c r="X94" s="8">
        <f t="shared" si="118"/>
        <v>0</v>
      </c>
      <c r="Y94" s="8">
        <f t="shared" si="118"/>
        <v>0</v>
      </c>
      <c r="Z94" s="8">
        <f t="shared" si="118"/>
        <v>0</v>
      </c>
      <c r="AA94" s="8">
        <f t="shared" si="118"/>
        <v>0</v>
      </c>
      <c r="AB94" s="8">
        <f t="shared" si="118"/>
        <v>0</v>
      </c>
      <c r="AC94" s="8">
        <f t="shared" si="118"/>
        <v>0</v>
      </c>
      <c r="AD94" s="8">
        <f t="shared" si="118"/>
        <v>0</v>
      </c>
      <c r="AE94" s="8">
        <f t="shared" si="118"/>
        <v>0</v>
      </c>
      <c r="AF94" s="8">
        <f t="shared" si="118"/>
        <v>0</v>
      </c>
      <c r="AG94" s="8">
        <f t="shared" si="118"/>
        <v>0</v>
      </c>
      <c r="AH94" s="8">
        <f t="shared" si="118"/>
        <v>0</v>
      </c>
      <c r="AI94" s="8">
        <f t="shared" si="118"/>
        <v>0</v>
      </c>
      <c r="AJ94" s="8">
        <f t="shared" si="118"/>
        <v>0</v>
      </c>
      <c r="AK94" s="8">
        <f t="shared" si="118"/>
        <v>0</v>
      </c>
      <c r="AL94" s="8">
        <f t="shared" si="118"/>
        <v>0</v>
      </c>
      <c r="AM94" s="8">
        <f t="shared" si="118"/>
        <v>0</v>
      </c>
      <c r="AN94" s="8">
        <f t="shared" si="118"/>
        <v>0</v>
      </c>
      <c r="AO94" s="8">
        <f t="shared" si="118"/>
        <v>0</v>
      </c>
    </row>
    <row r="95" spans="2:44" ht="16.8" thickBot="1" x14ac:dyDescent="0.3"/>
    <row r="96" spans="2:44" ht="19.350000000000001" customHeight="1" thickBot="1" x14ac:dyDescent="0.3">
      <c r="D96" s="31" t="str">
        <f t="shared" ref="D96:AO96" si="119">TEXT(WEEKDAY(D97,1),"ddd")</f>
        <v>Fri</v>
      </c>
      <c r="E96" s="32" t="str">
        <f t="shared" si="119"/>
        <v>Sat</v>
      </c>
      <c r="F96" s="32" t="str">
        <f t="shared" si="119"/>
        <v>Sun</v>
      </c>
      <c r="G96" s="32" t="str">
        <f t="shared" si="119"/>
        <v>Mon</v>
      </c>
      <c r="H96" s="33" t="str">
        <f t="shared" si="119"/>
        <v>Tue</v>
      </c>
      <c r="I96" s="32"/>
      <c r="J96" s="32"/>
      <c r="K96" s="28" t="str">
        <f t="shared" si="119"/>
        <v>Wed</v>
      </c>
      <c r="L96" s="29" t="str">
        <f t="shared" si="119"/>
        <v>Thu</v>
      </c>
      <c r="M96" s="29" t="str">
        <f t="shared" si="119"/>
        <v>Fri</v>
      </c>
      <c r="N96" s="29" t="str">
        <f t="shared" si="119"/>
        <v>Sat</v>
      </c>
      <c r="O96" s="29" t="str">
        <f t="shared" si="119"/>
        <v>Sun</v>
      </c>
      <c r="P96" s="29" t="str">
        <f t="shared" si="119"/>
        <v>Mon</v>
      </c>
      <c r="Q96" s="29" t="str">
        <f t="shared" si="119"/>
        <v>Tue</v>
      </c>
      <c r="R96" s="29" t="str">
        <f t="shared" si="119"/>
        <v>Wed</v>
      </c>
      <c r="S96" s="29" t="str">
        <f t="shared" si="119"/>
        <v>Thu</v>
      </c>
      <c r="T96" s="29" t="str">
        <f t="shared" si="119"/>
        <v>Fri</v>
      </c>
      <c r="U96" s="29" t="str">
        <f t="shared" si="119"/>
        <v>Sat</v>
      </c>
      <c r="V96" s="29" t="str">
        <f t="shared" si="119"/>
        <v>Sun</v>
      </c>
      <c r="W96" s="79" t="str">
        <f t="shared" si="119"/>
        <v>Mon</v>
      </c>
      <c r="X96" s="29" t="str">
        <f t="shared" si="119"/>
        <v>Tue</v>
      </c>
      <c r="Y96" s="29" t="str">
        <f t="shared" si="119"/>
        <v>Wed</v>
      </c>
      <c r="Z96" s="29" t="str">
        <f t="shared" si="119"/>
        <v>Thu</v>
      </c>
      <c r="AA96" s="29" t="str">
        <f t="shared" si="119"/>
        <v>Fri</v>
      </c>
      <c r="AB96" s="29" t="str">
        <f t="shared" si="119"/>
        <v>Sat</v>
      </c>
      <c r="AC96" s="29" t="str">
        <f t="shared" si="119"/>
        <v>Sun</v>
      </c>
      <c r="AD96" s="29" t="str">
        <f t="shared" si="119"/>
        <v>Mon</v>
      </c>
      <c r="AE96" s="29" t="str">
        <f t="shared" si="119"/>
        <v>Tue</v>
      </c>
      <c r="AF96" s="29" t="str">
        <f t="shared" si="119"/>
        <v>Wed</v>
      </c>
      <c r="AG96" s="29" t="str">
        <f t="shared" si="119"/>
        <v>Thu</v>
      </c>
      <c r="AH96" s="29" t="str">
        <f t="shared" si="119"/>
        <v>Fri</v>
      </c>
      <c r="AI96" s="29" t="str">
        <f t="shared" si="119"/>
        <v>Sat</v>
      </c>
      <c r="AJ96" s="29" t="str">
        <f t="shared" si="119"/>
        <v>Sun</v>
      </c>
      <c r="AK96" s="29" t="str">
        <f t="shared" si="119"/>
        <v>Mon</v>
      </c>
      <c r="AL96" s="29" t="str">
        <f t="shared" si="119"/>
        <v>Tue</v>
      </c>
      <c r="AM96" s="29" t="str">
        <f t="shared" si="119"/>
        <v>Wed</v>
      </c>
      <c r="AN96" s="29" t="str">
        <f t="shared" si="119"/>
        <v>Thu</v>
      </c>
      <c r="AO96" s="30" t="str">
        <f t="shared" si="119"/>
        <v>Fri</v>
      </c>
      <c r="AP96" s="326" t="s">
        <v>3</v>
      </c>
      <c r="AQ96" s="328" t="s">
        <v>4</v>
      </c>
      <c r="AR96" s="330" t="s">
        <v>5</v>
      </c>
    </row>
    <row r="97" spans="1:85" ht="23.1" customHeight="1" thickBot="1" x14ac:dyDescent="0.3">
      <c r="A97" s="60" t="s">
        <v>70</v>
      </c>
      <c r="B97" s="60" t="s">
        <v>70</v>
      </c>
      <c r="C97" s="55"/>
      <c r="D97" s="26">
        <f t="shared" ref="D97:G97" si="120">E97-1</f>
        <v>45653</v>
      </c>
      <c r="E97" s="27">
        <f t="shared" si="120"/>
        <v>45654</v>
      </c>
      <c r="F97" s="27">
        <f t="shared" si="120"/>
        <v>45655</v>
      </c>
      <c r="G97" s="27">
        <f t="shared" si="120"/>
        <v>45656</v>
      </c>
      <c r="H97" s="132">
        <f>K97-1</f>
        <v>45657</v>
      </c>
      <c r="I97" s="27"/>
      <c r="J97" s="27"/>
      <c r="K97" s="19">
        <f t="shared" ref="K97:AO97" si="121">K5</f>
        <v>45658</v>
      </c>
      <c r="L97" s="20">
        <f t="shared" si="121"/>
        <v>45659</v>
      </c>
      <c r="M97" s="20">
        <f t="shared" si="121"/>
        <v>45660</v>
      </c>
      <c r="N97" s="20">
        <f t="shared" si="121"/>
        <v>45661</v>
      </c>
      <c r="O97" s="20">
        <f t="shared" si="121"/>
        <v>45662</v>
      </c>
      <c r="P97" s="20">
        <f t="shared" si="121"/>
        <v>45663</v>
      </c>
      <c r="Q97" s="20">
        <f t="shared" si="121"/>
        <v>45664</v>
      </c>
      <c r="R97" s="20">
        <f t="shared" si="121"/>
        <v>45665</v>
      </c>
      <c r="S97" s="20">
        <f t="shared" si="121"/>
        <v>45666</v>
      </c>
      <c r="T97" s="20">
        <f t="shared" si="121"/>
        <v>45667</v>
      </c>
      <c r="U97" s="20">
        <f t="shared" si="121"/>
        <v>45668</v>
      </c>
      <c r="V97" s="20">
        <f t="shared" si="121"/>
        <v>45669</v>
      </c>
      <c r="W97" s="133">
        <f t="shared" si="121"/>
        <v>45670</v>
      </c>
      <c r="X97" s="20">
        <f t="shared" si="121"/>
        <v>45671</v>
      </c>
      <c r="Y97" s="20">
        <f t="shared" si="121"/>
        <v>45672</v>
      </c>
      <c r="Z97" s="20">
        <f t="shared" si="121"/>
        <v>45673</v>
      </c>
      <c r="AA97" s="20">
        <f t="shared" si="121"/>
        <v>45674</v>
      </c>
      <c r="AB97" s="20">
        <f t="shared" si="121"/>
        <v>45675</v>
      </c>
      <c r="AC97" s="20">
        <f t="shared" si="121"/>
        <v>45676</v>
      </c>
      <c r="AD97" s="20">
        <f t="shared" si="121"/>
        <v>45677</v>
      </c>
      <c r="AE97" s="20">
        <f t="shared" si="121"/>
        <v>45678</v>
      </c>
      <c r="AF97" s="20">
        <f t="shared" si="121"/>
        <v>45679</v>
      </c>
      <c r="AG97" s="20">
        <f t="shared" si="121"/>
        <v>45680</v>
      </c>
      <c r="AH97" s="20">
        <f t="shared" si="121"/>
        <v>45681</v>
      </c>
      <c r="AI97" s="20">
        <f t="shared" si="121"/>
        <v>45682</v>
      </c>
      <c r="AJ97" s="20">
        <f t="shared" si="121"/>
        <v>45683</v>
      </c>
      <c r="AK97" s="20">
        <f t="shared" si="121"/>
        <v>45684</v>
      </c>
      <c r="AL97" s="20">
        <f t="shared" si="121"/>
        <v>45685</v>
      </c>
      <c r="AM97" s="20">
        <f t="shared" si="121"/>
        <v>45686</v>
      </c>
      <c r="AN97" s="20">
        <f t="shared" si="121"/>
        <v>45687</v>
      </c>
      <c r="AO97" s="21">
        <f t="shared" si="121"/>
        <v>45688</v>
      </c>
      <c r="AP97" s="327"/>
      <c r="AQ97" s="329"/>
      <c r="AR97" s="331"/>
    </row>
    <row r="98" spans="1:85" ht="19.350000000000001" customHeight="1" x14ac:dyDescent="0.25">
      <c r="B98" s="1" t="s">
        <v>151</v>
      </c>
      <c r="C98" s="18" t="s">
        <v>77</v>
      </c>
      <c r="D98" s="34">
        <v>13</v>
      </c>
      <c r="E98" s="35">
        <v>13</v>
      </c>
      <c r="F98" s="35">
        <v>13</v>
      </c>
      <c r="G98" s="35" t="s">
        <v>119</v>
      </c>
      <c r="H98" s="36">
        <v>13</v>
      </c>
      <c r="I98" s="35"/>
      <c r="J98" s="117"/>
      <c r="K98" s="35" t="s">
        <v>71</v>
      </c>
      <c r="L98" s="35" t="s">
        <v>71</v>
      </c>
      <c r="M98" s="35" t="s">
        <v>78</v>
      </c>
      <c r="N98" s="35" t="s">
        <v>58</v>
      </c>
      <c r="O98" s="35" t="s">
        <v>58</v>
      </c>
      <c r="P98" s="35" t="s">
        <v>212</v>
      </c>
      <c r="Q98" s="35" t="s">
        <v>58</v>
      </c>
      <c r="R98" s="35" t="s">
        <v>58</v>
      </c>
      <c r="S98" s="35">
        <v>13</v>
      </c>
      <c r="T98" s="35">
        <v>13</v>
      </c>
      <c r="U98" s="35" t="s">
        <v>58</v>
      </c>
      <c r="V98" s="35">
        <v>8</v>
      </c>
      <c r="W98" s="35">
        <v>8</v>
      </c>
      <c r="X98" s="35" t="s">
        <v>78</v>
      </c>
      <c r="Y98" s="35">
        <v>13</v>
      </c>
      <c r="Z98" s="152" t="s">
        <v>72</v>
      </c>
      <c r="AA98" s="35" t="s">
        <v>119</v>
      </c>
      <c r="AB98" s="35">
        <v>8</v>
      </c>
      <c r="AC98" s="35" t="s">
        <v>78</v>
      </c>
      <c r="AD98" s="152" t="s">
        <v>58</v>
      </c>
      <c r="AE98" s="184" t="s">
        <v>58</v>
      </c>
      <c r="AF98" s="35" t="s">
        <v>71</v>
      </c>
      <c r="AG98" s="35" t="s">
        <v>71</v>
      </c>
      <c r="AH98" s="152">
        <v>13</v>
      </c>
      <c r="AI98" s="35" t="s">
        <v>58</v>
      </c>
      <c r="AJ98" s="35" t="s">
        <v>58</v>
      </c>
      <c r="AK98" s="35">
        <v>13</v>
      </c>
      <c r="AL98" s="35" t="s">
        <v>291</v>
      </c>
      <c r="AM98" s="35" t="s">
        <v>291</v>
      </c>
      <c r="AN98" s="35" t="s">
        <v>71</v>
      </c>
      <c r="AO98" s="35" t="s">
        <v>71</v>
      </c>
      <c r="AP98" s="9">
        <f t="shared" ref="AP98:AP99" si="122">COUNTIF(K98:AO98,"OFF")</f>
        <v>10</v>
      </c>
      <c r="AQ98" s="10">
        <f t="shared" ref="AQ98:AQ99" si="123">COUNTIF(K98:AN98,"PAID")</f>
        <v>3</v>
      </c>
      <c r="AR98" s="11">
        <f t="shared" ref="AR98:AR99" si="124">COUNTIF(K98:AN98,"PL")</f>
        <v>0</v>
      </c>
      <c r="AS98" s="8" cm="1">
        <f t="array" ref="AS98">MAX(FREQUENCY(COLUMN(AX98:CG98),(AX98:CG98&lt;&gt;1)*COLUMN(AX98:CG98))-1)</f>
        <v>4</v>
      </c>
      <c r="AX98" s="8">
        <f t="shared" ref="AX98:AX99" si="125">IF(COUNTIF(D98,"Off")+COUNTIF(D98,"Paid")+COUNTIF(D98,"Pl")+COUNTIF(D98,"PAID")+COUNTIF(D98,"PL")+COUNTIF(D98,"OFF")+COUNTIF(D98,""),0,1)</f>
        <v>1</v>
      </c>
      <c r="AY98" s="8">
        <f t="shared" ref="AY98:AY99" si="126">IF(COUNTIF(E98,"Off")+COUNTIF(E98,"Paid")+COUNTIF(E98,"Pl")+COUNTIF(E98,"PAID")+COUNTIF(E98,"PL")+COUNTIF(E98,"OFF")+COUNTIF(E98,""),0,1)</f>
        <v>1</v>
      </c>
      <c r="AZ98" s="8">
        <f t="shared" ref="AZ98:AZ99" si="127">IF(COUNTIF(F98,"Off")+COUNTIF(F98,"Paid")+COUNTIF(F98,"Pl")+COUNTIF(F98,"PAID")+COUNTIF(F98,"PL")+COUNTIF(F98,"OFF")+COUNTIF(F98,""),0,1)</f>
        <v>1</v>
      </c>
      <c r="BA98" s="8">
        <f t="shared" ref="BA98:BA99" si="128">IF(COUNTIF(G98,"Off")+COUNTIF(G98,"Paid")+COUNTIF(G98,"Pl")+COUNTIF(G98,"PAID")+COUNTIF(G98,"PL")+COUNTIF(G98,"OFF")+COUNTIF(G98,""),0,1)</f>
        <v>0</v>
      </c>
      <c r="BB98" s="8">
        <f t="shared" ref="BB98:BB99" si="129">IF(COUNTIF(H98,"Off")+COUNTIF(H98,"Paid")+COUNTIF(H98,"Pl")+COUNTIF(H98,"PAID")+COUNTIF(H98,"PL")+COUNTIF(H98,"OFF")+COUNTIF(H98,""),0,1)</f>
        <v>1</v>
      </c>
      <c r="BC98" s="8">
        <f t="shared" ref="BC98:BL99" si="130">IF(COUNTIF(K98,"Off")+COUNTIF(K98,"Paid")+COUNTIF(K98,"Pl")+COUNTIF(K98,"PAID")+COUNTIF(K98,"PL")+COUNTIF(K98,"OFF")+COUNTIF(K98,""),0,1)</f>
        <v>1</v>
      </c>
      <c r="BD98" s="8">
        <f t="shared" si="130"/>
        <v>1</v>
      </c>
      <c r="BE98" s="8">
        <f t="shared" si="130"/>
        <v>0</v>
      </c>
      <c r="BF98" s="8">
        <f t="shared" si="130"/>
        <v>0</v>
      </c>
      <c r="BG98" s="8">
        <f t="shared" si="130"/>
        <v>0</v>
      </c>
      <c r="BH98" s="8">
        <f t="shared" si="130"/>
        <v>1</v>
      </c>
      <c r="BI98" s="8">
        <f t="shared" si="130"/>
        <v>0</v>
      </c>
      <c r="BJ98" s="8">
        <f t="shared" si="130"/>
        <v>0</v>
      </c>
      <c r="BK98" s="8">
        <f t="shared" si="130"/>
        <v>1</v>
      </c>
      <c r="BL98" s="8">
        <f t="shared" si="130"/>
        <v>1</v>
      </c>
      <c r="BM98" s="8">
        <f t="shared" ref="BM98:BV99" si="131">IF(COUNTIF(U98,"Off")+COUNTIF(U98,"Paid")+COUNTIF(U98,"Pl")+COUNTIF(U98,"PAID")+COUNTIF(U98,"PL")+COUNTIF(U98,"OFF")+COUNTIF(U98,""),0,1)</f>
        <v>0</v>
      </c>
      <c r="BN98" s="8">
        <f t="shared" si="131"/>
        <v>1</v>
      </c>
      <c r="BO98" s="8">
        <f t="shared" si="131"/>
        <v>1</v>
      </c>
      <c r="BP98" s="8">
        <f t="shared" si="131"/>
        <v>0</v>
      </c>
      <c r="BQ98" s="8">
        <f t="shared" si="131"/>
        <v>1</v>
      </c>
      <c r="BR98" s="8">
        <f t="shared" si="131"/>
        <v>1</v>
      </c>
      <c r="BS98" s="8">
        <f t="shared" si="131"/>
        <v>0</v>
      </c>
      <c r="BT98" s="8">
        <f t="shared" si="131"/>
        <v>1</v>
      </c>
      <c r="BU98" s="8">
        <f t="shared" si="131"/>
        <v>0</v>
      </c>
      <c r="BV98" s="8">
        <f t="shared" si="131"/>
        <v>0</v>
      </c>
      <c r="BW98" s="8">
        <f t="shared" ref="BW98:CF99" si="132">IF(COUNTIF(AE98,"Off")+COUNTIF(AE98,"Paid")+COUNTIF(AE98,"Pl")+COUNTIF(AE98,"PAID")+COUNTIF(AE98,"PL")+COUNTIF(AE98,"OFF")+COUNTIF(AE98,""),0,1)</f>
        <v>0</v>
      </c>
      <c r="BX98" s="8">
        <f t="shared" si="132"/>
        <v>1</v>
      </c>
      <c r="BY98" s="8">
        <f t="shared" si="132"/>
        <v>1</v>
      </c>
      <c r="BZ98" s="8">
        <f t="shared" si="132"/>
        <v>1</v>
      </c>
      <c r="CA98" s="8">
        <f t="shared" si="132"/>
        <v>0</v>
      </c>
      <c r="CB98" s="8">
        <f t="shared" si="132"/>
        <v>0</v>
      </c>
      <c r="CC98" s="8">
        <f t="shared" si="132"/>
        <v>1</v>
      </c>
      <c r="CD98" s="8">
        <f t="shared" si="132"/>
        <v>1</v>
      </c>
      <c r="CE98" s="8">
        <f t="shared" si="132"/>
        <v>1</v>
      </c>
      <c r="CF98" s="8">
        <f t="shared" si="132"/>
        <v>1</v>
      </c>
      <c r="CG98" s="8">
        <f t="shared" ref="CG98:CG99" si="133">IF(COUNTIF(AO98,"Off")+COUNTIF(AO98,"Paid")+COUNTIF(AO98,"Pl")+COUNTIF(AO98,"PAID")+COUNTIF(AO98,"PL")+COUNTIF(AO98,"OFF")+COUNTIF(AO98,""),0,1)</f>
        <v>1</v>
      </c>
    </row>
    <row r="99" spans="1:85" ht="19.5" customHeight="1" x14ac:dyDescent="0.25">
      <c r="B99" s="1" t="s">
        <v>121</v>
      </c>
      <c r="C99" s="18" t="s">
        <v>33</v>
      </c>
      <c r="D99" s="34" t="s">
        <v>78</v>
      </c>
      <c r="E99" s="35" t="s">
        <v>78</v>
      </c>
      <c r="F99" s="35" t="s">
        <v>78</v>
      </c>
      <c r="G99" s="35">
        <v>13</v>
      </c>
      <c r="H99" s="36" t="s">
        <v>119</v>
      </c>
      <c r="I99" s="35"/>
      <c r="J99" s="36"/>
      <c r="K99" s="35">
        <v>8</v>
      </c>
      <c r="L99" s="35" t="s">
        <v>58</v>
      </c>
      <c r="M99" s="35" t="s">
        <v>201</v>
      </c>
      <c r="N99" s="35" t="s">
        <v>201</v>
      </c>
      <c r="O99" s="35">
        <v>8</v>
      </c>
      <c r="P99" s="78" t="s">
        <v>71</v>
      </c>
      <c r="Q99" s="78" t="s">
        <v>71</v>
      </c>
      <c r="R99" s="35" t="s">
        <v>119</v>
      </c>
      <c r="S99" s="35" t="s">
        <v>119</v>
      </c>
      <c r="T99" s="35" t="s">
        <v>119</v>
      </c>
      <c r="U99" s="35">
        <v>8</v>
      </c>
      <c r="V99" s="35" t="s">
        <v>71</v>
      </c>
      <c r="W99" s="35" t="s">
        <v>71</v>
      </c>
      <c r="X99" s="35" t="s">
        <v>119</v>
      </c>
      <c r="Y99" s="35">
        <v>13</v>
      </c>
      <c r="Z99" s="35" t="s">
        <v>119</v>
      </c>
      <c r="AA99" s="35" t="s">
        <v>78</v>
      </c>
      <c r="AB99" s="35" t="s">
        <v>78</v>
      </c>
      <c r="AC99" s="35" t="s">
        <v>78</v>
      </c>
      <c r="AD99" s="35" t="s">
        <v>72</v>
      </c>
      <c r="AE99" s="35" t="s">
        <v>72</v>
      </c>
      <c r="AF99" s="35">
        <v>13</v>
      </c>
      <c r="AG99" s="35" t="s">
        <v>212</v>
      </c>
      <c r="AH99" s="35" t="s">
        <v>56</v>
      </c>
      <c r="AI99" s="35" t="s">
        <v>78</v>
      </c>
      <c r="AJ99" s="35" t="s">
        <v>58</v>
      </c>
      <c r="AK99" s="35">
        <v>13</v>
      </c>
      <c r="AL99" s="35" t="s">
        <v>212</v>
      </c>
      <c r="AM99" s="35" t="s">
        <v>119</v>
      </c>
      <c r="AN99" s="35" t="s">
        <v>119</v>
      </c>
      <c r="AO99" s="36" t="s">
        <v>119</v>
      </c>
      <c r="AP99" s="9">
        <f t="shared" si="122"/>
        <v>10</v>
      </c>
      <c r="AQ99" s="10">
        <f t="shared" si="123"/>
        <v>6</v>
      </c>
      <c r="AR99" s="11">
        <f t="shared" si="124"/>
        <v>1</v>
      </c>
      <c r="AS99" s="8" cm="1">
        <f t="array" ref="AS99">MAX(FREQUENCY(COLUMN(AX99:CG99),(AX99:CG99&lt;&gt;1)*COLUMN(AX99:CG99))-1)</f>
        <v>4</v>
      </c>
      <c r="AX99" s="8">
        <f t="shared" si="125"/>
        <v>0</v>
      </c>
      <c r="AY99" s="8">
        <f t="shared" si="126"/>
        <v>0</v>
      </c>
      <c r="AZ99" s="8">
        <f t="shared" si="127"/>
        <v>0</v>
      </c>
      <c r="BA99" s="8">
        <f t="shared" si="128"/>
        <v>1</v>
      </c>
      <c r="BB99" s="8">
        <f t="shared" si="129"/>
        <v>0</v>
      </c>
      <c r="BC99" s="8">
        <f t="shared" si="130"/>
        <v>1</v>
      </c>
      <c r="BD99" s="8">
        <f t="shared" si="130"/>
        <v>0</v>
      </c>
      <c r="BE99" s="8">
        <f t="shared" si="130"/>
        <v>0</v>
      </c>
      <c r="BF99" s="8">
        <f t="shared" si="130"/>
        <v>0</v>
      </c>
      <c r="BG99" s="8">
        <f t="shared" si="130"/>
        <v>1</v>
      </c>
      <c r="BH99" s="8">
        <f t="shared" si="130"/>
        <v>1</v>
      </c>
      <c r="BI99" s="8">
        <f t="shared" si="130"/>
        <v>1</v>
      </c>
      <c r="BJ99" s="8">
        <f t="shared" si="130"/>
        <v>0</v>
      </c>
      <c r="BK99" s="8">
        <f t="shared" si="130"/>
        <v>0</v>
      </c>
      <c r="BL99" s="8">
        <f t="shared" si="130"/>
        <v>0</v>
      </c>
      <c r="BM99" s="8">
        <f t="shared" si="131"/>
        <v>1</v>
      </c>
      <c r="BN99" s="8">
        <f t="shared" si="131"/>
        <v>1</v>
      </c>
      <c r="BO99" s="8">
        <f t="shared" si="131"/>
        <v>1</v>
      </c>
      <c r="BP99" s="8">
        <f t="shared" si="131"/>
        <v>0</v>
      </c>
      <c r="BQ99" s="8">
        <f t="shared" si="131"/>
        <v>1</v>
      </c>
      <c r="BR99" s="8">
        <f t="shared" si="131"/>
        <v>0</v>
      </c>
      <c r="BS99" s="8">
        <f t="shared" si="131"/>
        <v>0</v>
      </c>
      <c r="BT99" s="8">
        <f t="shared" si="131"/>
        <v>0</v>
      </c>
      <c r="BU99" s="8">
        <f t="shared" si="131"/>
        <v>0</v>
      </c>
      <c r="BV99" s="8">
        <f t="shared" si="131"/>
        <v>1</v>
      </c>
      <c r="BW99" s="8">
        <f t="shared" si="132"/>
        <v>1</v>
      </c>
      <c r="BX99" s="8">
        <f t="shared" si="132"/>
        <v>1</v>
      </c>
      <c r="BY99" s="8">
        <f t="shared" si="132"/>
        <v>1</v>
      </c>
      <c r="BZ99" s="8">
        <f t="shared" si="132"/>
        <v>0</v>
      </c>
      <c r="CA99" s="8">
        <f t="shared" si="132"/>
        <v>0</v>
      </c>
      <c r="CB99" s="8">
        <f t="shared" si="132"/>
        <v>0</v>
      </c>
      <c r="CC99" s="8">
        <f t="shared" si="132"/>
        <v>1</v>
      </c>
      <c r="CD99" s="8">
        <f t="shared" si="132"/>
        <v>1</v>
      </c>
      <c r="CE99" s="8">
        <f t="shared" si="132"/>
        <v>0</v>
      </c>
      <c r="CF99" s="8">
        <f t="shared" si="132"/>
        <v>0</v>
      </c>
      <c r="CG99" s="8">
        <f t="shared" si="133"/>
        <v>0</v>
      </c>
    </row>
    <row r="100" spans="1:85" ht="19.5" customHeight="1" x14ac:dyDescent="0.25">
      <c r="B100" s="1" t="s">
        <v>152</v>
      </c>
      <c r="C100" s="18" t="s">
        <v>39</v>
      </c>
      <c r="D100" s="34" t="s">
        <v>119</v>
      </c>
      <c r="E100" s="35">
        <v>8</v>
      </c>
      <c r="F100" s="35">
        <v>13</v>
      </c>
      <c r="G100" s="35" t="s">
        <v>119</v>
      </c>
      <c r="H100" s="36">
        <v>13</v>
      </c>
      <c r="I100" s="35"/>
      <c r="J100" s="36"/>
      <c r="K100" s="35" t="s">
        <v>72</v>
      </c>
      <c r="L100" s="35" t="s">
        <v>201</v>
      </c>
      <c r="M100" s="35" t="s">
        <v>201</v>
      </c>
      <c r="N100" s="35" t="s">
        <v>71</v>
      </c>
      <c r="O100" s="35" t="s">
        <v>71</v>
      </c>
      <c r="P100" s="78" t="s">
        <v>119</v>
      </c>
      <c r="Q100" s="35" t="s">
        <v>212</v>
      </c>
      <c r="R100" s="35" t="s">
        <v>119</v>
      </c>
      <c r="S100" s="35" t="s">
        <v>119</v>
      </c>
      <c r="T100" s="35" t="s">
        <v>72</v>
      </c>
      <c r="U100" s="35" t="s">
        <v>212</v>
      </c>
      <c r="V100" s="35" t="s">
        <v>72</v>
      </c>
      <c r="W100" s="35" t="s">
        <v>119</v>
      </c>
      <c r="X100" s="152">
        <v>9</v>
      </c>
      <c r="Y100" s="35" t="s">
        <v>72</v>
      </c>
      <c r="Z100" s="152" t="s">
        <v>119</v>
      </c>
      <c r="AA100" s="35" t="s">
        <v>72</v>
      </c>
      <c r="AB100" s="35" t="s">
        <v>71</v>
      </c>
      <c r="AC100" s="35" t="s">
        <v>119</v>
      </c>
      <c r="AD100" s="35" t="s">
        <v>119</v>
      </c>
      <c r="AE100" s="35" t="s">
        <v>119</v>
      </c>
      <c r="AF100" s="35">
        <v>13</v>
      </c>
      <c r="AG100" s="78">
        <v>13</v>
      </c>
      <c r="AH100" s="35" t="s">
        <v>71</v>
      </c>
      <c r="AI100" s="35" t="s">
        <v>71</v>
      </c>
      <c r="AJ100" s="35" t="s">
        <v>119</v>
      </c>
      <c r="AK100" s="35" t="s">
        <v>119</v>
      </c>
      <c r="AL100" s="35" t="s">
        <v>285</v>
      </c>
      <c r="AM100" s="35" t="s">
        <v>212</v>
      </c>
      <c r="AN100" s="35" t="s">
        <v>72</v>
      </c>
      <c r="AO100" s="78" t="s">
        <v>292</v>
      </c>
      <c r="AP100" s="9">
        <f t="shared" ref="AP100:AP107" si="134">COUNTIF(K100:AO100,"OFF")</f>
        <v>10</v>
      </c>
      <c r="AQ100" s="10">
        <f t="shared" ref="AQ100:AQ107" si="135">COUNTIF(K100:AN100,"PAID")</f>
        <v>2</v>
      </c>
      <c r="AR100" s="11">
        <f t="shared" ref="AR100:AR107" si="136">COUNTIF(K100:AN100,"PL")</f>
        <v>0</v>
      </c>
      <c r="AS100" s="8" cm="1">
        <f t="array" ref="AS100">MAX(FREQUENCY(COLUMN(AX100:CG100),(AX100:CG100&lt;&gt;1)*COLUMN(AX100:CG100))-1)</f>
        <v>4</v>
      </c>
      <c r="AX100" s="8">
        <f t="shared" ref="AX100:AX107" si="137">IF(COUNTIF(D100,"Off")+COUNTIF(D100,"Paid")+COUNTIF(D100,"Pl")+COUNTIF(D100,"PAID")+COUNTIF(D100,"PL")+COUNTIF(D100,"OFF")+COUNTIF(D100,""),0,1)</f>
        <v>0</v>
      </c>
      <c r="AY100" s="8">
        <f t="shared" ref="AY100:AY107" si="138">IF(COUNTIF(E100,"Off")+COUNTIF(E100,"Paid")+COUNTIF(E100,"Pl")+COUNTIF(E100,"PAID")+COUNTIF(E100,"PL")+COUNTIF(E100,"OFF")+COUNTIF(E100,""),0,1)</f>
        <v>1</v>
      </c>
      <c r="AZ100" s="8">
        <f t="shared" ref="AZ100:AZ107" si="139">IF(COUNTIF(F100,"Off")+COUNTIF(F100,"Paid")+COUNTIF(F100,"Pl")+COUNTIF(F100,"PAID")+COUNTIF(F100,"PL")+COUNTIF(F100,"OFF")+COUNTIF(F100,""),0,1)</f>
        <v>1</v>
      </c>
      <c r="BA100" s="8">
        <f t="shared" ref="BA100:BA107" si="140">IF(COUNTIF(G100,"Off")+COUNTIF(G100,"Paid")+COUNTIF(G100,"Pl")+COUNTIF(G100,"PAID")+COUNTIF(G100,"PL")+COUNTIF(G100,"OFF")+COUNTIF(G100,""),0,1)</f>
        <v>0</v>
      </c>
      <c r="BB100" s="8">
        <f t="shared" ref="BB100:BB107" si="141">IF(COUNTIF(H100,"Off")+COUNTIF(H100,"Paid")+COUNTIF(H100,"Pl")+COUNTIF(H100,"PAID")+COUNTIF(H100,"PL")+COUNTIF(H100,"OFF")+COUNTIF(H100,""),0,1)</f>
        <v>1</v>
      </c>
      <c r="BC100" s="8">
        <f t="shared" ref="BC100:BC107" si="142">IF(COUNTIF(K100,"Off")+COUNTIF(K100,"Paid")+COUNTIF(K100,"Pl")+COUNTIF(K100,"PAID")+COUNTIF(K100,"PL")+COUNTIF(K100,"OFF")+COUNTIF(K100,""),0,1)</f>
        <v>1</v>
      </c>
      <c r="BD100" s="8">
        <f t="shared" ref="BD100:BD107" si="143">IF(COUNTIF(L100,"Off")+COUNTIF(L100,"Paid")+COUNTIF(L100,"Pl")+COUNTIF(L100,"PAID")+COUNTIF(L100,"PL")+COUNTIF(L100,"OFF")+COUNTIF(L100,""),0,1)</f>
        <v>0</v>
      </c>
      <c r="BE100" s="8">
        <f t="shared" ref="BE100:BE107" si="144">IF(COUNTIF(M100,"Off")+COUNTIF(M100,"Paid")+COUNTIF(M100,"Pl")+COUNTIF(M100,"PAID")+COUNTIF(M100,"PL")+COUNTIF(M100,"OFF")+COUNTIF(M100,""),0,1)</f>
        <v>0</v>
      </c>
      <c r="BF100" s="8">
        <f t="shared" ref="BF100:BF107" si="145">IF(COUNTIF(N100,"Off")+COUNTIF(N100,"Paid")+COUNTIF(N100,"Pl")+COUNTIF(N100,"PAID")+COUNTIF(N100,"PL")+COUNTIF(N100,"OFF")+COUNTIF(N100,""),0,1)</f>
        <v>1</v>
      </c>
      <c r="BG100" s="8">
        <f t="shared" ref="BG100:BG107" si="146">IF(COUNTIF(O100,"Off")+COUNTIF(O100,"Paid")+COUNTIF(O100,"Pl")+COUNTIF(O100,"PAID")+COUNTIF(O100,"PL")+COUNTIF(O100,"OFF")+COUNTIF(O100,""),0,1)</f>
        <v>1</v>
      </c>
      <c r="BH100" s="8">
        <f t="shared" ref="BH100:BH107" si="147">IF(COUNTIF(P100,"Off")+COUNTIF(P100,"Paid")+COUNTIF(P100,"Pl")+COUNTIF(P100,"PAID")+COUNTIF(P100,"PL")+COUNTIF(P100,"OFF")+COUNTIF(P100,""),0,1)</f>
        <v>0</v>
      </c>
      <c r="BI100" s="8">
        <f t="shared" ref="BI100:BI107" si="148">IF(COUNTIF(Q100,"Off")+COUNTIF(Q100,"Paid")+COUNTIF(Q100,"Pl")+COUNTIF(Q100,"PAID")+COUNTIF(Q100,"PL")+COUNTIF(Q100,"OFF")+COUNTIF(Q100,""),0,1)</f>
        <v>1</v>
      </c>
      <c r="BJ100" s="8">
        <f t="shared" ref="BJ100:BJ107" si="149">IF(COUNTIF(R100,"Off")+COUNTIF(R100,"Paid")+COUNTIF(R100,"Pl")+COUNTIF(R100,"PAID")+COUNTIF(R100,"PL")+COUNTIF(R100,"OFF")+COUNTIF(R100,""),0,1)</f>
        <v>0</v>
      </c>
      <c r="BK100" s="8">
        <f t="shared" ref="BK100:BK107" si="150">IF(COUNTIF(S100,"Off")+COUNTIF(S100,"Paid")+COUNTIF(S100,"Pl")+COUNTIF(S100,"PAID")+COUNTIF(S100,"PL")+COUNTIF(S100,"OFF")+COUNTIF(S100,""),0,1)</f>
        <v>0</v>
      </c>
      <c r="BL100" s="8">
        <f t="shared" ref="BL100:BL107" si="151">IF(COUNTIF(T100,"Off")+COUNTIF(T100,"Paid")+COUNTIF(T100,"Pl")+COUNTIF(T100,"PAID")+COUNTIF(T100,"PL")+COUNTIF(T100,"OFF")+COUNTIF(T100,""),0,1)</f>
        <v>1</v>
      </c>
      <c r="BM100" s="8">
        <f t="shared" ref="BM100:BM107" si="152">IF(COUNTIF(U100,"Off")+COUNTIF(U100,"Paid")+COUNTIF(U100,"Pl")+COUNTIF(U100,"PAID")+COUNTIF(U100,"PL")+COUNTIF(U100,"OFF")+COUNTIF(U100,""),0,1)</f>
        <v>1</v>
      </c>
      <c r="BN100" s="8">
        <f t="shared" ref="BN100:BN107" si="153">IF(COUNTIF(V100,"Off")+COUNTIF(V100,"Paid")+COUNTIF(V100,"Pl")+COUNTIF(V100,"PAID")+COUNTIF(V100,"PL")+COUNTIF(V100,"OFF")+COUNTIF(V100,""),0,1)</f>
        <v>1</v>
      </c>
      <c r="BO100" s="8">
        <f t="shared" ref="BO100:BO107" si="154">IF(COUNTIF(W100,"Off")+COUNTIF(W100,"Paid")+COUNTIF(W100,"Pl")+COUNTIF(W100,"PAID")+COUNTIF(W100,"PL")+COUNTIF(W100,"OFF")+COUNTIF(W100,""),0,1)</f>
        <v>0</v>
      </c>
      <c r="BP100" s="8">
        <f t="shared" ref="BP100:BP107" si="155">IF(COUNTIF(X100,"Off")+COUNTIF(X100,"Paid")+COUNTIF(X100,"Pl")+COUNTIF(X100,"PAID")+COUNTIF(X100,"PL")+COUNTIF(X100,"OFF")+COUNTIF(X100,""),0,1)</f>
        <v>1</v>
      </c>
      <c r="BQ100" s="8">
        <f t="shared" ref="BQ100:BQ107" si="156">IF(COUNTIF(Y100,"Off")+COUNTIF(Y100,"Paid")+COUNTIF(Y100,"Pl")+COUNTIF(Y100,"PAID")+COUNTIF(Y100,"PL")+COUNTIF(Y100,"OFF")+COUNTIF(Y100,""),0,1)</f>
        <v>1</v>
      </c>
      <c r="BR100" s="8">
        <f t="shared" ref="BR100:BR107" si="157">IF(COUNTIF(Z100,"Off")+COUNTIF(Z100,"Paid")+COUNTIF(Z100,"Pl")+COUNTIF(Z100,"PAID")+COUNTIF(Z100,"PL")+COUNTIF(Z100,"OFF")+COUNTIF(Z100,""),0,1)</f>
        <v>0</v>
      </c>
      <c r="BS100" s="8">
        <f t="shared" ref="BS100:BS107" si="158">IF(COUNTIF(AA100,"Off")+COUNTIF(AA100,"Paid")+COUNTIF(AA100,"Pl")+COUNTIF(AA100,"PAID")+COUNTIF(AA100,"PL")+COUNTIF(AA100,"OFF")+COUNTIF(AA100,""),0,1)</f>
        <v>1</v>
      </c>
      <c r="BT100" s="8">
        <f t="shared" ref="BT100:BT107" si="159">IF(COUNTIF(AB100,"Off")+COUNTIF(AB100,"Paid")+COUNTIF(AB100,"Pl")+COUNTIF(AB100,"PAID")+COUNTIF(AB100,"PL")+COUNTIF(AB100,"OFF")+COUNTIF(AB100,""),0,1)</f>
        <v>1</v>
      </c>
      <c r="BU100" s="8">
        <f t="shared" ref="BU100:BU107" si="160">IF(COUNTIF(AC100,"Off")+COUNTIF(AC100,"Paid")+COUNTIF(AC100,"Pl")+COUNTIF(AC100,"PAID")+COUNTIF(AC100,"PL")+COUNTIF(AC100,"OFF")+COUNTIF(AC100,""),0,1)</f>
        <v>0</v>
      </c>
      <c r="BV100" s="8">
        <f t="shared" ref="BV100:BV107" si="161">IF(COUNTIF(AD100,"Off")+COUNTIF(AD100,"Paid")+COUNTIF(AD100,"Pl")+COUNTIF(AD100,"PAID")+COUNTIF(AD100,"PL")+COUNTIF(AD100,"OFF")+COUNTIF(AD100,""),0,1)</f>
        <v>0</v>
      </c>
      <c r="BW100" s="8">
        <f t="shared" ref="BW100:BW107" si="162">IF(COUNTIF(AE100,"Off")+COUNTIF(AE100,"Paid")+COUNTIF(AE100,"Pl")+COUNTIF(AE100,"PAID")+COUNTIF(AE100,"PL")+COUNTIF(AE100,"OFF")+COUNTIF(AE100,""),0,1)</f>
        <v>0</v>
      </c>
      <c r="BX100" s="8">
        <f t="shared" ref="BX100:BX107" si="163">IF(COUNTIF(AF100,"Off")+COUNTIF(AF100,"Paid")+COUNTIF(AF100,"Pl")+COUNTIF(AF100,"PAID")+COUNTIF(AF100,"PL")+COUNTIF(AF100,"OFF")+COUNTIF(AF100,""),0,1)</f>
        <v>1</v>
      </c>
      <c r="BY100" s="8">
        <f t="shared" ref="BY100:BY107" si="164">IF(COUNTIF(AG100,"Off")+COUNTIF(AG100,"Paid")+COUNTIF(AG100,"Pl")+COUNTIF(AG100,"PAID")+COUNTIF(AG100,"PL")+COUNTIF(AG100,"OFF")+COUNTIF(AG100,""),0,1)</f>
        <v>1</v>
      </c>
      <c r="BZ100" s="8">
        <f t="shared" ref="BZ100:BZ107" si="165">IF(COUNTIF(AH100,"Off")+COUNTIF(AH100,"Paid")+COUNTIF(AH100,"Pl")+COUNTIF(AH100,"PAID")+COUNTIF(AH100,"PL")+COUNTIF(AH100,"OFF")+COUNTIF(AH100,""),0,1)</f>
        <v>1</v>
      </c>
      <c r="CA100" s="8">
        <f t="shared" ref="CA100:CA107" si="166">IF(COUNTIF(AI100,"Off")+COUNTIF(AI100,"Paid")+COUNTIF(AI100,"Pl")+COUNTIF(AI100,"PAID")+COUNTIF(AI100,"PL")+COUNTIF(AI100,"OFF")+COUNTIF(AI100,""),0,1)</f>
        <v>1</v>
      </c>
      <c r="CB100" s="8">
        <f t="shared" ref="CB100:CB107" si="167">IF(COUNTIF(AJ100,"Off")+COUNTIF(AJ100,"Paid")+COUNTIF(AJ100,"Pl")+COUNTIF(AJ100,"PAID")+COUNTIF(AJ100,"PL")+COUNTIF(AJ100,"OFF")+COUNTIF(AJ100,""),0,1)</f>
        <v>0</v>
      </c>
      <c r="CC100" s="8">
        <f t="shared" ref="CC100:CC107" si="168">IF(COUNTIF(AK100,"Off")+COUNTIF(AK100,"Paid")+COUNTIF(AK100,"Pl")+COUNTIF(AK100,"PAID")+COUNTIF(AK100,"PL")+COUNTIF(AK100,"OFF")+COUNTIF(AK100,""),0,1)</f>
        <v>0</v>
      </c>
      <c r="CD100" s="8">
        <f t="shared" ref="CD100:CD107" si="169">IF(COUNTIF(AL100,"Off")+COUNTIF(AL100,"Paid")+COUNTIF(AL100,"Pl")+COUNTIF(AL100,"PAID")+COUNTIF(AL100,"PL")+COUNTIF(AL100,"OFF")+COUNTIF(AL100,""),0,1)</f>
        <v>1</v>
      </c>
      <c r="CE100" s="8">
        <f t="shared" ref="CE100:CE107" si="170">IF(COUNTIF(AM100,"Off")+COUNTIF(AM100,"Paid")+COUNTIF(AM100,"Pl")+COUNTIF(AM100,"PAID")+COUNTIF(AM100,"PL")+COUNTIF(AM100,"OFF")+COUNTIF(AM100,""),0,1)</f>
        <v>1</v>
      </c>
      <c r="CF100" s="8">
        <f t="shared" ref="CF100:CF107" si="171">IF(COUNTIF(AN100,"Off")+COUNTIF(AN100,"Paid")+COUNTIF(AN100,"Pl")+COUNTIF(AN100,"PAID")+COUNTIF(AN100,"PL")+COUNTIF(AN100,"OFF")+COUNTIF(AN100,""),0,1)</f>
        <v>1</v>
      </c>
      <c r="CG100" s="8">
        <f t="shared" ref="CG100:CG107" si="172">IF(COUNTIF(AO100,"Off")+COUNTIF(AO100,"Paid")+COUNTIF(AO100,"Pl")+COUNTIF(AO100,"PAID")+COUNTIF(AO100,"PL")+COUNTIF(AO100,"OFF")+COUNTIF(AO100,""),0,1)</f>
        <v>1</v>
      </c>
    </row>
    <row r="101" spans="1:85" ht="19.5" customHeight="1" x14ac:dyDescent="0.25">
      <c r="B101" s="3" t="s">
        <v>37</v>
      </c>
      <c r="C101" s="2" t="s">
        <v>38</v>
      </c>
      <c r="D101" s="34">
        <v>13</v>
      </c>
      <c r="E101" s="35">
        <v>13</v>
      </c>
      <c r="F101" s="35">
        <v>13</v>
      </c>
      <c r="G101" s="35" t="s">
        <v>58</v>
      </c>
      <c r="H101" s="36" t="s">
        <v>58</v>
      </c>
      <c r="I101" s="35"/>
      <c r="J101" s="36"/>
      <c r="K101" s="35" t="s">
        <v>58</v>
      </c>
      <c r="L101" s="35" t="s">
        <v>72</v>
      </c>
      <c r="M101" s="35">
        <v>13</v>
      </c>
      <c r="N101" s="35" t="s">
        <v>72</v>
      </c>
      <c r="O101" s="35" t="s">
        <v>119</v>
      </c>
      <c r="P101" s="78" t="s">
        <v>119</v>
      </c>
      <c r="Q101" s="78" t="s">
        <v>119</v>
      </c>
      <c r="R101" s="35" t="s">
        <v>71</v>
      </c>
      <c r="S101" s="35" t="s">
        <v>71</v>
      </c>
      <c r="T101" s="35">
        <v>13</v>
      </c>
      <c r="U101" s="35" t="s">
        <v>72</v>
      </c>
      <c r="V101" s="35" t="s">
        <v>119</v>
      </c>
      <c r="W101" s="35" t="s">
        <v>119</v>
      </c>
      <c r="X101" s="35" t="s">
        <v>72</v>
      </c>
      <c r="Y101" s="35" t="s">
        <v>71</v>
      </c>
      <c r="Z101" s="152">
        <v>9</v>
      </c>
      <c r="AA101" s="35" t="s">
        <v>119</v>
      </c>
      <c r="AB101" s="35" t="s">
        <v>119</v>
      </c>
      <c r="AC101" s="35" t="s">
        <v>71</v>
      </c>
      <c r="AD101" s="35">
        <v>13</v>
      </c>
      <c r="AE101" s="35">
        <v>13</v>
      </c>
      <c r="AF101" s="35" t="s">
        <v>72</v>
      </c>
      <c r="AG101" s="35" t="s">
        <v>119</v>
      </c>
      <c r="AH101" s="35" t="s">
        <v>119</v>
      </c>
      <c r="AI101" s="35">
        <v>8</v>
      </c>
      <c r="AJ101" s="35">
        <v>8</v>
      </c>
      <c r="AK101" s="35" t="s">
        <v>212</v>
      </c>
      <c r="AL101" s="35" t="s">
        <v>78</v>
      </c>
      <c r="AM101" s="35" t="s">
        <v>78</v>
      </c>
      <c r="AN101" s="35" t="s">
        <v>78</v>
      </c>
      <c r="AO101" s="35" t="s">
        <v>212</v>
      </c>
      <c r="AP101" s="9">
        <f t="shared" si="134"/>
        <v>10</v>
      </c>
      <c r="AQ101" s="10">
        <f t="shared" si="135"/>
        <v>3</v>
      </c>
      <c r="AR101" s="11">
        <f t="shared" si="136"/>
        <v>0</v>
      </c>
      <c r="AS101" s="8" cm="1">
        <f t="array" ref="AS101">MAX(FREQUENCY(COLUMN(AX101:CG101),(AX101:CG101&lt;&gt;1)*COLUMN(AX101:CG101))-1)</f>
        <v>4</v>
      </c>
      <c r="AX101" s="8">
        <f t="shared" si="137"/>
        <v>1</v>
      </c>
      <c r="AY101" s="8">
        <f t="shared" si="138"/>
        <v>1</v>
      </c>
      <c r="AZ101" s="8">
        <f t="shared" si="139"/>
        <v>1</v>
      </c>
      <c r="BA101" s="8">
        <f t="shared" si="140"/>
        <v>0</v>
      </c>
      <c r="BB101" s="8">
        <f t="shared" si="141"/>
        <v>0</v>
      </c>
      <c r="BC101" s="8">
        <f t="shared" si="142"/>
        <v>0</v>
      </c>
      <c r="BD101" s="8">
        <f t="shared" si="143"/>
        <v>1</v>
      </c>
      <c r="BE101" s="8">
        <f t="shared" si="144"/>
        <v>1</v>
      </c>
      <c r="BF101" s="8">
        <f t="shared" si="145"/>
        <v>1</v>
      </c>
      <c r="BG101" s="8">
        <f t="shared" si="146"/>
        <v>0</v>
      </c>
      <c r="BH101" s="8">
        <f t="shared" si="147"/>
        <v>0</v>
      </c>
      <c r="BI101" s="8">
        <f t="shared" si="148"/>
        <v>0</v>
      </c>
      <c r="BJ101" s="8">
        <f t="shared" si="149"/>
        <v>1</v>
      </c>
      <c r="BK101" s="8">
        <f t="shared" si="150"/>
        <v>1</v>
      </c>
      <c r="BL101" s="8">
        <f t="shared" si="151"/>
        <v>1</v>
      </c>
      <c r="BM101" s="8">
        <f t="shared" si="152"/>
        <v>1</v>
      </c>
      <c r="BN101" s="8">
        <f t="shared" si="153"/>
        <v>0</v>
      </c>
      <c r="BO101" s="8">
        <f t="shared" si="154"/>
        <v>0</v>
      </c>
      <c r="BP101" s="8">
        <f t="shared" si="155"/>
        <v>1</v>
      </c>
      <c r="BQ101" s="8">
        <f t="shared" si="156"/>
        <v>1</v>
      </c>
      <c r="BR101" s="8">
        <f t="shared" si="157"/>
        <v>1</v>
      </c>
      <c r="BS101" s="8">
        <f t="shared" si="158"/>
        <v>0</v>
      </c>
      <c r="BT101" s="8">
        <f t="shared" si="159"/>
        <v>0</v>
      </c>
      <c r="BU101" s="8">
        <f t="shared" si="160"/>
        <v>1</v>
      </c>
      <c r="BV101" s="8">
        <f t="shared" si="161"/>
        <v>1</v>
      </c>
      <c r="BW101" s="8">
        <f t="shared" si="162"/>
        <v>1</v>
      </c>
      <c r="BX101" s="8">
        <f t="shared" si="163"/>
        <v>1</v>
      </c>
      <c r="BY101" s="8">
        <f t="shared" si="164"/>
        <v>0</v>
      </c>
      <c r="BZ101" s="8">
        <f t="shared" si="165"/>
        <v>0</v>
      </c>
      <c r="CA101" s="8">
        <f t="shared" si="166"/>
        <v>1</v>
      </c>
      <c r="CB101" s="8">
        <f t="shared" si="167"/>
        <v>1</v>
      </c>
      <c r="CC101" s="8">
        <f t="shared" si="168"/>
        <v>1</v>
      </c>
      <c r="CD101" s="8">
        <f t="shared" si="169"/>
        <v>0</v>
      </c>
      <c r="CE101" s="8">
        <f t="shared" si="170"/>
        <v>0</v>
      </c>
      <c r="CF101" s="8">
        <f t="shared" si="171"/>
        <v>0</v>
      </c>
      <c r="CG101" s="8">
        <f t="shared" si="172"/>
        <v>1</v>
      </c>
    </row>
    <row r="102" spans="1:85" ht="19.5" customHeight="1" x14ac:dyDescent="0.25">
      <c r="B102" s="1" t="s">
        <v>165</v>
      </c>
      <c r="C102" s="18" t="s">
        <v>34</v>
      </c>
      <c r="D102" s="34" t="s">
        <v>119</v>
      </c>
      <c r="E102" s="35" t="s">
        <v>119</v>
      </c>
      <c r="F102" s="35">
        <v>13</v>
      </c>
      <c r="G102" s="35">
        <v>13</v>
      </c>
      <c r="H102" s="36" t="s">
        <v>119</v>
      </c>
      <c r="I102" s="35"/>
      <c r="J102" s="36"/>
      <c r="K102" s="35" t="s">
        <v>119</v>
      </c>
      <c r="L102" s="35" t="s">
        <v>78</v>
      </c>
      <c r="M102" s="35">
        <v>8</v>
      </c>
      <c r="N102" s="35">
        <v>8</v>
      </c>
      <c r="O102" s="35" t="s">
        <v>72</v>
      </c>
      <c r="P102" s="78" t="s">
        <v>119</v>
      </c>
      <c r="Q102" s="78" t="s">
        <v>119</v>
      </c>
      <c r="R102" s="35" t="s">
        <v>72</v>
      </c>
      <c r="S102" s="35" t="s">
        <v>72</v>
      </c>
      <c r="T102" s="35" t="s">
        <v>71</v>
      </c>
      <c r="U102" s="35" t="s">
        <v>71</v>
      </c>
      <c r="V102" s="35" t="s">
        <v>58</v>
      </c>
      <c r="W102" s="35" t="s">
        <v>119</v>
      </c>
      <c r="X102" s="35" t="s">
        <v>212</v>
      </c>
      <c r="Y102" s="35">
        <v>13</v>
      </c>
      <c r="Z102" s="35" t="s">
        <v>212</v>
      </c>
      <c r="AA102" s="35" t="s">
        <v>71</v>
      </c>
      <c r="AB102" s="35" t="s">
        <v>119</v>
      </c>
      <c r="AC102" s="35" t="s">
        <v>119</v>
      </c>
      <c r="AD102" s="35" t="s">
        <v>212</v>
      </c>
      <c r="AE102" s="35" t="s">
        <v>212</v>
      </c>
      <c r="AF102" s="35">
        <v>13</v>
      </c>
      <c r="AG102" s="35" t="s">
        <v>72</v>
      </c>
      <c r="AH102" s="35" t="s">
        <v>119</v>
      </c>
      <c r="AI102" s="35" t="s">
        <v>119</v>
      </c>
      <c r="AJ102" s="35" t="s">
        <v>119</v>
      </c>
      <c r="AK102" s="35">
        <v>13</v>
      </c>
      <c r="AL102" s="35" t="s">
        <v>72</v>
      </c>
      <c r="AM102" s="35">
        <v>14</v>
      </c>
      <c r="AN102" s="35">
        <v>14</v>
      </c>
      <c r="AO102" s="35">
        <v>14</v>
      </c>
      <c r="AP102" s="9">
        <f t="shared" si="134"/>
        <v>10</v>
      </c>
      <c r="AQ102" s="10">
        <f t="shared" si="135"/>
        <v>1</v>
      </c>
      <c r="AR102" s="11">
        <f t="shared" si="136"/>
        <v>0</v>
      </c>
      <c r="AS102" s="8" cm="1">
        <f t="array" ref="AS102">MAX(FREQUENCY(COLUMN(AX102:CG102),(AX102:CG102&lt;&gt;1)*COLUMN(AX102:CG102))-1)</f>
        <v>4</v>
      </c>
      <c r="AX102" s="8">
        <f t="shared" si="137"/>
        <v>0</v>
      </c>
      <c r="AY102" s="8">
        <f t="shared" si="138"/>
        <v>0</v>
      </c>
      <c r="AZ102" s="8">
        <f t="shared" si="139"/>
        <v>1</v>
      </c>
      <c r="BA102" s="8">
        <f t="shared" si="140"/>
        <v>1</v>
      </c>
      <c r="BB102" s="8">
        <f t="shared" si="141"/>
        <v>0</v>
      </c>
      <c r="BC102" s="8">
        <f t="shared" si="142"/>
        <v>0</v>
      </c>
      <c r="BD102" s="8">
        <f t="shared" si="143"/>
        <v>0</v>
      </c>
      <c r="BE102" s="8">
        <f t="shared" si="144"/>
        <v>1</v>
      </c>
      <c r="BF102" s="8">
        <f t="shared" si="145"/>
        <v>1</v>
      </c>
      <c r="BG102" s="8">
        <f t="shared" si="146"/>
        <v>1</v>
      </c>
      <c r="BH102" s="8">
        <f t="shared" si="147"/>
        <v>0</v>
      </c>
      <c r="BI102" s="8">
        <f t="shared" si="148"/>
        <v>0</v>
      </c>
      <c r="BJ102" s="8">
        <f t="shared" si="149"/>
        <v>1</v>
      </c>
      <c r="BK102" s="8">
        <f t="shared" si="150"/>
        <v>1</v>
      </c>
      <c r="BL102" s="8">
        <f t="shared" si="151"/>
        <v>1</v>
      </c>
      <c r="BM102" s="8">
        <f t="shared" si="152"/>
        <v>1</v>
      </c>
      <c r="BN102" s="8">
        <f t="shared" si="153"/>
        <v>0</v>
      </c>
      <c r="BO102" s="8">
        <f t="shared" si="154"/>
        <v>0</v>
      </c>
      <c r="BP102" s="8">
        <f t="shared" si="155"/>
        <v>1</v>
      </c>
      <c r="BQ102" s="8">
        <f t="shared" si="156"/>
        <v>1</v>
      </c>
      <c r="BR102" s="8">
        <f t="shared" si="157"/>
        <v>1</v>
      </c>
      <c r="BS102" s="8">
        <f t="shared" si="158"/>
        <v>1</v>
      </c>
      <c r="BT102" s="8">
        <f t="shared" si="159"/>
        <v>0</v>
      </c>
      <c r="BU102" s="8">
        <f t="shared" si="160"/>
        <v>0</v>
      </c>
      <c r="BV102" s="8">
        <f t="shared" si="161"/>
        <v>1</v>
      </c>
      <c r="BW102" s="8">
        <f t="shared" si="162"/>
        <v>1</v>
      </c>
      <c r="BX102" s="8">
        <f t="shared" si="163"/>
        <v>1</v>
      </c>
      <c r="BY102" s="8">
        <f t="shared" si="164"/>
        <v>1</v>
      </c>
      <c r="BZ102" s="8">
        <f t="shared" si="165"/>
        <v>0</v>
      </c>
      <c r="CA102" s="8">
        <f t="shared" si="166"/>
        <v>0</v>
      </c>
      <c r="CB102" s="8">
        <f t="shared" si="167"/>
        <v>0</v>
      </c>
      <c r="CC102" s="8">
        <f t="shared" si="168"/>
        <v>1</v>
      </c>
      <c r="CD102" s="8">
        <f t="shared" si="169"/>
        <v>1</v>
      </c>
      <c r="CE102" s="8">
        <f t="shared" si="170"/>
        <v>1</v>
      </c>
      <c r="CF102" s="8">
        <f t="shared" si="171"/>
        <v>1</v>
      </c>
      <c r="CG102" s="8">
        <f t="shared" si="172"/>
        <v>1</v>
      </c>
    </row>
    <row r="103" spans="1:85" ht="19.5" customHeight="1" x14ac:dyDescent="0.25">
      <c r="B103" s="1" t="s">
        <v>166</v>
      </c>
      <c r="C103" s="18" t="s">
        <v>36</v>
      </c>
      <c r="D103" s="34">
        <v>13</v>
      </c>
      <c r="E103" s="35" t="s">
        <v>58</v>
      </c>
      <c r="F103" s="35" t="s">
        <v>119</v>
      </c>
      <c r="G103" s="35">
        <v>13</v>
      </c>
      <c r="H103" s="36">
        <v>13</v>
      </c>
      <c r="I103" s="35"/>
      <c r="J103" s="36"/>
      <c r="K103" s="35" t="s">
        <v>78</v>
      </c>
      <c r="L103" s="35">
        <v>8</v>
      </c>
      <c r="M103" s="35" t="s">
        <v>78</v>
      </c>
      <c r="N103" s="35" t="s">
        <v>58</v>
      </c>
      <c r="O103" s="35" t="s">
        <v>58</v>
      </c>
      <c r="P103" s="35" t="s">
        <v>72</v>
      </c>
      <c r="Q103" s="35" t="s">
        <v>72</v>
      </c>
      <c r="R103" s="35" t="s">
        <v>58</v>
      </c>
      <c r="S103" s="35" t="s">
        <v>212</v>
      </c>
      <c r="T103" s="35" t="s">
        <v>212</v>
      </c>
      <c r="U103" s="35" t="s">
        <v>58</v>
      </c>
      <c r="V103" s="35" t="s">
        <v>119</v>
      </c>
      <c r="W103" s="35" t="s">
        <v>72</v>
      </c>
      <c r="X103" s="35" t="s">
        <v>71</v>
      </c>
      <c r="Y103" s="35" t="s">
        <v>212</v>
      </c>
      <c r="Z103" s="35" t="s">
        <v>71</v>
      </c>
      <c r="AA103" s="35" t="s">
        <v>119</v>
      </c>
      <c r="AB103" s="35" t="s">
        <v>58</v>
      </c>
      <c r="AC103" s="184">
        <v>10</v>
      </c>
      <c r="AD103" s="35" t="s">
        <v>78</v>
      </c>
      <c r="AE103" s="35">
        <v>13</v>
      </c>
      <c r="AF103" s="35" t="s">
        <v>212</v>
      </c>
      <c r="AG103" s="35">
        <v>13</v>
      </c>
      <c r="AH103" s="35">
        <v>13</v>
      </c>
      <c r="AI103" s="35" t="s">
        <v>58</v>
      </c>
      <c r="AJ103" s="78" t="s">
        <v>212</v>
      </c>
      <c r="AK103" s="78" t="s">
        <v>71</v>
      </c>
      <c r="AL103" s="35" t="s">
        <v>58</v>
      </c>
      <c r="AM103" s="35" t="s">
        <v>72</v>
      </c>
      <c r="AN103" s="35" t="s">
        <v>201</v>
      </c>
      <c r="AO103" s="36" t="s">
        <v>119</v>
      </c>
      <c r="AP103" s="9">
        <f t="shared" si="134"/>
        <v>10</v>
      </c>
      <c r="AQ103" s="10">
        <f t="shared" si="135"/>
        <v>4</v>
      </c>
      <c r="AR103" s="11">
        <f t="shared" si="136"/>
        <v>0</v>
      </c>
      <c r="AS103" s="8" cm="1">
        <f t="array" ref="AS103">MAX(FREQUENCY(COLUMN(AX103:CG103),(AX103:CG103&lt;&gt;1)*COLUMN(AX103:CG103))-1)</f>
        <v>4</v>
      </c>
      <c r="AX103" s="8">
        <f t="shared" si="137"/>
        <v>1</v>
      </c>
      <c r="AY103" s="8">
        <f t="shared" si="138"/>
        <v>0</v>
      </c>
      <c r="AZ103" s="8">
        <f t="shared" si="139"/>
        <v>0</v>
      </c>
      <c r="BA103" s="8">
        <f t="shared" si="140"/>
        <v>1</v>
      </c>
      <c r="BB103" s="8">
        <f t="shared" si="141"/>
        <v>1</v>
      </c>
      <c r="BC103" s="8">
        <f t="shared" si="142"/>
        <v>0</v>
      </c>
      <c r="BD103" s="8">
        <f t="shared" si="143"/>
        <v>1</v>
      </c>
      <c r="BE103" s="8">
        <f t="shared" si="144"/>
        <v>0</v>
      </c>
      <c r="BF103" s="8">
        <f t="shared" si="145"/>
        <v>0</v>
      </c>
      <c r="BG103" s="8">
        <f t="shared" si="146"/>
        <v>0</v>
      </c>
      <c r="BH103" s="8">
        <f t="shared" si="147"/>
        <v>1</v>
      </c>
      <c r="BI103" s="8">
        <f t="shared" si="148"/>
        <v>1</v>
      </c>
      <c r="BJ103" s="8">
        <f t="shared" si="149"/>
        <v>0</v>
      </c>
      <c r="BK103" s="8">
        <f t="shared" si="150"/>
        <v>1</v>
      </c>
      <c r="BL103" s="8">
        <f t="shared" si="151"/>
        <v>1</v>
      </c>
      <c r="BM103" s="8">
        <f t="shared" si="152"/>
        <v>0</v>
      </c>
      <c r="BN103" s="8">
        <f t="shared" si="153"/>
        <v>0</v>
      </c>
      <c r="BO103" s="8">
        <f t="shared" si="154"/>
        <v>1</v>
      </c>
      <c r="BP103" s="8">
        <f t="shared" si="155"/>
        <v>1</v>
      </c>
      <c r="BQ103" s="8">
        <f t="shared" si="156"/>
        <v>1</v>
      </c>
      <c r="BR103" s="8">
        <f t="shared" si="157"/>
        <v>1</v>
      </c>
      <c r="BS103" s="8">
        <f t="shared" si="158"/>
        <v>0</v>
      </c>
      <c r="BT103" s="8">
        <f t="shared" si="159"/>
        <v>0</v>
      </c>
      <c r="BU103" s="8">
        <f t="shared" si="160"/>
        <v>1</v>
      </c>
      <c r="BV103" s="8">
        <f t="shared" si="161"/>
        <v>0</v>
      </c>
      <c r="BW103" s="8">
        <f t="shared" si="162"/>
        <v>1</v>
      </c>
      <c r="BX103" s="8">
        <f t="shared" si="163"/>
        <v>1</v>
      </c>
      <c r="BY103" s="8">
        <f t="shared" si="164"/>
        <v>1</v>
      </c>
      <c r="BZ103" s="8">
        <f t="shared" si="165"/>
        <v>1</v>
      </c>
      <c r="CA103" s="8">
        <f t="shared" si="166"/>
        <v>0</v>
      </c>
      <c r="CB103" s="8">
        <f t="shared" si="167"/>
        <v>1</v>
      </c>
      <c r="CC103" s="8">
        <f t="shared" si="168"/>
        <v>1</v>
      </c>
      <c r="CD103" s="8">
        <f t="shared" si="169"/>
        <v>0</v>
      </c>
      <c r="CE103" s="8">
        <f t="shared" si="170"/>
        <v>1</v>
      </c>
      <c r="CF103" s="8">
        <f t="shared" si="171"/>
        <v>0</v>
      </c>
      <c r="CG103" s="8">
        <f t="shared" si="172"/>
        <v>0</v>
      </c>
    </row>
    <row r="104" spans="1:85" ht="19.5" customHeight="1" x14ac:dyDescent="0.25">
      <c r="B104" s="1" t="s">
        <v>167</v>
      </c>
      <c r="C104" s="18" t="s">
        <v>168</v>
      </c>
      <c r="D104" s="34" t="s">
        <v>56</v>
      </c>
      <c r="E104" s="35" t="s">
        <v>58</v>
      </c>
      <c r="F104" s="35" t="s">
        <v>119</v>
      </c>
      <c r="G104" s="35" t="s">
        <v>56</v>
      </c>
      <c r="H104" s="36" t="s">
        <v>78</v>
      </c>
      <c r="I104" s="35"/>
      <c r="J104" s="36"/>
      <c r="K104" s="35" t="s">
        <v>119</v>
      </c>
      <c r="L104" s="35" t="s">
        <v>201</v>
      </c>
      <c r="M104" s="35" t="s">
        <v>201</v>
      </c>
      <c r="N104" s="35" t="s">
        <v>58</v>
      </c>
      <c r="O104" s="35" t="s">
        <v>58</v>
      </c>
      <c r="P104" s="35" t="s">
        <v>58</v>
      </c>
      <c r="Q104" s="35" t="s">
        <v>58</v>
      </c>
      <c r="R104" s="35" t="s">
        <v>58</v>
      </c>
      <c r="S104" s="35" t="s">
        <v>201</v>
      </c>
      <c r="T104" s="35" t="s">
        <v>201</v>
      </c>
      <c r="U104" s="35" t="s">
        <v>213</v>
      </c>
      <c r="V104" s="35" t="s">
        <v>213</v>
      </c>
      <c r="W104" s="35" t="s">
        <v>213</v>
      </c>
      <c r="X104" s="35" t="s">
        <v>287</v>
      </c>
      <c r="Y104" s="35" t="s">
        <v>287</v>
      </c>
      <c r="Z104" s="35" t="s">
        <v>119</v>
      </c>
      <c r="AA104" s="35" t="s">
        <v>287</v>
      </c>
      <c r="AB104" s="35" t="s">
        <v>72</v>
      </c>
      <c r="AC104" s="35" t="s">
        <v>72</v>
      </c>
      <c r="AD104" s="35" t="s">
        <v>71</v>
      </c>
      <c r="AE104" s="35" t="s">
        <v>71</v>
      </c>
      <c r="AF104" s="35" t="s">
        <v>119</v>
      </c>
      <c r="AG104" s="35" t="s">
        <v>119</v>
      </c>
      <c r="AH104" s="35" t="s">
        <v>72</v>
      </c>
      <c r="AI104" s="35" t="s">
        <v>72</v>
      </c>
      <c r="AJ104" s="35" t="s">
        <v>72</v>
      </c>
      <c r="AK104" s="35" t="s">
        <v>72</v>
      </c>
      <c r="AL104" s="35">
        <v>13</v>
      </c>
      <c r="AM104" s="35" t="s">
        <v>119</v>
      </c>
      <c r="AN104" s="35">
        <v>13</v>
      </c>
      <c r="AO104" s="35">
        <v>13</v>
      </c>
      <c r="AP104" s="9">
        <f t="shared" si="134"/>
        <v>10</v>
      </c>
      <c r="AQ104" s="10">
        <f t="shared" si="135"/>
        <v>4</v>
      </c>
      <c r="AR104" s="11">
        <f t="shared" si="136"/>
        <v>0</v>
      </c>
      <c r="AS104" s="8" cm="1">
        <f t="array" ref="AS104">MAX(FREQUENCY(COLUMN(AX104:CG104),(AX104:CG104&lt;&gt;1)*COLUMN(AX104:CG104))-1)</f>
        <v>5</v>
      </c>
      <c r="AX104" s="8">
        <f t="shared" si="137"/>
        <v>0</v>
      </c>
      <c r="AY104" s="8">
        <f t="shared" si="138"/>
        <v>0</v>
      </c>
      <c r="AZ104" s="8">
        <f t="shared" si="139"/>
        <v>0</v>
      </c>
      <c r="BA104" s="8">
        <f t="shared" si="140"/>
        <v>0</v>
      </c>
      <c r="BB104" s="8">
        <f t="shared" si="141"/>
        <v>0</v>
      </c>
      <c r="BC104" s="8">
        <f t="shared" si="142"/>
        <v>0</v>
      </c>
      <c r="BD104" s="8">
        <f t="shared" si="143"/>
        <v>0</v>
      </c>
      <c r="BE104" s="8">
        <f t="shared" si="144"/>
        <v>0</v>
      </c>
      <c r="BF104" s="8">
        <f t="shared" si="145"/>
        <v>0</v>
      </c>
      <c r="BG104" s="8">
        <f t="shared" si="146"/>
        <v>0</v>
      </c>
      <c r="BH104" s="8">
        <f t="shared" si="147"/>
        <v>0</v>
      </c>
      <c r="BI104" s="8">
        <f t="shared" si="148"/>
        <v>0</v>
      </c>
      <c r="BJ104" s="8">
        <f t="shared" si="149"/>
        <v>0</v>
      </c>
      <c r="BK104" s="8">
        <f t="shared" si="150"/>
        <v>0</v>
      </c>
      <c r="BL104" s="8">
        <f t="shared" si="151"/>
        <v>0</v>
      </c>
      <c r="BM104" s="8">
        <f t="shared" si="152"/>
        <v>1</v>
      </c>
      <c r="BN104" s="8">
        <f t="shared" si="153"/>
        <v>1</v>
      </c>
      <c r="BO104" s="8">
        <f t="shared" si="154"/>
        <v>1</v>
      </c>
      <c r="BP104" s="8">
        <f t="shared" si="155"/>
        <v>1</v>
      </c>
      <c r="BQ104" s="8">
        <f t="shared" si="156"/>
        <v>1</v>
      </c>
      <c r="BR104" s="8">
        <f t="shared" si="157"/>
        <v>0</v>
      </c>
      <c r="BS104" s="8">
        <f t="shared" si="158"/>
        <v>1</v>
      </c>
      <c r="BT104" s="8">
        <f t="shared" si="159"/>
        <v>1</v>
      </c>
      <c r="BU104" s="8">
        <f t="shared" si="160"/>
        <v>1</v>
      </c>
      <c r="BV104" s="8">
        <f t="shared" si="161"/>
        <v>1</v>
      </c>
      <c r="BW104" s="8">
        <f t="shared" si="162"/>
        <v>1</v>
      </c>
      <c r="BX104" s="8">
        <f t="shared" si="163"/>
        <v>0</v>
      </c>
      <c r="BY104" s="8">
        <f t="shared" si="164"/>
        <v>0</v>
      </c>
      <c r="BZ104" s="8">
        <f t="shared" si="165"/>
        <v>1</v>
      </c>
      <c r="CA104" s="8">
        <f t="shared" si="166"/>
        <v>1</v>
      </c>
      <c r="CB104" s="8">
        <f t="shared" si="167"/>
        <v>1</v>
      </c>
      <c r="CC104" s="8">
        <f t="shared" si="168"/>
        <v>1</v>
      </c>
      <c r="CD104" s="8">
        <f t="shared" si="169"/>
        <v>1</v>
      </c>
      <c r="CE104" s="8">
        <f t="shared" si="170"/>
        <v>0</v>
      </c>
      <c r="CF104" s="8">
        <f t="shared" si="171"/>
        <v>1</v>
      </c>
      <c r="CG104" s="8">
        <f t="shared" si="172"/>
        <v>1</v>
      </c>
    </row>
    <row r="105" spans="1:85" ht="19.5" hidden="1" customHeight="1" x14ac:dyDescent="0.25">
      <c r="B105" s="70" t="s">
        <v>74</v>
      </c>
      <c r="C105" s="101" t="s">
        <v>153</v>
      </c>
      <c r="D105" s="67"/>
      <c r="E105" s="68"/>
      <c r="F105" s="68"/>
      <c r="G105" s="68"/>
      <c r="H105" s="69"/>
      <c r="I105" s="68"/>
      <c r="J105" s="69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120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9"/>
      <c r="AP105" s="121">
        <f>COUNTIF(K105:AO105,"OFF")</f>
        <v>0</v>
      </c>
      <c r="AQ105" s="122">
        <f>COUNTIF(K105:AN105,"PAID")</f>
        <v>0</v>
      </c>
      <c r="AR105" s="107">
        <f>COUNTIF(K105:AN105,"PL")</f>
        <v>0</v>
      </c>
      <c r="AS105" s="8" cm="1">
        <f t="array" ref="AS105">MAX(FREQUENCY(COLUMN(AX105:CG105),(AX105:CG105&lt;&gt;1)*COLUMN(AX105:CG105))-1)</f>
        <v>0</v>
      </c>
      <c r="AX105" s="8">
        <f t="shared" si="137"/>
        <v>0</v>
      </c>
      <c r="AY105" s="8">
        <f t="shared" si="138"/>
        <v>0</v>
      </c>
      <c r="AZ105" s="8">
        <f t="shared" si="139"/>
        <v>0</v>
      </c>
      <c r="BA105" s="8">
        <f t="shared" si="140"/>
        <v>0</v>
      </c>
      <c r="BB105" s="8">
        <f t="shared" si="141"/>
        <v>0</v>
      </c>
      <c r="BC105" s="8">
        <f t="shared" si="142"/>
        <v>0</v>
      </c>
      <c r="BD105" s="8">
        <f t="shared" si="143"/>
        <v>0</v>
      </c>
      <c r="BE105" s="8">
        <f t="shared" si="144"/>
        <v>0</v>
      </c>
      <c r="BF105" s="8">
        <f t="shared" si="145"/>
        <v>0</v>
      </c>
      <c r="BG105" s="8">
        <f t="shared" si="146"/>
        <v>0</v>
      </c>
      <c r="BH105" s="8">
        <f t="shared" si="147"/>
        <v>0</v>
      </c>
      <c r="BI105" s="8">
        <f t="shared" si="148"/>
        <v>0</v>
      </c>
      <c r="BJ105" s="8">
        <f t="shared" si="149"/>
        <v>0</v>
      </c>
      <c r="BK105" s="8">
        <f t="shared" si="150"/>
        <v>0</v>
      </c>
      <c r="BL105" s="8">
        <f t="shared" si="151"/>
        <v>0</v>
      </c>
      <c r="BM105" s="8">
        <f t="shared" si="152"/>
        <v>0</v>
      </c>
      <c r="BN105" s="8">
        <f t="shared" si="153"/>
        <v>0</v>
      </c>
      <c r="BO105" s="8">
        <f t="shared" si="154"/>
        <v>0</v>
      </c>
      <c r="BP105" s="8">
        <f t="shared" si="155"/>
        <v>0</v>
      </c>
      <c r="BQ105" s="8">
        <f t="shared" si="156"/>
        <v>0</v>
      </c>
      <c r="BR105" s="8">
        <f t="shared" si="157"/>
        <v>0</v>
      </c>
      <c r="BS105" s="8">
        <f t="shared" si="158"/>
        <v>0</v>
      </c>
      <c r="BT105" s="8">
        <f t="shared" si="159"/>
        <v>0</v>
      </c>
      <c r="BU105" s="8">
        <f t="shared" si="160"/>
        <v>0</v>
      </c>
      <c r="BV105" s="8">
        <f t="shared" si="161"/>
        <v>0</v>
      </c>
      <c r="BW105" s="8">
        <f t="shared" si="162"/>
        <v>0</v>
      </c>
      <c r="BX105" s="8">
        <f t="shared" si="163"/>
        <v>0</v>
      </c>
      <c r="BY105" s="8">
        <f t="shared" si="164"/>
        <v>0</v>
      </c>
      <c r="BZ105" s="8">
        <f t="shared" si="165"/>
        <v>0</v>
      </c>
      <c r="CA105" s="8">
        <f t="shared" si="166"/>
        <v>0</v>
      </c>
      <c r="CB105" s="8">
        <f t="shared" si="167"/>
        <v>0</v>
      </c>
      <c r="CC105" s="8">
        <f t="shared" si="168"/>
        <v>0</v>
      </c>
      <c r="CD105" s="8">
        <f t="shared" si="169"/>
        <v>0</v>
      </c>
      <c r="CE105" s="8">
        <f t="shared" si="170"/>
        <v>0</v>
      </c>
      <c r="CF105" s="8">
        <f t="shared" si="171"/>
        <v>0</v>
      </c>
      <c r="CG105" s="8">
        <f t="shared" si="172"/>
        <v>0</v>
      </c>
    </row>
    <row r="106" spans="1:85" ht="19.5" customHeight="1" x14ac:dyDescent="0.25">
      <c r="B106" s="58" t="s">
        <v>164</v>
      </c>
      <c r="C106" s="130" t="s">
        <v>73</v>
      </c>
      <c r="D106" s="40">
        <v>8</v>
      </c>
      <c r="E106" s="41" t="s">
        <v>58</v>
      </c>
      <c r="F106" s="41" t="s">
        <v>58</v>
      </c>
      <c r="G106" s="41" t="s">
        <v>58</v>
      </c>
      <c r="H106" s="42" t="s">
        <v>58</v>
      </c>
      <c r="I106" s="41"/>
      <c r="J106" s="42"/>
      <c r="K106" s="41" t="s">
        <v>58</v>
      </c>
      <c r="L106" s="41" t="s">
        <v>58</v>
      </c>
      <c r="M106" s="41" t="s">
        <v>58</v>
      </c>
      <c r="N106" s="41" t="s">
        <v>58</v>
      </c>
      <c r="O106" s="41" t="s">
        <v>58</v>
      </c>
      <c r="P106" s="41" t="s">
        <v>78</v>
      </c>
      <c r="Q106" s="41" t="s">
        <v>78</v>
      </c>
      <c r="R106" s="41" t="s">
        <v>78</v>
      </c>
      <c r="S106" s="41" t="s">
        <v>78</v>
      </c>
      <c r="T106" s="41" t="s">
        <v>78</v>
      </c>
      <c r="U106" s="41" t="s">
        <v>119</v>
      </c>
      <c r="V106" s="41" t="s">
        <v>119</v>
      </c>
      <c r="W106" s="41" t="s">
        <v>119</v>
      </c>
      <c r="X106" s="131">
        <v>8</v>
      </c>
      <c r="Y106" s="41">
        <v>8</v>
      </c>
      <c r="Z106" s="41">
        <v>8</v>
      </c>
      <c r="AA106" s="41">
        <v>8</v>
      </c>
      <c r="AB106" s="41" t="s">
        <v>119</v>
      </c>
      <c r="AC106" s="41" t="s">
        <v>119</v>
      </c>
      <c r="AD106" s="41">
        <v>8</v>
      </c>
      <c r="AE106" s="41">
        <v>8</v>
      </c>
      <c r="AF106" s="41">
        <v>8</v>
      </c>
      <c r="AG106" s="41">
        <v>8</v>
      </c>
      <c r="AH106" s="41">
        <v>8</v>
      </c>
      <c r="AI106" s="41" t="s">
        <v>119</v>
      </c>
      <c r="AJ106" s="41" t="s">
        <v>119</v>
      </c>
      <c r="AK106" s="41">
        <v>10</v>
      </c>
      <c r="AL106" s="41">
        <v>10</v>
      </c>
      <c r="AM106" s="41">
        <v>10</v>
      </c>
      <c r="AN106" s="41">
        <v>10</v>
      </c>
      <c r="AO106" s="42">
        <v>10</v>
      </c>
      <c r="AP106" s="15">
        <f t="shared" si="134"/>
        <v>12</v>
      </c>
      <c r="AQ106" s="16">
        <f t="shared" si="135"/>
        <v>5</v>
      </c>
      <c r="AR106" s="17">
        <f t="shared" si="136"/>
        <v>0</v>
      </c>
      <c r="AS106" s="8" cm="1">
        <f t="array" ref="AS106">MAX(FREQUENCY(COLUMN(AX106:CG106),(AX106:CG106&lt;&gt;1)*COLUMN(AX106:CG106))-1)</f>
        <v>5</v>
      </c>
      <c r="AX106" s="8">
        <f t="shared" si="137"/>
        <v>1</v>
      </c>
      <c r="AY106" s="8">
        <f t="shared" si="138"/>
        <v>0</v>
      </c>
      <c r="AZ106" s="8">
        <f t="shared" si="139"/>
        <v>0</v>
      </c>
      <c r="BA106" s="8">
        <f t="shared" si="140"/>
        <v>0</v>
      </c>
      <c r="BB106" s="8">
        <f t="shared" si="141"/>
        <v>0</v>
      </c>
      <c r="BC106" s="8">
        <f t="shared" si="142"/>
        <v>0</v>
      </c>
      <c r="BD106" s="8">
        <f t="shared" si="143"/>
        <v>0</v>
      </c>
      <c r="BE106" s="8">
        <f t="shared" si="144"/>
        <v>0</v>
      </c>
      <c r="BF106" s="8">
        <f t="shared" si="145"/>
        <v>0</v>
      </c>
      <c r="BG106" s="8">
        <f t="shared" si="146"/>
        <v>0</v>
      </c>
      <c r="BH106" s="8">
        <f t="shared" si="147"/>
        <v>0</v>
      </c>
      <c r="BI106" s="8">
        <f t="shared" si="148"/>
        <v>0</v>
      </c>
      <c r="BJ106" s="8">
        <f t="shared" si="149"/>
        <v>0</v>
      </c>
      <c r="BK106" s="8">
        <f t="shared" si="150"/>
        <v>0</v>
      </c>
      <c r="BL106" s="8">
        <f t="shared" si="151"/>
        <v>0</v>
      </c>
      <c r="BM106" s="8">
        <f t="shared" si="152"/>
        <v>0</v>
      </c>
      <c r="BN106" s="8">
        <f t="shared" si="153"/>
        <v>0</v>
      </c>
      <c r="BO106" s="8">
        <f t="shared" si="154"/>
        <v>0</v>
      </c>
      <c r="BP106" s="8">
        <f t="shared" si="155"/>
        <v>1</v>
      </c>
      <c r="BQ106" s="8">
        <f t="shared" si="156"/>
        <v>1</v>
      </c>
      <c r="BR106" s="8">
        <f t="shared" si="157"/>
        <v>1</v>
      </c>
      <c r="BS106" s="8">
        <f t="shared" si="158"/>
        <v>1</v>
      </c>
      <c r="BT106" s="8">
        <f t="shared" si="159"/>
        <v>0</v>
      </c>
      <c r="BU106" s="8">
        <f t="shared" si="160"/>
        <v>0</v>
      </c>
      <c r="BV106" s="8">
        <f t="shared" si="161"/>
        <v>1</v>
      </c>
      <c r="BW106" s="8">
        <f t="shared" si="162"/>
        <v>1</v>
      </c>
      <c r="BX106" s="8">
        <f t="shared" si="163"/>
        <v>1</v>
      </c>
      <c r="BY106" s="8">
        <f t="shared" si="164"/>
        <v>1</v>
      </c>
      <c r="BZ106" s="8">
        <f t="shared" si="165"/>
        <v>1</v>
      </c>
      <c r="CA106" s="8">
        <f t="shared" si="166"/>
        <v>0</v>
      </c>
      <c r="CB106" s="8">
        <f t="shared" si="167"/>
        <v>0</v>
      </c>
      <c r="CC106" s="8">
        <f t="shared" si="168"/>
        <v>1</v>
      </c>
      <c r="CD106" s="8">
        <f t="shared" si="169"/>
        <v>1</v>
      </c>
      <c r="CE106" s="8">
        <f t="shared" si="170"/>
        <v>1</v>
      </c>
      <c r="CF106" s="8">
        <f t="shared" si="171"/>
        <v>1</v>
      </c>
      <c r="CG106" s="8">
        <f t="shared" si="172"/>
        <v>1</v>
      </c>
    </row>
    <row r="107" spans="1:85" ht="19.5" customHeight="1" thickBot="1" x14ac:dyDescent="0.3">
      <c r="B107" s="123" t="s">
        <v>84</v>
      </c>
      <c r="C107" s="124" t="s">
        <v>85</v>
      </c>
      <c r="D107" s="125" t="s">
        <v>58</v>
      </c>
      <c r="E107" s="126" t="s">
        <v>58</v>
      </c>
      <c r="F107" s="126" t="s">
        <v>58</v>
      </c>
      <c r="G107" s="126" t="s">
        <v>58</v>
      </c>
      <c r="H107" s="127" t="s">
        <v>58</v>
      </c>
      <c r="I107" s="126"/>
      <c r="J107" s="127"/>
      <c r="K107" s="126" t="s">
        <v>58</v>
      </c>
      <c r="L107" s="126" t="s">
        <v>58</v>
      </c>
      <c r="M107" s="126" t="s">
        <v>58</v>
      </c>
      <c r="N107" s="126" t="s">
        <v>58</v>
      </c>
      <c r="O107" s="126" t="s">
        <v>58</v>
      </c>
      <c r="P107" s="126">
        <v>8</v>
      </c>
      <c r="Q107" s="126">
        <v>8</v>
      </c>
      <c r="R107" s="126">
        <v>8</v>
      </c>
      <c r="S107" s="126">
        <v>8</v>
      </c>
      <c r="T107" s="126">
        <v>8</v>
      </c>
      <c r="U107" s="126">
        <v>8</v>
      </c>
      <c r="V107" s="126" t="s">
        <v>119</v>
      </c>
      <c r="W107" s="126" t="s">
        <v>119</v>
      </c>
      <c r="X107" s="126">
        <v>8</v>
      </c>
      <c r="Y107" s="126">
        <v>8</v>
      </c>
      <c r="Z107" s="126">
        <v>8</v>
      </c>
      <c r="AA107" s="126">
        <v>8</v>
      </c>
      <c r="AB107" s="126" t="s">
        <v>119</v>
      </c>
      <c r="AC107" s="126" t="s">
        <v>119</v>
      </c>
      <c r="AD107" s="126" t="s">
        <v>119</v>
      </c>
      <c r="AE107" s="126">
        <v>8</v>
      </c>
      <c r="AF107" s="126">
        <v>8</v>
      </c>
      <c r="AG107" s="126">
        <v>8</v>
      </c>
      <c r="AH107" s="126">
        <v>8</v>
      </c>
      <c r="AI107" s="126" t="s">
        <v>119</v>
      </c>
      <c r="AJ107" s="126" t="s">
        <v>119</v>
      </c>
      <c r="AK107" s="126">
        <v>8</v>
      </c>
      <c r="AL107" s="126">
        <v>8</v>
      </c>
      <c r="AM107" s="126">
        <v>8</v>
      </c>
      <c r="AN107" s="126">
        <v>8</v>
      </c>
      <c r="AO107" s="127">
        <v>8</v>
      </c>
      <c r="AP107" s="128">
        <f t="shared" si="134"/>
        <v>12</v>
      </c>
      <c r="AQ107" s="114">
        <f t="shared" si="135"/>
        <v>0</v>
      </c>
      <c r="AR107" s="129">
        <f t="shared" si="136"/>
        <v>0</v>
      </c>
      <c r="AS107" s="8" cm="1">
        <f t="array" ref="AS107">MAX(FREQUENCY(COLUMN(AX107:CG107),(AX107:CG107&lt;&gt;1)*COLUMN(AX107:CG107))-1)</f>
        <v>6</v>
      </c>
      <c r="AX107" s="8">
        <f t="shared" si="137"/>
        <v>0</v>
      </c>
      <c r="AY107" s="8">
        <f t="shared" si="138"/>
        <v>0</v>
      </c>
      <c r="AZ107" s="8">
        <f t="shared" si="139"/>
        <v>0</v>
      </c>
      <c r="BA107" s="8">
        <f t="shared" si="140"/>
        <v>0</v>
      </c>
      <c r="BB107" s="8">
        <f t="shared" si="141"/>
        <v>0</v>
      </c>
      <c r="BC107" s="8">
        <f t="shared" si="142"/>
        <v>0</v>
      </c>
      <c r="BD107" s="8">
        <f t="shared" si="143"/>
        <v>0</v>
      </c>
      <c r="BE107" s="8">
        <f t="shared" si="144"/>
        <v>0</v>
      </c>
      <c r="BF107" s="8">
        <f t="shared" si="145"/>
        <v>0</v>
      </c>
      <c r="BG107" s="8">
        <f t="shared" si="146"/>
        <v>0</v>
      </c>
      <c r="BH107" s="8">
        <f t="shared" si="147"/>
        <v>1</v>
      </c>
      <c r="BI107" s="8">
        <f t="shared" si="148"/>
        <v>1</v>
      </c>
      <c r="BJ107" s="8">
        <f t="shared" si="149"/>
        <v>1</v>
      </c>
      <c r="BK107" s="8">
        <f t="shared" si="150"/>
        <v>1</v>
      </c>
      <c r="BL107" s="8">
        <f t="shared" si="151"/>
        <v>1</v>
      </c>
      <c r="BM107" s="8">
        <f t="shared" si="152"/>
        <v>1</v>
      </c>
      <c r="BN107" s="8">
        <f t="shared" si="153"/>
        <v>0</v>
      </c>
      <c r="BO107" s="8">
        <f t="shared" si="154"/>
        <v>0</v>
      </c>
      <c r="BP107" s="8">
        <f t="shared" si="155"/>
        <v>1</v>
      </c>
      <c r="BQ107" s="8">
        <f t="shared" si="156"/>
        <v>1</v>
      </c>
      <c r="BR107" s="8">
        <f t="shared" si="157"/>
        <v>1</v>
      </c>
      <c r="BS107" s="8">
        <f t="shared" si="158"/>
        <v>1</v>
      </c>
      <c r="BT107" s="8">
        <f t="shared" si="159"/>
        <v>0</v>
      </c>
      <c r="BU107" s="8">
        <f t="shared" si="160"/>
        <v>0</v>
      </c>
      <c r="BV107" s="8">
        <f t="shared" si="161"/>
        <v>0</v>
      </c>
      <c r="BW107" s="8">
        <f t="shared" si="162"/>
        <v>1</v>
      </c>
      <c r="BX107" s="8">
        <f t="shared" si="163"/>
        <v>1</v>
      </c>
      <c r="BY107" s="8">
        <f t="shared" si="164"/>
        <v>1</v>
      </c>
      <c r="BZ107" s="8">
        <f t="shared" si="165"/>
        <v>1</v>
      </c>
      <c r="CA107" s="8">
        <f t="shared" si="166"/>
        <v>0</v>
      </c>
      <c r="CB107" s="8">
        <f t="shared" si="167"/>
        <v>0</v>
      </c>
      <c r="CC107" s="8">
        <f t="shared" si="168"/>
        <v>1</v>
      </c>
      <c r="CD107" s="8">
        <f t="shared" si="169"/>
        <v>1</v>
      </c>
      <c r="CE107" s="8">
        <f t="shared" si="170"/>
        <v>1</v>
      </c>
      <c r="CF107" s="8">
        <f t="shared" si="171"/>
        <v>1</v>
      </c>
      <c r="CG107" s="8">
        <f t="shared" si="172"/>
        <v>1</v>
      </c>
    </row>
  </sheetData>
  <sheetProtection formatCells="0" selectLockedCells="1" selectUnlockedCells="1"/>
  <mergeCells count="8">
    <mergeCell ref="AP96:AP97"/>
    <mergeCell ref="AQ96:AQ97"/>
    <mergeCell ref="AR96:AR97"/>
    <mergeCell ref="D3:H3"/>
    <mergeCell ref="K3:AO3"/>
    <mergeCell ref="AP4:AP5"/>
    <mergeCell ref="AQ4:AQ5"/>
    <mergeCell ref="AR4:AR5"/>
  </mergeCells>
  <phoneticPr fontId="16"/>
  <conditionalFormatting sqref="B2">
    <cfRule type="containsBlanks" dxfId="828" priority="35">
      <formula>LEN(TRIM(B2))=0</formula>
    </cfRule>
  </conditionalFormatting>
  <conditionalFormatting sqref="D6:H49 K6:AO49">
    <cfRule type="cellIs" dxfId="827" priority="27" operator="equal">
      <formula>8</formula>
    </cfRule>
    <cfRule type="containsText" dxfId="826" priority="76" operator="containsText" text="PL">
      <formula>NOT(ISERROR(SEARCH("PL",D6)))</formula>
    </cfRule>
    <cfRule type="containsText" dxfId="825" priority="75" operator="containsText" text="13">
      <formula>NOT(ISERROR(SEARCH("13",D6)))</formula>
    </cfRule>
    <cfRule type="cellIs" dxfId="824" priority="26" operator="equal">
      <formula>9</formula>
    </cfRule>
    <cfRule type="containsText" dxfId="823" priority="74" operator="containsText" text="8">
      <formula>NOT(ISERROR(SEARCH("8",D6)))</formula>
    </cfRule>
    <cfRule type="containsText" dxfId="822" priority="73" operator="containsText" text="14">
      <formula>NOT(ISERROR(SEARCH("14",D6)))</formula>
    </cfRule>
    <cfRule type="containsText" dxfId="821" priority="77" operator="containsText" text="PAID">
      <formula>NOT(ISERROR(SEARCH("PAID",D6)))</formula>
    </cfRule>
    <cfRule type="cellIs" dxfId="820" priority="72" operator="equal">
      <formula>13</formula>
    </cfRule>
  </conditionalFormatting>
  <conditionalFormatting sqref="D84:H84 K85:AO94">
    <cfRule type="cellIs" dxfId="819" priority="38" operator="greaterThan">
      <formula>1</formula>
    </cfRule>
    <cfRule type="cellIs" dxfId="818" priority="37" operator="lessThan">
      <formula>1</formula>
    </cfRule>
  </conditionalFormatting>
  <conditionalFormatting sqref="D84:H84">
    <cfRule type="cellIs" dxfId="817" priority="36" operator="greaterThan">
      <formula>1</formula>
    </cfRule>
  </conditionalFormatting>
  <conditionalFormatting sqref="D98:H107 K98:AO107">
    <cfRule type="containsText" dxfId="816" priority="66" operator="containsText" text="13">
      <formula>NOT(ISERROR(SEARCH("13",D98)))</formula>
    </cfRule>
    <cfRule type="containsText" dxfId="815" priority="65" operator="containsText" text="8">
      <formula>NOT(ISERROR(SEARCH("8",D98)))</formula>
    </cfRule>
    <cfRule type="cellIs" dxfId="814" priority="64" operator="equal">
      <formula>13</formula>
    </cfRule>
    <cfRule type="cellIs" dxfId="813" priority="63" operator="equal">
      <formula>8</formula>
    </cfRule>
    <cfRule type="containsText" dxfId="812" priority="68" operator="containsText" text="PL">
      <formula>NOT(ISERROR(SEARCH("PL",D98)))</formula>
    </cfRule>
    <cfRule type="containsText" dxfId="811" priority="69" operator="containsText" text="PAID">
      <formula>NOT(ISERROR(SEARCH("PAID",D98)))</formula>
    </cfRule>
    <cfRule type="cellIs" dxfId="810" priority="62" operator="equal">
      <formula>9</formula>
    </cfRule>
  </conditionalFormatting>
  <conditionalFormatting sqref="D98:H107">
    <cfRule type="expression" dxfId="809" priority="5">
      <formula>ISNUMBER(FIND("OFF",D98))</formula>
    </cfRule>
  </conditionalFormatting>
  <conditionalFormatting sqref="K4:AO4">
    <cfRule type="containsText" dxfId="808" priority="70" operator="containsText" text="Sat">
      <formula>NOT(ISERROR(SEARCH("Sat",K4)))</formula>
    </cfRule>
    <cfRule type="containsText" dxfId="807" priority="71" operator="containsText" text="Sun">
      <formula>NOT(ISERROR(SEARCH("Sun",K4)))</formula>
    </cfRule>
  </conditionalFormatting>
  <conditionalFormatting sqref="K6:AO49 D6:H49">
    <cfRule type="containsText" dxfId="806" priority="25" operator="containsText" text="6">
      <formula>NOT(ISERROR(SEARCH("6",D6)))</formula>
    </cfRule>
  </conditionalFormatting>
  <conditionalFormatting sqref="K6:AO49 K98:AO107">
    <cfRule type="expression" dxfId="805" priority="3">
      <formula>ISNUMBER(FIND("OFF",K6))</formula>
    </cfRule>
    <cfRule type="cellIs" dxfId="804" priority="4" operator="equal">
      <formula>"Off"</formula>
    </cfRule>
  </conditionalFormatting>
  <conditionalFormatting sqref="K50:AO50">
    <cfRule type="cellIs" dxfId="803" priority="48" operator="greaterThan">
      <formula>1</formula>
    </cfRule>
    <cfRule type="cellIs" dxfId="802" priority="49" operator="equal">
      <formula>1</formula>
    </cfRule>
    <cfRule type="cellIs" dxfId="801" priority="59" operator="lessThan">
      <formula>1</formula>
    </cfRule>
  </conditionalFormatting>
  <conditionalFormatting sqref="K52:AO52">
    <cfRule type="cellIs" dxfId="800" priority="55" operator="equal">
      <formula>4</formula>
    </cfRule>
    <cfRule type="cellIs" dxfId="799" priority="54" operator="greaterThan">
      <formula>4</formula>
    </cfRule>
    <cfRule type="cellIs" dxfId="798" priority="58" operator="lessThan">
      <formula>4</formula>
    </cfRule>
  </conditionalFormatting>
  <conditionalFormatting sqref="K55:AO55">
    <cfRule type="cellIs" dxfId="797" priority="56" operator="greaterThan">
      <formula>14</formula>
    </cfRule>
    <cfRule type="cellIs" dxfId="796" priority="57" operator="lessThan">
      <formula>13</formula>
    </cfRule>
    <cfRule type="cellIs" dxfId="795" priority="53" operator="equal">
      <formula>14</formula>
    </cfRule>
  </conditionalFormatting>
  <conditionalFormatting sqref="K57:AO57">
    <cfRule type="cellIs" dxfId="794" priority="50" operator="greaterThan">
      <formula>19</formula>
    </cfRule>
    <cfRule type="cellIs" dxfId="793" priority="51" operator="equal">
      <formula>19</formula>
    </cfRule>
    <cfRule type="cellIs" dxfId="792" priority="52" operator="lessThan">
      <formula>19</formula>
    </cfRule>
  </conditionalFormatting>
  <conditionalFormatting sqref="K60:AO82">
    <cfRule type="cellIs" dxfId="791" priority="2" operator="greaterThan">
      <formula>1</formula>
    </cfRule>
    <cfRule type="cellIs" dxfId="790" priority="1" operator="lessThan">
      <formula>1</formula>
    </cfRule>
  </conditionalFormatting>
  <conditionalFormatting sqref="K84:AO84">
    <cfRule type="cellIs" dxfId="789" priority="6" operator="greaterThan">
      <formula>0</formula>
    </cfRule>
  </conditionalFormatting>
  <conditionalFormatting sqref="K96:AO96">
    <cfRule type="containsText" dxfId="788" priority="60" operator="containsText" text="Sat">
      <formula>NOT(ISERROR(SEARCH("Sat",K96)))</formula>
    </cfRule>
    <cfRule type="containsText" dxfId="787" priority="61" operator="containsText" text="Sun">
      <formula>NOT(ISERROR(SEARCH("Sun",K96)))</formula>
    </cfRule>
  </conditionalFormatting>
  <conditionalFormatting sqref="AP6:AP49">
    <cfRule type="cellIs" dxfId="786" priority="47" operator="greaterThan">
      <formula>10</formula>
    </cfRule>
    <cfRule type="cellIs" dxfId="785" priority="46" operator="lessThan">
      <formula>10</formula>
    </cfRule>
    <cfRule type="containsBlanks" dxfId="784" priority="43">
      <formula>LEN(TRIM(AP6))=0</formula>
    </cfRule>
  </conditionalFormatting>
  <conditionalFormatting sqref="AP98:AP107">
    <cfRule type="cellIs" dxfId="783" priority="44" operator="lessThan">
      <formula>10</formula>
    </cfRule>
    <cfRule type="cellIs" dxfId="782" priority="45" operator="greaterThan">
      <formula>10</formula>
    </cfRule>
  </conditionalFormatting>
  <conditionalFormatting sqref="AS6:AS107">
    <cfRule type="cellIs" dxfId="781" priority="29" operator="greaterThan">
      <formula>5</formula>
    </cfRule>
  </conditionalFormatting>
  <conditionalFormatting sqref="AT6:AT28">
    <cfRule type="top10" dxfId="780" priority="10" rank="5"/>
  </conditionalFormatting>
  <conditionalFormatting sqref="AU6:AU28">
    <cfRule type="top10" dxfId="779" priority="9" rank="5"/>
  </conditionalFormatting>
  <conditionalFormatting sqref="AV6:AV28">
    <cfRule type="top10" dxfId="778" priority="8" rank="1"/>
  </conditionalFormatting>
  <conditionalFormatting sqref="AW6:AW29">
    <cfRule type="top10" dxfId="777" priority="7" bottom="1" rank="5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DE6A-FA64-4946-ABD9-0116C579F979}">
  <sheetPr codeName="Sheet2"/>
  <dimension ref="A1:CN106"/>
  <sheetViews>
    <sheetView zoomScale="55" zoomScaleNormal="55" workbookViewId="0">
      <pane xSplit="3" ySplit="5" topLeftCell="O8" activePane="bottomRight" state="frozen"/>
      <selection pane="topRight" activeCell="J20" sqref="J20"/>
      <selection pane="bottomLeft" activeCell="J20" sqref="J20"/>
      <selection pane="bottomRight" activeCell="AL36" sqref="AL36"/>
    </sheetView>
  </sheetViews>
  <sheetFormatPr defaultColWidth="8.5546875" defaultRowHeight="16.2" outlineLevelRow="1" outlineLevelCol="2" x14ac:dyDescent="0.25"/>
  <cols>
    <col min="1" max="1" width="8.5546875" style="8"/>
    <col min="2" max="2" width="28.44140625" style="8" customWidth="1"/>
    <col min="3" max="3" width="16.5546875" style="8" customWidth="1"/>
    <col min="4" max="8" width="9.5546875" style="8" customWidth="1" outlineLevel="1"/>
    <col min="9" max="9" width="81.44140625" style="8" customWidth="1" outlineLevel="1"/>
    <col min="10" max="10" width="27.44140625" style="8" customWidth="1" outlineLevel="1"/>
    <col min="11" max="38" width="9.5546875" style="8" customWidth="1"/>
    <col min="39" max="40" width="9.5546875" style="8" customWidth="1" outlineLevel="1"/>
    <col min="41" max="41" width="9.5546875" style="8" customWidth="1" outlineLevel="2"/>
    <col min="42" max="44" width="8.5546875" style="8"/>
    <col min="45" max="45" width="13.5546875" style="8" customWidth="1"/>
    <col min="46" max="52" width="8.5546875" style="8" customWidth="1"/>
    <col min="53" max="88" width="8.5546875" style="8" customWidth="1" outlineLevel="1"/>
    <col min="89" max="89" width="8.5546875" style="8" customWidth="1"/>
    <col min="91" max="91" width="8.5546875" style="8"/>
    <col min="92" max="92" width="8.5546875" style="71"/>
    <col min="93" max="16384" width="8.5546875" style="8"/>
  </cols>
  <sheetData>
    <row r="1" spans="1:88" ht="82.5" customHeight="1" x14ac:dyDescent="0.25">
      <c r="B1" s="50">
        <v>2025</v>
      </c>
      <c r="C1" s="65" t="s">
        <v>0</v>
      </c>
      <c r="AE1" s="343" t="s">
        <v>259</v>
      </c>
      <c r="AF1" s="343"/>
      <c r="AG1" s="343"/>
      <c r="AH1" s="343"/>
      <c r="AI1" s="343"/>
      <c r="AJ1" s="343"/>
      <c r="AK1" s="343"/>
      <c r="AL1" s="343"/>
    </row>
    <row r="2" spans="1:88" ht="27" thickBot="1" x14ac:dyDescent="0.3">
      <c r="B2" s="51">
        <v>2</v>
      </c>
      <c r="C2" s="64" t="s">
        <v>1</v>
      </c>
      <c r="D2" s="45">
        <f>IFERROR(WEEKNUM(D5)-1,"")</f>
        <v>4</v>
      </c>
      <c r="E2" s="45">
        <f t="shared" ref="E2:H2" si="0">IFERROR(WEEKNUM(E5)-1,"")</f>
        <v>4</v>
      </c>
      <c r="F2" s="45">
        <f t="shared" si="0"/>
        <v>4</v>
      </c>
      <c r="G2" s="45">
        <f t="shared" si="0"/>
        <v>4</v>
      </c>
      <c r="H2" s="45">
        <f t="shared" si="0"/>
        <v>4</v>
      </c>
      <c r="I2" s="45"/>
      <c r="J2" s="45"/>
      <c r="K2" s="63">
        <f>IFERROR(WEEKNUM(K5),"")</f>
        <v>5</v>
      </c>
      <c r="L2" s="63">
        <f t="shared" ref="L2:AO2" si="1">IFERROR(WEEKNUM(L5),"")</f>
        <v>6</v>
      </c>
      <c r="M2" s="63">
        <f t="shared" si="1"/>
        <v>6</v>
      </c>
      <c r="N2" s="63">
        <f t="shared" si="1"/>
        <v>6</v>
      </c>
      <c r="O2" s="63">
        <f t="shared" si="1"/>
        <v>6</v>
      </c>
      <c r="P2" s="63">
        <f t="shared" si="1"/>
        <v>6</v>
      </c>
      <c r="Q2" s="63">
        <f t="shared" si="1"/>
        <v>6</v>
      </c>
      <c r="R2" s="63">
        <f t="shared" si="1"/>
        <v>6</v>
      </c>
      <c r="S2" s="63">
        <f t="shared" si="1"/>
        <v>7</v>
      </c>
      <c r="T2" s="63">
        <f t="shared" si="1"/>
        <v>7</v>
      </c>
      <c r="U2" s="63">
        <f t="shared" si="1"/>
        <v>7</v>
      </c>
      <c r="V2" s="63">
        <f t="shared" si="1"/>
        <v>7</v>
      </c>
      <c r="W2" s="63">
        <f t="shared" si="1"/>
        <v>7</v>
      </c>
      <c r="X2" s="63">
        <f t="shared" si="1"/>
        <v>7</v>
      </c>
      <c r="Y2" s="63">
        <f t="shared" si="1"/>
        <v>7</v>
      </c>
      <c r="Z2" s="63">
        <f t="shared" si="1"/>
        <v>8</v>
      </c>
      <c r="AA2" s="63">
        <f t="shared" si="1"/>
        <v>8</v>
      </c>
      <c r="AB2" s="63">
        <f t="shared" si="1"/>
        <v>8</v>
      </c>
      <c r="AC2" s="63">
        <f t="shared" si="1"/>
        <v>8</v>
      </c>
      <c r="AD2" s="63">
        <f t="shared" si="1"/>
        <v>8</v>
      </c>
      <c r="AE2" s="63">
        <f t="shared" si="1"/>
        <v>8</v>
      </c>
      <c r="AF2" s="63">
        <f t="shared" si="1"/>
        <v>8</v>
      </c>
      <c r="AG2" s="63">
        <f t="shared" si="1"/>
        <v>9</v>
      </c>
      <c r="AH2" s="63">
        <f t="shared" si="1"/>
        <v>9</v>
      </c>
      <c r="AI2" s="63">
        <f t="shared" si="1"/>
        <v>9</v>
      </c>
      <c r="AJ2" s="63">
        <f t="shared" si="1"/>
        <v>9</v>
      </c>
      <c r="AK2" s="63">
        <f t="shared" si="1"/>
        <v>9</v>
      </c>
      <c r="AL2" s="63">
        <f t="shared" si="1"/>
        <v>9</v>
      </c>
      <c r="AM2" s="63" t="str">
        <f t="shared" si="1"/>
        <v/>
      </c>
      <c r="AN2" s="63" t="str">
        <f t="shared" si="1"/>
        <v/>
      </c>
      <c r="AO2" s="63" t="str">
        <f t="shared" si="1"/>
        <v/>
      </c>
    </row>
    <row r="3" spans="1:88" ht="4.5" hidden="1" customHeight="1" thickBot="1" x14ac:dyDescent="0.3">
      <c r="B3" s="49">
        <f>DATE($B$1,$B$2,1)</f>
        <v>45689</v>
      </c>
      <c r="D3" s="332" t="s">
        <v>2</v>
      </c>
      <c r="E3" s="333"/>
      <c r="F3" s="333"/>
      <c r="G3" s="333"/>
      <c r="H3" s="334"/>
      <c r="I3" s="100"/>
      <c r="J3" s="100"/>
      <c r="K3" s="335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7"/>
      <c r="AP3" s="48"/>
    </row>
    <row r="4" spans="1:88" ht="20.85" customHeight="1" thickBot="1" x14ac:dyDescent="0.3">
      <c r="B4" s="62">
        <f>EOMONTH($B$3,0)</f>
        <v>45716</v>
      </c>
      <c r="D4" s="31" t="str">
        <f t="shared" ref="D4:AO4" si="2">TEXT(WEEKDAY(D5,1),"ddd")</f>
        <v>Mon</v>
      </c>
      <c r="E4" s="32" t="str">
        <f t="shared" si="2"/>
        <v>Tue</v>
      </c>
      <c r="F4" s="32" t="str">
        <f t="shared" si="2"/>
        <v>Wed</v>
      </c>
      <c r="G4" s="32" t="str">
        <f t="shared" si="2"/>
        <v>Thu</v>
      </c>
      <c r="H4" s="33" t="str">
        <f t="shared" si="2"/>
        <v>Fri</v>
      </c>
      <c r="I4" s="32"/>
      <c r="J4" s="32"/>
      <c r="K4" s="23" t="str">
        <f t="shared" si="2"/>
        <v>Sat</v>
      </c>
      <c r="L4" s="24" t="str">
        <f t="shared" si="2"/>
        <v>Sun</v>
      </c>
      <c r="M4" s="24" t="str">
        <f t="shared" si="2"/>
        <v>Mon</v>
      </c>
      <c r="N4" s="24" t="str">
        <f t="shared" si="2"/>
        <v>Tue</v>
      </c>
      <c r="O4" s="24" t="str">
        <f t="shared" si="2"/>
        <v>Wed</v>
      </c>
      <c r="P4" s="24" t="str">
        <f t="shared" si="2"/>
        <v>Thu</v>
      </c>
      <c r="Q4" s="24" t="str">
        <f t="shared" si="2"/>
        <v>Fri</v>
      </c>
      <c r="R4" s="24" t="str">
        <f t="shared" si="2"/>
        <v>Sat</v>
      </c>
      <c r="S4" s="24" t="str">
        <f t="shared" si="2"/>
        <v>Sun</v>
      </c>
      <c r="T4" s="24" t="str">
        <f t="shared" si="2"/>
        <v>Mon</v>
      </c>
      <c r="U4" s="108" t="str">
        <f t="shared" si="2"/>
        <v>Tue</v>
      </c>
      <c r="V4" s="24" t="str">
        <f t="shared" si="2"/>
        <v>Wed</v>
      </c>
      <c r="W4" s="24" t="str">
        <f t="shared" si="2"/>
        <v>Thu</v>
      </c>
      <c r="X4" s="24" t="str">
        <f t="shared" si="2"/>
        <v>Fri</v>
      </c>
      <c r="Y4" s="24" t="str">
        <f t="shared" si="2"/>
        <v>Sat</v>
      </c>
      <c r="Z4" s="24" t="str">
        <f t="shared" si="2"/>
        <v>Sun</v>
      </c>
      <c r="AA4" s="24" t="str">
        <f t="shared" si="2"/>
        <v>Mon</v>
      </c>
      <c r="AB4" s="24" t="str">
        <f t="shared" si="2"/>
        <v>Tue</v>
      </c>
      <c r="AC4" s="24" t="str">
        <f t="shared" si="2"/>
        <v>Wed</v>
      </c>
      <c r="AD4" s="24" t="str">
        <f t="shared" si="2"/>
        <v>Thu</v>
      </c>
      <c r="AE4" s="24" t="str">
        <f t="shared" si="2"/>
        <v>Fri</v>
      </c>
      <c r="AF4" s="24" t="str">
        <f t="shared" si="2"/>
        <v>Sat</v>
      </c>
      <c r="AG4" s="108" t="str">
        <f t="shared" si="2"/>
        <v>Sun</v>
      </c>
      <c r="AH4" s="108" t="str">
        <f t="shared" si="2"/>
        <v>Mon</v>
      </c>
      <c r="AI4" s="24" t="str">
        <f t="shared" si="2"/>
        <v>Tue</v>
      </c>
      <c r="AJ4" s="24" t="str">
        <f t="shared" si="2"/>
        <v>Wed</v>
      </c>
      <c r="AK4" s="24" t="str">
        <f t="shared" si="2"/>
        <v>Thu</v>
      </c>
      <c r="AL4" s="24" t="str">
        <f t="shared" si="2"/>
        <v>Fri</v>
      </c>
      <c r="AM4" s="24" t="e">
        <f t="shared" si="2"/>
        <v>#VALUE!</v>
      </c>
      <c r="AN4" s="24" t="e">
        <f t="shared" si="2"/>
        <v>#VALUE!</v>
      </c>
      <c r="AO4" s="25" t="e">
        <f t="shared" si="2"/>
        <v>#VALUE!</v>
      </c>
      <c r="AP4" s="338" t="s">
        <v>208</v>
      </c>
      <c r="AQ4" s="340" t="s">
        <v>207</v>
      </c>
      <c r="AR4" s="341" t="s">
        <v>5</v>
      </c>
    </row>
    <row r="5" spans="1:88" ht="31.5" customHeight="1" thickBot="1" x14ac:dyDescent="0.3">
      <c r="A5" s="60" t="s">
        <v>169</v>
      </c>
      <c r="B5" s="60" t="s">
        <v>169</v>
      </c>
      <c r="C5" s="118">
        <f>SUBTOTAL(103,C6:C28)</f>
        <v>22</v>
      </c>
      <c r="D5" s="47">
        <f t="shared" ref="D5:G5" si="3">_xlfn.IFS(E5=$B$4,"",E5="","",E5&lt;&gt;$B$4,E5-1)</f>
        <v>45684</v>
      </c>
      <c r="E5" s="47">
        <f t="shared" si="3"/>
        <v>45685</v>
      </c>
      <c r="F5" s="47">
        <f t="shared" si="3"/>
        <v>45686</v>
      </c>
      <c r="G5" s="47">
        <f t="shared" si="3"/>
        <v>45687</v>
      </c>
      <c r="H5" s="47">
        <f>_xlfn.IFS(K5=$B$4,"",K5="","",K5&lt;&gt;$B$4,K5-1)</f>
        <v>45688</v>
      </c>
      <c r="I5" s="102" t="s">
        <v>171</v>
      </c>
      <c r="J5" s="103" t="s">
        <v>172</v>
      </c>
      <c r="K5" s="22">
        <f>B3</f>
        <v>45689</v>
      </c>
      <c r="L5" s="22">
        <f>_xlfn.IFS(K5=$B$4,"",K5="","",K5&lt;&gt;$B$4,K5+1)</f>
        <v>45690</v>
      </c>
      <c r="M5" s="22">
        <f t="shared" ref="M5:AO5" si="4">_xlfn.IFS(L5=$B$4,"",L5="","",L5&lt;&gt;$B$4,L5+1)</f>
        <v>45691</v>
      </c>
      <c r="N5" s="22">
        <f t="shared" si="4"/>
        <v>45692</v>
      </c>
      <c r="O5" s="22">
        <f t="shared" si="4"/>
        <v>45693</v>
      </c>
      <c r="P5" s="22">
        <f t="shared" si="4"/>
        <v>45694</v>
      </c>
      <c r="Q5" s="22">
        <f t="shared" si="4"/>
        <v>45695</v>
      </c>
      <c r="R5" s="22">
        <f t="shared" si="4"/>
        <v>45696</v>
      </c>
      <c r="S5" s="22">
        <f t="shared" si="4"/>
        <v>45697</v>
      </c>
      <c r="T5" s="22">
        <f t="shared" si="4"/>
        <v>45698</v>
      </c>
      <c r="U5" s="109">
        <f t="shared" si="4"/>
        <v>45699</v>
      </c>
      <c r="V5" s="22">
        <f t="shared" si="4"/>
        <v>45700</v>
      </c>
      <c r="W5" s="22">
        <f t="shared" si="4"/>
        <v>45701</v>
      </c>
      <c r="X5" s="22">
        <f t="shared" si="4"/>
        <v>45702</v>
      </c>
      <c r="Y5" s="22">
        <f t="shared" si="4"/>
        <v>45703</v>
      </c>
      <c r="Z5" s="22">
        <f t="shared" si="4"/>
        <v>45704</v>
      </c>
      <c r="AA5" s="22">
        <f t="shared" si="4"/>
        <v>45705</v>
      </c>
      <c r="AB5" s="22">
        <f t="shared" si="4"/>
        <v>45706</v>
      </c>
      <c r="AC5" s="22">
        <f t="shared" si="4"/>
        <v>45707</v>
      </c>
      <c r="AD5" s="22">
        <f t="shared" si="4"/>
        <v>45708</v>
      </c>
      <c r="AE5" s="22">
        <f t="shared" si="4"/>
        <v>45709</v>
      </c>
      <c r="AF5" s="22">
        <f t="shared" si="4"/>
        <v>45710</v>
      </c>
      <c r="AG5" s="109">
        <f t="shared" si="4"/>
        <v>45711</v>
      </c>
      <c r="AH5" s="109">
        <f t="shared" si="4"/>
        <v>45712</v>
      </c>
      <c r="AI5" s="22">
        <f t="shared" si="4"/>
        <v>45713</v>
      </c>
      <c r="AJ5" s="22">
        <f t="shared" si="4"/>
        <v>45714</v>
      </c>
      <c r="AK5" s="22">
        <f t="shared" si="4"/>
        <v>45715</v>
      </c>
      <c r="AL5" s="22">
        <f t="shared" si="4"/>
        <v>45716</v>
      </c>
      <c r="AM5" s="22" t="str">
        <f t="shared" si="4"/>
        <v/>
      </c>
      <c r="AN5" s="22" t="str">
        <f t="shared" si="4"/>
        <v/>
      </c>
      <c r="AO5" s="22" t="str">
        <f t="shared" si="4"/>
        <v/>
      </c>
      <c r="AP5" s="339"/>
      <c r="AQ5" s="329"/>
      <c r="AR5" s="342"/>
      <c r="AS5" s="66" t="s">
        <v>80</v>
      </c>
      <c r="AT5" s="66">
        <v>8</v>
      </c>
      <c r="AU5" s="66">
        <v>13</v>
      </c>
      <c r="AV5" s="66" t="s">
        <v>209</v>
      </c>
      <c r="AW5" s="66" t="s">
        <v>210</v>
      </c>
      <c r="AX5" s="66">
        <v>6</v>
      </c>
      <c r="AY5" s="66">
        <v>14</v>
      </c>
      <c r="AZ5" s="66" t="s">
        <v>317</v>
      </c>
      <c r="BF5" s="8">
        <v>1</v>
      </c>
      <c r="BG5" s="8">
        <v>2</v>
      </c>
      <c r="BH5" s="8">
        <v>3</v>
      </c>
      <c r="BI5" s="8">
        <v>4</v>
      </c>
      <c r="BJ5" s="8">
        <v>5</v>
      </c>
      <c r="BK5" s="8">
        <v>6</v>
      </c>
      <c r="BL5" s="8">
        <v>7</v>
      </c>
      <c r="BM5" s="8">
        <v>8</v>
      </c>
      <c r="BN5" s="8">
        <v>9</v>
      </c>
      <c r="BO5" s="8">
        <v>10</v>
      </c>
      <c r="BP5" s="8">
        <v>11</v>
      </c>
      <c r="BQ5" s="8">
        <v>12</v>
      </c>
      <c r="BR5" s="8">
        <v>13</v>
      </c>
      <c r="BS5" s="8">
        <v>14</v>
      </c>
      <c r="BT5" s="8">
        <v>15</v>
      </c>
      <c r="BU5" s="8">
        <v>16</v>
      </c>
      <c r="BV5" s="8">
        <v>17</v>
      </c>
      <c r="BW5" s="8">
        <v>18</v>
      </c>
      <c r="BX5" s="8">
        <v>19</v>
      </c>
      <c r="BY5" s="8">
        <v>20</v>
      </c>
      <c r="BZ5" s="8">
        <v>21</v>
      </c>
      <c r="CA5" s="8">
        <v>22</v>
      </c>
      <c r="CB5" s="8">
        <v>23</v>
      </c>
      <c r="CC5" s="8">
        <v>24</v>
      </c>
      <c r="CD5" s="8">
        <v>25</v>
      </c>
      <c r="CE5" s="8">
        <v>26</v>
      </c>
      <c r="CF5" s="8">
        <v>27</v>
      </c>
      <c r="CG5" s="8">
        <v>28</v>
      </c>
      <c r="CH5" s="8">
        <v>29</v>
      </c>
      <c r="CI5" s="8">
        <v>30</v>
      </c>
      <c r="CJ5" s="8">
        <v>31</v>
      </c>
    </row>
    <row r="6" spans="1:88" ht="19.5" customHeight="1" x14ac:dyDescent="0.25">
      <c r="B6" s="1" t="s">
        <v>40</v>
      </c>
      <c r="C6" s="2" t="s">
        <v>41</v>
      </c>
      <c r="D6" s="35" t="s">
        <v>119</v>
      </c>
      <c r="E6" s="35" t="s">
        <v>17</v>
      </c>
      <c r="F6" s="35" t="s">
        <v>12</v>
      </c>
      <c r="G6" s="35" t="s">
        <v>12</v>
      </c>
      <c r="H6" s="117" t="s">
        <v>12</v>
      </c>
      <c r="I6" s="53"/>
      <c r="J6" s="2"/>
      <c r="K6" s="34" t="s">
        <v>310</v>
      </c>
      <c r="L6" s="35" t="s">
        <v>284</v>
      </c>
      <c r="M6" s="35" t="s">
        <v>284</v>
      </c>
      <c r="N6" s="35" t="s">
        <v>306</v>
      </c>
      <c r="O6" s="35" t="s">
        <v>9</v>
      </c>
      <c r="P6" s="35" t="s">
        <v>338</v>
      </c>
      <c r="Q6" s="35" t="s">
        <v>303</v>
      </c>
      <c r="R6" s="35" t="s">
        <v>17</v>
      </c>
      <c r="S6" s="35" t="s">
        <v>284</v>
      </c>
      <c r="T6" s="35" t="s">
        <v>261</v>
      </c>
      <c r="U6" s="35" t="s">
        <v>312</v>
      </c>
      <c r="V6" s="35" t="s">
        <v>329</v>
      </c>
      <c r="W6" s="35" t="s">
        <v>328</v>
      </c>
      <c r="X6" s="35" t="s">
        <v>13</v>
      </c>
      <c r="Y6" s="35" t="s">
        <v>14</v>
      </c>
      <c r="Z6" s="35" t="s">
        <v>284</v>
      </c>
      <c r="AA6" s="35" t="s">
        <v>261</v>
      </c>
      <c r="AB6" s="152" t="s">
        <v>14</v>
      </c>
      <c r="AC6" s="35" t="s">
        <v>261</v>
      </c>
      <c r="AD6" s="35" t="s">
        <v>16</v>
      </c>
      <c r="AE6" s="35" t="s">
        <v>310</v>
      </c>
      <c r="AF6" s="35" t="s">
        <v>312</v>
      </c>
      <c r="AG6" s="35" t="s">
        <v>22</v>
      </c>
      <c r="AH6" s="35" t="s">
        <v>261</v>
      </c>
      <c r="AI6" s="35" t="s">
        <v>284</v>
      </c>
      <c r="AJ6" s="35" t="s">
        <v>261</v>
      </c>
      <c r="AK6" s="35" t="s">
        <v>13</v>
      </c>
      <c r="AL6" s="35" t="s">
        <v>16</v>
      </c>
      <c r="AM6" s="35"/>
      <c r="AN6" s="35"/>
      <c r="AO6" s="35"/>
      <c r="AP6" s="9">
        <f t="shared" ref="AP6:AP47" si="5">COUNTIF(K6:AO6,"OFF")</f>
        <v>10</v>
      </c>
      <c r="AQ6" s="10">
        <f>COUNTIF(K6:AO6,"PAID")</f>
        <v>0</v>
      </c>
      <c r="AR6" s="11">
        <f t="shared" ref="AR6:AR47" si="6">COUNTIF(K6:AO6,"PL")</f>
        <v>0</v>
      </c>
      <c r="AS6" s="8" cm="1">
        <f t="array" ref="AS6">MAX(FREQUENCY(COLUMN(BA6:CJ6),(BA6:CJ6&lt;&gt;1)*COLUMN(BA6:CJ6))-1)</f>
        <v>5</v>
      </c>
      <c r="AT6" s="8">
        <f>COUNTIF(K6:AO6,"8"&amp;"*")+COUNTIF(K6:AO6,"8")</f>
        <v>2</v>
      </c>
      <c r="AU6" s="8">
        <f>COUNTIF(K6:AO6,"13"&amp;"*")+COUNTIF(K6:AO6,"13")</f>
        <v>11</v>
      </c>
      <c r="AV6" s="8">
        <f>COUNTIF(K6:AO6,"13α")+COUNTIF(K6:AO6,"13β")+COUNTIF(K6:AO6,"13γ")+COUNTIF(K6:AO6,"13Δ")+COUNTIF(K6:AO6,"13♤")+COUNTIF(K6:AO6,"13♡")+COUNTIF(K6:AO6,"13♢")+COUNTIF(K6:AO6,"13♧")+COUNTIF(K6:AO6,"13★")+COUNTIF(K6:AO6,"13☆")</f>
        <v>5</v>
      </c>
      <c r="AW6" s="8">
        <f>COUNTIF(K6:AO6,"13A")+COUNTIF(K6:AO6,"13B")</f>
        <v>3</v>
      </c>
      <c r="AX6" s="8">
        <f>COUNTIF(K6:AO6,"6"&amp;"*")+COUNTIF(K6:AO6,"6")</f>
        <v>0</v>
      </c>
      <c r="AY6" s="8">
        <f>COUNTIF(K6:AO6,"14"&amp;"*")+COUNTIF(K6:AO6,"14")</f>
        <v>4</v>
      </c>
      <c r="AZ6" s="8">
        <f>SUM(AX6:AY6)</f>
        <v>4</v>
      </c>
      <c r="BA6" s="8">
        <f t="shared" ref="BA6:BA28" si="7">IF(COUNTIF(D6,"Off")+COUNTIF(D6,"Paid")+COUNTIF(D6,"Pl")+COUNTIF(D6,"PAID")+COUNTIF(D6,"PL")+COUNTIF(D6,"OFF")+COUNTIF(D6,""),0,1)</f>
        <v>0</v>
      </c>
      <c r="BB6" s="8">
        <f t="shared" ref="BB6:BB28" si="8">IF(COUNTIF(E6,"Off")+COUNTIF(E6,"Paid")+COUNTIF(E6,"Pl")+COUNTIF(E6,"PAID")+COUNTIF(E6,"PL")+COUNTIF(E6,"OFF")+COUNTIF(E6,""),0,1)</f>
        <v>1</v>
      </c>
      <c r="BC6" s="8">
        <f t="shared" ref="BC6:BC28" si="9">IF(COUNTIF(F6,"Off")+COUNTIF(F6,"Paid")+COUNTIF(F6,"Pl")+COUNTIF(F6,"PAID")+COUNTIF(F6,"PL")+COUNTIF(F6,"OFF")+COUNTIF(F6,""),0,1)</f>
        <v>1</v>
      </c>
      <c r="BD6" s="8">
        <f t="shared" ref="BD6:BD28" si="10">IF(COUNTIF(G6,"Off")+COUNTIF(G6,"Paid")+COUNTIF(G6,"Pl")+COUNTIF(G6,"PAID")+COUNTIF(G6,"PL")+COUNTIF(G6,"OFF")+COUNTIF(G6,""),0,1)</f>
        <v>1</v>
      </c>
      <c r="BE6" s="8">
        <f t="shared" ref="BE6:BE28" si="11">IF(COUNTIF(H6,"Off")+COUNTIF(H6,"Paid")+COUNTIF(H6,"Pl")+COUNTIF(H6,"PAID")+COUNTIF(H6,"PL")+COUNTIF(H6,"OFF")+COUNTIF(H6,""),0,1)</f>
        <v>1</v>
      </c>
      <c r="BF6" s="8">
        <f t="shared" ref="BF6:BF28" si="12">IF(COUNTIF(K6,"Off")+COUNTIF(K6,"Paid")+COUNTIF(K6,"Pl")+COUNTIF(K6,"PAID")+COUNTIF(K6,"PL")+COUNTIF(K6,"OFF")+COUNTIF(K6,""),0,1)</f>
        <v>1</v>
      </c>
      <c r="BG6" s="8">
        <f t="shared" ref="BG6:BG28" si="13">IF(COUNTIF(L6,"Off")+COUNTIF(L6,"Paid")+COUNTIF(L6,"Pl")+COUNTIF(L6,"PAID")+COUNTIF(L6,"PL")+COUNTIF(L6,"OFF")+COUNTIF(L6,""),0,1)</f>
        <v>0</v>
      </c>
      <c r="BH6" s="8">
        <f t="shared" ref="BH6:BH28" si="14">IF(COUNTIF(M6,"Off")+COUNTIF(M6,"Paid")+COUNTIF(M6,"Pl")+COUNTIF(M6,"PAID")+COUNTIF(M6,"PL")+COUNTIF(M6,"OFF")+COUNTIF(M6,""),0,1)</f>
        <v>0</v>
      </c>
      <c r="BI6" s="8">
        <f t="shared" ref="BI6:BI28" si="15">IF(COUNTIF(N6,"Off")+COUNTIF(N6,"Paid")+COUNTIF(N6,"Pl")+COUNTIF(N6,"PAID")+COUNTIF(N6,"PL")+COUNTIF(N6,"OFF")+COUNTIF(N6,""),0,1)</f>
        <v>1</v>
      </c>
      <c r="BJ6" s="8">
        <f t="shared" ref="BJ6:BJ28" si="16">IF(COUNTIF(O6,"Off")+COUNTIF(O6,"Paid")+COUNTIF(O6,"Pl")+COUNTIF(O6,"PAID")+COUNTIF(O6,"PL")+COUNTIF(O6,"OFF")+COUNTIF(O6,""),0,1)</f>
        <v>1</v>
      </c>
      <c r="BK6" s="8">
        <f t="shared" ref="BK6:BK28" si="17">IF(COUNTIF(P6,"Off")+COUNTIF(P6,"Paid")+COUNTIF(P6,"Pl")+COUNTIF(P6,"PAID")+COUNTIF(P6,"PL")+COUNTIF(P6,"OFF")+COUNTIF(P6,""),0,1)</f>
        <v>1</v>
      </c>
      <c r="BL6" s="8">
        <f t="shared" ref="BL6:BL28" si="18">IF(COUNTIF(Q6,"Off")+COUNTIF(Q6,"Paid")+COUNTIF(Q6,"Pl")+COUNTIF(Q6,"PAID")+COUNTIF(Q6,"PL")+COUNTIF(Q6,"OFF")+COUNTIF(Q6,""),0,1)</f>
        <v>1</v>
      </c>
      <c r="BM6" s="8">
        <f t="shared" ref="BM6:BM28" si="19">IF(COUNTIF(R6,"Off")+COUNTIF(R6,"Paid")+COUNTIF(R6,"Pl")+COUNTIF(R6,"PAID")+COUNTIF(R6,"PL")+COUNTIF(R6,"OFF")+COUNTIF(R6,""),0,1)</f>
        <v>1</v>
      </c>
      <c r="BN6" s="8">
        <f t="shared" ref="BN6:BN28" si="20">IF(COUNTIF(S6,"Off")+COUNTIF(S6,"Paid")+COUNTIF(S6,"Pl")+COUNTIF(S6,"PAID")+COUNTIF(S6,"PL")+COUNTIF(S6,"OFF")+COUNTIF(S6,""),0,1)</f>
        <v>0</v>
      </c>
      <c r="BO6" s="8">
        <f t="shared" ref="BO6:BO28" si="21">IF(COUNTIF(T6,"Off")+COUNTIF(T6,"Paid")+COUNTIF(T6,"Pl")+COUNTIF(T6,"PAID")+COUNTIF(T6,"PL")+COUNTIF(T6,"OFF")+COUNTIF(T6,""),0,1)</f>
        <v>0</v>
      </c>
      <c r="BP6" s="8">
        <f t="shared" ref="BP6:BP28" si="22">IF(COUNTIF(U6,"Off")+COUNTIF(U6,"Paid")+COUNTIF(U6,"Pl")+COUNTIF(U6,"PAID")+COUNTIF(U6,"PL")+COUNTIF(U6,"OFF")+COUNTIF(U6,""),0,1)</f>
        <v>1</v>
      </c>
      <c r="BQ6" s="8">
        <f t="shared" ref="BQ6:BQ28" si="23">IF(COUNTIF(V6,"Off")+COUNTIF(V6,"Paid")+COUNTIF(V6,"Pl")+COUNTIF(V6,"PAID")+COUNTIF(V6,"PL")+COUNTIF(V6,"OFF")+COUNTIF(V6,""),0,1)</f>
        <v>1</v>
      </c>
      <c r="BR6" s="8">
        <f t="shared" ref="BR6:BR28" si="24">IF(COUNTIF(W6,"Off")+COUNTIF(W6,"Paid")+COUNTIF(W6,"Pl")+COUNTIF(W6,"PAID")+COUNTIF(W6,"PL")+COUNTIF(W6,"OFF")+COUNTIF(W6,""),0,1)</f>
        <v>1</v>
      </c>
      <c r="BS6" s="8">
        <f t="shared" ref="BS6:BS28" si="25">IF(COUNTIF(X6,"Off")+COUNTIF(X6,"Paid")+COUNTIF(X6,"Pl")+COUNTIF(X6,"PAID")+COUNTIF(X6,"PL")+COUNTIF(X6,"OFF")+COUNTIF(X6,""),0,1)</f>
        <v>1</v>
      </c>
      <c r="BT6" s="8">
        <f t="shared" ref="BT6:BT28" si="26">IF(COUNTIF(Y6,"Off")+COUNTIF(Y6,"Paid")+COUNTIF(Y6,"Pl")+COUNTIF(Y6,"PAID")+COUNTIF(Y6,"PL")+COUNTIF(Y6,"OFF")+COUNTIF(Y6,""),0,1)</f>
        <v>1</v>
      </c>
      <c r="BU6" s="8">
        <f t="shared" ref="BU6:BU28" si="27">IF(COUNTIF(Z6,"Off")+COUNTIF(Z6,"Paid")+COUNTIF(Z6,"Pl")+COUNTIF(Z6,"PAID")+COUNTIF(Z6,"PL")+COUNTIF(Z6,"OFF")+COUNTIF(Z6,""),0,1)</f>
        <v>0</v>
      </c>
      <c r="BV6" s="8">
        <f t="shared" ref="BV6:BV28" si="28">IF(COUNTIF(AA6,"Off")+COUNTIF(AA6,"Paid")+COUNTIF(AA6,"Pl")+COUNTIF(AA6,"PAID")+COUNTIF(AA6,"PL")+COUNTIF(AA6,"OFF")+COUNTIF(AA6,""),0,1)</f>
        <v>0</v>
      </c>
      <c r="BW6" s="8">
        <f t="shared" ref="BW6:BW28" si="29">IF(COUNTIF(AB6,"Off")+COUNTIF(AB6,"Paid")+COUNTIF(AB6,"Pl")+COUNTIF(AB6,"PAID")+COUNTIF(AB6,"PL")+COUNTIF(AB6,"OFF")+COUNTIF(AB6,""),0,1)</f>
        <v>1</v>
      </c>
      <c r="BX6" s="8">
        <f t="shared" ref="BX6:BX28" si="30">IF(COUNTIF(AC6,"Off")+COUNTIF(AC6,"Paid")+COUNTIF(AC6,"Pl")+COUNTIF(AC6,"PAID")+COUNTIF(AC6,"PL")+COUNTIF(AC6,"OFF")+COUNTIF(AC6,""),0,1)</f>
        <v>0</v>
      </c>
      <c r="BY6" s="8">
        <f t="shared" ref="BY6:BY28" si="31">IF(COUNTIF(AD6,"Off")+COUNTIF(AD6,"Paid")+COUNTIF(AD6,"Pl")+COUNTIF(AD6,"PAID")+COUNTIF(AD6,"PL")+COUNTIF(AD6,"OFF")+COUNTIF(AD6,""),0,1)</f>
        <v>1</v>
      </c>
      <c r="BZ6" s="8">
        <f t="shared" ref="BZ6:BZ28" si="32">IF(COUNTIF(AE6,"Off")+COUNTIF(AE6,"Paid")+COUNTIF(AE6,"Pl")+COUNTIF(AE6,"PAID")+COUNTIF(AE6,"PL")+COUNTIF(AE6,"OFF")+COUNTIF(AE6,""),0,1)</f>
        <v>1</v>
      </c>
      <c r="CA6" s="8">
        <f t="shared" ref="CA6:CA28" si="33">IF(COUNTIF(AF6,"Off")+COUNTIF(AF6,"Paid")+COUNTIF(AF6,"Pl")+COUNTIF(AF6,"PAID")+COUNTIF(AF6,"PL")+COUNTIF(AF6,"OFF")+COUNTIF(AF6,""),0,1)</f>
        <v>1</v>
      </c>
      <c r="CB6" s="8">
        <f t="shared" ref="CB6:CB28" si="34">IF(COUNTIF(AG6,"Off")+COUNTIF(AG6,"Paid")+COUNTIF(AG6,"Pl")+COUNTIF(AG6,"PAID")+COUNTIF(AG6,"PL")+COUNTIF(AG6,"OFF")+COUNTIF(AG6,""),0,1)</f>
        <v>1</v>
      </c>
      <c r="CC6" s="8">
        <f t="shared" ref="CC6:CC28" si="35">IF(COUNTIF(AH6,"Off")+COUNTIF(AH6,"Paid")+COUNTIF(AH6,"Pl")+COUNTIF(AH6,"PAID")+COUNTIF(AH6,"PL")+COUNTIF(AH6,"OFF")+COUNTIF(AH6,""),0,1)</f>
        <v>0</v>
      </c>
      <c r="CD6" s="8">
        <f t="shared" ref="CD6:CD28" si="36">IF(COUNTIF(AI6,"Off")+COUNTIF(AI6,"Paid")+COUNTIF(AI6,"Pl")+COUNTIF(AI6,"PAID")+COUNTIF(AI6,"PL")+COUNTIF(AI6,"OFF")+COUNTIF(AI6,""),0,1)</f>
        <v>0</v>
      </c>
      <c r="CE6" s="8">
        <f t="shared" ref="CE6:CE28" si="37">IF(COUNTIF(AJ6,"Off")+COUNTIF(AJ6,"Paid")+COUNTIF(AJ6,"Pl")+COUNTIF(AJ6,"PAID")+COUNTIF(AJ6,"PL")+COUNTIF(AJ6,"OFF")+COUNTIF(AJ6,""),0,1)</f>
        <v>0</v>
      </c>
      <c r="CF6" s="8">
        <f t="shared" ref="CF6:CF28" si="38">IF(COUNTIF(AK6,"Off")+COUNTIF(AK6,"Paid")+COUNTIF(AK6,"Pl")+COUNTIF(AK6,"PAID")+COUNTIF(AK6,"PL")+COUNTIF(AK6,"OFF")+COUNTIF(AK6,""),0,1)</f>
        <v>1</v>
      </c>
      <c r="CG6" s="8">
        <f t="shared" ref="CG6:CG28" si="39">IF(COUNTIF(AL6,"Off")+COUNTIF(AL6,"Paid")+COUNTIF(AL6,"Pl")+COUNTIF(AL6,"PAID")+COUNTIF(AL6,"PL")+COUNTIF(AL6,"OFF")+COUNTIF(AL6,""),0,1)</f>
        <v>1</v>
      </c>
      <c r="CH6" s="8">
        <f t="shared" ref="CH6:CH28" si="40">IF(COUNTIF(AM6,"Off")+COUNTIF(AM6,"Paid")+COUNTIF(AM6,"Pl")+COUNTIF(AM6,"PAID")+COUNTIF(AM6,"PL")+COUNTIF(AM6,"OFF")+COUNTIF(AM6,""),0,1)</f>
        <v>0</v>
      </c>
      <c r="CI6" s="8">
        <f t="shared" ref="CI6:CI28" si="41">IF(COUNTIF(AN6,"Off")+COUNTIF(AN6,"Paid")+COUNTIF(AN6,"Pl")+COUNTIF(AN6,"PAID")+COUNTIF(AN6,"PL")+COUNTIF(AN6,"OFF")+COUNTIF(AN6,""),0,1)</f>
        <v>0</v>
      </c>
      <c r="CJ6" s="8">
        <f t="shared" ref="CJ6:CJ28" si="42">IF(COUNTIF(AO6,"Off")+COUNTIF(AO6,"Paid")+COUNTIF(AO6,"Pl")+COUNTIF(AO6,"PAID")+COUNTIF(AO6,"PL")+COUNTIF(AO6,"OFF")+COUNTIF(AO6,""),0,1)</f>
        <v>0</v>
      </c>
    </row>
    <row r="7" spans="1:88" ht="19.5" customHeight="1" x14ac:dyDescent="0.25">
      <c r="B7" s="1" t="s">
        <v>42</v>
      </c>
      <c r="C7" s="2" t="s">
        <v>43</v>
      </c>
      <c r="D7" s="35" t="s">
        <v>12</v>
      </c>
      <c r="E7" s="35" t="s">
        <v>119</v>
      </c>
      <c r="F7" s="35" t="s">
        <v>23</v>
      </c>
      <c r="G7" s="35" t="s">
        <v>13</v>
      </c>
      <c r="H7" s="36" t="s">
        <v>58</v>
      </c>
      <c r="I7" s="153"/>
      <c r="J7" s="2"/>
      <c r="K7" s="34" t="s">
        <v>261</v>
      </c>
      <c r="L7" s="35" t="s">
        <v>261</v>
      </c>
      <c r="M7" s="35" t="s">
        <v>328</v>
      </c>
      <c r="N7" s="41" t="s">
        <v>333</v>
      </c>
      <c r="O7" s="35" t="s">
        <v>17</v>
      </c>
      <c r="P7" s="35" t="s">
        <v>337</v>
      </c>
      <c r="Q7" s="35" t="s">
        <v>261</v>
      </c>
      <c r="R7" s="35" t="s">
        <v>284</v>
      </c>
      <c r="S7" s="35" t="s">
        <v>329</v>
      </c>
      <c r="T7" s="35" t="s">
        <v>15</v>
      </c>
      <c r="U7" s="35" t="s">
        <v>305</v>
      </c>
      <c r="V7" s="35" t="s">
        <v>305</v>
      </c>
      <c r="W7" s="35" t="s">
        <v>284</v>
      </c>
      <c r="X7" s="35" t="s">
        <v>261</v>
      </c>
      <c r="Y7" s="35" t="s">
        <v>316</v>
      </c>
      <c r="Z7" s="152" t="s">
        <v>9</v>
      </c>
      <c r="AA7" s="190" t="s">
        <v>339</v>
      </c>
      <c r="AB7" s="152" t="s">
        <v>8</v>
      </c>
      <c r="AC7" s="35" t="s">
        <v>78</v>
      </c>
      <c r="AD7" s="35" t="s">
        <v>284</v>
      </c>
      <c r="AE7" s="35" t="s">
        <v>261</v>
      </c>
      <c r="AF7" s="35" t="s">
        <v>316</v>
      </c>
      <c r="AG7" s="35" t="s">
        <v>314</v>
      </c>
      <c r="AH7" s="35" t="s">
        <v>314</v>
      </c>
      <c r="AI7" s="35" t="s">
        <v>9</v>
      </c>
      <c r="AJ7" s="35" t="s">
        <v>310</v>
      </c>
      <c r="AK7" s="35" t="s">
        <v>284</v>
      </c>
      <c r="AL7" s="35" t="s">
        <v>261</v>
      </c>
      <c r="AM7" s="35"/>
      <c r="AN7" s="35"/>
      <c r="AO7" s="35"/>
      <c r="AP7" s="9">
        <f t="shared" si="5"/>
        <v>10</v>
      </c>
      <c r="AQ7" s="10">
        <f t="shared" ref="AQ7:AQ47" si="43">COUNTIF(K7:AO7,"PAID")</f>
        <v>1</v>
      </c>
      <c r="AR7" s="11">
        <f t="shared" si="6"/>
        <v>0</v>
      </c>
      <c r="AS7" s="8">
        <f t="shared" ref="AS7:AS28" si="44">MAX(FREQUENCY(COLUMN(BA7:CJ7),(BA7:CJ7&lt;&gt;1)*COLUMN(BA7:CJ7))-1)</f>
        <v>5</v>
      </c>
      <c r="AT7" s="8">
        <f t="shared" ref="AT7:AT27" si="45">COUNTIF(K7:AO7,"8"&amp;"*")+COUNTIF(K7:AO7,"8")</f>
        <v>4</v>
      </c>
      <c r="AU7" s="8">
        <f t="shared" ref="AU7:AU28" si="46">COUNTIF(K7:AO7,"13"&amp;"*")+COUNTIF(K7:AO7,"13")</f>
        <v>8</v>
      </c>
      <c r="AV7" s="8">
        <f t="shared" ref="AV7:AV28" si="47">COUNTIF(K7:AO7,"13α")+COUNTIF(K7:AO7,"13β")+COUNTIF(K7:AO7,"13γ")+COUNTIF(K7:AO7,"13Δ")+COUNTIF(K7:AO7,"13♤")+COUNTIF(K7:AO7,"13♡")+COUNTIF(K7:AO7,"13♢")+COUNTIF(K7:AO7,"13♧")+COUNTIF(K7:AO7,"13★")+COUNTIF(K7:AO7,"13☆")</f>
        <v>2</v>
      </c>
      <c r="AW7" s="8">
        <f t="shared" ref="AW7:AW28" si="48">COUNTIF(K7:AO7,"13A")+COUNTIF(K7:AO7,"13B")</f>
        <v>3</v>
      </c>
      <c r="AX7" s="8">
        <f t="shared" ref="AX7:AX28" si="49">COUNTIF(K7:AO7,"6"&amp;"*")+COUNTIF(K7:AO7,"6")</f>
        <v>4</v>
      </c>
      <c r="AY7" s="8">
        <f t="shared" ref="AY7:AY28" si="50">COUNTIF(K7:AO7,"14"&amp;"*")+COUNTIF(K7:AO7,"14")</f>
        <v>1</v>
      </c>
      <c r="AZ7" s="8">
        <f t="shared" ref="AZ7:AZ28" si="51">SUM(AX7:AY7)</f>
        <v>5</v>
      </c>
      <c r="BA7" s="8">
        <f t="shared" si="7"/>
        <v>1</v>
      </c>
      <c r="BB7" s="8">
        <f t="shared" si="8"/>
        <v>0</v>
      </c>
      <c r="BC7" s="8">
        <f t="shared" si="9"/>
        <v>1</v>
      </c>
      <c r="BD7" s="8">
        <f t="shared" si="10"/>
        <v>1</v>
      </c>
      <c r="BE7" s="8">
        <f t="shared" si="11"/>
        <v>0</v>
      </c>
      <c r="BF7" s="8">
        <f t="shared" si="12"/>
        <v>0</v>
      </c>
      <c r="BG7" s="8">
        <f t="shared" si="13"/>
        <v>0</v>
      </c>
      <c r="BH7" s="8">
        <f t="shared" si="14"/>
        <v>1</v>
      </c>
      <c r="BI7" s="8">
        <f t="shared" si="15"/>
        <v>1</v>
      </c>
      <c r="BJ7" s="8">
        <f t="shared" si="16"/>
        <v>1</v>
      </c>
      <c r="BK7" s="8">
        <f t="shared" si="17"/>
        <v>1</v>
      </c>
      <c r="BL7" s="8">
        <f t="shared" si="18"/>
        <v>0</v>
      </c>
      <c r="BM7" s="8">
        <f t="shared" si="19"/>
        <v>0</v>
      </c>
      <c r="BN7" s="8">
        <f t="shared" si="20"/>
        <v>1</v>
      </c>
      <c r="BO7" s="8">
        <f t="shared" si="21"/>
        <v>1</v>
      </c>
      <c r="BP7" s="8">
        <f t="shared" si="22"/>
        <v>1</v>
      </c>
      <c r="BQ7" s="8">
        <f t="shared" si="23"/>
        <v>1</v>
      </c>
      <c r="BR7" s="8">
        <f t="shared" si="24"/>
        <v>0</v>
      </c>
      <c r="BS7" s="8">
        <f t="shared" si="25"/>
        <v>0</v>
      </c>
      <c r="BT7" s="8">
        <f t="shared" si="26"/>
        <v>1</v>
      </c>
      <c r="BU7" s="8">
        <f t="shared" si="27"/>
        <v>1</v>
      </c>
      <c r="BV7" s="8">
        <f t="shared" si="28"/>
        <v>1</v>
      </c>
      <c r="BW7" s="8">
        <f t="shared" si="29"/>
        <v>1</v>
      </c>
      <c r="BX7" s="8">
        <f t="shared" si="30"/>
        <v>0</v>
      </c>
      <c r="BY7" s="8">
        <f t="shared" si="31"/>
        <v>0</v>
      </c>
      <c r="BZ7" s="8">
        <f t="shared" si="32"/>
        <v>0</v>
      </c>
      <c r="CA7" s="8">
        <f t="shared" si="33"/>
        <v>1</v>
      </c>
      <c r="CB7" s="8">
        <f t="shared" si="34"/>
        <v>1</v>
      </c>
      <c r="CC7" s="8">
        <f t="shared" si="35"/>
        <v>1</v>
      </c>
      <c r="CD7" s="8">
        <f t="shared" si="36"/>
        <v>1</v>
      </c>
      <c r="CE7" s="8">
        <f t="shared" si="37"/>
        <v>1</v>
      </c>
      <c r="CF7" s="8">
        <f t="shared" si="38"/>
        <v>0</v>
      </c>
      <c r="CG7" s="8">
        <f t="shared" si="39"/>
        <v>0</v>
      </c>
      <c r="CH7" s="8">
        <f t="shared" si="40"/>
        <v>0</v>
      </c>
      <c r="CI7" s="8">
        <f t="shared" si="41"/>
        <v>0</v>
      </c>
      <c r="CJ7" s="8">
        <f t="shared" si="42"/>
        <v>0</v>
      </c>
    </row>
    <row r="8" spans="1:88" ht="19.5" customHeight="1" x14ac:dyDescent="0.25">
      <c r="B8" s="1" t="s">
        <v>44</v>
      </c>
      <c r="C8" s="2" t="s">
        <v>45</v>
      </c>
      <c r="D8" s="35" t="s">
        <v>119</v>
      </c>
      <c r="E8" s="35" t="s">
        <v>173</v>
      </c>
      <c r="F8" s="35" t="s">
        <v>173</v>
      </c>
      <c r="G8" s="35" t="s">
        <v>173</v>
      </c>
      <c r="H8" s="36" t="s">
        <v>173</v>
      </c>
      <c r="I8" s="53"/>
      <c r="J8" s="2"/>
      <c r="K8" s="34" t="s">
        <v>316</v>
      </c>
      <c r="L8" s="35" t="s">
        <v>284</v>
      </c>
      <c r="M8" s="35" t="s">
        <v>284</v>
      </c>
      <c r="N8" s="35" t="s">
        <v>284</v>
      </c>
      <c r="O8" s="35" t="s">
        <v>314</v>
      </c>
      <c r="P8" s="35" t="s">
        <v>261</v>
      </c>
      <c r="Q8" s="35" t="s">
        <v>329</v>
      </c>
      <c r="R8" s="35" t="s">
        <v>329</v>
      </c>
      <c r="S8" s="35" t="s">
        <v>328</v>
      </c>
      <c r="T8" s="35" t="s">
        <v>13</v>
      </c>
      <c r="U8" s="35" t="s">
        <v>17</v>
      </c>
      <c r="V8" s="35" t="s">
        <v>284</v>
      </c>
      <c r="W8" s="35" t="s">
        <v>284</v>
      </c>
      <c r="X8" s="35" t="s">
        <v>261</v>
      </c>
      <c r="Y8" s="35" t="s">
        <v>8</v>
      </c>
      <c r="Z8" s="152" t="s">
        <v>16</v>
      </c>
      <c r="AA8" s="152" t="s">
        <v>14</v>
      </c>
      <c r="AB8" s="35" t="s">
        <v>19</v>
      </c>
      <c r="AC8" s="35" t="s">
        <v>12</v>
      </c>
      <c r="AD8" s="35" t="s">
        <v>261</v>
      </c>
      <c r="AE8" s="35" t="s">
        <v>284</v>
      </c>
      <c r="AF8" s="35" t="s">
        <v>13</v>
      </c>
      <c r="AG8" s="35" t="s">
        <v>261</v>
      </c>
      <c r="AH8" s="35" t="s">
        <v>81</v>
      </c>
      <c r="AI8" s="35" t="s">
        <v>316</v>
      </c>
      <c r="AJ8" s="35" t="s">
        <v>16</v>
      </c>
      <c r="AK8" s="35" t="s">
        <v>12</v>
      </c>
      <c r="AL8" s="35" t="s">
        <v>23</v>
      </c>
      <c r="AM8" s="35"/>
      <c r="AN8" s="35"/>
      <c r="AO8" s="35"/>
      <c r="AP8" s="9">
        <f t="shared" si="5"/>
        <v>10</v>
      </c>
      <c r="AQ8" s="10">
        <f t="shared" si="43"/>
        <v>1</v>
      </c>
      <c r="AR8" s="11">
        <f t="shared" si="6"/>
        <v>0</v>
      </c>
      <c r="AS8" s="8">
        <f t="shared" si="44"/>
        <v>5</v>
      </c>
      <c r="AT8" s="8">
        <f t="shared" si="45"/>
        <v>1</v>
      </c>
      <c r="AU8" s="8">
        <f t="shared" si="46"/>
        <v>13</v>
      </c>
      <c r="AV8" s="8">
        <f t="shared" si="47"/>
        <v>5</v>
      </c>
      <c r="AW8" s="8">
        <f t="shared" si="48"/>
        <v>3</v>
      </c>
      <c r="AX8" s="8">
        <f t="shared" si="49"/>
        <v>3</v>
      </c>
      <c r="AY8" s="8">
        <f t="shared" si="50"/>
        <v>0</v>
      </c>
      <c r="AZ8" s="8">
        <f t="shared" si="51"/>
        <v>3</v>
      </c>
      <c r="BA8" s="8">
        <f t="shared" si="7"/>
        <v>0</v>
      </c>
      <c r="BB8" s="8">
        <f t="shared" si="8"/>
        <v>1</v>
      </c>
      <c r="BC8" s="8">
        <f t="shared" si="9"/>
        <v>1</v>
      </c>
      <c r="BD8" s="8">
        <f t="shared" si="10"/>
        <v>1</v>
      </c>
      <c r="BE8" s="8">
        <f t="shared" si="11"/>
        <v>1</v>
      </c>
      <c r="BF8" s="8">
        <f t="shared" si="12"/>
        <v>1</v>
      </c>
      <c r="BG8" s="8">
        <f t="shared" si="13"/>
        <v>0</v>
      </c>
      <c r="BH8" s="8">
        <f t="shared" si="14"/>
        <v>0</v>
      </c>
      <c r="BI8" s="8">
        <f t="shared" si="15"/>
        <v>0</v>
      </c>
      <c r="BJ8" s="8">
        <f t="shared" si="16"/>
        <v>1</v>
      </c>
      <c r="BK8" s="8">
        <f t="shared" si="17"/>
        <v>0</v>
      </c>
      <c r="BL8" s="8">
        <f t="shared" si="18"/>
        <v>1</v>
      </c>
      <c r="BM8" s="8">
        <f t="shared" si="19"/>
        <v>1</v>
      </c>
      <c r="BN8" s="8">
        <f t="shared" si="20"/>
        <v>1</v>
      </c>
      <c r="BO8" s="8">
        <f t="shared" si="21"/>
        <v>1</v>
      </c>
      <c r="BP8" s="8">
        <f t="shared" si="22"/>
        <v>1</v>
      </c>
      <c r="BQ8" s="8">
        <f t="shared" si="23"/>
        <v>0</v>
      </c>
      <c r="BR8" s="8">
        <f t="shared" si="24"/>
        <v>0</v>
      </c>
      <c r="BS8" s="8">
        <f t="shared" si="25"/>
        <v>0</v>
      </c>
      <c r="BT8" s="8">
        <f t="shared" si="26"/>
        <v>1</v>
      </c>
      <c r="BU8" s="8">
        <f t="shared" si="27"/>
        <v>1</v>
      </c>
      <c r="BV8" s="8">
        <f t="shared" si="28"/>
        <v>1</v>
      </c>
      <c r="BW8" s="8">
        <f t="shared" si="29"/>
        <v>1</v>
      </c>
      <c r="BX8" s="8">
        <f t="shared" si="30"/>
        <v>1</v>
      </c>
      <c r="BY8" s="8">
        <f t="shared" si="31"/>
        <v>0</v>
      </c>
      <c r="BZ8" s="8">
        <f t="shared" si="32"/>
        <v>0</v>
      </c>
      <c r="CA8" s="8">
        <f t="shared" si="33"/>
        <v>1</v>
      </c>
      <c r="CB8" s="8">
        <f t="shared" si="34"/>
        <v>0</v>
      </c>
      <c r="CC8" s="8">
        <f t="shared" si="35"/>
        <v>0</v>
      </c>
      <c r="CD8" s="8">
        <f t="shared" si="36"/>
        <v>1</v>
      </c>
      <c r="CE8" s="8">
        <f t="shared" si="37"/>
        <v>1</v>
      </c>
      <c r="CF8" s="8">
        <f t="shared" si="38"/>
        <v>1</v>
      </c>
      <c r="CG8" s="8">
        <f t="shared" si="39"/>
        <v>1</v>
      </c>
      <c r="CH8" s="8">
        <f t="shared" si="40"/>
        <v>0</v>
      </c>
      <c r="CI8" s="8">
        <f t="shared" si="41"/>
        <v>0</v>
      </c>
      <c r="CJ8" s="8">
        <f t="shared" si="42"/>
        <v>0</v>
      </c>
    </row>
    <row r="9" spans="1:88" ht="19.5" customHeight="1" x14ac:dyDescent="0.25">
      <c r="B9" s="1" t="s">
        <v>46</v>
      </c>
      <c r="C9" s="2" t="s">
        <v>47</v>
      </c>
      <c r="D9" s="35" t="s">
        <v>10</v>
      </c>
      <c r="E9" s="35" t="s">
        <v>10</v>
      </c>
      <c r="F9" s="35" t="s">
        <v>10</v>
      </c>
      <c r="G9" s="35" t="s">
        <v>119</v>
      </c>
      <c r="H9" s="36" t="s">
        <v>58</v>
      </c>
      <c r="I9" s="53"/>
      <c r="J9" s="2"/>
      <c r="K9" s="34" t="s">
        <v>262</v>
      </c>
      <c r="L9" s="35" t="s">
        <v>306</v>
      </c>
      <c r="M9" s="35" t="s">
        <v>312</v>
      </c>
      <c r="N9" s="35" t="s">
        <v>310</v>
      </c>
      <c r="O9" s="35" t="s">
        <v>312</v>
      </c>
      <c r="P9" s="35" t="s">
        <v>284</v>
      </c>
      <c r="Q9" s="35" t="s">
        <v>284</v>
      </c>
      <c r="R9" s="35" t="s">
        <v>284</v>
      </c>
      <c r="S9" s="35" t="s">
        <v>305</v>
      </c>
      <c r="T9" s="35" t="s">
        <v>305</v>
      </c>
      <c r="U9" s="35" t="s">
        <v>13</v>
      </c>
      <c r="V9" s="35" t="s">
        <v>17</v>
      </c>
      <c r="W9" s="35" t="s">
        <v>13</v>
      </c>
      <c r="X9" s="35" t="s">
        <v>284</v>
      </c>
      <c r="Y9" s="35" t="s">
        <v>284</v>
      </c>
      <c r="Z9" s="35" t="s">
        <v>261</v>
      </c>
      <c r="AA9" s="35" t="s">
        <v>23</v>
      </c>
      <c r="AB9" s="35" t="s">
        <v>261</v>
      </c>
      <c r="AC9" s="35" t="s">
        <v>8</v>
      </c>
      <c r="AD9" s="35" t="s">
        <v>8</v>
      </c>
      <c r="AE9" s="35" t="s">
        <v>16</v>
      </c>
      <c r="AF9" s="35" t="s">
        <v>18</v>
      </c>
      <c r="AG9" s="35" t="s">
        <v>284</v>
      </c>
      <c r="AH9" s="35" t="s">
        <v>261</v>
      </c>
      <c r="AI9" s="35" t="s">
        <v>314</v>
      </c>
      <c r="AJ9" s="35" t="s">
        <v>316</v>
      </c>
      <c r="AK9" s="35" t="s">
        <v>310</v>
      </c>
      <c r="AL9" s="35" t="s">
        <v>261</v>
      </c>
      <c r="AM9" s="35"/>
      <c r="AN9" s="35"/>
      <c r="AO9" s="35"/>
      <c r="AP9" s="9">
        <f t="shared" si="5"/>
        <v>10</v>
      </c>
      <c r="AQ9" s="10">
        <f t="shared" si="43"/>
        <v>1</v>
      </c>
      <c r="AR9" s="11">
        <f t="shared" si="6"/>
        <v>0</v>
      </c>
      <c r="AS9" s="8">
        <f t="shared" si="44"/>
        <v>5</v>
      </c>
      <c r="AT9" s="8">
        <f t="shared" si="45"/>
        <v>3</v>
      </c>
      <c r="AU9" s="8">
        <f t="shared" si="46"/>
        <v>8</v>
      </c>
      <c r="AV9" s="8">
        <f t="shared" si="47"/>
        <v>2</v>
      </c>
      <c r="AW9" s="8">
        <f t="shared" si="48"/>
        <v>4</v>
      </c>
      <c r="AX9" s="8">
        <f t="shared" si="49"/>
        <v>2</v>
      </c>
      <c r="AY9" s="8">
        <f t="shared" si="50"/>
        <v>4</v>
      </c>
      <c r="AZ9" s="8">
        <f t="shared" si="51"/>
        <v>6</v>
      </c>
      <c r="BA9" s="8">
        <f t="shared" si="7"/>
        <v>1</v>
      </c>
      <c r="BB9" s="8">
        <f t="shared" si="8"/>
        <v>1</v>
      </c>
      <c r="BC9" s="8">
        <f t="shared" si="9"/>
        <v>1</v>
      </c>
      <c r="BD9" s="8">
        <f t="shared" si="10"/>
        <v>0</v>
      </c>
      <c r="BE9" s="8">
        <f t="shared" si="11"/>
        <v>0</v>
      </c>
      <c r="BF9" s="8">
        <f t="shared" si="12"/>
        <v>0</v>
      </c>
      <c r="BG9" s="8">
        <f t="shared" si="13"/>
        <v>1</v>
      </c>
      <c r="BH9" s="8">
        <f t="shared" si="14"/>
        <v>1</v>
      </c>
      <c r="BI9" s="8">
        <f t="shared" si="15"/>
        <v>1</v>
      </c>
      <c r="BJ9" s="8">
        <f t="shared" si="16"/>
        <v>1</v>
      </c>
      <c r="BK9" s="8">
        <f t="shared" si="17"/>
        <v>0</v>
      </c>
      <c r="BL9" s="8">
        <f t="shared" si="18"/>
        <v>0</v>
      </c>
      <c r="BM9" s="8">
        <f t="shared" si="19"/>
        <v>0</v>
      </c>
      <c r="BN9" s="8">
        <f t="shared" si="20"/>
        <v>1</v>
      </c>
      <c r="BO9" s="8">
        <f t="shared" si="21"/>
        <v>1</v>
      </c>
      <c r="BP9" s="8">
        <f t="shared" si="22"/>
        <v>1</v>
      </c>
      <c r="BQ9" s="8">
        <f t="shared" si="23"/>
        <v>1</v>
      </c>
      <c r="BR9" s="8">
        <f t="shared" si="24"/>
        <v>1</v>
      </c>
      <c r="BS9" s="8">
        <f t="shared" si="25"/>
        <v>0</v>
      </c>
      <c r="BT9" s="8">
        <f t="shared" si="26"/>
        <v>0</v>
      </c>
      <c r="BU9" s="8">
        <f t="shared" si="27"/>
        <v>0</v>
      </c>
      <c r="BV9" s="8">
        <f t="shared" si="28"/>
        <v>1</v>
      </c>
      <c r="BW9" s="8">
        <f t="shared" si="29"/>
        <v>0</v>
      </c>
      <c r="BX9" s="8">
        <f t="shared" si="30"/>
        <v>1</v>
      </c>
      <c r="BY9" s="8">
        <f t="shared" si="31"/>
        <v>1</v>
      </c>
      <c r="BZ9" s="8">
        <f t="shared" si="32"/>
        <v>1</v>
      </c>
      <c r="CA9" s="8">
        <f t="shared" si="33"/>
        <v>1</v>
      </c>
      <c r="CB9" s="8">
        <f t="shared" si="34"/>
        <v>0</v>
      </c>
      <c r="CC9" s="8">
        <f t="shared" si="35"/>
        <v>0</v>
      </c>
      <c r="CD9" s="8">
        <f t="shared" si="36"/>
        <v>1</v>
      </c>
      <c r="CE9" s="8">
        <f t="shared" si="37"/>
        <v>1</v>
      </c>
      <c r="CF9" s="8">
        <f t="shared" si="38"/>
        <v>1</v>
      </c>
      <c r="CG9" s="8">
        <f t="shared" si="39"/>
        <v>0</v>
      </c>
      <c r="CH9" s="8">
        <f t="shared" si="40"/>
        <v>0</v>
      </c>
      <c r="CI9" s="8">
        <f t="shared" si="41"/>
        <v>0</v>
      </c>
      <c r="CJ9" s="8">
        <f t="shared" si="42"/>
        <v>0</v>
      </c>
    </row>
    <row r="10" spans="1:88" ht="19.5" hidden="1" customHeight="1" x14ac:dyDescent="0.25">
      <c r="B10" s="4" t="s">
        <v>48</v>
      </c>
      <c r="C10" s="5" t="s">
        <v>49</v>
      </c>
      <c r="D10" s="38"/>
      <c r="E10" s="38"/>
      <c r="F10" s="38"/>
      <c r="G10" s="38"/>
      <c r="H10" s="39"/>
      <c r="I10" s="53"/>
      <c r="J10" s="2"/>
      <c r="K10" s="37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75">
        <f t="shared" si="5"/>
        <v>0</v>
      </c>
      <c r="AQ10" s="13">
        <f t="shared" si="43"/>
        <v>0</v>
      </c>
      <c r="AR10" s="14">
        <f t="shared" si="6"/>
        <v>0</v>
      </c>
      <c r="AS10" s="8">
        <f t="shared" si="44"/>
        <v>0</v>
      </c>
      <c r="AT10" s="8">
        <f t="shared" si="45"/>
        <v>0</v>
      </c>
      <c r="AU10" s="8">
        <f t="shared" si="46"/>
        <v>0</v>
      </c>
      <c r="AV10" s="8">
        <f t="shared" si="47"/>
        <v>0</v>
      </c>
      <c r="AW10" s="8">
        <f t="shared" si="48"/>
        <v>0</v>
      </c>
      <c r="AX10" s="8">
        <f t="shared" si="49"/>
        <v>0</v>
      </c>
      <c r="AY10" s="8">
        <f t="shared" si="50"/>
        <v>0</v>
      </c>
      <c r="AZ10" s="8">
        <f t="shared" si="51"/>
        <v>0</v>
      </c>
      <c r="BA10" s="8">
        <f t="shared" si="7"/>
        <v>0</v>
      </c>
      <c r="BB10" s="8">
        <f t="shared" si="8"/>
        <v>0</v>
      </c>
      <c r="BC10" s="8">
        <f t="shared" si="9"/>
        <v>0</v>
      </c>
      <c r="BD10" s="8">
        <f t="shared" si="10"/>
        <v>0</v>
      </c>
      <c r="BE10" s="8">
        <f t="shared" si="11"/>
        <v>0</v>
      </c>
      <c r="BF10" s="8">
        <f t="shared" si="12"/>
        <v>0</v>
      </c>
      <c r="BG10" s="8">
        <f t="shared" si="13"/>
        <v>0</v>
      </c>
      <c r="BH10" s="8">
        <f t="shared" si="14"/>
        <v>0</v>
      </c>
      <c r="BI10" s="8">
        <f t="shared" si="15"/>
        <v>0</v>
      </c>
      <c r="BJ10" s="8">
        <f t="shared" si="16"/>
        <v>0</v>
      </c>
      <c r="BK10" s="8">
        <f t="shared" si="17"/>
        <v>0</v>
      </c>
      <c r="BL10" s="8">
        <f t="shared" si="18"/>
        <v>0</v>
      </c>
      <c r="BM10" s="8">
        <f t="shared" si="19"/>
        <v>0</v>
      </c>
      <c r="BN10" s="8">
        <f t="shared" si="20"/>
        <v>0</v>
      </c>
      <c r="BO10" s="8">
        <f t="shared" si="21"/>
        <v>0</v>
      </c>
      <c r="BP10" s="8">
        <f t="shared" si="22"/>
        <v>0</v>
      </c>
      <c r="BQ10" s="8">
        <f t="shared" si="23"/>
        <v>0</v>
      </c>
      <c r="BR10" s="8">
        <f t="shared" si="24"/>
        <v>0</v>
      </c>
      <c r="BS10" s="8">
        <f t="shared" si="25"/>
        <v>0</v>
      </c>
      <c r="BT10" s="8">
        <f t="shared" si="26"/>
        <v>0</v>
      </c>
      <c r="BU10" s="8">
        <f t="shared" si="27"/>
        <v>0</v>
      </c>
      <c r="BV10" s="8">
        <f t="shared" si="28"/>
        <v>0</v>
      </c>
      <c r="BW10" s="8">
        <f t="shared" si="29"/>
        <v>0</v>
      </c>
      <c r="BX10" s="8">
        <f t="shared" si="30"/>
        <v>0</v>
      </c>
      <c r="BY10" s="8">
        <f t="shared" si="31"/>
        <v>0</v>
      </c>
      <c r="BZ10" s="8">
        <f t="shared" si="32"/>
        <v>0</v>
      </c>
      <c r="CA10" s="8">
        <f t="shared" si="33"/>
        <v>0</v>
      </c>
      <c r="CB10" s="8">
        <f t="shared" si="34"/>
        <v>0</v>
      </c>
      <c r="CC10" s="8">
        <f t="shared" si="35"/>
        <v>0</v>
      </c>
      <c r="CD10" s="8">
        <f t="shared" si="36"/>
        <v>0</v>
      </c>
      <c r="CE10" s="8">
        <f t="shared" si="37"/>
        <v>0</v>
      </c>
      <c r="CF10" s="8">
        <f t="shared" si="38"/>
        <v>0</v>
      </c>
      <c r="CG10" s="8">
        <f t="shared" si="39"/>
        <v>0</v>
      </c>
      <c r="CH10" s="8">
        <f t="shared" si="40"/>
        <v>0</v>
      </c>
      <c r="CI10" s="8">
        <f t="shared" si="41"/>
        <v>0</v>
      </c>
      <c r="CJ10" s="8">
        <f t="shared" si="42"/>
        <v>0</v>
      </c>
    </row>
    <row r="11" spans="1:88" ht="19.5" customHeight="1" x14ac:dyDescent="0.25">
      <c r="B11" s="1" t="s">
        <v>50</v>
      </c>
      <c r="C11" s="2" t="s">
        <v>51</v>
      </c>
      <c r="D11" s="35" t="s">
        <v>8</v>
      </c>
      <c r="E11" s="35" t="s">
        <v>119</v>
      </c>
      <c r="F11" s="35" t="s">
        <v>119</v>
      </c>
      <c r="G11" s="35" t="s">
        <v>17</v>
      </c>
      <c r="H11" s="36" t="s">
        <v>206</v>
      </c>
      <c r="I11" s="53" t="s">
        <v>263</v>
      </c>
      <c r="J11" s="2"/>
      <c r="K11" s="34" t="s">
        <v>333</v>
      </c>
      <c r="L11" s="35" t="s">
        <v>328</v>
      </c>
      <c r="M11" s="35" t="s">
        <v>329</v>
      </c>
      <c r="N11" s="35" t="s">
        <v>284</v>
      </c>
      <c r="O11" s="35" t="s">
        <v>284</v>
      </c>
      <c r="P11" s="35" t="s">
        <v>316</v>
      </c>
      <c r="Q11" s="35" t="s">
        <v>314</v>
      </c>
      <c r="R11" s="35" t="s">
        <v>305</v>
      </c>
      <c r="S11" s="35" t="s">
        <v>12</v>
      </c>
      <c r="T11" s="35" t="s">
        <v>17</v>
      </c>
      <c r="U11" s="35" t="s">
        <v>284</v>
      </c>
      <c r="V11" s="35" t="s">
        <v>284</v>
      </c>
      <c r="W11" s="35" t="s">
        <v>14</v>
      </c>
      <c r="X11" s="35" t="s">
        <v>261</v>
      </c>
      <c r="Y11" s="35" t="s">
        <v>302</v>
      </c>
      <c r="Z11" s="35" t="s">
        <v>18</v>
      </c>
      <c r="AA11" s="35" t="s">
        <v>22</v>
      </c>
      <c r="AB11" s="35" t="s">
        <v>312</v>
      </c>
      <c r="AC11" s="35" t="s">
        <v>284</v>
      </c>
      <c r="AD11" s="35" t="s">
        <v>284</v>
      </c>
      <c r="AE11" s="35" t="s">
        <v>284</v>
      </c>
      <c r="AF11" s="35" t="s">
        <v>9</v>
      </c>
      <c r="AG11" s="35" t="s">
        <v>9</v>
      </c>
      <c r="AH11" s="35" t="s">
        <v>9</v>
      </c>
      <c r="AI11" s="35" t="s">
        <v>310</v>
      </c>
      <c r="AJ11" s="35" t="s">
        <v>284</v>
      </c>
      <c r="AK11" s="35" t="s">
        <v>261</v>
      </c>
      <c r="AL11" s="35" t="s">
        <v>81</v>
      </c>
      <c r="AM11" s="35"/>
      <c r="AN11" s="35"/>
      <c r="AO11" s="35"/>
      <c r="AP11" s="9">
        <f t="shared" si="5"/>
        <v>10</v>
      </c>
      <c r="AQ11" s="10">
        <f t="shared" si="43"/>
        <v>1</v>
      </c>
      <c r="AR11" s="11">
        <f t="shared" si="6"/>
        <v>0</v>
      </c>
      <c r="AS11" s="8">
        <f t="shared" si="44"/>
        <v>5</v>
      </c>
      <c r="AT11" s="8">
        <f t="shared" si="45"/>
        <v>3</v>
      </c>
      <c r="AU11" s="8">
        <f t="shared" si="46"/>
        <v>10</v>
      </c>
      <c r="AV11" s="8">
        <f t="shared" si="47"/>
        <v>3</v>
      </c>
      <c r="AW11" s="8">
        <f t="shared" si="48"/>
        <v>2</v>
      </c>
      <c r="AX11" s="8">
        <f t="shared" si="49"/>
        <v>2</v>
      </c>
      <c r="AY11" s="8">
        <f t="shared" si="50"/>
        <v>2</v>
      </c>
      <c r="AZ11" s="8">
        <f t="shared" si="51"/>
        <v>4</v>
      </c>
      <c r="BA11" s="8">
        <f t="shared" si="7"/>
        <v>1</v>
      </c>
      <c r="BB11" s="8">
        <f t="shared" si="8"/>
        <v>0</v>
      </c>
      <c r="BC11" s="8">
        <f t="shared" si="9"/>
        <v>0</v>
      </c>
      <c r="BD11" s="8">
        <f t="shared" si="10"/>
        <v>1</v>
      </c>
      <c r="BE11" s="8">
        <f t="shared" si="11"/>
        <v>1</v>
      </c>
      <c r="BF11" s="8">
        <f t="shared" si="12"/>
        <v>1</v>
      </c>
      <c r="BG11" s="8">
        <f t="shared" si="13"/>
        <v>1</v>
      </c>
      <c r="BH11" s="8">
        <f t="shared" si="14"/>
        <v>1</v>
      </c>
      <c r="BI11" s="8">
        <f t="shared" si="15"/>
        <v>0</v>
      </c>
      <c r="BJ11" s="8">
        <f t="shared" si="16"/>
        <v>0</v>
      </c>
      <c r="BK11" s="8">
        <f t="shared" si="17"/>
        <v>1</v>
      </c>
      <c r="BL11" s="8">
        <f t="shared" si="18"/>
        <v>1</v>
      </c>
      <c r="BM11" s="8">
        <f t="shared" si="19"/>
        <v>1</v>
      </c>
      <c r="BN11" s="8">
        <f t="shared" si="20"/>
        <v>1</v>
      </c>
      <c r="BO11" s="8">
        <f t="shared" si="21"/>
        <v>1</v>
      </c>
      <c r="BP11" s="8">
        <f t="shared" si="22"/>
        <v>0</v>
      </c>
      <c r="BQ11" s="8">
        <f t="shared" si="23"/>
        <v>0</v>
      </c>
      <c r="BR11" s="8">
        <f t="shared" si="24"/>
        <v>1</v>
      </c>
      <c r="BS11" s="8">
        <f t="shared" si="25"/>
        <v>0</v>
      </c>
      <c r="BT11" s="8">
        <f t="shared" si="26"/>
        <v>1</v>
      </c>
      <c r="BU11" s="8">
        <f t="shared" si="27"/>
        <v>1</v>
      </c>
      <c r="BV11" s="8">
        <f t="shared" si="28"/>
        <v>1</v>
      </c>
      <c r="BW11" s="8">
        <f t="shared" si="29"/>
        <v>1</v>
      </c>
      <c r="BX11" s="8">
        <f t="shared" si="30"/>
        <v>0</v>
      </c>
      <c r="BY11" s="8">
        <f t="shared" si="31"/>
        <v>0</v>
      </c>
      <c r="BZ11" s="8">
        <f t="shared" si="32"/>
        <v>0</v>
      </c>
      <c r="CA11" s="8">
        <f t="shared" si="33"/>
        <v>1</v>
      </c>
      <c r="CB11" s="8">
        <f t="shared" si="34"/>
        <v>1</v>
      </c>
      <c r="CC11" s="8">
        <f t="shared" si="35"/>
        <v>1</v>
      </c>
      <c r="CD11" s="8">
        <f t="shared" si="36"/>
        <v>1</v>
      </c>
      <c r="CE11" s="8">
        <f t="shared" si="37"/>
        <v>0</v>
      </c>
      <c r="CF11" s="8">
        <f t="shared" si="38"/>
        <v>0</v>
      </c>
      <c r="CG11" s="8">
        <f t="shared" si="39"/>
        <v>0</v>
      </c>
      <c r="CH11" s="8">
        <f t="shared" si="40"/>
        <v>0</v>
      </c>
      <c r="CI11" s="8">
        <f t="shared" si="41"/>
        <v>0</v>
      </c>
      <c r="CJ11" s="8">
        <f t="shared" si="42"/>
        <v>0</v>
      </c>
    </row>
    <row r="12" spans="1:88" ht="19.5" customHeight="1" x14ac:dyDescent="0.25">
      <c r="B12" s="1" t="s">
        <v>52</v>
      </c>
      <c r="C12" s="2" t="s">
        <v>53</v>
      </c>
      <c r="D12" s="35" t="s">
        <v>58</v>
      </c>
      <c r="E12" s="35" t="s">
        <v>12</v>
      </c>
      <c r="F12" s="35" t="s">
        <v>13</v>
      </c>
      <c r="G12" s="35" t="s">
        <v>22</v>
      </c>
      <c r="H12" s="36" t="s">
        <v>22</v>
      </c>
      <c r="I12" s="53"/>
      <c r="J12" s="2"/>
      <c r="K12" s="34" t="s">
        <v>23</v>
      </c>
      <c r="L12" s="35" t="s">
        <v>284</v>
      </c>
      <c r="M12" s="35" t="s">
        <v>284</v>
      </c>
      <c r="N12" s="35" t="s">
        <v>17</v>
      </c>
      <c r="O12" s="35" t="s">
        <v>303</v>
      </c>
      <c r="P12" s="35" t="s">
        <v>305</v>
      </c>
      <c r="Q12" s="35" t="s">
        <v>305</v>
      </c>
      <c r="R12" s="35" t="s">
        <v>261</v>
      </c>
      <c r="S12" s="35" t="s">
        <v>261</v>
      </c>
      <c r="T12" s="35" t="s">
        <v>261</v>
      </c>
      <c r="U12" s="35" t="s">
        <v>316</v>
      </c>
      <c r="V12" s="35" t="s">
        <v>314</v>
      </c>
      <c r="W12" s="35" t="s">
        <v>310</v>
      </c>
      <c r="X12" s="35" t="s">
        <v>312</v>
      </c>
      <c r="Y12" s="35" t="s">
        <v>17</v>
      </c>
      <c r="Z12" s="35" t="s">
        <v>284</v>
      </c>
      <c r="AA12" s="35" t="s">
        <v>284</v>
      </c>
      <c r="AB12" s="35" t="s">
        <v>12</v>
      </c>
      <c r="AC12" s="35" t="s">
        <v>18</v>
      </c>
      <c r="AD12" s="35" t="s">
        <v>23</v>
      </c>
      <c r="AE12" s="35" t="s">
        <v>23</v>
      </c>
      <c r="AF12" s="35" t="s">
        <v>14</v>
      </c>
      <c r="AG12" s="35" t="s">
        <v>284</v>
      </c>
      <c r="AH12" s="35" t="s">
        <v>261</v>
      </c>
      <c r="AI12" s="35" t="s">
        <v>261</v>
      </c>
      <c r="AJ12" s="35" t="s">
        <v>9</v>
      </c>
      <c r="AK12" s="35" t="s">
        <v>9</v>
      </c>
      <c r="AL12" s="35" t="s">
        <v>316</v>
      </c>
      <c r="AM12" s="35"/>
      <c r="AN12" s="35"/>
      <c r="AO12" s="35"/>
      <c r="AP12" s="9">
        <f t="shared" si="5"/>
        <v>10</v>
      </c>
      <c r="AQ12" s="10">
        <f t="shared" si="43"/>
        <v>0</v>
      </c>
      <c r="AR12" s="11">
        <f t="shared" si="6"/>
        <v>0</v>
      </c>
      <c r="AS12" s="8">
        <f t="shared" si="44"/>
        <v>5</v>
      </c>
      <c r="AT12" s="8">
        <f t="shared" si="45"/>
        <v>2</v>
      </c>
      <c r="AU12" s="8">
        <f t="shared" si="46"/>
        <v>11</v>
      </c>
      <c r="AV12" s="8">
        <f t="shared" si="47"/>
        <v>3</v>
      </c>
      <c r="AW12" s="8">
        <f t="shared" si="48"/>
        <v>4</v>
      </c>
      <c r="AX12" s="8">
        <f t="shared" si="49"/>
        <v>3</v>
      </c>
      <c r="AY12" s="8">
        <f t="shared" si="50"/>
        <v>2</v>
      </c>
      <c r="AZ12" s="8">
        <f t="shared" si="51"/>
        <v>5</v>
      </c>
      <c r="BA12" s="8">
        <f t="shared" si="7"/>
        <v>0</v>
      </c>
      <c r="BB12" s="8">
        <f t="shared" si="8"/>
        <v>1</v>
      </c>
      <c r="BC12" s="8">
        <f t="shared" si="9"/>
        <v>1</v>
      </c>
      <c r="BD12" s="8">
        <f t="shared" si="10"/>
        <v>1</v>
      </c>
      <c r="BE12" s="8">
        <f t="shared" si="11"/>
        <v>1</v>
      </c>
      <c r="BF12" s="8">
        <f t="shared" si="12"/>
        <v>1</v>
      </c>
      <c r="BG12" s="8">
        <f t="shared" si="13"/>
        <v>0</v>
      </c>
      <c r="BH12" s="8">
        <f t="shared" si="14"/>
        <v>0</v>
      </c>
      <c r="BI12" s="8">
        <f t="shared" si="15"/>
        <v>1</v>
      </c>
      <c r="BJ12" s="8">
        <f t="shared" si="16"/>
        <v>1</v>
      </c>
      <c r="BK12" s="8">
        <f t="shared" si="17"/>
        <v>1</v>
      </c>
      <c r="BL12" s="8">
        <f t="shared" si="18"/>
        <v>1</v>
      </c>
      <c r="BM12" s="8">
        <f t="shared" si="19"/>
        <v>0</v>
      </c>
      <c r="BN12" s="8">
        <f t="shared" si="20"/>
        <v>0</v>
      </c>
      <c r="BO12" s="8">
        <f t="shared" si="21"/>
        <v>0</v>
      </c>
      <c r="BP12" s="8">
        <f t="shared" si="22"/>
        <v>1</v>
      </c>
      <c r="BQ12" s="8">
        <f t="shared" si="23"/>
        <v>1</v>
      </c>
      <c r="BR12" s="8">
        <f t="shared" si="24"/>
        <v>1</v>
      </c>
      <c r="BS12" s="8">
        <f t="shared" si="25"/>
        <v>1</v>
      </c>
      <c r="BT12" s="8">
        <f t="shared" si="26"/>
        <v>1</v>
      </c>
      <c r="BU12" s="8">
        <f t="shared" si="27"/>
        <v>0</v>
      </c>
      <c r="BV12" s="8">
        <f t="shared" si="28"/>
        <v>0</v>
      </c>
      <c r="BW12" s="8">
        <f t="shared" si="29"/>
        <v>1</v>
      </c>
      <c r="BX12" s="8">
        <f t="shared" si="30"/>
        <v>1</v>
      </c>
      <c r="BY12" s="8">
        <f t="shared" si="31"/>
        <v>1</v>
      </c>
      <c r="BZ12" s="8">
        <f t="shared" si="32"/>
        <v>1</v>
      </c>
      <c r="CA12" s="8">
        <f t="shared" si="33"/>
        <v>1</v>
      </c>
      <c r="CB12" s="8">
        <f t="shared" si="34"/>
        <v>0</v>
      </c>
      <c r="CC12" s="8">
        <f t="shared" si="35"/>
        <v>0</v>
      </c>
      <c r="CD12" s="8">
        <f t="shared" si="36"/>
        <v>0</v>
      </c>
      <c r="CE12" s="8">
        <f t="shared" si="37"/>
        <v>1</v>
      </c>
      <c r="CF12" s="8">
        <f t="shared" si="38"/>
        <v>1</v>
      </c>
      <c r="CG12" s="8">
        <f t="shared" si="39"/>
        <v>1</v>
      </c>
      <c r="CH12" s="8">
        <f t="shared" si="40"/>
        <v>0</v>
      </c>
      <c r="CI12" s="8">
        <f t="shared" si="41"/>
        <v>0</v>
      </c>
      <c r="CJ12" s="8">
        <f t="shared" si="42"/>
        <v>0</v>
      </c>
    </row>
    <row r="13" spans="1:88" ht="19.5" customHeight="1" x14ac:dyDescent="0.25">
      <c r="B13" s="4" t="s">
        <v>54</v>
      </c>
      <c r="C13" s="5" t="s">
        <v>55</v>
      </c>
      <c r="D13" s="38" t="s">
        <v>13</v>
      </c>
      <c r="E13" s="38" t="s">
        <v>23</v>
      </c>
      <c r="F13" s="35" t="s">
        <v>14</v>
      </c>
      <c r="G13" s="38" t="s">
        <v>119</v>
      </c>
      <c r="H13" s="39" t="s">
        <v>23</v>
      </c>
      <c r="I13" s="53" t="s">
        <v>264</v>
      </c>
      <c r="J13" s="2"/>
      <c r="K13" s="37" t="s">
        <v>5</v>
      </c>
      <c r="L13" s="38" t="s">
        <v>305</v>
      </c>
      <c r="M13" s="38" t="s">
        <v>305</v>
      </c>
      <c r="N13" s="38" t="s">
        <v>299</v>
      </c>
      <c r="O13" s="38" t="s">
        <v>329</v>
      </c>
      <c r="P13" s="38" t="s">
        <v>284</v>
      </c>
      <c r="Q13" s="38" t="s">
        <v>261</v>
      </c>
      <c r="R13" s="38" t="s">
        <v>284</v>
      </c>
      <c r="S13" s="38" t="s">
        <v>312</v>
      </c>
      <c r="T13" s="38" t="s">
        <v>310</v>
      </c>
      <c r="U13" s="38" t="s">
        <v>310</v>
      </c>
      <c r="V13" s="38" t="s">
        <v>312</v>
      </c>
      <c r="W13" s="38" t="s">
        <v>284</v>
      </c>
      <c r="X13" s="38" t="s">
        <v>261</v>
      </c>
      <c r="Y13" s="38" t="s">
        <v>5</v>
      </c>
      <c r="Z13" s="38" t="s">
        <v>78</v>
      </c>
      <c r="AA13" s="191" t="s">
        <v>58</v>
      </c>
      <c r="AB13" s="191" t="s">
        <v>58</v>
      </c>
      <c r="AC13" s="38" t="s">
        <v>19</v>
      </c>
      <c r="AD13" s="200" t="s">
        <v>362</v>
      </c>
      <c r="AE13" s="38" t="s">
        <v>284</v>
      </c>
      <c r="AF13" s="38" t="s">
        <v>284</v>
      </c>
      <c r="AG13" s="35" t="s">
        <v>12</v>
      </c>
      <c r="AH13" s="35" t="s">
        <v>22</v>
      </c>
      <c r="AI13" s="35" t="s">
        <v>23</v>
      </c>
      <c r="AJ13" s="184" t="s">
        <v>363</v>
      </c>
      <c r="AK13" s="38" t="s">
        <v>261</v>
      </c>
      <c r="AL13" s="38" t="s">
        <v>5</v>
      </c>
      <c r="AM13" s="35"/>
      <c r="AN13" s="38"/>
      <c r="AO13" s="38"/>
      <c r="AP13" s="75">
        <f t="shared" si="5"/>
        <v>10</v>
      </c>
      <c r="AQ13" s="13">
        <f t="shared" si="43"/>
        <v>1</v>
      </c>
      <c r="AR13" s="14">
        <f t="shared" si="6"/>
        <v>3</v>
      </c>
      <c r="AS13" s="8">
        <f t="shared" si="44"/>
        <v>4</v>
      </c>
      <c r="AT13" s="8">
        <f t="shared" si="45"/>
        <v>0</v>
      </c>
      <c r="AU13" s="8">
        <f t="shared" si="46"/>
        <v>10</v>
      </c>
      <c r="AV13" s="8">
        <f t="shared" si="47"/>
        <v>4</v>
      </c>
      <c r="AW13" s="8">
        <f t="shared" si="48"/>
        <v>2</v>
      </c>
      <c r="AX13" s="8">
        <f t="shared" si="49"/>
        <v>0</v>
      </c>
      <c r="AY13" s="8">
        <f t="shared" si="50"/>
        <v>4</v>
      </c>
      <c r="AZ13" s="8">
        <f t="shared" si="51"/>
        <v>4</v>
      </c>
      <c r="BA13" s="8">
        <f t="shared" si="7"/>
        <v>1</v>
      </c>
      <c r="BB13" s="8">
        <f t="shared" si="8"/>
        <v>1</v>
      </c>
      <c r="BC13" s="8">
        <f t="shared" si="9"/>
        <v>1</v>
      </c>
      <c r="BD13" s="8">
        <f t="shared" si="10"/>
        <v>0</v>
      </c>
      <c r="BE13" s="8">
        <f t="shared" si="11"/>
        <v>1</v>
      </c>
      <c r="BF13" s="8">
        <f t="shared" si="12"/>
        <v>0</v>
      </c>
      <c r="BG13" s="8">
        <f t="shared" si="13"/>
        <v>1</v>
      </c>
      <c r="BH13" s="8">
        <f t="shared" si="14"/>
        <v>1</v>
      </c>
      <c r="BI13" s="8">
        <f t="shared" si="15"/>
        <v>1</v>
      </c>
      <c r="BJ13" s="8">
        <f t="shared" si="16"/>
        <v>1</v>
      </c>
      <c r="BK13" s="8">
        <f t="shared" si="17"/>
        <v>0</v>
      </c>
      <c r="BL13" s="8">
        <f t="shared" si="18"/>
        <v>0</v>
      </c>
      <c r="BM13" s="8">
        <f t="shared" si="19"/>
        <v>0</v>
      </c>
      <c r="BN13" s="8">
        <f t="shared" si="20"/>
        <v>1</v>
      </c>
      <c r="BO13" s="8">
        <f t="shared" si="21"/>
        <v>1</v>
      </c>
      <c r="BP13" s="8">
        <f t="shared" si="22"/>
        <v>1</v>
      </c>
      <c r="BQ13" s="8">
        <f t="shared" si="23"/>
        <v>1</v>
      </c>
      <c r="BR13" s="8">
        <f t="shared" si="24"/>
        <v>0</v>
      </c>
      <c r="BS13" s="8">
        <f t="shared" si="25"/>
        <v>0</v>
      </c>
      <c r="BT13" s="8">
        <f t="shared" si="26"/>
        <v>0</v>
      </c>
      <c r="BU13" s="8">
        <f t="shared" si="27"/>
        <v>0</v>
      </c>
      <c r="BV13" s="8">
        <f t="shared" si="28"/>
        <v>0</v>
      </c>
      <c r="BW13" s="8">
        <f t="shared" si="29"/>
        <v>0</v>
      </c>
      <c r="BX13" s="8">
        <f t="shared" si="30"/>
        <v>1</v>
      </c>
      <c r="BY13" s="8">
        <f t="shared" si="31"/>
        <v>1</v>
      </c>
      <c r="BZ13" s="8">
        <f t="shared" si="32"/>
        <v>0</v>
      </c>
      <c r="CA13" s="8">
        <f t="shared" si="33"/>
        <v>0</v>
      </c>
      <c r="CB13" s="8">
        <f t="shared" si="34"/>
        <v>1</v>
      </c>
      <c r="CC13" s="8">
        <f t="shared" si="35"/>
        <v>1</v>
      </c>
      <c r="CD13" s="8">
        <f t="shared" si="36"/>
        <v>1</v>
      </c>
      <c r="CE13" s="8">
        <f t="shared" si="37"/>
        <v>1</v>
      </c>
      <c r="CF13" s="8">
        <f t="shared" si="38"/>
        <v>0</v>
      </c>
      <c r="CG13" s="8">
        <f t="shared" si="39"/>
        <v>0</v>
      </c>
      <c r="CH13" s="8">
        <f t="shared" si="40"/>
        <v>0</v>
      </c>
      <c r="CI13" s="8">
        <f t="shared" si="41"/>
        <v>0</v>
      </c>
      <c r="CJ13" s="8">
        <f t="shared" si="42"/>
        <v>0</v>
      </c>
    </row>
    <row r="14" spans="1:88" ht="19.5" customHeight="1" x14ac:dyDescent="0.25">
      <c r="B14" s="4" t="s">
        <v>82</v>
      </c>
      <c r="C14" s="5" t="s">
        <v>86</v>
      </c>
      <c r="D14" s="35" t="s">
        <v>14</v>
      </c>
      <c r="E14" s="38" t="s">
        <v>119</v>
      </c>
      <c r="F14" s="41" t="s">
        <v>15</v>
      </c>
      <c r="G14" s="35" t="s">
        <v>14</v>
      </c>
      <c r="H14" s="36" t="s">
        <v>13</v>
      </c>
      <c r="I14" s="53" t="s">
        <v>265</v>
      </c>
      <c r="J14" s="2"/>
      <c r="K14" s="37" t="s">
        <v>312</v>
      </c>
      <c r="L14" s="38" t="s">
        <v>310</v>
      </c>
      <c r="M14" s="38" t="s">
        <v>284</v>
      </c>
      <c r="N14" s="38" t="s">
        <v>284</v>
      </c>
      <c r="O14" s="38" t="s">
        <v>261</v>
      </c>
      <c r="P14" s="38" t="s">
        <v>261</v>
      </c>
      <c r="Q14" s="38" t="s">
        <v>328</v>
      </c>
      <c r="R14" s="38" t="s">
        <v>12</v>
      </c>
      <c r="S14" s="38" t="s">
        <v>17</v>
      </c>
      <c r="T14" s="38" t="s">
        <v>329</v>
      </c>
      <c r="U14" s="38" t="s">
        <v>15</v>
      </c>
      <c r="V14" s="38" t="s">
        <v>284</v>
      </c>
      <c r="W14" s="38" t="s">
        <v>316</v>
      </c>
      <c r="X14" s="38" t="s">
        <v>314</v>
      </c>
      <c r="Y14" s="38" t="s">
        <v>314</v>
      </c>
      <c r="Z14" s="38" t="s">
        <v>316</v>
      </c>
      <c r="AA14" s="38" t="s">
        <v>261</v>
      </c>
      <c r="AB14" s="38" t="s">
        <v>261</v>
      </c>
      <c r="AC14" s="35" t="s">
        <v>23</v>
      </c>
      <c r="AD14" s="38" t="s">
        <v>18</v>
      </c>
      <c r="AE14" s="38" t="s">
        <v>14</v>
      </c>
      <c r="AF14" s="38" t="s">
        <v>22</v>
      </c>
      <c r="AG14" s="38" t="s">
        <v>284</v>
      </c>
      <c r="AH14" s="38" t="s">
        <v>14</v>
      </c>
      <c r="AI14" s="38" t="s">
        <v>16</v>
      </c>
      <c r="AJ14" s="38" t="s">
        <v>14</v>
      </c>
      <c r="AK14" s="35" t="s">
        <v>261</v>
      </c>
      <c r="AL14" s="38" t="s">
        <v>261</v>
      </c>
      <c r="AM14" s="41"/>
      <c r="AN14" s="35"/>
      <c r="AO14" s="35"/>
      <c r="AP14" s="75">
        <f t="shared" si="5"/>
        <v>10</v>
      </c>
      <c r="AQ14" s="16">
        <f t="shared" si="43"/>
        <v>0</v>
      </c>
      <c r="AR14" s="17">
        <f t="shared" si="6"/>
        <v>0</v>
      </c>
      <c r="AS14" s="8">
        <f t="shared" si="44"/>
        <v>5</v>
      </c>
      <c r="AT14" s="8">
        <f t="shared" si="45"/>
        <v>0</v>
      </c>
      <c r="AU14" s="8">
        <f t="shared" si="46"/>
        <v>12</v>
      </c>
      <c r="AV14" s="8">
        <f t="shared" si="47"/>
        <v>5</v>
      </c>
      <c r="AW14" s="8">
        <f t="shared" si="48"/>
        <v>2</v>
      </c>
      <c r="AX14" s="8">
        <f t="shared" si="49"/>
        <v>4</v>
      </c>
      <c r="AY14" s="8">
        <f t="shared" si="50"/>
        <v>2</v>
      </c>
      <c r="AZ14" s="8">
        <f t="shared" si="51"/>
        <v>6</v>
      </c>
      <c r="BA14" s="8">
        <f t="shared" si="7"/>
        <v>1</v>
      </c>
      <c r="BB14" s="8">
        <f t="shared" si="8"/>
        <v>0</v>
      </c>
      <c r="BC14" s="8">
        <f t="shared" si="9"/>
        <v>1</v>
      </c>
      <c r="BD14" s="8">
        <f t="shared" si="10"/>
        <v>1</v>
      </c>
      <c r="BE14" s="8">
        <f t="shared" si="11"/>
        <v>1</v>
      </c>
      <c r="BF14" s="8">
        <f t="shared" si="12"/>
        <v>1</v>
      </c>
      <c r="BG14" s="8">
        <f t="shared" si="13"/>
        <v>1</v>
      </c>
      <c r="BH14" s="8">
        <f t="shared" si="14"/>
        <v>0</v>
      </c>
      <c r="BI14" s="8">
        <f t="shared" si="15"/>
        <v>0</v>
      </c>
      <c r="BJ14" s="8">
        <f t="shared" si="16"/>
        <v>0</v>
      </c>
      <c r="BK14" s="8">
        <f t="shared" si="17"/>
        <v>0</v>
      </c>
      <c r="BL14" s="8">
        <f t="shared" si="18"/>
        <v>1</v>
      </c>
      <c r="BM14" s="8">
        <f t="shared" si="19"/>
        <v>1</v>
      </c>
      <c r="BN14" s="8">
        <f t="shared" si="20"/>
        <v>1</v>
      </c>
      <c r="BO14" s="8">
        <f t="shared" si="21"/>
        <v>1</v>
      </c>
      <c r="BP14" s="8">
        <f t="shared" si="22"/>
        <v>1</v>
      </c>
      <c r="BQ14" s="8">
        <f t="shared" si="23"/>
        <v>0</v>
      </c>
      <c r="BR14" s="8">
        <f t="shared" si="24"/>
        <v>1</v>
      </c>
      <c r="BS14" s="8">
        <f t="shared" si="25"/>
        <v>1</v>
      </c>
      <c r="BT14" s="8">
        <f t="shared" si="26"/>
        <v>1</v>
      </c>
      <c r="BU14" s="8">
        <f t="shared" si="27"/>
        <v>1</v>
      </c>
      <c r="BV14" s="8">
        <f t="shared" si="28"/>
        <v>0</v>
      </c>
      <c r="BW14" s="8">
        <f t="shared" si="29"/>
        <v>0</v>
      </c>
      <c r="BX14" s="8">
        <f t="shared" si="30"/>
        <v>1</v>
      </c>
      <c r="BY14" s="8">
        <f t="shared" si="31"/>
        <v>1</v>
      </c>
      <c r="BZ14" s="8">
        <f t="shared" si="32"/>
        <v>1</v>
      </c>
      <c r="CA14" s="8">
        <f t="shared" si="33"/>
        <v>1</v>
      </c>
      <c r="CB14" s="8">
        <f t="shared" si="34"/>
        <v>0</v>
      </c>
      <c r="CC14" s="8">
        <f t="shared" si="35"/>
        <v>1</v>
      </c>
      <c r="CD14" s="8">
        <f t="shared" si="36"/>
        <v>1</v>
      </c>
      <c r="CE14" s="8">
        <f t="shared" si="37"/>
        <v>1</v>
      </c>
      <c r="CF14" s="8">
        <f t="shared" si="38"/>
        <v>0</v>
      </c>
      <c r="CG14" s="8">
        <f t="shared" si="39"/>
        <v>0</v>
      </c>
      <c r="CH14" s="8">
        <f t="shared" si="40"/>
        <v>0</v>
      </c>
      <c r="CI14" s="8">
        <f t="shared" si="41"/>
        <v>0</v>
      </c>
      <c r="CJ14" s="8">
        <f t="shared" si="42"/>
        <v>0</v>
      </c>
    </row>
    <row r="15" spans="1:88" ht="19.5" customHeight="1" x14ac:dyDescent="0.25">
      <c r="B15" s="1" t="s">
        <v>87</v>
      </c>
      <c r="C15" s="2" t="s">
        <v>88</v>
      </c>
      <c r="D15" s="68" t="s">
        <v>18</v>
      </c>
      <c r="E15" s="35" t="s">
        <v>13</v>
      </c>
      <c r="F15" s="35" t="s">
        <v>200</v>
      </c>
      <c r="G15" s="68" t="s">
        <v>15</v>
      </c>
      <c r="H15" s="69" t="s">
        <v>119</v>
      </c>
      <c r="I15" s="53" t="s">
        <v>266</v>
      </c>
      <c r="J15" s="2"/>
      <c r="K15" s="34" t="s">
        <v>284</v>
      </c>
      <c r="L15" s="35" t="s">
        <v>9</v>
      </c>
      <c r="M15" s="35" t="s">
        <v>9</v>
      </c>
      <c r="N15" s="35" t="s">
        <v>10</v>
      </c>
      <c r="O15" s="35" t="s">
        <v>299</v>
      </c>
      <c r="P15" s="35" t="s">
        <v>284</v>
      </c>
      <c r="Q15" s="35" t="s">
        <v>284</v>
      </c>
      <c r="R15" s="35" t="s">
        <v>284</v>
      </c>
      <c r="S15" s="35" t="s">
        <v>306</v>
      </c>
      <c r="T15" s="35" t="s">
        <v>306</v>
      </c>
      <c r="U15" s="35" t="s">
        <v>14</v>
      </c>
      <c r="V15" s="35" t="s">
        <v>5</v>
      </c>
      <c r="W15" s="35" t="s">
        <v>261</v>
      </c>
      <c r="X15" s="35" t="s">
        <v>261</v>
      </c>
      <c r="Y15" s="35" t="s">
        <v>262</v>
      </c>
      <c r="Z15" s="35" t="s">
        <v>261</v>
      </c>
      <c r="AA15" s="35" t="s">
        <v>12</v>
      </c>
      <c r="AB15" s="35" t="s">
        <v>23</v>
      </c>
      <c r="AC15" s="35" t="s">
        <v>310</v>
      </c>
      <c r="AD15" s="35" t="s">
        <v>312</v>
      </c>
      <c r="AE15" s="35" t="s">
        <v>312</v>
      </c>
      <c r="AF15" s="35" t="s">
        <v>284</v>
      </c>
      <c r="AG15" s="35" t="s">
        <v>284</v>
      </c>
      <c r="AH15" s="35" t="s">
        <v>13</v>
      </c>
      <c r="AI15" s="35" t="s">
        <v>22</v>
      </c>
      <c r="AJ15" s="35" t="s">
        <v>12</v>
      </c>
      <c r="AK15" s="35" t="s">
        <v>312</v>
      </c>
      <c r="AL15" s="35" t="s">
        <v>261</v>
      </c>
      <c r="AM15" s="35"/>
      <c r="AN15" s="68"/>
      <c r="AO15" s="69"/>
      <c r="AP15" s="9">
        <f t="shared" si="5"/>
        <v>10</v>
      </c>
      <c r="AQ15" s="10">
        <f t="shared" si="43"/>
        <v>1</v>
      </c>
      <c r="AR15" s="11">
        <f t="shared" si="6"/>
        <v>1</v>
      </c>
      <c r="AS15" s="8">
        <f t="shared" si="44"/>
        <v>5</v>
      </c>
      <c r="AT15" s="8">
        <f t="shared" si="45"/>
        <v>5</v>
      </c>
      <c r="AU15" s="8">
        <f t="shared" si="46"/>
        <v>7</v>
      </c>
      <c r="AV15" s="8">
        <f t="shared" si="47"/>
        <v>5</v>
      </c>
      <c r="AW15" s="8">
        <f t="shared" si="48"/>
        <v>0</v>
      </c>
      <c r="AX15" s="8">
        <f t="shared" si="49"/>
        <v>0</v>
      </c>
      <c r="AY15" s="8">
        <f t="shared" si="50"/>
        <v>4</v>
      </c>
      <c r="AZ15" s="8">
        <f t="shared" si="51"/>
        <v>4</v>
      </c>
      <c r="BA15" s="8">
        <f t="shared" si="7"/>
        <v>1</v>
      </c>
      <c r="BB15" s="8">
        <f t="shared" si="8"/>
        <v>1</v>
      </c>
      <c r="BC15" s="8">
        <f t="shared" si="9"/>
        <v>1</v>
      </c>
      <c r="BD15" s="8">
        <f t="shared" si="10"/>
        <v>1</v>
      </c>
      <c r="BE15" s="8">
        <f t="shared" si="11"/>
        <v>0</v>
      </c>
      <c r="BF15" s="8">
        <f t="shared" si="12"/>
        <v>0</v>
      </c>
      <c r="BG15" s="8">
        <f t="shared" si="13"/>
        <v>1</v>
      </c>
      <c r="BH15" s="8">
        <f t="shared" si="14"/>
        <v>1</v>
      </c>
      <c r="BI15" s="8">
        <f t="shared" si="15"/>
        <v>1</v>
      </c>
      <c r="BJ15" s="8">
        <f t="shared" si="16"/>
        <v>1</v>
      </c>
      <c r="BK15" s="8">
        <f t="shared" si="17"/>
        <v>0</v>
      </c>
      <c r="BL15" s="8">
        <f t="shared" si="18"/>
        <v>0</v>
      </c>
      <c r="BM15" s="8">
        <f t="shared" si="19"/>
        <v>0</v>
      </c>
      <c r="BN15" s="8">
        <f t="shared" si="20"/>
        <v>1</v>
      </c>
      <c r="BO15" s="8">
        <f t="shared" si="21"/>
        <v>1</v>
      </c>
      <c r="BP15" s="8">
        <f t="shared" si="22"/>
        <v>1</v>
      </c>
      <c r="BQ15" s="8">
        <f t="shared" si="23"/>
        <v>0</v>
      </c>
      <c r="BR15" s="8">
        <f t="shared" si="24"/>
        <v>0</v>
      </c>
      <c r="BS15" s="8">
        <f t="shared" si="25"/>
        <v>0</v>
      </c>
      <c r="BT15" s="8">
        <f t="shared" si="26"/>
        <v>0</v>
      </c>
      <c r="BU15" s="8">
        <f t="shared" si="27"/>
        <v>0</v>
      </c>
      <c r="BV15" s="8">
        <f t="shared" si="28"/>
        <v>1</v>
      </c>
      <c r="BW15" s="8">
        <f t="shared" si="29"/>
        <v>1</v>
      </c>
      <c r="BX15" s="8">
        <f t="shared" si="30"/>
        <v>1</v>
      </c>
      <c r="BY15" s="8">
        <f t="shared" si="31"/>
        <v>1</v>
      </c>
      <c r="BZ15" s="8">
        <f t="shared" si="32"/>
        <v>1</v>
      </c>
      <c r="CA15" s="8">
        <f t="shared" si="33"/>
        <v>0</v>
      </c>
      <c r="CB15" s="8">
        <f t="shared" si="34"/>
        <v>0</v>
      </c>
      <c r="CC15" s="8">
        <f t="shared" si="35"/>
        <v>1</v>
      </c>
      <c r="CD15" s="8">
        <f t="shared" si="36"/>
        <v>1</v>
      </c>
      <c r="CE15" s="8">
        <f t="shared" si="37"/>
        <v>1</v>
      </c>
      <c r="CF15" s="8">
        <f t="shared" si="38"/>
        <v>1</v>
      </c>
      <c r="CG15" s="8">
        <f t="shared" si="39"/>
        <v>0</v>
      </c>
      <c r="CH15" s="8">
        <f t="shared" si="40"/>
        <v>0</v>
      </c>
      <c r="CI15" s="8">
        <f t="shared" si="41"/>
        <v>0</v>
      </c>
      <c r="CJ15" s="8">
        <f t="shared" si="42"/>
        <v>0</v>
      </c>
    </row>
    <row r="16" spans="1:88" ht="18.600000000000001" customHeight="1" x14ac:dyDescent="0.25">
      <c r="B16" s="4" t="s">
        <v>89</v>
      </c>
      <c r="C16" s="5" t="s">
        <v>90</v>
      </c>
      <c r="D16" s="35" t="s">
        <v>15</v>
      </c>
      <c r="E16" s="38" t="s">
        <v>119</v>
      </c>
      <c r="F16" s="38" t="s">
        <v>119</v>
      </c>
      <c r="G16" s="38" t="s">
        <v>23</v>
      </c>
      <c r="H16" s="36" t="s">
        <v>14</v>
      </c>
      <c r="I16" s="154" t="s">
        <v>267</v>
      </c>
      <c r="J16" s="2"/>
      <c r="K16" s="37" t="s">
        <v>16</v>
      </c>
      <c r="L16" s="38" t="s">
        <v>312</v>
      </c>
      <c r="M16" s="38" t="s">
        <v>310</v>
      </c>
      <c r="N16" s="38" t="s">
        <v>284</v>
      </c>
      <c r="O16" s="38" t="s">
        <v>284</v>
      </c>
      <c r="P16" s="38" t="s">
        <v>9</v>
      </c>
      <c r="Q16" s="38" t="s">
        <v>9</v>
      </c>
      <c r="R16" s="38" t="s">
        <v>306</v>
      </c>
      <c r="S16" s="38" t="s">
        <v>14</v>
      </c>
      <c r="T16" s="38" t="s">
        <v>312</v>
      </c>
      <c r="U16" s="38" t="s">
        <v>284</v>
      </c>
      <c r="V16" s="38" t="s">
        <v>284</v>
      </c>
      <c r="W16" s="38" t="s">
        <v>261</v>
      </c>
      <c r="X16" s="38" t="s">
        <v>328</v>
      </c>
      <c r="Y16" s="38" t="s">
        <v>329</v>
      </c>
      <c r="Z16" s="35" t="s">
        <v>13</v>
      </c>
      <c r="AA16" s="38" t="s">
        <v>18</v>
      </c>
      <c r="AB16" s="38" t="s">
        <v>16</v>
      </c>
      <c r="AC16" s="38" t="s">
        <v>284</v>
      </c>
      <c r="AD16" s="38" t="s">
        <v>284</v>
      </c>
      <c r="AE16" s="38" t="s">
        <v>8</v>
      </c>
      <c r="AF16" s="38" t="s">
        <v>310</v>
      </c>
      <c r="AG16" s="38" t="s">
        <v>310</v>
      </c>
      <c r="AH16" s="38" t="s">
        <v>312</v>
      </c>
      <c r="AI16" s="35" t="s">
        <v>13</v>
      </c>
      <c r="AJ16" s="38" t="s">
        <v>284</v>
      </c>
      <c r="AK16" s="35" t="s">
        <v>284</v>
      </c>
      <c r="AL16" s="38" t="s">
        <v>261</v>
      </c>
      <c r="AM16" s="38"/>
      <c r="AN16" s="38"/>
      <c r="AO16" s="35"/>
      <c r="AP16" s="12">
        <f t="shared" si="5"/>
        <v>10</v>
      </c>
      <c r="AQ16" s="13">
        <f t="shared" si="43"/>
        <v>0</v>
      </c>
      <c r="AR16" s="14">
        <f t="shared" si="6"/>
        <v>0</v>
      </c>
      <c r="AS16" s="8">
        <f t="shared" si="44"/>
        <v>5</v>
      </c>
      <c r="AT16" s="8">
        <f t="shared" si="45"/>
        <v>4</v>
      </c>
      <c r="AU16" s="8">
        <f t="shared" si="46"/>
        <v>8</v>
      </c>
      <c r="AV16" s="8">
        <f t="shared" si="47"/>
        <v>3</v>
      </c>
      <c r="AW16" s="8">
        <f t="shared" si="48"/>
        <v>2</v>
      </c>
      <c r="AX16" s="8">
        <f t="shared" si="49"/>
        <v>0</v>
      </c>
      <c r="AY16" s="8">
        <f t="shared" si="50"/>
        <v>6</v>
      </c>
      <c r="AZ16" s="8">
        <f t="shared" si="51"/>
        <v>6</v>
      </c>
      <c r="BA16" s="8">
        <f t="shared" si="7"/>
        <v>1</v>
      </c>
      <c r="BB16" s="8">
        <f t="shared" si="8"/>
        <v>0</v>
      </c>
      <c r="BC16" s="8">
        <f t="shared" si="9"/>
        <v>0</v>
      </c>
      <c r="BD16" s="8">
        <f t="shared" si="10"/>
        <v>1</v>
      </c>
      <c r="BE16" s="8">
        <f t="shared" si="11"/>
        <v>1</v>
      </c>
      <c r="BF16" s="8">
        <f t="shared" si="12"/>
        <v>1</v>
      </c>
      <c r="BG16" s="8">
        <f t="shared" si="13"/>
        <v>1</v>
      </c>
      <c r="BH16" s="8">
        <f t="shared" si="14"/>
        <v>1</v>
      </c>
      <c r="BI16" s="8">
        <f t="shared" si="15"/>
        <v>0</v>
      </c>
      <c r="BJ16" s="8">
        <f t="shared" si="16"/>
        <v>0</v>
      </c>
      <c r="BK16" s="8">
        <f t="shared" si="17"/>
        <v>1</v>
      </c>
      <c r="BL16" s="8">
        <f t="shared" si="18"/>
        <v>1</v>
      </c>
      <c r="BM16" s="8">
        <f t="shared" si="19"/>
        <v>1</v>
      </c>
      <c r="BN16" s="8">
        <f t="shared" si="20"/>
        <v>1</v>
      </c>
      <c r="BO16" s="8">
        <f t="shared" si="21"/>
        <v>1</v>
      </c>
      <c r="BP16" s="8">
        <f t="shared" si="22"/>
        <v>0</v>
      </c>
      <c r="BQ16" s="8">
        <f t="shared" si="23"/>
        <v>0</v>
      </c>
      <c r="BR16" s="8">
        <f t="shared" si="24"/>
        <v>0</v>
      </c>
      <c r="BS16" s="8">
        <f t="shared" si="25"/>
        <v>1</v>
      </c>
      <c r="BT16" s="8">
        <f t="shared" si="26"/>
        <v>1</v>
      </c>
      <c r="BU16" s="8">
        <f t="shared" si="27"/>
        <v>1</v>
      </c>
      <c r="BV16" s="8">
        <f t="shared" si="28"/>
        <v>1</v>
      </c>
      <c r="BW16" s="8">
        <f t="shared" si="29"/>
        <v>1</v>
      </c>
      <c r="BX16" s="8">
        <f t="shared" si="30"/>
        <v>0</v>
      </c>
      <c r="BY16" s="8">
        <f t="shared" si="31"/>
        <v>0</v>
      </c>
      <c r="BZ16" s="8">
        <f t="shared" si="32"/>
        <v>1</v>
      </c>
      <c r="CA16" s="8">
        <f t="shared" si="33"/>
        <v>1</v>
      </c>
      <c r="CB16" s="8">
        <f t="shared" si="34"/>
        <v>1</v>
      </c>
      <c r="CC16" s="8">
        <f t="shared" si="35"/>
        <v>1</v>
      </c>
      <c r="CD16" s="8">
        <f t="shared" si="36"/>
        <v>1</v>
      </c>
      <c r="CE16" s="8">
        <f t="shared" si="37"/>
        <v>0</v>
      </c>
      <c r="CF16" s="8">
        <f t="shared" si="38"/>
        <v>0</v>
      </c>
      <c r="CG16" s="8">
        <f t="shared" si="39"/>
        <v>0</v>
      </c>
      <c r="CH16" s="8">
        <f t="shared" si="40"/>
        <v>0</v>
      </c>
      <c r="CI16" s="8">
        <f t="shared" si="41"/>
        <v>0</v>
      </c>
      <c r="CJ16" s="8">
        <f t="shared" si="42"/>
        <v>0</v>
      </c>
    </row>
    <row r="17" spans="1:88" ht="19.5" customHeight="1" x14ac:dyDescent="0.25">
      <c r="B17" s="4" t="s">
        <v>96</v>
      </c>
      <c r="C17" s="5" t="s">
        <v>60</v>
      </c>
      <c r="D17" s="41" t="s">
        <v>119</v>
      </c>
      <c r="E17" s="35" t="s">
        <v>14</v>
      </c>
      <c r="F17" s="41" t="s">
        <v>16</v>
      </c>
      <c r="G17" s="35" t="s">
        <v>200</v>
      </c>
      <c r="H17" s="42" t="s">
        <v>119</v>
      </c>
      <c r="I17" s="53" t="s">
        <v>268</v>
      </c>
      <c r="J17" s="2"/>
      <c r="K17" s="40" t="s">
        <v>24</v>
      </c>
      <c r="L17" s="41" t="s">
        <v>329</v>
      </c>
      <c r="M17" s="41" t="s">
        <v>333</v>
      </c>
      <c r="N17" s="41" t="s">
        <v>302</v>
      </c>
      <c r="O17" s="41" t="s">
        <v>304</v>
      </c>
      <c r="P17" s="41" t="s">
        <v>284</v>
      </c>
      <c r="Q17" s="41" t="s">
        <v>284</v>
      </c>
      <c r="R17" s="41" t="s">
        <v>10</v>
      </c>
      <c r="S17" s="41" t="s">
        <v>15</v>
      </c>
      <c r="T17" s="41" t="s">
        <v>328</v>
      </c>
      <c r="U17" s="41" t="s">
        <v>12</v>
      </c>
      <c r="V17" s="41" t="s">
        <v>284</v>
      </c>
      <c r="W17" s="41" t="s">
        <v>261</v>
      </c>
      <c r="X17" s="41" t="s">
        <v>284</v>
      </c>
      <c r="Y17" s="41" t="s">
        <v>310</v>
      </c>
      <c r="Z17" s="41" t="s">
        <v>310</v>
      </c>
      <c r="AA17" s="41" t="s">
        <v>312</v>
      </c>
      <c r="AB17" s="35" t="s">
        <v>13</v>
      </c>
      <c r="AC17" s="41" t="s">
        <v>284</v>
      </c>
      <c r="AD17" s="41" t="s">
        <v>284</v>
      </c>
      <c r="AE17" s="35" t="s">
        <v>284</v>
      </c>
      <c r="AF17" s="41" t="s">
        <v>8</v>
      </c>
      <c r="AG17" s="41" t="s">
        <v>18</v>
      </c>
      <c r="AH17" s="41" t="s">
        <v>23</v>
      </c>
      <c r="AI17" s="41" t="s">
        <v>14</v>
      </c>
      <c r="AJ17" s="41" t="s">
        <v>284</v>
      </c>
      <c r="AK17" s="41" t="s">
        <v>284</v>
      </c>
      <c r="AL17" s="35" t="s">
        <v>310</v>
      </c>
      <c r="AM17" s="41"/>
      <c r="AN17" s="35"/>
      <c r="AO17" s="42"/>
      <c r="AP17" s="15">
        <f t="shared" si="5"/>
        <v>10</v>
      </c>
      <c r="AQ17" s="16">
        <f t="shared" si="43"/>
        <v>0</v>
      </c>
      <c r="AR17" s="17">
        <f t="shared" si="6"/>
        <v>0</v>
      </c>
      <c r="AS17" s="8">
        <f t="shared" si="44"/>
        <v>5</v>
      </c>
      <c r="AT17" s="8">
        <f t="shared" si="45"/>
        <v>2</v>
      </c>
      <c r="AU17" s="8">
        <f t="shared" si="46"/>
        <v>12</v>
      </c>
      <c r="AV17" s="8">
        <f t="shared" si="47"/>
        <v>6</v>
      </c>
      <c r="AW17" s="8">
        <f t="shared" si="48"/>
        <v>0</v>
      </c>
      <c r="AX17" s="8">
        <f t="shared" si="49"/>
        <v>0</v>
      </c>
      <c r="AY17" s="8">
        <f t="shared" si="50"/>
        <v>4</v>
      </c>
      <c r="AZ17" s="8">
        <f t="shared" si="51"/>
        <v>4</v>
      </c>
      <c r="BA17" s="8">
        <f t="shared" si="7"/>
        <v>0</v>
      </c>
      <c r="BB17" s="8">
        <f t="shared" si="8"/>
        <v>1</v>
      </c>
      <c r="BC17" s="8">
        <f t="shared" si="9"/>
        <v>1</v>
      </c>
      <c r="BD17" s="8">
        <f t="shared" si="10"/>
        <v>1</v>
      </c>
      <c r="BE17" s="8">
        <f t="shared" si="11"/>
        <v>0</v>
      </c>
      <c r="BF17" s="8">
        <f t="shared" si="12"/>
        <v>1</v>
      </c>
      <c r="BG17" s="8">
        <f t="shared" si="13"/>
        <v>1</v>
      </c>
      <c r="BH17" s="8">
        <f t="shared" si="14"/>
        <v>1</v>
      </c>
      <c r="BI17" s="8">
        <f t="shared" si="15"/>
        <v>1</v>
      </c>
      <c r="BJ17" s="8">
        <f t="shared" si="16"/>
        <v>1</v>
      </c>
      <c r="BK17" s="8">
        <f t="shared" si="17"/>
        <v>0</v>
      </c>
      <c r="BL17" s="8">
        <f t="shared" si="18"/>
        <v>0</v>
      </c>
      <c r="BM17" s="8">
        <f t="shared" si="19"/>
        <v>1</v>
      </c>
      <c r="BN17" s="8">
        <f t="shared" si="20"/>
        <v>1</v>
      </c>
      <c r="BO17" s="8">
        <f t="shared" si="21"/>
        <v>1</v>
      </c>
      <c r="BP17" s="8">
        <f t="shared" si="22"/>
        <v>1</v>
      </c>
      <c r="BQ17" s="8">
        <f t="shared" si="23"/>
        <v>0</v>
      </c>
      <c r="BR17" s="8">
        <f t="shared" si="24"/>
        <v>0</v>
      </c>
      <c r="BS17" s="8">
        <f t="shared" si="25"/>
        <v>0</v>
      </c>
      <c r="BT17" s="8">
        <f t="shared" si="26"/>
        <v>1</v>
      </c>
      <c r="BU17" s="8">
        <f t="shared" si="27"/>
        <v>1</v>
      </c>
      <c r="BV17" s="8">
        <f t="shared" si="28"/>
        <v>1</v>
      </c>
      <c r="BW17" s="8">
        <f t="shared" si="29"/>
        <v>1</v>
      </c>
      <c r="BX17" s="8">
        <f t="shared" si="30"/>
        <v>0</v>
      </c>
      <c r="BY17" s="8">
        <f t="shared" si="31"/>
        <v>0</v>
      </c>
      <c r="BZ17" s="8">
        <f t="shared" si="32"/>
        <v>0</v>
      </c>
      <c r="CA17" s="8">
        <f t="shared" si="33"/>
        <v>1</v>
      </c>
      <c r="CB17" s="8">
        <f t="shared" si="34"/>
        <v>1</v>
      </c>
      <c r="CC17" s="8">
        <f t="shared" si="35"/>
        <v>1</v>
      </c>
      <c r="CD17" s="8">
        <f t="shared" si="36"/>
        <v>1</v>
      </c>
      <c r="CE17" s="8">
        <f t="shared" si="37"/>
        <v>0</v>
      </c>
      <c r="CF17" s="8">
        <f t="shared" si="38"/>
        <v>0</v>
      </c>
      <c r="CG17" s="8">
        <f t="shared" si="39"/>
        <v>1</v>
      </c>
      <c r="CH17" s="8">
        <f t="shared" si="40"/>
        <v>0</v>
      </c>
      <c r="CI17" s="8">
        <f t="shared" si="41"/>
        <v>0</v>
      </c>
      <c r="CJ17" s="8">
        <f t="shared" si="42"/>
        <v>0</v>
      </c>
    </row>
    <row r="18" spans="1:88" ht="19.5" customHeight="1" x14ac:dyDescent="0.25">
      <c r="B18" s="1" t="s">
        <v>97</v>
      </c>
      <c r="C18" s="2" t="s">
        <v>92</v>
      </c>
      <c r="D18" s="68" t="s">
        <v>23</v>
      </c>
      <c r="E18" s="68" t="s">
        <v>15</v>
      </c>
      <c r="F18" s="68" t="s">
        <v>119</v>
      </c>
      <c r="G18" s="68" t="s">
        <v>202</v>
      </c>
      <c r="H18" s="36" t="s">
        <v>15</v>
      </c>
      <c r="I18" s="53" t="s">
        <v>269</v>
      </c>
      <c r="J18" s="2"/>
      <c r="K18" s="67" t="s">
        <v>261</v>
      </c>
      <c r="L18" s="68" t="s">
        <v>314</v>
      </c>
      <c r="M18" s="68" t="s">
        <v>316</v>
      </c>
      <c r="N18" s="68" t="s">
        <v>314</v>
      </c>
      <c r="O18" s="68" t="s">
        <v>284</v>
      </c>
      <c r="P18" s="68" t="s">
        <v>17</v>
      </c>
      <c r="Q18" s="68" t="s">
        <v>299</v>
      </c>
      <c r="R18" s="68" t="s">
        <v>5</v>
      </c>
      <c r="S18" s="68" t="s">
        <v>261</v>
      </c>
      <c r="T18" s="68" t="s">
        <v>284</v>
      </c>
      <c r="U18" s="68" t="s">
        <v>306</v>
      </c>
      <c r="V18" s="68" t="s">
        <v>9</v>
      </c>
      <c r="W18" s="68" t="s">
        <v>305</v>
      </c>
      <c r="X18" s="68" t="s">
        <v>284</v>
      </c>
      <c r="Y18" s="68" t="s">
        <v>261</v>
      </c>
      <c r="Z18" s="68" t="s">
        <v>284</v>
      </c>
      <c r="AA18" s="68" t="s">
        <v>8</v>
      </c>
      <c r="AB18" s="68" t="s">
        <v>9</v>
      </c>
      <c r="AC18" s="68" t="s">
        <v>316</v>
      </c>
      <c r="AD18" s="68" t="s">
        <v>314</v>
      </c>
      <c r="AE18" s="68" t="s">
        <v>284</v>
      </c>
      <c r="AF18" s="68" t="s">
        <v>261</v>
      </c>
      <c r="AG18" s="68" t="s">
        <v>262</v>
      </c>
      <c r="AH18" s="68" t="s">
        <v>261</v>
      </c>
      <c r="AI18" s="68" t="s">
        <v>8</v>
      </c>
      <c r="AJ18" s="68" t="s">
        <v>8</v>
      </c>
      <c r="AK18" s="68" t="s">
        <v>22</v>
      </c>
      <c r="AL18" s="35" t="s">
        <v>12</v>
      </c>
      <c r="AM18" s="68"/>
      <c r="AN18" s="68"/>
      <c r="AO18" s="35"/>
      <c r="AP18" s="9">
        <f t="shared" si="5"/>
        <v>10</v>
      </c>
      <c r="AQ18" s="10">
        <f t="shared" si="43"/>
        <v>1</v>
      </c>
      <c r="AR18" s="11">
        <f t="shared" si="6"/>
        <v>1</v>
      </c>
      <c r="AS18" s="8">
        <f t="shared" si="44"/>
        <v>4</v>
      </c>
      <c r="AT18" s="8">
        <f t="shared" si="45"/>
        <v>6</v>
      </c>
      <c r="AU18" s="8">
        <f t="shared" si="46"/>
        <v>5</v>
      </c>
      <c r="AV18" s="8">
        <f t="shared" si="47"/>
        <v>2</v>
      </c>
      <c r="AW18" s="8">
        <f t="shared" si="48"/>
        <v>2</v>
      </c>
      <c r="AX18" s="8">
        <f t="shared" si="49"/>
        <v>5</v>
      </c>
      <c r="AY18" s="8">
        <f t="shared" si="50"/>
        <v>0</v>
      </c>
      <c r="AZ18" s="8">
        <f t="shared" si="51"/>
        <v>5</v>
      </c>
      <c r="BA18" s="8">
        <f t="shared" si="7"/>
        <v>1</v>
      </c>
      <c r="BB18" s="8">
        <f t="shared" si="8"/>
        <v>1</v>
      </c>
      <c r="BC18" s="8">
        <f t="shared" si="9"/>
        <v>0</v>
      </c>
      <c r="BD18" s="8">
        <f t="shared" si="10"/>
        <v>1</v>
      </c>
      <c r="BE18" s="8">
        <f t="shared" si="11"/>
        <v>1</v>
      </c>
      <c r="BF18" s="8">
        <f t="shared" si="12"/>
        <v>0</v>
      </c>
      <c r="BG18" s="8">
        <f t="shared" si="13"/>
        <v>1</v>
      </c>
      <c r="BH18" s="8">
        <f t="shared" si="14"/>
        <v>1</v>
      </c>
      <c r="BI18" s="8">
        <f t="shared" si="15"/>
        <v>1</v>
      </c>
      <c r="BJ18" s="8">
        <f t="shared" si="16"/>
        <v>0</v>
      </c>
      <c r="BK18" s="8">
        <f t="shared" si="17"/>
        <v>1</v>
      </c>
      <c r="BL18" s="8">
        <f t="shared" si="18"/>
        <v>1</v>
      </c>
      <c r="BM18" s="8">
        <f t="shared" si="19"/>
        <v>0</v>
      </c>
      <c r="BN18" s="8">
        <f t="shared" si="20"/>
        <v>0</v>
      </c>
      <c r="BO18" s="8">
        <f t="shared" si="21"/>
        <v>0</v>
      </c>
      <c r="BP18" s="8">
        <f t="shared" si="22"/>
        <v>1</v>
      </c>
      <c r="BQ18" s="8">
        <f t="shared" si="23"/>
        <v>1</v>
      </c>
      <c r="BR18" s="8">
        <f t="shared" si="24"/>
        <v>1</v>
      </c>
      <c r="BS18" s="8">
        <f t="shared" si="25"/>
        <v>0</v>
      </c>
      <c r="BT18" s="8">
        <f t="shared" si="26"/>
        <v>0</v>
      </c>
      <c r="BU18" s="8">
        <f t="shared" si="27"/>
        <v>0</v>
      </c>
      <c r="BV18" s="8">
        <f t="shared" si="28"/>
        <v>1</v>
      </c>
      <c r="BW18" s="8">
        <f t="shared" si="29"/>
        <v>1</v>
      </c>
      <c r="BX18" s="8">
        <f t="shared" si="30"/>
        <v>1</v>
      </c>
      <c r="BY18" s="8">
        <f t="shared" si="31"/>
        <v>1</v>
      </c>
      <c r="BZ18" s="8">
        <f t="shared" si="32"/>
        <v>0</v>
      </c>
      <c r="CA18" s="8">
        <f t="shared" si="33"/>
        <v>0</v>
      </c>
      <c r="CB18" s="8">
        <f t="shared" si="34"/>
        <v>0</v>
      </c>
      <c r="CC18" s="8">
        <f t="shared" si="35"/>
        <v>0</v>
      </c>
      <c r="CD18" s="8">
        <f t="shared" si="36"/>
        <v>1</v>
      </c>
      <c r="CE18" s="8">
        <f t="shared" si="37"/>
        <v>1</v>
      </c>
      <c r="CF18" s="8">
        <f t="shared" si="38"/>
        <v>1</v>
      </c>
      <c r="CG18" s="8">
        <f t="shared" si="39"/>
        <v>1</v>
      </c>
      <c r="CH18" s="8">
        <f t="shared" si="40"/>
        <v>0</v>
      </c>
      <c r="CI18" s="8">
        <f t="shared" si="41"/>
        <v>0</v>
      </c>
      <c r="CJ18" s="8">
        <f t="shared" si="42"/>
        <v>0</v>
      </c>
    </row>
    <row r="19" spans="1:88" ht="19.5" customHeight="1" x14ac:dyDescent="0.25">
      <c r="B19" s="4" t="s">
        <v>98</v>
      </c>
      <c r="C19" s="5" t="s">
        <v>93</v>
      </c>
      <c r="D19" s="35" t="s">
        <v>200</v>
      </c>
      <c r="E19" s="38" t="s">
        <v>200</v>
      </c>
      <c r="F19" s="35" t="s">
        <v>202</v>
      </c>
      <c r="G19" s="38" t="s">
        <v>119</v>
      </c>
      <c r="H19" s="39" t="s">
        <v>119</v>
      </c>
      <c r="I19" s="53" t="s">
        <v>269</v>
      </c>
      <c r="J19" s="2"/>
      <c r="K19" s="37" t="s">
        <v>314</v>
      </c>
      <c r="L19" s="38" t="s">
        <v>261</v>
      </c>
      <c r="M19" s="38" t="s">
        <v>261</v>
      </c>
      <c r="N19" s="38" t="s">
        <v>316</v>
      </c>
      <c r="O19" s="38" t="s">
        <v>306</v>
      </c>
      <c r="P19" s="38" t="s">
        <v>303</v>
      </c>
      <c r="Q19" s="38" t="s">
        <v>262</v>
      </c>
      <c r="R19" s="38" t="s">
        <v>261</v>
      </c>
      <c r="S19" s="38" t="s">
        <v>284</v>
      </c>
      <c r="T19" s="38" t="s">
        <v>12</v>
      </c>
      <c r="U19" s="38" t="s">
        <v>328</v>
      </c>
      <c r="V19" s="38" t="s">
        <v>12</v>
      </c>
      <c r="W19" s="38" t="s">
        <v>329</v>
      </c>
      <c r="X19" s="38" t="s">
        <v>284</v>
      </c>
      <c r="Y19" s="38" t="s">
        <v>261</v>
      </c>
      <c r="Z19" s="38" t="s">
        <v>314</v>
      </c>
      <c r="AA19" s="38" t="s">
        <v>316</v>
      </c>
      <c r="AB19" s="38" t="s">
        <v>284</v>
      </c>
      <c r="AC19" s="38" t="s">
        <v>312</v>
      </c>
      <c r="AD19" s="38" t="s">
        <v>310</v>
      </c>
      <c r="AE19" s="38" t="s">
        <v>284</v>
      </c>
      <c r="AF19" s="38" t="s">
        <v>261</v>
      </c>
      <c r="AG19" s="38" t="s">
        <v>8</v>
      </c>
      <c r="AH19" s="38" t="s">
        <v>8</v>
      </c>
      <c r="AI19" s="38" t="s">
        <v>200</v>
      </c>
      <c r="AJ19" s="38" t="s">
        <v>18</v>
      </c>
      <c r="AK19" s="38" t="s">
        <v>16</v>
      </c>
      <c r="AL19" s="38" t="s">
        <v>261</v>
      </c>
      <c r="AM19" s="35"/>
      <c r="AN19" s="38"/>
      <c r="AO19" s="39"/>
      <c r="AP19" s="12">
        <f t="shared" si="5"/>
        <v>10</v>
      </c>
      <c r="AQ19" s="13">
        <f>COUNTIF(K19:AO19,"PAID")</f>
        <v>1</v>
      </c>
      <c r="AR19" s="14">
        <f t="shared" si="6"/>
        <v>0</v>
      </c>
      <c r="AS19" s="8">
        <f t="shared" si="44"/>
        <v>5</v>
      </c>
      <c r="AT19" s="8">
        <f t="shared" si="45"/>
        <v>3</v>
      </c>
      <c r="AU19" s="8">
        <f t="shared" si="46"/>
        <v>8</v>
      </c>
      <c r="AV19" s="8">
        <f t="shared" si="47"/>
        <v>4</v>
      </c>
      <c r="AW19" s="8">
        <f t="shared" si="48"/>
        <v>1</v>
      </c>
      <c r="AX19" s="8">
        <f t="shared" si="49"/>
        <v>4</v>
      </c>
      <c r="AY19" s="8">
        <f t="shared" si="50"/>
        <v>2</v>
      </c>
      <c r="AZ19" s="8">
        <f t="shared" si="51"/>
        <v>6</v>
      </c>
      <c r="BA19" s="8">
        <f t="shared" si="7"/>
        <v>1</v>
      </c>
      <c r="BB19" s="8">
        <f t="shared" si="8"/>
        <v>1</v>
      </c>
      <c r="BC19" s="8">
        <f t="shared" si="9"/>
        <v>1</v>
      </c>
      <c r="BD19" s="8">
        <f t="shared" si="10"/>
        <v>0</v>
      </c>
      <c r="BE19" s="8">
        <f t="shared" si="11"/>
        <v>0</v>
      </c>
      <c r="BF19" s="8">
        <f t="shared" si="12"/>
        <v>1</v>
      </c>
      <c r="BG19" s="8">
        <f t="shared" si="13"/>
        <v>0</v>
      </c>
      <c r="BH19" s="8">
        <f t="shared" si="14"/>
        <v>0</v>
      </c>
      <c r="BI19" s="8">
        <f t="shared" si="15"/>
        <v>1</v>
      </c>
      <c r="BJ19" s="8">
        <f t="shared" si="16"/>
        <v>1</v>
      </c>
      <c r="BK19" s="8">
        <f t="shared" si="17"/>
        <v>1</v>
      </c>
      <c r="BL19" s="8">
        <f t="shared" si="18"/>
        <v>0</v>
      </c>
      <c r="BM19" s="8">
        <f t="shared" si="19"/>
        <v>0</v>
      </c>
      <c r="BN19" s="8">
        <f t="shared" si="20"/>
        <v>0</v>
      </c>
      <c r="BO19" s="8">
        <f t="shared" si="21"/>
        <v>1</v>
      </c>
      <c r="BP19" s="8">
        <f t="shared" si="22"/>
        <v>1</v>
      </c>
      <c r="BQ19" s="8">
        <f t="shared" si="23"/>
        <v>1</v>
      </c>
      <c r="BR19" s="8">
        <f t="shared" si="24"/>
        <v>1</v>
      </c>
      <c r="BS19" s="8">
        <f t="shared" si="25"/>
        <v>0</v>
      </c>
      <c r="BT19" s="8">
        <f t="shared" si="26"/>
        <v>0</v>
      </c>
      <c r="BU19" s="8">
        <f t="shared" si="27"/>
        <v>1</v>
      </c>
      <c r="BV19" s="8">
        <f t="shared" si="28"/>
        <v>1</v>
      </c>
      <c r="BW19" s="8">
        <f t="shared" si="29"/>
        <v>0</v>
      </c>
      <c r="BX19" s="8">
        <f t="shared" si="30"/>
        <v>1</v>
      </c>
      <c r="BY19" s="8">
        <f t="shared" si="31"/>
        <v>1</v>
      </c>
      <c r="BZ19" s="8">
        <f t="shared" si="32"/>
        <v>0</v>
      </c>
      <c r="CA19" s="8">
        <f t="shared" si="33"/>
        <v>0</v>
      </c>
      <c r="CB19" s="8">
        <f t="shared" si="34"/>
        <v>1</v>
      </c>
      <c r="CC19" s="8">
        <f t="shared" si="35"/>
        <v>1</v>
      </c>
      <c r="CD19" s="8">
        <f t="shared" si="36"/>
        <v>1</v>
      </c>
      <c r="CE19" s="8">
        <f t="shared" si="37"/>
        <v>1</v>
      </c>
      <c r="CF19" s="8">
        <f t="shared" si="38"/>
        <v>1</v>
      </c>
      <c r="CG19" s="8">
        <f t="shared" si="39"/>
        <v>0</v>
      </c>
      <c r="CH19" s="8">
        <f t="shared" si="40"/>
        <v>0</v>
      </c>
      <c r="CI19" s="8">
        <f t="shared" si="41"/>
        <v>0</v>
      </c>
      <c r="CJ19" s="8">
        <f t="shared" si="42"/>
        <v>0</v>
      </c>
    </row>
    <row r="20" spans="1:88" ht="19.5" customHeight="1" x14ac:dyDescent="0.25">
      <c r="B20" s="4" t="s">
        <v>115</v>
      </c>
      <c r="C20" s="5" t="s">
        <v>116</v>
      </c>
      <c r="D20" s="41" t="s">
        <v>202</v>
      </c>
      <c r="E20" s="38" t="s">
        <v>119</v>
      </c>
      <c r="F20" s="41" t="s">
        <v>119</v>
      </c>
      <c r="G20" s="38" t="s">
        <v>198</v>
      </c>
      <c r="H20" s="39" t="s">
        <v>16</v>
      </c>
      <c r="I20" s="155" t="s">
        <v>270</v>
      </c>
      <c r="J20" s="2"/>
      <c r="K20" s="37" t="s">
        <v>22</v>
      </c>
      <c r="L20" s="41" t="s">
        <v>333</v>
      </c>
      <c r="M20" s="38" t="s">
        <v>17</v>
      </c>
      <c r="N20" s="38" t="s">
        <v>284</v>
      </c>
      <c r="O20" s="38" t="s">
        <v>284</v>
      </c>
      <c r="P20" s="38" t="s">
        <v>306</v>
      </c>
      <c r="Q20" s="38" t="s">
        <v>306</v>
      </c>
      <c r="R20" s="38" t="s">
        <v>261</v>
      </c>
      <c r="S20" s="38" t="s">
        <v>261</v>
      </c>
      <c r="T20" s="38" t="s">
        <v>5</v>
      </c>
      <c r="U20" s="38" t="s">
        <v>262</v>
      </c>
      <c r="V20" s="38" t="s">
        <v>262</v>
      </c>
      <c r="W20" s="38" t="s">
        <v>17</v>
      </c>
      <c r="X20" s="38" t="s">
        <v>12</v>
      </c>
      <c r="Y20" s="38" t="s">
        <v>328</v>
      </c>
      <c r="Z20" s="38" t="s">
        <v>22</v>
      </c>
      <c r="AA20" s="35" t="s">
        <v>13</v>
      </c>
      <c r="AB20" s="38" t="s">
        <v>284</v>
      </c>
      <c r="AC20" s="38" t="s">
        <v>284</v>
      </c>
      <c r="AD20" s="38" t="s">
        <v>284</v>
      </c>
      <c r="AE20" s="38" t="s">
        <v>314</v>
      </c>
      <c r="AF20" s="38" t="s">
        <v>314</v>
      </c>
      <c r="AG20" s="38" t="s">
        <v>316</v>
      </c>
      <c r="AH20" s="38" t="s">
        <v>316</v>
      </c>
      <c r="AI20" s="35" t="s">
        <v>284</v>
      </c>
      <c r="AJ20" s="38" t="s">
        <v>284</v>
      </c>
      <c r="AK20" s="41" t="s">
        <v>316</v>
      </c>
      <c r="AL20" s="38" t="s">
        <v>261</v>
      </c>
      <c r="AM20" s="41"/>
      <c r="AN20" s="38"/>
      <c r="AO20" s="39"/>
      <c r="AP20" s="12">
        <f t="shared" si="5"/>
        <v>10</v>
      </c>
      <c r="AQ20" s="13">
        <f t="shared" si="43"/>
        <v>2</v>
      </c>
      <c r="AR20" s="14">
        <f t="shared" si="6"/>
        <v>1</v>
      </c>
      <c r="AS20" s="8">
        <f t="shared" si="44"/>
        <v>5</v>
      </c>
      <c r="AT20" s="8">
        <f t="shared" si="45"/>
        <v>2</v>
      </c>
      <c r="AU20" s="8">
        <f t="shared" si="46"/>
        <v>8</v>
      </c>
      <c r="AV20" s="8">
        <f t="shared" si="47"/>
        <v>3</v>
      </c>
      <c r="AW20" s="8">
        <f t="shared" si="48"/>
        <v>2</v>
      </c>
      <c r="AX20" s="8">
        <f t="shared" si="49"/>
        <v>5</v>
      </c>
      <c r="AY20" s="8">
        <f t="shared" si="50"/>
        <v>0</v>
      </c>
      <c r="AZ20" s="8">
        <f t="shared" si="51"/>
        <v>5</v>
      </c>
      <c r="BA20" s="8">
        <f t="shared" si="7"/>
        <v>1</v>
      </c>
      <c r="BB20" s="8">
        <f t="shared" si="8"/>
        <v>0</v>
      </c>
      <c r="BC20" s="8">
        <f t="shared" si="9"/>
        <v>0</v>
      </c>
      <c r="BD20" s="8">
        <f t="shared" si="10"/>
        <v>1</v>
      </c>
      <c r="BE20" s="8">
        <f t="shared" si="11"/>
        <v>1</v>
      </c>
      <c r="BF20" s="8">
        <f t="shared" si="12"/>
        <v>1</v>
      </c>
      <c r="BG20" s="8">
        <f t="shared" si="13"/>
        <v>1</v>
      </c>
      <c r="BH20" s="8">
        <f t="shared" si="14"/>
        <v>1</v>
      </c>
      <c r="BI20" s="8">
        <f t="shared" si="15"/>
        <v>0</v>
      </c>
      <c r="BJ20" s="8">
        <f t="shared" si="16"/>
        <v>0</v>
      </c>
      <c r="BK20" s="8">
        <f t="shared" si="17"/>
        <v>1</v>
      </c>
      <c r="BL20" s="8">
        <f t="shared" si="18"/>
        <v>1</v>
      </c>
      <c r="BM20" s="8">
        <f t="shared" si="19"/>
        <v>0</v>
      </c>
      <c r="BN20" s="8">
        <f t="shared" si="20"/>
        <v>0</v>
      </c>
      <c r="BO20" s="8">
        <f t="shared" si="21"/>
        <v>0</v>
      </c>
      <c r="BP20" s="8">
        <f t="shared" si="22"/>
        <v>0</v>
      </c>
      <c r="BQ20" s="8">
        <f t="shared" si="23"/>
        <v>0</v>
      </c>
      <c r="BR20" s="8">
        <f t="shared" si="24"/>
        <v>1</v>
      </c>
      <c r="BS20" s="8">
        <f t="shared" si="25"/>
        <v>1</v>
      </c>
      <c r="BT20" s="8">
        <f t="shared" si="26"/>
        <v>1</v>
      </c>
      <c r="BU20" s="8">
        <f t="shared" si="27"/>
        <v>1</v>
      </c>
      <c r="BV20" s="8">
        <f t="shared" si="28"/>
        <v>1</v>
      </c>
      <c r="BW20" s="8">
        <f t="shared" si="29"/>
        <v>0</v>
      </c>
      <c r="BX20" s="8">
        <f t="shared" si="30"/>
        <v>0</v>
      </c>
      <c r="BY20" s="8">
        <f t="shared" si="31"/>
        <v>0</v>
      </c>
      <c r="BZ20" s="8">
        <f t="shared" si="32"/>
        <v>1</v>
      </c>
      <c r="CA20" s="8">
        <f t="shared" si="33"/>
        <v>1</v>
      </c>
      <c r="CB20" s="8">
        <f t="shared" si="34"/>
        <v>1</v>
      </c>
      <c r="CC20" s="8">
        <f t="shared" si="35"/>
        <v>1</v>
      </c>
      <c r="CD20" s="8">
        <f t="shared" si="36"/>
        <v>0</v>
      </c>
      <c r="CE20" s="8">
        <f t="shared" si="37"/>
        <v>0</v>
      </c>
      <c r="CF20" s="8">
        <f t="shared" si="38"/>
        <v>1</v>
      </c>
      <c r="CG20" s="8">
        <f t="shared" si="39"/>
        <v>0</v>
      </c>
      <c r="CH20" s="8">
        <f t="shared" si="40"/>
        <v>0</v>
      </c>
      <c r="CI20" s="8">
        <f t="shared" si="41"/>
        <v>0</v>
      </c>
      <c r="CJ20" s="8">
        <f t="shared" si="42"/>
        <v>0</v>
      </c>
    </row>
    <row r="21" spans="1:88" ht="19.5" customHeight="1" x14ac:dyDescent="0.25">
      <c r="B21" s="1" t="s">
        <v>117</v>
      </c>
      <c r="C21" s="2" t="s">
        <v>118</v>
      </c>
      <c r="D21" s="68" t="s">
        <v>119</v>
      </c>
      <c r="E21" s="68" t="s">
        <v>8</v>
      </c>
      <c r="F21" s="68" t="s">
        <v>8</v>
      </c>
      <c r="G21" s="68" t="s">
        <v>8</v>
      </c>
      <c r="H21" s="69" t="s">
        <v>8</v>
      </c>
      <c r="I21" s="53"/>
      <c r="J21" s="2"/>
      <c r="K21" s="67" t="s">
        <v>306</v>
      </c>
      <c r="L21" s="68" t="s">
        <v>284</v>
      </c>
      <c r="M21" s="68" t="s">
        <v>284</v>
      </c>
      <c r="N21" s="68" t="s">
        <v>262</v>
      </c>
      <c r="O21" s="68" t="s">
        <v>262</v>
      </c>
      <c r="P21" s="68" t="s">
        <v>310</v>
      </c>
      <c r="Q21" s="68" t="s">
        <v>312</v>
      </c>
      <c r="R21" s="68" t="s">
        <v>312</v>
      </c>
      <c r="S21" s="68" t="s">
        <v>310</v>
      </c>
      <c r="T21" s="68" t="s">
        <v>284</v>
      </c>
      <c r="U21" s="68" t="s">
        <v>284</v>
      </c>
      <c r="V21" s="68" t="s">
        <v>284</v>
      </c>
      <c r="W21" s="68" t="s">
        <v>9</v>
      </c>
      <c r="X21" s="68" t="s">
        <v>9</v>
      </c>
      <c r="Y21" s="68" t="s">
        <v>312</v>
      </c>
      <c r="Z21" s="68" t="s">
        <v>12</v>
      </c>
      <c r="AA21" s="68" t="s">
        <v>284</v>
      </c>
      <c r="AB21" s="68" t="s">
        <v>284</v>
      </c>
      <c r="AC21" s="68" t="s">
        <v>284</v>
      </c>
      <c r="AD21" s="35" t="s">
        <v>22</v>
      </c>
      <c r="AE21" s="68" t="s">
        <v>22</v>
      </c>
      <c r="AF21" s="68" t="s">
        <v>23</v>
      </c>
      <c r="AG21" s="68" t="s">
        <v>19</v>
      </c>
      <c r="AH21" s="35" t="s">
        <v>12</v>
      </c>
      <c r="AI21" s="41" t="s">
        <v>284</v>
      </c>
      <c r="AJ21" s="68" t="s">
        <v>284</v>
      </c>
      <c r="AK21" s="68" t="s">
        <v>8</v>
      </c>
      <c r="AL21" s="68" t="s">
        <v>8</v>
      </c>
      <c r="AM21" s="68"/>
      <c r="AN21" s="68"/>
      <c r="AO21" s="68"/>
      <c r="AP21" s="9">
        <f t="shared" si="5"/>
        <v>10</v>
      </c>
      <c r="AQ21" s="10">
        <f t="shared" si="43"/>
        <v>2</v>
      </c>
      <c r="AR21" s="11">
        <f t="shared" si="6"/>
        <v>0</v>
      </c>
      <c r="AS21" s="8">
        <f t="shared" si="44"/>
        <v>5</v>
      </c>
      <c r="AT21" s="8">
        <f t="shared" si="45"/>
        <v>5</v>
      </c>
      <c r="AU21" s="8">
        <f t="shared" si="46"/>
        <v>6</v>
      </c>
      <c r="AV21" s="8">
        <f t="shared" si="47"/>
        <v>2</v>
      </c>
      <c r="AW21" s="8">
        <f t="shared" si="48"/>
        <v>0</v>
      </c>
      <c r="AX21" s="8">
        <f t="shared" si="49"/>
        <v>0</v>
      </c>
      <c r="AY21" s="8">
        <f t="shared" si="50"/>
        <v>5</v>
      </c>
      <c r="AZ21" s="8">
        <f t="shared" si="51"/>
        <v>5</v>
      </c>
      <c r="BA21" s="8">
        <f t="shared" si="7"/>
        <v>0</v>
      </c>
      <c r="BB21" s="8">
        <f t="shared" si="8"/>
        <v>1</v>
      </c>
      <c r="BC21" s="8">
        <f t="shared" si="9"/>
        <v>1</v>
      </c>
      <c r="BD21" s="8">
        <f t="shared" si="10"/>
        <v>1</v>
      </c>
      <c r="BE21" s="8">
        <f t="shared" si="11"/>
        <v>1</v>
      </c>
      <c r="BF21" s="8">
        <f t="shared" si="12"/>
        <v>1</v>
      </c>
      <c r="BG21" s="8">
        <f t="shared" si="13"/>
        <v>0</v>
      </c>
      <c r="BH21" s="8">
        <f t="shared" si="14"/>
        <v>0</v>
      </c>
      <c r="BI21" s="8">
        <f t="shared" si="15"/>
        <v>0</v>
      </c>
      <c r="BJ21" s="8">
        <f t="shared" si="16"/>
        <v>0</v>
      </c>
      <c r="BK21" s="8">
        <f t="shared" si="17"/>
        <v>1</v>
      </c>
      <c r="BL21" s="8">
        <f t="shared" si="18"/>
        <v>1</v>
      </c>
      <c r="BM21" s="8">
        <f t="shared" si="19"/>
        <v>1</v>
      </c>
      <c r="BN21" s="8">
        <f t="shared" si="20"/>
        <v>1</v>
      </c>
      <c r="BO21" s="8">
        <f t="shared" si="21"/>
        <v>0</v>
      </c>
      <c r="BP21" s="8">
        <f t="shared" si="22"/>
        <v>0</v>
      </c>
      <c r="BQ21" s="8">
        <f t="shared" si="23"/>
        <v>0</v>
      </c>
      <c r="BR21" s="8">
        <f t="shared" si="24"/>
        <v>1</v>
      </c>
      <c r="BS21" s="8">
        <f t="shared" si="25"/>
        <v>1</v>
      </c>
      <c r="BT21" s="8">
        <f t="shared" si="26"/>
        <v>1</v>
      </c>
      <c r="BU21" s="8">
        <f t="shared" si="27"/>
        <v>1</v>
      </c>
      <c r="BV21" s="8">
        <f t="shared" si="28"/>
        <v>0</v>
      </c>
      <c r="BW21" s="8">
        <f t="shared" si="29"/>
        <v>0</v>
      </c>
      <c r="BX21" s="8">
        <f t="shared" si="30"/>
        <v>0</v>
      </c>
      <c r="BY21" s="8">
        <f t="shared" si="31"/>
        <v>1</v>
      </c>
      <c r="BZ21" s="8">
        <f t="shared" si="32"/>
        <v>1</v>
      </c>
      <c r="CA21" s="8">
        <f t="shared" si="33"/>
        <v>1</v>
      </c>
      <c r="CB21" s="8">
        <f t="shared" si="34"/>
        <v>1</v>
      </c>
      <c r="CC21" s="8">
        <f t="shared" si="35"/>
        <v>1</v>
      </c>
      <c r="CD21" s="8">
        <f t="shared" si="36"/>
        <v>0</v>
      </c>
      <c r="CE21" s="8">
        <f t="shared" si="37"/>
        <v>0</v>
      </c>
      <c r="CF21" s="8">
        <f t="shared" si="38"/>
        <v>1</v>
      </c>
      <c r="CG21" s="8">
        <f t="shared" si="39"/>
        <v>1</v>
      </c>
      <c r="CH21" s="8">
        <f t="shared" si="40"/>
        <v>0</v>
      </c>
      <c r="CI21" s="8">
        <f t="shared" si="41"/>
        <v>0</v>
      </c>
      <c r="CJ21" s="8">
        <f t="shared" si="42"/>
        <v>0</v>
      </c>
    </row>
    <row r="22" spans="1:88" ht="19.5" customHeight="1" x14ac:dyDescent="0.25">
      <c r="B22" s="6" t="s">
        <v>99</v>
      </c>
      <c r="C22" s="7" t="s">
        <v>64</v>
      </c>
      <c r="D22" s="41" t="s">
        <v>119</v>
      </c>
      <c r="E22" s="41" t="s">
        <v>119</v>
      </c>
      <c r="F22" s="41" t="s">
        <v>17</v>
      </c>
      <c r="G22" s="41" t="s">
        <v>206</v>
      </c>
      <c r="H22" s="42" t="s">
        <v>17</v>
      </c>
      <c r="I22" s="155"/>
      <c r="J22" s="2"/>
      <c r="K22" s="40" t="s">
        <v>17</v>
      </c>
      <c r="L22" s="41" t="s">
        <v>299</v>
      </c>
      <c r="M22" s="41" t="s">
        <v>284</v>
      </c>
      <c r="N22" s="41" t="s">
        <v>284</v>
      </c>
      <c r="O22" s="41" t="s">
        <v>327</v>
      </c>
      <c r="P22" s="41" t="s">
        <v>329</v>
      </c>
      <c r="Q22" s="41" t="s">
        <v>304</v>
      </c>
      <c r="R22" s="41" t="s">
        <v>78</v>
      </c>
      <c r="S22" s="41" t="s">
        <v>284</v>
      </c>
      <c r="T22" s="41" t="s">
        <v>284</v>
      </c>
      <c r="U22" s="41" t="s">
        <v>284</v>
      </c>
      <c r="V22" s="41" t="s">
        <v>310</v>
      </c>
      <c r="W22" s="41" t="s">
        <v>312</v>
      </c>
      <c r="X22" s="41" t="s">
        <v>310</v>
      </c>
      <c r="Y22" s="41" t="s">
        <v>12</v>
      </c>
      <c r="Z22" s="41" t="s">
        <v>23</v>
      </c>
      <c r="AA22" s="41" t="s">
        <v>284</v>
      </c>
      <c r="AB22" s="41" t="s">
        <v>284</v>
      </c>
      <c r="AC22" s="41" t="s">
        <v>284</v>
      </c>
      <c r="AD22" s="35" t="s">
        <v>12</v>
      </c>
      <c r="AE22" s="41" t="s">
        <v>18</v>
      </c>
      <c r="AF22" s="41" t="s">
        <v>16</v>
      </c>
      <c r="AG22" s="41" t="s">
        <v>312</v>
      </c>
      <c r="AH22" s="41" t="s">
        <v>284</v>
      </c>
      <c r="AI22" s="41" t="s">
        <v>284</v>
      </c>
      <c r="AJ22" s="41" t="s">
        <v>312</v>
      </c>
      <c r="AK22" s="41" t="s">
        <v>23</v>
      </c>
      <c r="AL22" s="35" t="s">
        <v>13</v>
      </c>
      <c r="AM22" s="41"/>
      <c r="AN22" s="41"/>
      <c r="AO22" s="42"/>
      <c r="AP22" s="15">
        <f t="shared" si="5"/>
        <v>10</v>
      </c>
      <c r="AQ22" s="16">
        <f t="shared" si="43"/>
        <v>1</v>
      </c>
      <c r="AR22" s="17">
        <f t="shared" si="6"/>
        <v>0</v>
      </c>
      <c r="AS22" s="8">
        <f t="shared" si="44"/>
        <v>5</v>
      </c>
      <c r="AT22" s="8">
        <f t="shared" si="45"/>
        <v>0</v>
      </c>
      <c r="AU22" s="8">
        <f t="shared" si="46"/>
        <v>12</v>
      </c>
      <c r="AV22" s="8">
        <f t="shared" si="47"/>
        <v>5</v>
      </c>
      <c r="AW22" s="8">
        <f t="shared" si="48"/>
        <v>2</v>
      </c>
      <c r="AX22" s="8">
        <f t="shared" si="49"/>
        <v>0</v>
      </c>
      <c r="AY22" s="8">
        <f t="shared" si="50"/>
        <v>5</v>
      </c>
      <c r="AZ22" s="8">
        <f t="shared" si="51"/>
        <v>5</v>
      </c>
      <c r="BA22" s="8">
        <f t="shared" si="7"/>
        <v>0</v>
      </c>
      <c r="BB22" s="8">
        <f t="shared" si="8"/>
        <v>0</v>
      </c>
      <c r="BC22" s="8">
        <f t="shared" si="9"/>
        <v>1</v>
      </c>
      <c r="BD22" s="8">
        <f t="shared" si="10"/>
        <v>1</v>
      </c>
      <c r="BE22" s="8">
        <f t="shared" si="11"/>
        <v>1</v>
      </c>
      <c r="BF22" s="8">
        <f t="shared" si="12"/>
        <v>1</v>
      </c>
      <c r="BG22" s="8">
        <f t="shared" si="13"/>
        <v>1</v>
      </c>
      <c r="BH22" s="8">
        <f t="shared" si="14"/>
        <v>0</v>
      </c>
      <c r="BI22" s="8">
        <f t="shared" si="15"/>
        <v>0</v>
      </c>
      <c r="BJ22" s="8">
        <f t="shared" si="16"/>
        <v>1</v>
      </c>
      <c r="BK22" s="8">
        <f t="shared" si="17"/>
        <v>1</v>
      </c>
      <c r="BL22" s="8">
        <f t="shared" si="18"/>
        <v>1</v>
      </c>
      <c r="BM22" s="8">
        <f t="shared" si="19"/>
        <v>0</v>
      </c>
      <c r="BN22" s="8">
        <f t="shared" si="20"/>
        <v>0</v>
      </c>
      <c r="BO22" s="8">
        <f t="shared" si="21"/>
        <v>0</v>
      </c>
      <c r="BP22" s="8">
        <f t="shared" si="22"/>
        <v>0</v>
      </c>
      <c r="BQ22" s="8">
        <f t="shared" si="23"/>
        <v>1</v>
      </c>
      <c r="BR22" s="8">
        <f t="shared" si="24"/>
        <v>1</v>
      </c>
      <c r="BS22" s="8">
        <f t="shared" si="25"/>
        <v>1</v>
      </c>
      <c r="BT22" s="8">
        <f t="shared" si="26"/>
        <v>1</v>
      </c>
      <c r="BU22" s="8">
        <f t="shared" si="27"/>
        <v>1</v>
      </c>
      <c r="BV22" s="8">
        <f t="shared" si="28"/>
        <v>0</v>
      </c>
      <c r="BW22" s="8">
        <f t="shared" si="29"/>
        <v>0</v>
      </c>
      <c r="BX22" s="8">
        <f t="shared" si="30"/>
        <v>0</v>
      </c>
      <c r="BY22" s="8">
        <f t="shared" si="31"/>
        <v>1</v>
      </c>
      <c r="BZ22" s="8">
        <f t="shared" si="32"/>
        <v>1</v>
      </c>
      <c r="CA22" s="8">
        <f t="shared" si="33"/>
        <v>1</v>
      </c>
      <c r="CB22" s="8">
        <f t="shared" si="34"/>
        <v>1</v>
      </c>
      <c r="CC22" s="8">
        <f t="shared" si="35"/>
        <v>0</v>
      </c>
      <c r="CD22" s="8">
        <f t="shared" si="36"/>
        <v>0</v>
      </c>
      <c r="CE22" s="8">
        <f t="shared" si="37"/>
        <v>1</v>
      </c>
      <c r="CF22" s="8">
        <f t="shared" si="38"/>
        <v>1</v>
      </c>
      <c r="CG22" s="8">
        <f t="shared" si="39"/>
        <v>1</v>
      </c>
      <c r="CH22" s="8">
        <f t="shared" si="40"/>
        <v>0</v>
      </c>
      <c r="CI22" s="8">
        <f t="shared" si="41"/>
        <v>0</v>
      </c>
      <c r="CJ22" s="8">
        <f t="shared" si="42"/>
        <v>0</v>
      </c>
    </row>
    <row r="23" spans="1:88" ht="19.5" customHeight="1" x14ac:dyDescent="0.25">
      <c r="A23" s="11"/>
      <c r="B23" s="156" t="s">
        <v>138</v>
      </c>
      <c r="C23" s="59" t="s">
        <v>139</v>
      </c>
      <c r="D23" s="41" t="s">
        <v>16</v>
      </c>
      <c r="E23" s="41" t="s">
        <v>119</v>
      </c>
      <c r="F23" s="38" t="s">
        <v>198</v>
      </c>
      <c r="G23" s="41" t="s">
        <v>205</v>
      </c>
      <c r="H23" s="36" t="s">
        <v>200</v>
      </c>
      <c r="I23" s="53" t="s">
        <v>271</v>
      </c>
      <c r="J23" s="2"/>
      <c r="K23" s="37" t="s">
        <v>334</v>
      </c>
      <c r="L23" s="38" t="s">
        <v>302</v>
      </c>
      <c r="M23" s="38" t="s">
        <v>284</v>
      </c>
      <c r="N23" s="38" t="s">
        <v>284</v>
      </c>
      <c r="O23" s="38" t="s">
        <v>316</v>
      </c>
      <c r="P23" s="38" t="s">
        <v>314</v>
      </c>
      <c r="Q23" s="38" t="s">
        <v>261</v>
      </c>
      <c r="R23" s="38" t="s">
        <v>284</v>
      </c>
      <c r="S23" s="38" t="s">
        <v>9</v>
      </c>
      <c r="T23" s="38" t="s">
        <v>11</v>
      </c>
      <c r="U23" s="38" t="s">
        <v>329</v>
      </c>
      <c r="V23" s="35" t="s">
        <v>13</v>
      </c>
      <c r="W23" s="41" t="s">
        <v>284</v>
      </c>
      <c r="X23" s="41" t="s">
        <v>284</v>
      </c>
      <c r="Y23" s="41" t="s">
        <v>284</v>
      </c>
      <c r="Z23" s="41" t="s">
        <v>312</v>
      </c>
      <c r="AA23" s="41" t="s">
        <v>310</v>
      </c>
      <c r="AB23" s="41" t="s">
        <v>310</v>
      </c>
      <c r="AC23" s="41" t="s">
        <v>22</v>
      </c>
      <c r="AD23" s="41" t="s">
        <v>284</v>
      </c>
      <c r="AE23" s="68" t="s">
        <v>284</v>
      </c>
      <c r="AF23" s="35" t="s">
        <v>12</v>
      </c>
      <c r="AG23" s="41" t="s">
        <v>23</v>
      </c>
      <c r="AH23" s="41" t="s">
        <v>19</v>
      </c>
      <c r="AI23" s="41" t="s">
        <v>15</v>
      </c>
      <c r="AJ23" s="41" t="s">
        <v>23</v>
      </c>
      <c r="AK23" s="41" t="s">
        <v>284</v>
      </c>
      <c r="AL23" s="41" t="s">
        <v>9</v>
      </c>
      <c r="AM23" s="38"/>
      <c r="AN23" s="41"/>
      <c r="AO23" s="35"/>
      <c r="AP23" s="15">
        <f t="shared" si="5"/>
        <v>10</v>
      </c>
      <c r="AQ23" s="16">
        <f t="shared" si="43"/>
        <v>0</v>
      </c>
      <c r="AR23" s="17">
        <f t="shared" si="6"/>
        <v>0</v>
      </c>
      <c r="AS23" s="8">
        <f t="shared" si="44"/>
        <v>5</v>
      </c>
      <c r="AT23" s="8">
        <f t="shared" si="45"/>
        <v>3</v>
      </c>
      <c r="AU23" s="8">
        <f t="shared" si="46"/>
        <v>10</v>
      </c>
      <c r="AV23" s="8">
        <f t="shared" si="47"/>
        <v>4</v>
      </c>
      <c r="AW23" s="8">
        <f t="shared" si="48"/>
        <v>0</v>
      </c>
      <c r="AX23" s="8">
        <f t="shared" si="49"/>
        <v>2</v>
      </c>
      <c r="AY23" s="8">
        <f t="shared" si="50"/>
        <v>3</v>
      </c>
      <c r="AZ23" s="8">
        <f t="shared" si="51"/>
        <v>5</v>
      </c>
      <c r="BA23" s="8">
        <f t="shared" si="7"/>
        <v>1</v>
      </c>
      <c r="BB23" s="8">
        <f t="shared" si="8"/>
        <v>0</v>
      </c>
      <c r="BC23" s="8">
        <f t="shared" si="9"/>
        <v>1</v>
      </c>
      <c r="BD23" s="8">
        <f t="shared" si="10"/>
        <v>1</v>
      </c>
      <c r="BE23" s="8">
        <f t="shared" si="11"/>
        <v>1</v>
      </c>
      <c r="BF23" s="8">
        <f t="shared" si="12"/>
        <v>1</v>
      </c>
      <c r="BG23" s="8">
        <f t="shared" si="13"/>
        <v>1</v>
      </c>
      <c r="BH23" s="8">
        <f t="shared" si="14"/>
        <v>0</v>
      </c>
      <c r="BI23" s="8">
        <f t="shared" si="15"/>
        <v>0</v>
      </c>
      <c r="BJ23" s="8">
        <f t="shared" si="16"/>
        <v>1</v>
      </c>
      <c r="BK23" s="8">
        <f t="shared" si="17"/>
        <v>1</v>
      </c>
      <c r="BL23" s="8">
        <f t="shared" si="18"/>
        <v>0</v>
      </c>
      <c r="BM23" s="8">
        <f t="shared" si="19"/>
        <v>0</v>
      </c>
      <c r="BN23" s="8">
        <f t="shared" si="20"/>
        <v>1</v>
      </c>
      <c r="BO23" s="8">
        <f t="shared" si="21"/>
        <v>1</v>
      </c>
      <c r="BP23" s="8">
        <f t="shared" si="22"/>
        <v>1</v>
      </c>
      <c r="BQ23" s="8">
        <f t="shared" si="23"/>
        <v>1</v>
      </c>
      <c r="BR23" s="8">
        <f t="shared" si="24"/>
        <v>0</v>
      </c>
      <c r="BS23" s="8">
        <f t="shared" si="25"/>
        <v>0</v>
      </c>
      <c r="BT23" s="8">
        <f t="shared" si="26"/>
        <v>0</v>
      </c>
      <c r="BU23" s="8">
        <f t="shared" si="27"/>
        <v>1</v>
      </c>
      <c r="BV23" s="8">
        <f t="shared" si="28"/>
        <v>1</v>
      </c>
      <c r="BW23" s="8">
        <f t="shared" si="29"/>
        <v>1</v>
      </c>
      <c r="BX23" s="8">
        <f t="shared" si="30"/>
        <v>1</v>
      </c>
      <c r="BY23" s="8">
        <f t="shared" si="31"/>
        <v>0</v>
      </c>
      <c r="BZ23" s="8">
        <f t="shared" si="32"/>
        <v>0</v>
      </c>
      <c r="CA23" s="8">
        <f t="shared" si="33"/>
        <v>1</v>
      </c>
      <c r="CB23" s="8">
        <f t="shared" si="34"/>
        <v>1</v>
      </c>
      <c r="CC23" s="8">
        <f t="shared" si="35"/>
        <v>1</v>
      </c>
      <c r="CD23" s="8">
        <f t="shared" si="36"/>
        <v>1</v>
      </c>
      <c r="CE23" s="8">
        <f t="shared" si="37"/>
        <v>1</v>
      </c>
      <c r="CF23" s="8">
        <f t="shared" si="38"/>
        <v>0</v>
      </c>
      <c r="CG23" s="8">
        <f t="shared" si="39"/>
        <v>1</v>
      </c>
      <c r="CH23" s="8">
        <f t="shared" si="40"/>
        <v>0</v>
      </c>
      <c r="CI23" s="8">
        <f t="shared" si="41"/>
        <v>0</v>
      </c>
      <c r="CJ23" s="8">
        <f t="shared" si="42"/>
        <v>0</v>
      </c>
    </row>
    <row r="24" spans="1:88" ht="19.5" customHeight="1" x14ac:dyDescent="0.25">
      <c r="A24" s="11"/>
      <c r="B24" s="157" t="s">
        <v>154</v>
      </c>
      <c r="C24" s="158" t="s">
        <v>155</v>
      </c>
      <c r="D24" s="41" t="s">
        <v>58</v>
      </c>
      <c r="E24" s="41" t="s">
        <v>78</v>
      </c>
      <c r="F24" s="41" t="s">
        <v>78</v>
      </c>
      <c r="G24" s="41" t="s">
        <v>78</v>
      </c>
      <c r="H24" s="42" t="s">
        <v>78</v>
      </c>
      <c r="I24" s="53"/>
      <c r="J24" s="2"/>
      <c r="K24" s="37" t="s">
        <v>262</v>
      </c>
      <c r="L24" s="38" t="s">
        <v>261</v>
      </c>
      <c r="M24" s="38" t="s">
        <v>306</v>
      </c>
      <c r="N24" s="38" t="s">
        <v>329</v>
      </c>
      <c r="O24" s="38" t="s">
        <v>302</v>
      </c>
      <c r="P24" s="38" t="s">
        <v>312</v>
      </c>
      <c r="Q24" s="38" t="s">
        <v>310</v>
      </c>
      <c r="R24" s="38" t="s">
        <v>284</v>
      </c>
      <c r="S24" s="38" t="s">
        <v>284</v>
      </c>
      <c r="T24" s="38" t="s">
        <v>284</v>
      </c>
      <c r="U24" s="38" t="s">
        <v>9</v>
      </c>
      <c r="V24" s="38" t="s">
        <v>306</v>
      </c>
      <c r="W24" s="38" t="s">
        <v>314</v>
      </c>
      <c r="X24" s="38" t="s">
        <v>316</v>
      </c>
      <c r="Y24" s="41" t="s">
        <v>284</v>
      </c>
      <c r="Z24" s="41" t="s">
        <v>284</v>
      </c>
      <c r="AA24" s="41" t="s">
        <v>15</v>
      </c>
      <c r="AB24" s="41" t="s">
        <v>78</v>
      </c>
      <c r="AC24" s="41" t="s">
        <v>78</v>
      </c>
      <c r="AD24" s="41" t="s">
        <v>78</v>
      </c>
      <c r="AE24" s="41" t="s">
        <v>78</v>
      </c>
      <c r="AF24" s="41" t="s">
        <v>284</v>
      </c>
      <c r="AG24" s="38" t="s">
        <v>284</v>
      </c>
      <c r="AH24" s="38" t="s">
        <v>16</v>
      </c>
      <c r="AI24" s="38" t="s">
        <v>18</v>
      </c>
      <c r="AJ24" s="35" t="s">
        <v>13</v>
      </c>
      <c r="AK24" s="38" t="s">
        <v>284</v>
      </c>
      <c r="AL24" s="41" t="s">
        <v>261</v>
      </c>
      <c r="AM24" s="41"/>
      <c r="AN24" s="41"/>
      <c r="AO24" s="41"/>
      <c r="AP24" s="15">
        <f t="shared" si="5"/>
        <v>10</v>
      </c>
      <c r="AQ24" s="16">
        <f t="shared" si="43"/>
        <v>5</v>
      </c>
      <c r="AR24" s="17">
        <f t="shared" si="6"/>
        <v>0</v>
      </c>
      <c r="AS24" s="8">
        <f t="shared" si="44"/>
        <v>5</v>
      </c>
      <c r="AT24" s="8">
        <f t="shared" si="45"/>
        <v>3</v>
      </c>
      <c r="AU24" s="8">
        <f t="shared" si="46"/>
        <v>6</v>
      </c>
      <c r="AV24" s="8">
        <f t="shared" si="47"/>
        <v>2</v>
      </c>
      <c r="AW24" s="8">
        <f t="shared" si="48"/>
        <v>1</v>
      </c>
      <c r="AX24" s="8">
        <f t="shared" si="49"/>
        <v>2</v>
      </c>
      <c r="AY24" s="8">
        <f t="shared" si="50"/>
        <v>2</v>
      </c>
      <c r="AZ24" s="8">
        <f t="shared" si="51"/>
        <v>4</v>
      </c>
      <c r="BA24" s="8">
        <f t="shared" si="7"/>
        <v>0</v>
      </c>
      <c r="BB24" s="8">
        <f t="shared" si="8"/>
        <v>0</v>
      </c>
      <c r="BC24" s="8">
        <f t="shared" si="9"/>
        <v>0</v>
      </c>
      <c r="BD24" s="8">
        <f t="shared" si="10"/>
        <v>0</v>
      </c>
      <c r="BE24" s="8">
        <f t="shared" si="11"/>
        <v>0</v>
      </c>
      <c r="BF24" s="8">
        <f t="shared" si="12"/>
        <v>0</v>
      </c>
      <c r="BG24" s="8">
        <f t="shared" si="13"/>
        <v>0</v>
      </c>
      <c r="BH24" s="8">
        <f t="shared" si="14"/>
        <v>1</v>
      </c>
      <c r="BI24" s="8">
        <f t="shared" si="15"/>
        <v>1</v>
      </c>
      <c r="BJ24" s="8">
        <f t="shared" si="16"/>
        <v>1</v>
      </c>
      <c r="BK24" s="8">
        <f t="shared" si="17"/>
        <v>1</v>
      </c>
      <c r="BL24" s="8">
        <f t="shared" si="18"/>
        <v>1</v>
      </c>
      <c r="BM24" s="8">
        <f t="shared" si="19"/>
        <v>0</v>
      </c>
      <c r="BN24" s="8">
        <f t="shared" si="20"/>
        <v>0</v>
      </c>
      <c r="BO24" s="8">
        <f t="shared" si="21"/>
        <v>0</v>
      </c>
      <c r="BP24" s="8">
        <f t="shared" si="22"/>
        <v>1</v>
      </c>
      <c r="BQ24" s="8">
        <f t="shared" si="23"/>
        <v>1</v>
      </c>
      <c r="BR24" s="8">
        <f t="shared" si="24"/>
        <v>1</v>
      </c>
      <c r="BS24" s="8">
        <f t="shared" si="25"/>
        <v>1</v>
      </c>
      <c r="BT24" s="8">
        <f t="shared" si="26"/>
        <v>0</v>
      </c>
      <c r="BU24" s="8">
        <f t="shared" si="27"/>
        <v>0</v>
      </c>
      <c r="BV24" s="8">
        <f t="shared" si="28"/>
        <v>1</v>
      </c>
      <c r="BW24" s="8">
        <f t="shared" si="29"/>
        <v>0</v>
      </c>
      <c r="BX24" s="8">
        <f t="shared" si="30"/>
        <v>0</v>
      </c>
      <c r="BY24" s="8">
        <f t="shared" si="31"/>
        <v>0</v>
      </c>
      <c r="BZ24" s="8">
        <f t="shared" si="32"/>
        <v>0</v>
      </c>
      <c r="CA24" s="8">
        <f t="shared" si="33"/>
        <v>0</v>
      </c>
      <c r="CB24" s="8">
        <f t="shared" si="34"/>
        <v>0</v>
      </c>
      <c r="CC24" s="8">
        <f t="shared" si="35"/>
        <v>1</v>
      </c>
      <c r="CD24" s="8">
        <f t="shared" si="36"/>
        <v>1</v>
      </c>
      <c r="CE24" s="8">
        <f t="shared" si="37"/>
        <v>1</v>
      </c>
      <c r="CF24" s="8">
        <f t="shared" si="38"/>
        <v>0</v>
      </c>
      <c r="CG24" s="8">
        <f t="shared" si="39"/>
        <v>0</v>
      </c>
      <c r="CH24" s="8">
        <f t="shared" si="40"/>
        <v>0</v>
      </c>
      <c r="CI24" s="8">
        <f t="shared" si="41"/>
        <v>0</v>
      </c>
      <c r="CJ24" s="8">
        <f t="shared" si="42"/>
        <v>0</v>
      </c>
    </row>
    <row r="25" spans="1:88" ht="19.5" customHeight="1" x14ac:dyDescent="0.25">
      <c r="A25" s="11"/>
      <c r="B25" s="157" t="s">
        <v>156</v>
      </c>
      <c r="C25" s="158" t="s">
        <v>157</v>
      </c>
      <c r="D25" s="41" t="s">
        <v>22</v>
      </c>
      <c r="E25" s="35" t="s">
        <v>202</v>
      </c>
      <c r="F25" s="35" t="s">
        <v>206</v>
      </c>
      <c r="G25" s="41" t="s">
        <v>16</v>
      </c>
      <c r="H25" s="42" t="s">
        <v>202</v>
      </c>
      <c r="I25" s="53"/>
      <c r="J25" s="2"/>
      <c r="K25" s="37" t="s">
        <v>284</v>
      </c>
      <c r="L25" s="38" t="s">
        <v>316</v>
      </c>
      <c r="M25" s="38" t="s">
        <v>314</v>
      </c>
      <c r="N25" s="38" t="s">
        <v>312</v>
      </c>
      <c r="O25" s="38" t="s">
        <v>310</v>
      </c>
      <c r="P25" s="38" t="s">
        <v>261</v>
      </c>
      <c r="Q25" s="38" t="s">
        <v>301</v>
      </c>
      <c r="R25" s="38" t="s">
        <v>328</v>
      </c>
      <c r="S25" s="38" t="s">
        <v>13</v>
      </c>
      <c r="T25" s="38" t="s">
        <v>14</v>
      </c>
      <c r="U25" s="38" t="s">
        <v>302</v>
      </c>
      <c r="V25" s="38" t="s">
        <v>284</v>
      </c>
      <c r="W25" s="41" t="s">
        <v>284</v>
      </c>
      <c r="X25" s="41" t="s">
        <v>306</v>
      </c>
      <c r="Y25" s="41" t="s">
        <v>9</v>
      </c>
      <c r="Z25" s="41" t="s">
        <v>261</v>
      </c>
      <c r="AA25" s="41" t="s">
        <v>261</v>
      </c>
      <c r="AB25" s="41" t="s">
        <v>5</v>
      </c>
      <c r="AC25" s="41" t="s">
        <v>262</v>
      </c>
      <c r="AD25" s="41" t="s">
        <v>261</v>
      </c>
      <c r="AE25" s="35" t="s">
        <v>78</v>
      </c>
      <c r="AF25" s="41" t="s">
        <v>19</v>
      </c>
      <c r="AG25" s="41" t="s">
        <v>16</v>
      </c>
      <c r="AH25" s="41" t="s">
        <v>310</v>
      </c>
      <c r="AI25" s="41" t="s">
        <v>312</v>
      </c>
      <c r="AJ25" s="41" t="s">
        <v>284</v>
      </c>
      <c r="AK25" s="41" t="s">
        <v>261</v>
      </c>
      <c r="AL25" s="35" t="s">
        <v>261</v>
      </c>
      <c r="AM25" s="35"/>
      <c r="AN25" s="41"/>
      <c r="AO25" s="42"/>
      <c r="AP25" s="15">
        <f t="shared" si="5"/>
        <v>10</v>
      </c>
      <c r="AQ25" s="16">
        <f t="shared" si="43"/>
        <v>2</v>
      </c>
      <c r="AR25" s="17">
        <f t="shared" si="6"/>
        <v>1</v>
      </c>
      <c r="AS25" s="8">
        <f t="shared" si="44"/>
        <v>5</v>
      </c>
      <c r="AT25" s="8">
        <f t="shared" si="45"/>
        <v>2</v>
      </c>
      <c r="AU25" s="8">
        <f t="shared" si="46"/>
        <v>7</v>
      </c>
      <c r="AV25" s="8">
        <f t="shared" si="47"/>
        <v>3</v>
      </c>
      <c r="AW25" s="8">
        <f t="shared" si="48"/>
        <v>1</v>
      </c>
      <c r="AX25" s="8">
        <f t="shared" si="49"/>
        <v>2</v>
      </c>
      <c r="AY25" s="8">
        <f t="shared" si="50"/>
        <v>4</v>
      </c>
      <c r="AZ25" s="8">
        <f t="shared" si="51"/>
        <v>6</v>
      </c>
      <c r="BA25" s="8">
        <f t="shared" si="7"/>
        <v>1</v>
      </c>
      <c r="BB25" s="8">
        <f t="shared" si="8"/>
        <v>1</v>
      </c>
      <c r="BC25" s="8">
        <f t="shared" si="9"/>
        <v>1</v>
      </c>
      <c r="BD25" s="8">
        <f t="shared" si="10"/>
        <v>1</v>
      </c>
      <c r="BE25" s="8">
        <f t="shared" si="11"/>
        <v>1</v>
      </c>
      <c r="BF25" s="8">
        <f t="shared" si="12"/>
        <v>0</v>
      </c>
      <c r="BG25" s="8">
        <f t="shared" si="13"/>
        <v>1</v>
      </c>
      <c r="BH25" s="8">
        <f t="shared" si="14"/>
        <v>1</v>
      </c>
      <c r="BI25" s="8">
        <f t="shared" si="15"/>
        <v>1</v>
      </c>
      <c r="BJ25" s="8">
        <f t="shared" si="16"/>
        <v>1</v>
      </c>
      <c r="BK25" s="8">
        <f t="shared" si="17"/>
        <v>0</v>
      </c>
      <c r="BL25" s="8">
        <f t="shared" si="18"/>
        <v>1</v>
      </c>
      <c r="BM25" s="8">
        <f t="shared" si="19"/>
        <v>1</v>
      </c>
      <c r="BN25" s="8">
        <f t="shared" si="20"/>
        <v>1</v>
      </c>
      <c r="BO25" s="8">
        <f t="shared" si="21"/>
        <v>1</v>
      </c>
      <c r="BP25" s="8">
        <f t="shared" si="22"/>
        <v>1</v>
      </c>
      <c r="BQ25" s="8">
        <f t="shared" si="23"/>
        <v>0</v>
      </c>
      <c r="BR25" s="8">
        <f t="shared" si="24"/>
        <v>0</v>
      </c>
      <c r="BS25" s="8">
        <f t="shared" si="25"/>
        <v>1</v>
      </c>
      <c r="BT25" s="8">
        <f t="shared" si="26"/>
        <v>1</v>
      </c>
      <c r="BU25" s="8">
        <f t="shared" si="27"/>
        <v>0</v>
      </c>
      <c r="BV25" s="8">
        <f t="shared" si="28"/>
        <v>0</v>
      </c>
      <c r="BW25" s="8">
        <f t="shared" si="29"/>
        <v>0</v>
      </c>
      <c r="BX25" s="8">
        <f t="shared" si="30"/>
        <v>0</v>
      </c>
      <c r="BY25" s="8">
        <f t="shared" si="31"/>
        <v>0</v>
      </c>
      <c r="BZ25" s="8">
        <f t="shared" si="32"/>
        <v>0</v>
      </c>
      <c r="CA25" s="8">
        <f t="shared" si="33"/>
        <v>1</v>
      </c>
      <c r="CB25" s="8">
        <f t="shared" si="34"/>
        <v>1</v>
      </c>
      <c r="CC25" s="8">
        <f t="shared" si="35"/>
        <v>1</v>
      </c>
      <c r="CD25" s="8">
        <f t="shared" si="36"/>
        <v>1</v>
      </c>
      <c r="CE25" s="8">
        <f t="shared" si="37"/>
        <v>0</v>
      </c>
      <c r="CF25" s="8">
        <f t="shared" si="38"/>
        <v>0</v>
      </c>
      <c r="CG25" s="8">
        <f t="shared" si="39"/>
        <v>0</v>
      </c>
      <c r="CH25" s="8">
        <f t="shared" si="40"/>
        <v>0</v>
      </c>
      <c r="CI25" s="8">
        <f t="shared" si="41"/>
        <v>0</v>
      </c>
      <c r="CJ25" s="8">
        <f t="shared" si="42"/>
        <v>0</v>
      </c>
    </row>
    <row r="26" spans="1:88" ht="19.5" customHeight="1" x14ac:dyDescent="0.25">
      <c r="A26" s="11"/>
      <c r="B26" s="157" t="s">
        <v>158</v>
      </c>
      <c r="C26" s="158" t="s">
        <v>159</v>
      </c>
      <c r="D26" s="41" t="s">
        <v>17</v>
      </c>
      <c r="E26" s="41" t="s">
        <v>198</v>
      </c>
      <c r="F26" s="41" t="s">
        <v>119</v>
      </c>
      <c r="G26" s="41" t="s">
        <v>10</v>
      </c>
      <c r="H26" s="39" t="s">
        <v>10</v>
      </c>
      <c r="I26" s="53"/>
      <c r="J26" s="2"/>
      <c r="K26" s="37" t="s">
        <v>9</v>
      </c>
      <c r="L26" s="38" t="s">
        <v>304</v>
      </c>
      <c r="M26" s="38" t="s">
        <v>302</v>
      </c>
      <c r="N26" s="38" t="s">
        <v>284</v>
      </c>
      <c r="O26" s="38" t="s">
        <v>284</v>
      </c>
      <c r="P26" s="38" t="s">
        <v>261</v>
      </c>
      <c r="Q26" s="38" t="s">
        <v>316</v>
      </c>
      <c r="R26" s="38" t="s">
        <v>316</v>
      </c>
      <c r="S26" s="38" t="s">
        <v>314</v>
      </c>
      <c r="T26" s="38" t="s">
        <v>314</v>
      </c>
      <c r="U26" s="41" t="s">
        <v>261</v>
      </c>
      <c r="V26" s="41" t="s">
        <v>261</v>
      </c>
      <c r="W26" s="41" t="s">
        <v>306</v>
      </c>
      <c r="X26" s="41" t="s">
        <v>305</v>
      </c>
      <c r="Y26" s="35" t="s">
        <v>13</v>
      </c>
      <c r="Z26" s="41" t="s">
        <v>261</v>
      </c>
      <c r="AA26" s="41" t="s">
        <v>284</v>
      </c>
      <c r="AB26" s="41" t="s">
        <v>284</v>
      </c>
      <c r="AC26" s="41" t="s">
        <v>314</v>
      </c>
      <c r="AD26" s="41" t="s">
        <v>9</v>
      </c>
      <c r="AE26" s="41" t="s">
        <v>316</v>
      </c>
      <c r="AF26" s="41" t="s">
        <v>21</v>
      </c>
      <c r="AG26" s="41" t="s">
        <v>261</v>
      </c>
      <c r="AH26" s="41" t="s">
        <v>261</v>
      </c>
      <c r="AI26" s="41" t="s">
        <v>5</v>
      </c>
      <c r="AJ26" s="41" t="s">
        <v>262</v>
      </c>
      <c r="AK26" s="41" t="s">
        <v>262</v>
      </c>
      <c r="AL26" s="41" t="s">
        <v>312</v>
      </c>
      <c r="AM26" s="41"/>
      <c r="AN26" s="41"/>
      <c r="AO26" s="38"/>
      <c r="AP26" s="15">
        <f t="shared" si="5"/>
        <v>10</v>
      </c>
      <c r="AQ26" s="16">
        <f t="shared" si="43"/>
        <v>2</v>
      </c>
      <c r="AR26" s="17">
        <f t="shared" si="6"/>
        <v>1</v>
      </c>
      <c r="AS26" s="8">
        <f t="shared" si="44"/>
        <v>5</v>
      </c>
      <c r="AT26" s="8">
        <f t="shared" si="45"/>
        <v>3</v>
      </c>
      <c r="AU26" s="8">
        <f t="shared" si="46"/>
        <v>5</v>
      </c>
      <c r="AV26" s="8">
        <f t="shared" si="47"/>
        <v>2</v>
      </c>
      <c r="AW26" s="8">
        <f t="shared" si="48"/>
        <v>1</v>
      </c>
      <c r="AX26" s="8">
        <f t="shared" si="49"/>
        <v>6</v>
      </c>
      <c r="AY26" s="8">
        <f t="shared" si="50"/>
        <v>1</v>
      </c>
      <c r="AZ26" s="8">
        <f t="shared" si="51"/>
        <v>7</v>
      </c>
      <c r="BA26" s="8">
        <f t="shared" si="7"/>
        <v>1</v>
      </c>
      <c r="BB26" s="8">
        <f t="shared" si="8"/>
        <v>1</v>
      </c>
      <c r="BC26" s="8">
        <f t="shared" si="9"/>
        <v>0</v>
      </c>
      <c r="BD26" s="8">
        <f t="shared" si="10"/>
        <v>1</v>
      </c>
      <c r="BE26" s="8">
        <f t="shared" si="11"/>
        <v>1</v>
      </c>
      <c r="BF26" s="8">
        <f t="shared" si="12"/>
        <v>1</v>
      </c>
      <c r="BG26" s="8">
        <f t="shared" si="13"/>
        <v>1</v>
      </c>
      <c r="BH26" s="8">
        <f t="shared" si="14"/>
        <v>1</v>
      </c>
      <c r="BI26" s="8">
        <f t="shared" si="15"/>
        <v>0</v>
      </c>
      <c r="BJ26" s="8">
        <f t="shared" si="16"/>
        <v>0</v>
      </c>
      <c r="BK26" s="8">
        <f t="shared" si="17"/>
        <v>0</v>
      </c>
      <c r="BL26" s="8">
        <f t="shared" si="18"/>
        <v>1</v>
      </c>
      <c r="BM26" s="8">
        <f t="shared" si="19"/>
        <v>1</v>
      </c>
      <c r="BN26" s="8">
        <f t="shared" si="20"/>
        <v>1</v>
      </c>
      <c r="BO26" s="8">
        <f t="shared" si="21"/>
        <v>1</v>
      </c>
      <c r="BP26" s="8">
        <f t="shared" si="22"/>
        <v>0</v>
      </c>
      <c r="BQ26" s="8">
        <f t="shared" si="23"/>
        <v>0</v>
      </c>
      <c r="BR26" s="8">
        <f t="shared" si="24"/>
        <v>1</v>
      </c>
      <c r="BS26" s="8">
        <f t="shared" si="25"/>
        <v>1</v>
      </c>
      <c r="BT26" s="8">
        <f t="shared" si="26"/>
        <v>1</v>
      </c>
      <c r="BU26" s="8">
        <f t="shared" si="27"/>
        <v>0</v>
      </c>
      <c r="BV26" s="8">
        <f t="shared" si="28"/>
        <v>0</v>
      </c>
      <c r="BW26" s="8">
        <f t="shared" si="29"/>
        <v>0</v>
      </c>
      <c r="BX26" s="8">
        <f t="shared" si="30"/>
        <v>1</v>
      </c>
      <c r="BY26" s="8">
        <f t="shared" si="31"/>
        <v>1</v>
      </c>
      <c r="BZ26" s="8">
        <f t="shared" si="32"/>
        <v>1</v>
      </c>
      <c r="CA26" s="8">
        <f t="shared" si="33"/>
        <v>1</v>
      </c>
      <c r="CB26" s="8">
        <f t="shared" si="34"/>
        <v>0</v>
      </c>
      <c r="CC26" s="8">
        <f t="shared" si="35"/>
        <v>0</v>
      </c>
      <c r="CD26" s="8">
        <f t="shared" si="36"/>
        <v>0</v>
      </c>
      <c r="CE26" s="8">
        <f t="shared" si="37"/>
        <v>0</v>
      </c>
      <c r="CF26" s="8">
        <f t="shared" si="38"/>
        <v>0</v>
      </c>
      <c r="CG26" s="8">
        <f t="shared" si="39"/>
        <v>1</v>
      </c>
      <c r="CH26" s="8">
        <f t="shared" si="40"/>
        <v>0</v>
      </c>
      <c r="CI26" s="8">
        <f t="shared" si="41"/>
        <v>0</v>
      </c>
      <c r="CJ26" s="8">
        <f t="shared" si="42"/>
        <v>0</v>
      </c>
    </row>
    <row r="27" spans="1:88" ht="19.5" customHeight="1" x14ac:dyDescent="0.25">
      <c r="A27" s="11"/>
      <c r="B27" s="157" t="s">
        <v>160</v>
      </c>
      <c r="C27" s="158" t="s">
        <v>161</v>
      </c>
      <c r="D27" s="41" t="s">
        <v>173</v>
      </c>
      <c r="E27" s="41" t="s">
        <v>22</v>
      </c>
      <c r="F27" s="41" t="s">
        <v>205</v>
      </c>
      <c r="G27" s="41" t="s">
        <v>119</v>
      </c>
      <c r="H27" s="39" t="s">
        <v>119</v>
      </c>
      <c r="I27" s="53" t="s">
        <v>271</v>
      </c>
      <c r="J27" s="2"/>
      <c r="K27" s="37" t="s">
        <v>335</v>
      </c>
      <c r="L27" s="38" t="s">
        <v>17</v>
      </c>
      <c r="M27" s="41" t="s">
        <v>299</v>
      </c>
      <c r="N27" s="38" t="s">
        <v>305</v>
      </c>
      <c r="O27" s="38" t="s">
        <v>305</v>
      </c>
      <c r="P27" s="38" t="s">
        <v>284</v>
      </c>
      <c r="Q27" s="38" t="s">
        <v>261</v>
      </c>
      <c r="R27" s="38" t="s">
        <v>314</v>
      </c>
      <c r="S27" s="38" t="s">
        <v>316</v>
      </c>
      <c r="T27" s="38" t="s">
        <v>316</v>
      </c>
      <c r="U27" s="38" t="s">
        <v>314</v>
      </c>
      <c r="V27" s="38" t="s">
        <v>328</v>
      </c>
      <c r="W27" s="41" t="s">
        <v>284</v>
      </c>
      <c r="X27" s="41" t="s">
        <v>261</v>
      </c>
      <c r="Y27" s="41" t="s">
        <v>284</v>
      </c>
      <c r="Z27" s="41" t="s">
        <v>8</v>
      </c>
      <c r="AA27" s="41" t="s">
        <v>314</v>
      </c>
      <c r="AB27" s="41" t="s">
        <v>316</v>
      </c>
      <c r="AC27" s="41" t="s">
        <v>16</v>
      </c>
      <c r="AD27" s="41" t="s">
        <v>284</v>
      </c>
      <c r="AE27" s="35" t="s">
        <v>261</v>
      </c>
      <c r="AF27" s="35" t="s">
        <v>284</v>
      </c>
      <c r="AG27" s="35" t="s">
        <v>13</v>
      </c>
      <c r="AH27" s="35" t="s">
        <v>18</v>
      </c>
      <c r="AI27" s="35" t="s">
        <v>12</v>
      </c>
      <c r="AJ27" s="35" t="s">
        <v>22</v>
      </c>
      <c r="AK27" s="41" t="s">
        <v>284</v>
      </c>
      <c r="AL27" s="41" t="s">
        <v>261</v>
      </c>
      <c r="AM27" s="41"/>
      <c r="AN27" s="41"/>
      <c r="AO27" s="38"/>
      <c r="AP27" s="15">
        <f t="shared" si="5"/>
        <v>10</v>
      </c>
      <c r="AQ27" s="16">
        <f t="shared" si="43"/>
        <v>0</v>
      </c>
      <c r="AR27" s="17">
        <f t="shared" si="6"/>
        <v>0</v>
      </c>
      <c r="AS27" s="8">
        <f t="shared" si="44"/>
        <v>5</v>
      </c>
      <c r="AT27" s="8">
        <f t="shared" si="45"/>
        <v>1</v>
      </c>
      <c r="AU27" s="8">
        <f t="shared" si="46"/>
        <v>11</v>
      </c>
      <c r="AV27" s="8">
        <f t="shared" si="47"/>
        <v>4</v>
      </c>
      <c r="AW27" s="8">
        <f t="shared" si="48"/>
        <v>4</v>
      </c>
      <c r="AX27" s="8">
        <f t="shared" si="49"/>
        <v>6</v>
      </c>
      <c r="AY27" s="8">
        <f t="shared" si="50"/>
        <v>0</v>
      </c>
      <c r="AZ27" s="8">
        <f t="shared" si="51"/>
        <v>6</v>
      </c>
      <c r="BA27" s="8">
        <f t="shared" si="7"/>
        <v>1</v>
      </c>
      <c r="BB27" s="8">
        <f t="shared" si="8"/>
        <v>1</v>
      </c>
      <c r="BC27" s="8">
        <f t="shared" si="9"/>
        <v>1</v>
      </c>
      <c r="BD27" s="8">
        <f t="shared" si="10"/>
        <v>0</v>
      </c>
      <c r="BE27" s="8">
        <f t="shared" si="11"/>
        <v>0</v>
      </c>
      <c r="BF27" s="8">
        <f t="shared" si="12"/>
        <v>1</v>
      </c>
      <c r="BG27" s="8">
        <f t="shared" si="13"/>
        <v>1</v>
      </c>
      <c r="BH27" s="8">
        <f t="shared" si="14"/>
        <v>1</v>
      </c>
      <c r="BI27" s="8">
        <f t="shared" si="15"/>
        <v>1</v>
      </c>
      <c r="BJ27" s="8">
        <f t="shared" si="16"/>
        <v>1</v>
      </c>
      <c r="BK27" s="8">
        <f t="shared" si="17"/>
        <v>0</v>
      </c>
      <c r="BL27" s="8">
        <f t="shared" si="18"/>
        <v>0</v>
      </c>
      <c r="BM27" s="8">
        <f t="shared" si="19"/>
        <v>1</v>
      </c>
      <c r="BN27" s="8">
        <f t="shared" si="20"/>
        <v>1</v>
      </c>
      <c r="BO27" s="8">
        <f t="shared" si="21"/>
        <v>1</v>
      </c>
      <c r="BP27" s="8">
        <f t="shared" si="22"/>
        <v>1</v>
      </c>
      <c r="BQ27" s="8">
        <f t="shared" si="23"/>
        <v>1</v>
      </c>
      <c r="BR27" s="8">
        <f t="shared" si="24"/>
        <v>0</v>
      </c>
      <c r="BS27" s="8">
        <f t="shared" si="25"/>
        <v>0</v>
      </c>
      <c r="BT27" s="8">
        <f t="shared" si="26"/>
        <v>0</v>
      </c>
      <c r="BU27" s="8">
        <f t="shared" si="27"/>
        <v>1</v>
      </c>
      <c r="BV27" s="8">
        <f t="shared" si="28"/>
        <v>1</v>
      </c>
      <c r="BW27" s="8">
        <f t="shared" si="29"/>
        <v>1</v>
      </c>
      <c r="BX27" s="8">
        <f t="shared" si="30"/>
        <v>1</v>
      </c>
      <c r="BY27" s="8">
        <f t="shared" si="31"/>
        <v>0</v>
      </c>
      <c r="BZ27" s="8">
        <f t="shared" si="32"/>
        <v>0</v>
      </c>
      <c r="CA27" s="8">
        <f t="shared" si="33"/>
        <v>0</v>
      </c>
      <c r="CB27" s="8">
        <f t="shared" si="34"/>
        <v>1</v>
      </c>
      <c r="CC27" s="8">
        <f t="shared" si="35"/>
        <v>1</v>
      </c>
      <c r="CD27" s="8">
        <f t="shared" si="36"/>
        <v>1</v>
      </c>
      <c r="CE27" s="8">
        <f t="shared" si="37"/>
        <v>1</v>
      </c>
      <c r="CF27" s="8">
        <f t="shared" si="38"/>
        <v>0</v>
      </c>
      <c r="CG27" s="8">
        <f t="shared" si="39"/>
        <v>0</v>
      </c>
      <c r="CH27" s="8">
        <f t="shared" si="40"/>
        <v>0</v>
      </c>
      <c r="CI27" s="8">
        <f t="shared" si="41"/>
        <v>0</v>
      </c>
      <c r="CJ27" s="8">
        <f t="shared" si="42"/>
        <v>0</v>
      </c>
    </row>
    <row r="28" spans="1:88" ht="19.5" customHeight="1" thickBot="1" x14ac:dyDescent="0.3">
      <c r="A28" s="11"/>
      <c r="B28" s="159" t="s">
        <v>162</v>
      </c>
      <c r="C28" s="160" t="s">
        <v>163</v>
      </c>
      <c r="D28" s="68" t="s">
        <v>119</v>
      </c>
      <c r="E28" s="68" t="s">
        <v>16</v>
      </c>
      <c r="F28" s="126" t="s">
        <v>199</v>
      </c>
      <c r="G28" s="68" t="s">
        <v>199</v>
      </c>
      <c r="H28" s="36" t="s">
        <v>198</v>
      </c>
      <c r="I28" s="161" t="s">
        <v>272</v>
      </c>
      <c r="J28" s="2"/>
      <c r="K28" s="125" t="s">
        <v>336</v>
      </c>
      <c r="L28" s="126" t="s">
        <v>284</v>
      </c>
      <c r="M28" s="126" t="s">
        <v>284</v>
      </c>
      <c r="N28" s="126" t="s">
        <v>328</v>
      </c>
      <c r="O28" s="126" t="s">
        <v>328</v>
      </c>
      <c r="P28" s="126" t="s">
        <v>299</v>
      </c>
      <c r="Q28" s="126" t="s">
        <v>17</v>
      </c>
      <c r="R28" s="126" t="s">
        <v>310</v>
      </c>
      <c r="S28" s="126" t="s">
        <v>262</v>
      </c>
      <c r="T28" s="126" t="s">
        <v>284</v>
      </c>
      <c r="U28" s="126" t="s">
        <v>284</v>
      </c>
      <c r="V28" s="126" t="s">
        <v>316</v>
      </c>
      <c r="W28" s="126" t="s">
        <v>12</v>
      </c>
      <c r="X28" s="126" t="s">
        <v>329</v>
      </c>
      <c r="Y28" s="126" t="s">
        <v>305</v>
      </c>
      <c r="Z28" s="126" t="s">
        <v>284</v>
      </c>
      <c r="AA28" s="126" t="s">
        <v>284</v>
      </c>
      <c r="AB28" s="126" t="s">
        <v>314</v>
      </c>
      <c r="AC28" s="126" t="s">
        <v>9</v>
      </c>
      <c r="AD28" s="126" t="s">
        <v>316</v>
      </c>
      <c r="AE28" s="126" t="s">
        <v>9</v>
      </c>
      <c r="AF28" s="126" t="s">
        <v>261</v>
      </c>
      <c r="AG28" s="126" t="s">
        <v>261</v>
      </c>
      <c r="AH28" s="126" t="s">
        <v>261</v>
      </c>
      <c r="AI28" s="126" t="s">
        <v>284</v>
      </c>
      <c r="AJ28" s="126" t="s">
        <v>314</v>
      </c>
      <c r="AK28" s="126" t="s">
        <v>314</v>
      </c>
      <c r="AL28" s="126" t="s">
        <v>314</v>
      </c>
      <c r="AM28" s="126"/>
      <c r="AN28" s="126"/>
      <c r="AO28" s="126"/>
      <c r="AP28" s="128">
        <f t="shared" si="5"/>
        <v>10</v>
      </c>
      <c r="AQ28" s="114">
        <f>COUNTIF(K28:AO28,"PAID")</f>
        <v>1</v>
      </c>
      <c r="AR28" s="129">
        <f t="shared" si="6"/>
        <v>0</v>
      </c>
      <c r="AS28" s="8">
        <f t="shared" si="44"/>
        <v>5</v>
      </c>
      <c r="AT28" s="8">
        <f>COUNTIF(K28:AO28,"8"&amp;"*")+COUNTIF(K28:AO28,"8")</f>
        <v>2</v>
      </c>
      <c r="AU28" s="8">
        <f t="shared" si="46"/>
        <v>8</v>
      </c>
      <c r="AV28" s="8">
        <f t="shared" si="47"/>
        <v>3</v>
      </c>
      <c r="AW28" s="8">
        <f t="shared" si="48"/>
        <v>2</v>
      </c>
      <c r="AX28" s="8">
        <f t="shared" si="49"/>
        <v>6</v>
      </c>
      <c r="AY28" s="8">
        <f t="shared" si="50"/>
        <v>1</v>
      </c>
      <c r="AZ28" s="8">
        <f t="shared" si="51"/>
        <v>7</v>
      </c>
      <c r="BA28" s="8">
        <f t="shared" si="7"/>
        <v>0</v>
      </c>
      <c r="BB28" s="8">
        <f t="shared" si="8"/>
        <v>1</v>
      </c>
      <c r="BC28" s="8">
        <f t="shared" si="9"/>
        <v>1</v>
      </c>
      <c r="BD28" s="8">
        <f t="shared" si="10"/>
        <v>1</v>
      </c>
      <c r="BE28" s="8">
        <f t="shared" si="11"/>
        <v>1</v>
      </c>
      <c r="BF28" s="8">
        <f t="shared" si="12"/>
        <v>1</v>
      </c>
      <c r="BG28" s="8">
        <f t="shared" si="13"/>
        <v>0</v>
      </c>
      <c r="BH28" s="8">
        <f t="shared" si="14"/>
        <v>0</v>
      </c>
      <c r="BI28" s="8">
        <f t="shared" si="15"/>
        <v>1</v>
      </c>
      <c r="BJ28" s="8">
        <f t="shared" si="16"/>
        <v>1</v>
      </c>
      <c r="BK28" s="8">
        <f t="shared" si="17"/>
        <v>1</v>
      </c>
      <c r="BL28" s="8">
        <f t="shared" si="18"/>
        <v>1</v>
      </c>
      <c r="BM28" s="8">
        <f t="shared" si="19"/>
        <v>1</v>
      </c>
      <c r="BN28" s="8">
        <f t="shared" si="20"/>
        <v>0</v>
      </c>
      <c r="BO28" s="8">
        <f t="shared" si="21"/>
        <v>0</v>
      </c>
      <c r="BP28" s="8">
        <f t="shared" si="22"/>
        <v>0</v>
      </c>
      <c r="BQ28" s="8">
        <f t="shared" si="23"/>
        <v>1</v>
      </c>
      <c r="BR28" s="8">
        <f t="shared" si="24"/>
        <v>1</v>
      </c>
      <c r="BS28" s="8">
        <f t="shared" si="25"/>
        <v>1</v>
      </c>
      <c r="BT28" s="8">
        <f t="shared" si="26"/>
        <v>1</v>
      </c>
      <c r="BU28" s="8">
        <f t="shared" si="27"/>
        <v>0</v>
      </c>
      <c r="BV28" s="8">
        <f t="shared" si="28"/>
        <v>0</v>
      </c>
      <c r="BW28" s="8">
        <f t="shared" si="29"/>
        <v>1</v>
      </c>
      <c r="BX28" s="8">
        <f t="shared" si="30"/>
        <v>1</v>
      </c>
      <c r="BY28" s="8">
        <f t="shared" si="31"/>
        <v>1</v>
      </c>
      <c r="BZ28" s="8">
        <f t="shared" si="32"/>
        <v>1</v>
      </c>
      <c r="CA28" s="8">
        <f t="shared" si="33"/>
        <v>0</v>
      </c>
      <c r="CB28" s="8">
        <f t="shared" si="34"/>
        <v>0</v>
      </c>
      <c r="CC28" s="8">
        <f t="shared" si="35"/>
        <v>0</v>
      </c>
      <c r="CD28" s="8">
        <f t="shared" si="36"/>
        <v>0</v>
      </c>
      <c r="CE28" s="8">
        <f t="shared" si="37"/>
        <v>1</v>
      </c>
      <c r="CF28" s="8">
        <f t="shared" si="38"/>
        <v>1</v>
      </c>
      <c r="CG28" s="8">
        <f t="shared" si="39"/>
        <v>1</v>
      </c>
      <c r="CH28" s="8">
        <f t="shared" si="40"/>
        <v>0</v>
      </c>
      <c r="CI28" s="8">
        <f t="shared" si="41"/>
        <v>0</v>
      </c>
      <c r="CJ28" s="8">
        <f t="shared" si="42"/>
        <v>0</v>
      </c>
    </row>
    <row r="29" spans="1:88" ht="19.5" customHeight="1" x14ac:dyDescent="0.25">
      <c r="B29" s="104"/>
      <c r="C29" s="53"/>
      <c r="D29" s="105"/>
      <c r="E29" s="105"/>
      <c r="F29" s="35"/>
      <c r="G29" s="105"/>
      <c r="H29" s="105"/>
      <c r="I29" s="35"/>
      <c r="J29" s="10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</row>
    <row r="30" spans="1:88" ht="19.5" customHeight="1" thickBot="1" x14ac:dyDescent="0.3">
      <c r="B30" s="110"/>
      <c r="C30" s="72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77"/>
      <c r="O30" s="35"/>
      <c r="P30" s="77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</row>
    <row r="31" spans="1:88" ht="24" customHeight="1" thickBot="1" x14ac:dyDescent="0.3">
      <c r="A31" s="61" t="s">
        <v>211</v>
      </c>
      <c r="B31" s="175" t="s">
        <v>170</v>
      </c>
      <c r="C31" s="176">
        <f>SUBTOTAL(103,C32:C47)</f>
        <v>16</v>
      </c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</row>
    <row r="32" spans="1:88" ht="19.5" customHeight="1" x14ac:dyDescent="0.25">
      <c r="A32" s="8" t="s">
        <v>188</v>
      </c>
      <c r="B32" s="178" t="s">
        <v>140</v>
      </c>
      <c r="C32" s="179" t="s">
        <v>59</v>
      </c>
      <c r="D32" s="105" t="s">
        <v>21</v>
      </c>
      <c r="E32" s="105" t="s">
        <v>58</v>
      </c>
      <c r="F32" s="105" t="s">
        <v>26</v>
      </c>
      <c r="G32" s="105" t="s">
        <v>26</v>
      </c>
      <c r="H32" s="117" t="s">
        <v>26</v>
      </c>
      <c r="I32" s="162" t="s">
        <v>273</v>
      </c>
      <c r="J32" s="117" t="s">
        <v>274</v>
      </c>
      <c r="K32" s="163" t="s">
        <v>21</v>
      </c>
      <c r="L32" s="105" t="s">
        <v>325</v>
      </c>
      <c r="M32" s="105" t="s">
        <v>260</v>
      </c>
      <c r="N32" s="105" t="s">
        <v>261</v>
      </c>
      <c r="O32" s="105" t="s">
        <v>10</v>
      </c>
      <c r="P32" s="105" t="s">
        <v>319</v>
      </c>
      <c r="Q32" s="105" t="s">
        <v>319</v>
      </c>
      <c r="R32" s="105" t="s">
        <v>324</v>
      </c>
      <c r="S32" s="105" t="s">
        <v>324</v>
      </c>
      <c r="T32" s="105" t="s">
        <v>260</v>
      </c>
      <c r="U32" s="105" t="s">
        <v>261</v>
      </c>
      <c r="V32" s="105" t="s">
        <v>28</v>
      </c>
      <c r="W32" s="105" t="s">
        <v>320</v>
      </c>
      <c r="X32" s="105" t="s">
        <v>320</v>
      </c>
      <c r="Y32" s="105" t="s">
        <v>327</v>
      </c>
      <c r="Z32" s="105" t="s">
        <v>28</v>
      </c>
      <c r="AA32" s="105" t="s">
        <v>275</v>
      </c>
      <c r="AB32" s="105" t="s">
        <v>261</v>
      </c>
      <c r="AC32" s="105" t="s">
        <v>275</v>
      </c>
      <c r="AD32" s="105" t="s">
        <v>10</v>
      </c>
      <c r="AE32" s="105" t="s">
        <v>20</v>
      </c>
      <c r="AF32" s="105" t="s">
        <v>24</v>
      </c>
      <c r="AG32" s="105" t="s">
        <v>24</v>
      </c>
      <c r="AH32" s="105" t="s">
        <v>261</v>
      </c>
      <c r="AI32" s="105" t="s">
        <v>261</v>
      </c>
      <c r="AJ32" s="105" t="s">
        <v>260</v>
      </c>
      <c r="AK32" s="105" t="s">
        <v>17</v>
      </c>
      <c r="AL32" s="105" t="s">
        <v>17</v>
      </c>
      <c r="AM32" s="105"/>
      <c r="AN32" s="105"/>
      <c r="AO32" s="105"/>
      <c r="AP32" s="180">
        <f t="shared" si="5"/>
        <v>8</v>
      </c>
      <c r="AQ32" s="181">
        <f t="shared" si="43"/>
        <v>2</v>
      </c>
      <c r="AR32" s="182">
        <f t="shared" si="6"/>
        <v>0</v>
      </c>
      <c r="AS32" s="8">
        <f t="shared" ref="AS32:AS47" si="52">MAX(FREQUENCY(COLUMN(BA32:CJ32),(BA32:CJ32&lt;&gt;1)*COLUMN(BA32:CJ32))-1)</f>
        <v>5</v>
      </c>
      <c r="AT32" s="8">
        <f t="shared" ref="AT32:AT47" si="53">COUNTIF(K32:AO32,"8"&amp;"*")+COUNTIF(K32:AO32,"8")</f>
        <v>4</v>
      </c>
      <c r="AU32" s="8">
        <f t="shared" ref="AU32:AU47" si="54">COUNTIF(K32:AO32,"13"&amp;"*")+COUNTIF(K32:AO32,"13")</f>
        <v>14</v>
      </c>
      <c r="BA32" s="8">
        <f t="shared" ref="BA32:BE47" si="55">IF(COUNTIF(D32,"Off")+COUNTIF(D32,"Paid")+COUNTIF(D32,"Pl")+COUNTIF(D32,"PAID")+COUNTIF(D32,"PL")+COUNTIF(D32,"OFF")+COUNTIF(D32,""),0,1)</f>
        <v>1</v>
      </c>
      <c r="BB32" s="8">
        <f t="shared" si="55"/>
        <v>0</v>
      </c>
      <c r="BC32" s="8">
        <f t="shared" si="55"/>
        <v>1</v>
      </c>
      <c r="BD32" s="8">
        <f t="shared" si="55"/>
        <v>1</v>
      </c>
      <c r="BE32" s="8">
        <f t="shared" si="55"/>
        <v>1</v>
      </c>
      <c r="BF32" s="8">
        <f t="shared" ref="BF32:BU47" si="56">IF(COUNTIF(K32,"Off")+COUNTIF(K32,"Paid")+COUNTIF(K32,"Pl")+COUNTIF(K32,"PAID")+COUNTIF(K32,"PL")+COUNTIF(K32,"OFF")+COUNTIF(K32,""),0,1)</f>
        <v>1</v>
      </c>
      <c r="BG32" s="8">
        <f t="shared" si="56"/>
        <v>1</v>
      </c>
      <c r="BH32" s="8">
        <f t="shared" si="56"/>
        <v>0</v>
      </c>
      <c r="BI32" s="8">
        <f t="shared" si="56"/>
        <v>0</v>
      </c>
      <c r="BJ32" s="8">
        <f t="shared" si="56"/>
        <v>1</v>
      </c>
      <c r="BK32" s="8">
        <f t="shared" si="56"/>
        <v>1</v>
      </c>
      <c r="BL32" s="8">
        <f t="shared" si="56"/>
        <v>1</v>
      </c>
      <c r="BM32" s="8">
        <f t="shared" si="56"/>
        <v>1</v>
      </c>
      <c r="BN32" s="8">
        <f t="shared" si="56"/>
        <v>1</v>
      </c>
      <c r="BO32" s="8">
        <f t="shared" si="56"/>
        <v>0</v>
      </c>
      <c r="BP32" s="8">
        <f t="shared" si="56"/>
        <v>0</v>
      </c>
      <c r="BQ32" s="8">
        <f t="shared" si="56"/>
        <v>1</v>
      </c>
      <c r="BR32" s="8">
        <f t="shared" si="56"/>
        <v>1</v>
      </c>
      <c r="BS32" s="8">
        <f t="shared" si="56"/>
        <v>1</v>
      </c>
      <c r="BT32" s="8">
        <f t="shared" si="56"/>
        <v>1</v>
      </c>
      <c r="BU32" s="8">
        <f t="shared" si="56"/>
        <v>1</v>
      </c>
      <c r="BV32" s="8">
        <f t="shared" ref="BV32:CJ47" si="57">IF(COUNTIF(AA32,"Off")+COUNTIF(AA32,"Paid")+COUNTIF(AA32,"Pl")+COUNTIF(AA32,"PAID")+COUNTIF(AA32,"PL")+COUNTIF(AA32,"OFF")+COUNTIF(AA32,""),0,1)</f>
        <v>0</v>
      </c>
      <c r="BW32" s="8">
        <f t="shared" si="57"/>
        <v>0</v>
      </c>
      <c r="BX32" s="8">
        <f t="shared" si="57"/>
        <v>0</v>
      </c>
      <c r="BY32" s="8">
        <f t="shared" si="57"/>
        <v>1</v>
      </c>
      <c r="BZ32" s="8">
        <f t="shared" si="57"/>
        <v>1</v>
      </c>
      <c r="CA32" s="8">
        <f t="shared" si="57"/>
        <v>1</v>
      </c>
      <c r="CB32" s="8">
        <f t="shared" si="57"/>
        <v>1</v>
      </c>
      <c r="CC32" s="8">
        <f t="shared" si="57"/>
        <v>0</v>
      </c>
      <c r="CD32" s="8">
        <f t="shared" si="57"/>
        <v>0</v>
      </c>
      <c r="CE32" s="8">
        <f t="shared" si="57"/>
        <v>0</v>
      </c>
      <c r="CF32" s="8">
        <f t="shared" si="57"/>
        <v>1</v>
      </c>
      <c r="CG32" s="8">
        <f t="shared" si="57"/>
        <v>1</v>
      </c>
      <c r="CH32" s="8">
        <f t="shared" si="57"/>
        <v>0</v>
      </c>
      <c r="CI32" s="8">
        <f t="shared" si="57"/>
        <v>0</v>
      </c>
      <c r="CJ32" s="8">
        <f t="shared" si="57"/>
        <v>0</v>
      </c>
    </row>
    <row r="33" spans="1:92" ht="19.5" customHeight="1" x14ac:dyDescent="0.25">
      <c r="A33" s="8" t="s">
        <v>189</v>
      </c>
      <c r="B33" s="1" t="s">
        <v>141</v>
      </c>
      <c r="C33" s="2" t="s">
        <v>61</v>
      </c>
      <c r="D33" s="35" t="s">
        <v>119</v>
      </c>
      <c r="E33" s="35" t="s">
        <v>58</v>
      </c>
      <c r="F33" s="35" t="s">
        <v>27</v>
      </c>
      <c r="G33" s="35" t="s">
        <v>27</v>
      </c>
      <c r="H33" s="36" t="s">
        <v>27</v>
      </c>
      <c r="I33" s="164" t="s">
        <v>273</v>
      </c>
      <c r="J33" s="35" t="s">
        <v>274</v>
      </c>
      <c r="K33" s="34" t="s">
        <v>25</v>
      </c>
      <c r="L33" s="35" t="s">
        <v>323</v>
      </c>
      <c r="M33" s="35" t="s">
        <v>260</v>
      </c>
      <c r="N33" s="35" t="s">
        <v>261</v>
      </c>
      <c r="O33" s="35" t="s">
        <v>326</v>
      </c>
      <c r="P33" s="35" t="s">
        <v>326</v>
      </c>
      <c r="Q33" s="35" t="s">
        <v>320</v>
      </c>
      <c r="R33" s="35" t="s">
        <v>320</v>
      </c>
      <c r="S33" s="35" t="s">
        <v>320</v>
      </c>
      <c r="T33" s="35" t="s">
        <v>260</v>
      </c>
      <c r="U33" s="35" t="s">
        <v>261</v>
      </c>
      <c r="V33" s="35" t="s">
        <v>11</v>
      </c>
      <c r="W33" s="35" t="s">
        <v>322</v>
      </c>
      <c r="X33" s="35" t="s">
        <v>322</v>
      </c>
      <c r="Y33" s="35" t="s">
        <v>322</v>
      </c>
      <c r="Z33" s="35" t="s">
        <v>262</v>
      </c>
      <c r="AA33" s="35" t="s">
        <v>260</v>
      </c>
      <c r="AB33" s="35" t="s">
        <v>10</v>
      </c>
      <c r="AC33" s="35" t="s">
        <v>10</v>
      </c>
      <c r="AD33" s="35" t="s">
        <v>27</v>
      </c>
      <c r="AE33" s="35" t="s">
        <v>260</v>
      </c>
      <c r="AF33" s="35" t="s">
        <v>262</v>
      </c>
      <c r="AG33" s="35" t="s">
        <v>261</v>
      </c>
      <c r="AH33" s="35" t="s">
        <v>26</v>
      </c>
      <c r="AI33" s="35" t="s">
        <v>26</v>
      </c>
      <c r="AJ33" s="35" t="s">
        <v>26</v>
      </c>
      <c r="AK33" s="35" t="s">
        <v>260</v>
      </c>
      <c r="AL33" s="35" t="s">
        <v>11</v>
      </c>
      <c r="AM33" s="35"/>
      <c r="AN33" s="35"/>
      <c r="AO33" s="35"/>
      <c r="AP33" s="76">
        <f t="shared" si="5"/>
        <v>8</v>
      </c>
      <c r="AQ33" s="10">
        <f t="shared" si="43"/>
        <v>2</v>
      </c>
      <c r="AR33" s="11">
        <f t="shared" si="6"/>
        <v>0</v>
      </c>
      <c r="AS33" s="8">
        <f t="shared" si="52"/>
        <v>5</v>
      </c>
      <c r="AT33" s="8">
        <f t="shared" si="53"/>
        <v>4</v>
      </c>
      <c r="AU33" s="8">
        <f t="shared" si="54"/>
        <v>14</v>
      </c>
      <c r="BA33" s="8">
        <f t="shared" si="55"/>
        <v>0</v>
      </c>
      <c r="BB33" s="8">
        <f t="shared" si="55"/>
        <v>0</v>
      </c>
      <c r="BC33" s="8">
        <f t="shared" si="55"/>
        <v>1</v>
      </c>
      <c r="BD33" s="8">
        <f t="shared" si="55"/>
        <v>1</v>
      </c>
      <c r="BE33" s="8">
        <f t="shared" si="55"/>
        <v>1</v>
      </c>
      <c r="BF33" s="8">
        <f t="shared" si="56"/>
        <v>1</v>
      </c>
      <c r="BG33" s="8">
        <f t="shared" si="56"/>
        <v>1</v>
      </c>
      <c r="BH33" s="8">
        <f t="shared" si="56"/>
        <v>0</v>
      </c>
      <c r="BI33" s="8">
        <f t="shared" si="56"/>
        <v>0</v>
      </c>
      <c r="BJ33" s="8">
        <f t="shared" si="56"/>
        <v>1</v>
      </c>
      <c r="BK33" s="8">
        <f t="shared" si="56"/>
        <v>1</v>
      </c>
      <c r="BL33" s="8">
        <f t="shared" si="56"/>
        <v>1</v>
      </c>
      <c r="BM33" s="8">
        <f t="shared" si="56"/>
        <v>1</v>
      </c>
      <c r="BN33" s="8">
        <f t="shared" si="56"/>
        <v>1</v>
      </c>
      <c r="BO33" s="8">
        <f t="shared" si="56"/>
        <v>0</v>
      </c>
      <c r="BP33" s="8">
        <f t="shared" si="56"/>
        <v>0</v>
      </c>
      <c r="BQ33" s="8">
        <f t="shared" si="56"/>
        <v>1</v>
      </c>
      <c r="BR33" s="8">
        <f t="shared" si="56"/>
        <v>1</v>
      </c>
      <c r="BS33" s="8">
        <f t="shared" si="56"/>
        <v>1</v>
      </c>
      <c r="BT33" s="8">
        <f t="shared" si="56"/>
        <v>1</v>
      </c>
      <c r="BU33" s="8">
        <f t="shared" si="56"/>
        <v>0</v>
      </c>
      <c r="BV33" s="8">
        <f t="shared" si="57"/>
        <v>0</v>
      </c>
      <c r="BW33" s="8">
        <f t="shared" si="57"/>
        <v>1</v>
      </c>
      <c r="BX33" s="8">
        <f t="shared" si="57"/>
        <v>1</v>
      </c>
      <c r="BY33" s="8">
        <f t="shared" si="57"/>
        <v>1</v>
      </c>
      <c r="BZ33" s="8">
        <f t="shared" si="57"/>
        <v>0</v>
      </c>
      <c r="CA33" s="8">
        <f t="shared" si="57"/>
        <v>0</v>
      </c>
      <c r="CB33" s="8">
        <f t="shared" si="57"/>
        <v>0</v>
      </c>
      <c r="CC33" s="8">
        <f t="shared" si="57"/>
        <v>1</v>
      </c>
      <c r="CD33" s="8">
        <f t="shared" si="57"/>
        <v>1</v>
      </c>
      <c r="CE33" s="8">
        <f t="shared" si="57"/>
        <v>1</v>
      </c>
      <c r="CF33" s="8">
        <f t="shared" si="57"/>
        <v>0</v>
      </c>
      <c r="CG33" s="8">
        <f t="shared" si="57"/>
        <v>1</v>
      </c>
      <c r="CH33" s="8">
        <f t="shared" si="57"/>
        <v>0</v>
      </c>
      <c r="CI33" s="8">
        <f t="shared" si="57"/>
        <v>0</v>
      </c>
      <c r="CJ33" s="8">
        <f t="shared" si="57"/>
        <v>0</v>
      </c>
    </row>
    <row r="34" spans="1:92" ht="19.5" customHeight="1" x14ac:dyDescent="0.25">
      <c r="A34" s="8" t="s">
        <v>188</v>
      </c>
      <c r="B34" s="4" t="s">
        <v>142</v>
      </c>
      <c r="C34" s="5" t="s">
        <v>62</v>
      </c>
      <c r="D34" s="38" t="s">
        <v>78</v>
      </c>
      <c r="E34" s="38" t="s">
        <v>21</v>
      </c>
      <c r="F34" s="38" t="s">
        <v>21</v>
      </c>
      <c r="G34" s="38" t="s">
        <v>21</v>
      </c>
      <c r="H34" s="39" t="s">
        <v>119</v>
      </c>
      <c r="I34" s="165" t="s">
        <v>276</v>
      </c>
      <c r="J34" s="38"/>
      <c r="K34" s="37" t="s">
        <v>260</v>
      </c>
      <c r="L34" s="38" t="s">
        <v>320</v>
      </c>
      <c r="M34" s="38" t="s">
        <v>320</v>
      </c>
      <c r="N34" s="38" t="s">
        <v>320</v>
      </c>
      <c r="O34" s="38" t="s">
        <v>260</v>
      </c>
      <c r="P34" s="38" t="s">
        <v>324</v>
      </c>
      <c r="Q34" s="38" t="s">
        <v>261</v>
      </c>
      <c r="R34" s="38" t="s">
        <v>327</v>
      </c>
      <c r="S34" s="38" t="s">
        <v>327</v>
      </c>
      <c r="T34" s="38" t="s">
        <v>327</v>
      </c>
      <c r="U34" s="38" t="s">
        <v>260</v>
      </c>
      <c r="V34" s="38" t="s">
        <v>260</v>
      </c>
      <c r="W34" s="38" t="s">
        <v>321</v>
      </c>
      <c r="X34" s="38" t="s">
        <v>321</v>
      </c>
      <c r="Y34" s="38" t="s">
        <v>28</v>
      </c>
      <c r="Z34" s="38" t="s">
        <v>260</v>
      </c>
      <c r="AA34" s="38" t="s">
        <v>28</v>
      </c>
      <c r="AB34" s="38" t="s">
        <v>28</v>
      </c>
      <c r="AC34" s="38" t="s">
        <v>260</v>
      </c>
      <c r="AD34" s="38" t="s">
        <v>17</v>
      </c>
      <c r="AE34" s="38" t="s">
        <v>17</v>
      </c>
      <c r="AF34" s="38" t="s">
        <v>119</v>
      </c>
      <c r="AG34" s="38" t="s">
        <v>260</v>
      </c>
      <c r="AH34" s="38" t="s">
        <v>24</v>
      </c>
      <c r="AI34" s="38" t="s">
        <v>24</v>
      </c>
      <c r="AJ34" s="38" t="s">
        <v>24</v>
      </c>
      <c r="AK34" s="38" t="s">
        <v>260</v>
      </c>
      <c r="AL34" s="38" t="s">
        <v>21</v>
      </c>
      <c r="AM34" s="38"/>
      <c r="AN34" s="38"/>
      <c r="AO34" s="38"/>
      <c r="AP34" s="75">
        <f t="shared" si="5"/>
        <v>10</v>
      </c>
      <c r="AQ34" s="13">
        <f t="shared" si="43"/>
        <v>0</v>
      </c>
      <c r="AR34" s="14">
        <f t="shared" si="6"/>
        <v>0</v>
      </c>
      <c r="AS34" s="8">
        <f t="shared" si="52"/>
        <v>3</v>
      </c>
      <c r="AT34" s="8">
        <f t="shared" si="53"/>
        <v>0</v>
      </c>
      <c r="AU34" s="8">
        <f t="shared" si="54"/>
        <v>18</v>
      </c>
      <c r="BA34" s="8">
        <f t="shared" si="55"/>
        <v>0</v>
      </c>
      <c r="BB34" s="8">
        <f t="shared" si="55"/>
        <v>1</v>
      </c>
      <c r="BC34" s="8">
        <f t="shared" si="55"/>
        <v>1</v>
      </c>
      <c r="BD34" s="8">
        <f t="shared" si="55"/>
        <v>1</v>
      </c>
      <c r="BE34" s="8">
        <f t="shared" si="55"/>
        <v>0</v>
      </c>
      <c r="BF34" s="8">
        <f t="shared" si="56"/>
        <v>0</v>
      </c>
      <c r="BG34" s="8">
        <f t="shared" si="56"/>
        <v>1</v>
      </c>
      <c r="BH34" s="8">
        <f t="shared" si="56"/>
        <v>1</v>
      </c>
      <c r="BI34" s="8">
        <f t="shared" si="56"/>
        <v>1</v>
      </c>
      <c r="BJ34" s="8">
        <f t="shared" si="56"/>
        <v>0</v>
      </c>
      <c r="BK34" s="8">
        <f t="shared" si="56"/>
        <v>1</v>
      </c>
      <c r="BL34" s="8">
        <f t="shared" si="56"/>
        <v>0</v>
      </c>
      <c r="BM34" s="8">
        <f t="shared" si="56"/>
        <v>1</v>
      </c>
      <c r="BN34" s="8">
        <f t="shared" si="56"/>
        <v>1</v>
      </c>
      <c r="BO34" s="8">
        <f t="shared" si="56"/>
        <v>1</v>
      </c>
      <c r="BP34" s="8">
        <f t="shared" si="56"/>
        <v>0</v>
      </c>
      <c r="BQ34" s="8">
        <f t="shared" si="56"/>
        <v>0</v>
      </c>
      <c r="BR34" s="8">
        <f t="shared" si="56"/>
        <v>1</v>
      </c>
      <c r="BS34" s="8">
        <f t="shared" si="56"/>
        <v>1</v>
      </c>
      <c r="BT34" s="8">
        <f t="shared" si="56"/>
        <v>1</v>
      </c>
      <c r="BU34" s="8">
        <f t="shared" si="56"/>
        <v>0</v>
      </c>
      <c r="BV34" s="8">
        <f t="shared" si="57"/>
        <v>1</v>
      </c>
      <c r="BW34" s="8">
        <f t="shared" si="57"/>
        <v>1</v>
      </c>
      <c r="BX34" s="8">
        <f t="shared" si="57"/>
        <v>0</v>
      </c>
      <c r="BY34" s="8">
        <f t="shared" si="57"/>
        <v>1</v>
      </c>
      <c r="BZ34" s="8">
        <f t="shared" si="57"/>
        <v>1</v>
      </c>
      <c r="CA34" s="8">
        <f t="shared" si="57"/>
        <v>0</v>
      </c>
      <c r="CB34" s="8">
        <f t="shared" si="57"/>
        <v>0</v>
      </c>
      <c r="CC34" s="8">
        <f t="shared" si="57"/>
        <v>1</v>
      </c>
      <c r="CD34" s="8">
        <f t="shared" si="57"/>
        <v>1</v>
      </c>
      <c r="CE34" s="8">
        <f t="shared" si="57"/>
        <v>1</v>
      </c>
      <c r="CF34" s="8">
        <f t="shared" si="57"/>
        <v>0</v>
      </c>
      <c r="CG34" s="8">
        <f t="shared" si="57"/>
        <v>1</v>
      </c>
      <c r="CH34" s="8">
        <f t="shared" si="57"/>
        <v>0</v>
      </c>
      <c r="CI34" s="8">
        <f t="shared" si="57"/>
        <v>0</v>
      </c>
      <c r="CJ34" s="8">
        <f t="shared" si="57"/>
        <v>0</v>
      </c>
    </row>
    <row r="35" spans="1:92" ht="19.5" customHeight="1" x14ac:dyDescent="0.25">
      <c r="A35" s="8" t="s">
        <v>190</v>
      </c>
      <c r="B35" s="1" t="s">
        <v>143</v>
      </c>
      <c r="C35" s="2" t="s">
        <v>63</v>
      </c>
      <c r="D35" s="35" t="s">
        <v>19</v>
      </c>
      <c r="E35" s="35" t="s">
        <v>19</v>
      </c>
      <c r="F35" s="35" t="s">
        <v>19</v>
      </c>
      <c r="G35" s="35" t="s">
        <v>119</v>
      </c>
      <c r="H35" s="36" t="s">
        <v>25</v>
      </c>
      <c r="I35" s="164" t="s">
        <v>277</v>
      </c>
      <c r="J35" s="35"/>
      <c r="K35" s="34" t="s">
        <v>19</v>
      </c>
      <c r="L35" s="35" t="s">
        <v>261</v>
      </c>
      <c r="M35" s="35" t="s">
        <v>261</v>
      </c>
      <c r="N35" s="35" t="s">
        <v>321</v>
      </c>
      <c r="O35" s="35" t="s">
        <v>321</v>
      </c>
      <c r="P35" s="35" t="s">
        <v>321</v>
      </c>
      <c r="Q35" s="35" t="s">
        <v>323</v>
      </c>
      <c r="R35" s="35" t="s">
        <v>323</v>
      </c>
      <c r="S35" s="35" t="s">
        <v>261</v>
      </c>
      <c r="T35" s="35" t="s">
        <v>9</v>
      </c>
      <c r="U35" s="35" t="s">
        <v>319</v>
      </c>
      <c r="V35" s="35" t="s">
        <v>321</v>
      </c>
      <c r="W35" s="35" t="s">
        <v>260</v>
      </c>
      <c r="X35" s="35" t="s">
        <v>323</v>
      </c>
      <c r="Y35" s="35" t="s">
        <v>323</v>
      </c>
      <c r="Z35" s="35" t="s">
        <v>261</v>
      </c>
      <c r="AA35" s="35" t="s">
        <v>10</v>
      </c>
      <c r="AB35" s="35" t="s">
        <v>17</v>
      </c>
      <c r="AC35" s="35" t="s">
        <v>17</v>
      </c>
      <c r="AD35" s="35" t="s">
        <v>260</v>
      </c>
      <c r="AE35" s="35" t="s">
        <v>10</v>
      </c>
      <c r="AF35" s="35" t="s">
        <v>20</v>
      </c>
      <c r="AG35" s="35" t="s">
        <v>261</v>
      </c>
      <c r="AH35" s="35" t="s">
        <v>260</v>
      </c>
      <c r="AI35" s="35" t="s">
        <v>28</v>
      </c>
      <c r="AJ35" s="35" t="s">
        <v>28</v>
      </c>
      <c r="AK35" s="152" t="s">
        <v>203</v>
      </c>
      <c r="AL35" s="152" t="s">
        <v>203</v>
      </c>
      <c r="AM35" s="35"/>
      <c r="AN35" s="35"/>
      <c r="AO35" s="35"/>
      <c r="AP35" s="9">
        <f t="shared" si="5"/>
        <v>8</v>
      </c>
      <c r="AQ35" s="10">
        <f t="shared" si="43"/>
        <v>2</v>
      </c>
      <c r="AR35" s="11">
        <f t="shared" si="6"/>
        <v>0</v>
      </c>
      <c r="AS35" s="8">
        <f t="shared" si="52"/>
        <v>5</v>
      </c>
      <c r="AT35" s="8">
        <f t="shared" si="53"/>
        <v>4</v>
      </c>
      <c r="AU35" s="8">
        <f t="shared" si="54"/>
        <v>14</v>
      </c>
      <c r="BA35" s="8">
        <f t="shared" si="55"/>
        <v>1</v>
      </c>
      <c r="BB35" s="8">
        <f t="shared" si="55"/>
        <v>1</v>
      </c>
      <c r="BC35" s="8">
        <f t="shared" si="55"/>
        <v>1</v>
      </c>
      <c r="BD35" s="8">
        <f t="shared" si="55"/>
        <v>0</v>
      </c>
      <c r="BE35" s="8">
        <f t="shared" si="55"/>
        <v>1</v>
      </c>
      <c r="BF35" s="8">
        <f t="shared" si="56"/>
        <v>1</v>
      </c>
      <c r="BG35" s="8">
        <f t="shared" si="56"/>
        <v>0</v>
      </c>
      <c r="BH35" s="8">
        <f t="shared" si="56"/>
        <v>0</v>
      </c>
      <c r="BI35" s="8">
        <f t="shared" si="56"/>
        <v>1</v>
      </c>
      <c r="BJ35" s="8">
        <f t="shared" si="56"/>
        <v>1</v>
      </c>
      <c r="BK35" s="8">
        <f t="shared" si="56"/>
        <v>1</v>
      </c>
      <c r="BL35" s="8">
        <f t="shared" si="56"/>
        <v>1</v>
      </c>
      <c r="BM35" s="8">
        <f t="shared" si="56"/>
        <v>1</v>
      </c>
      <c r="BN35" s="8">
        <f t="shared" si="56"/>
        <v>0</v>
      </c>
      <c r="BO35" s="8">
        <f t="shared" si="56"/>
        <v>1</v>
      </c>
      <c r="BP35" s="8">
        <f t="shared" si="56"/>
        <v>1</v>
      </c>
      <c r="BQ35" s="8">
        <f t="shared" si="56"/>
        <v>1</v>
      </c>
      <c r="BR35" s="8">
        <f t="shared" si="56"/>
        <v>0</v>
      </c>
      <c r="BS35" s="8">
        <f t="shared" si="56"/>
        <v>1</v>
      </c>
      <c r="BT35" s="8">
        <f t="shared" si="56"/>
        <v>1</v>
      </c>
      <c r="BU35" s="8">
        <f t="shared" si="56"/>
        <v>0</v>
      </c>
      <c r="BV35" s="8">
        <f t="shared" si="57"/>
        <v>1</v>
      </c>
      <c r="BW35" s="8">
        <f t="shared" si="57"/>
        <v>1</v>
      </c>
      <c r="BX35" s="8">
        <f t="shared" si="57"/>
        <v>1</v>
      </c>
      <c r="BY35" s="8">
        <f t="shared" si="57"/>
        <v>0</v>
      </c>
      <c r="BZ35" s="8">
        <f t="shared" si="57"/>
        <v>1</v>
      </c>
      <c r="CA35" s="8">
        <f t="shared" si="57"/>
        <v>1</v>
      </c>
      <c r="CB35" s="8">
        <f t="shared" si="57"/>
        <v>0</v>
      </c>
      <c r="CC35" s="8">
        <f t="shared" si="57"/>
        <v>0</v>
      </c>
      <c r="CD35" s="8">
        <f t="shared" si="57"/>
        <v>1</v>
      </c>
      <c r="CE35" s="8">
        <f t="shared" si="57"/>
        <v>1</v>
      </c>
      <c r="CF35" s="8">
        <f t="shared" si="57"/>
        <v>0</v>
      </c>
      <c r="CG35" s="8">
        <f t="shared" si="57"/>
        <v>0</v>
      </c>
      <c r="CH35" s="8">
        <f t="shared" si="57"/>
        <v>0</v>
      </c>
      <c r="CI35" s="8">
        <f t="shared" si="57"/>
        <v>0</v>
      </c>
      <c r="CJ35" s="8">
        <f t="shared" si="57"/>
        <v>0</v>
      </c>
      <c r="CN35" s="80"/>
    </row>
    <row r="36" spans="1:92" ht="19.5" customHeight="1" x14ac:dyDescent="0.25">
      <c r="A36" s="8" t="s">
        <v>189</v>
      </c>
      <c r="B36" s="4" t="s">
        <v>144</v>
      </c>
      <c r="C36" s="5" t="s">
        <v>65</v>
      </c>
      <c r="D36" s="38" t="s">
        <v>26</v>
      </c>
      <c r="E36" s="38" t="s">
        <v>26</v>
      </c>
      <c r="F36" s="38" t="s">
        <v>119</v>
      </c>
      <c r="G36" s="38" t="s">
        <v>119</v>
      </c>
      <c r="H36" s="39" t="s">
        <v>21</v>
      </c>
      <c r="I36" s="165" t="s">
        <v>278</v>
      </c>
      <c r="J36" s="38"/>
      <c r="K36" s="37" t="s">
        <v>18</v>
      </c>
      <c r="L36" s="38" t="s">
        <v>322</v>
      </c>
      <c r="M36" s="38" t="s">
        <v>322</v>
      </c>
      <c r="N36" s="38" t="s">
        <v>260</v>
      </c>
      <c r="O36" s="38" t="s">
        <v>319</v>
      </c>
      <c r="P36" s="38" t="s">
        <v>261</v>
      </c>
      <c r="Q36" s="38" t="s">
        <v>261</v>
      </c>
      <c r="R36" s="38" t="s">
        <v>261</v>
      </c>
      <c r="S36" s="38" t="s">
        <v>261</v>
      </c>
      <c r="T36" s="38" t="s">
        <v>261</v>
      </c>
      <c r="U36" s="38" t="s">
        <v>322</v>
      </c>
      <c r="V36" s="191" t="s">
        <v>275</v>
      </c>
      <c r="W36" s="191" t="s">
        <v>275</v>
      </c>
      <c r="X36" s="191" t="s">
        <v>275</v>
      </c>
      <c r="Y36" s="38" t="s">
        <v>203</v>
      </c>
      <c r="Z36" s="38" t="s">
        <v>261</v>
      </c>
      <c r="AA36" s="38" t="s">
        <v>260</v>
      </c>
      <c r="AB36" s="191" t="s">
        <v>78</v>
      </c>
      <c r="AC36" s="191" t="s">
        <v>78</v>
      </c>
      <c r="AD36" s="38" t="s">
        <v>19</v>
      </c>
      <c r="AE36" s="191" t="s">
        <v>58</v>
      </c>
      <c r="AF36" s="38" t="s">
        <v>17</v>
      </c>
      <c r="AG36" s="38" t="s">
        <v>261</v>
      </c>
      <c r="AH36" s="38" t="s">
        <v>260</v>
      </c>
      <c r="AI36" s="38" t="s">
        <v>11</v>
      </c>
      <c r="AJ36" s="38" t="s">
        <v>25</v>
      </c>
      <c r="AK36" s="38" t="s">
        <v>25</v>
      </c>
      <c r="AL36" s="38" t="s">
        <v>25</v>
      </c>
      <c r="AM36" s="38"/>
      <c r="AN36" s="38"/>
      <c r="AO36" s="38"/>
      <c r="AP36" s="75">
        <f t="shared" si="5"/>
        <v>11</v>
      </c>
      <c r="AQ36" s="13">
        <f t="shared" si="43"/>
        <v>6</v>
      </c>
      <c r="AR36" s="14">
        <f t="shared" si="6"/>
        <v>0</v>
      </c>
      <c r="AS36" s="8">
        <f t="shared" si="52"/>
        <v>4</v>
      </c>
      <c r="AT36" s="8">
        <f t="shared" si="53"/>
        <v>2</v>
      </c>
      <c r="AU36" s="8">
        <f t="shared" si="54"/>
        <v>9</v>
      </c>
      <c r="BA36" s="8">
        <f t="shared" si="55"/>
        <v>1</v>
      </c>
      <c r="BB36" s="8">
        <f t="shared" si="55"/>
        <v>1</v>
      </c>
      <c r="BC36" s="8">
        <f t="shared" si="55"/>
        <v>0</v>
      </c>
      <c r="BD36" s="8">
        <f t="shared" si="55"/>
        <v>0</v>
      </c>
      <c r="BE36" s="8">
        <f t="shared" si="55"/>
        <v>1</v>
      </c>
      <c r="BF36" s="8">
        <f t="shared" si="56"/>
        <v>1</v>
      </c>
      <c r="BG36" s="8">
        <f t="shared" si="56"/>
        <v>1</v>
      </c>
      <c r="BH36" s="8">
        <f t="shared" si="56"/>
        <v>1</v>
      </c>
      <c r="BI36" s="8">
        <f t="shared" si="56"/>
        <v>0</v>
      </c>
      <c r="BJ36" s="8">
        <f t="shared" si="56"/>
        <v>1</v>
      </c>
      <c r="BK36" s="8">
        <f t="shared" si="56"/>
        <v>0</v>
      </c>
      <c r="BL36" s="8">
        <f t="shared" si="56"/>
        <v>0</v>
      </c>
      <c r="BM36" s="8">
        <f t="shared" si="56"/>
        <v>0</v>
      </c>
      <c r="BN36" s="8">
        <f t="shared" si="56"/>
        <v>0</v>
      </c>
      <c r="BO36" s="8">
        <f t="shared" si="56"/>
        <v>0</v>
      </c>
      <c r="BP36" s="8">
        <f t="shared" si="56"/>
        <v>1</v>
      </c>
      <c r="BQ36" s="8">
        <f t="shared" si="56"/>
        <v>0</v>
      </c>
      <c r="BR36" s="8">
        <f t="shared" si="56"/>
        <v>0</v>
      </c>
      <c r="BS36" s="8">
        <f t="shared" si="56"/>
        <v>0</v>
      </c>
      <c r="BT36" s="8">
        <f t="shared" si="56"/>
        <v>0</v>
      </c>
      <c r="BU36" s="8">
        <f t="shared" si="56"/>
        <v>0</v>
      </c>
      <c r="BV36" s="8">
        <f t="shared" si="57"/>
        <v>0</v>
      </c>
      <c r="BW36" s="8">
        <f t="shared" si="57"/>
        <v>0</v>
      </c>
      <c r="BX36" s="8">
        <f t="shared" si="57"/>
        <v>0</v>
      </c>
      <c r="BY36" s="8">
        <f t="shared" si="57"/>
        <v>1</v>
      </c>
      <c r="BZ36" s="8">
        <f t="shared" si="57"/>
        <v>0</v>
      </c>
      <c r="CA36" s="8">
        <f t="shared" si="57"/>
        <v>1</v>
      </c>
      <c r="CB36" s="8">
        <f t="shared" si="57"/>
        <v>0</v>
      </c>
      <c r="CC36" s="8">
        <f t="shared" si="57"/>
        <v>0</v>
      </c>
      <c r="CD36" s="8">
        <f t="shared" si="57"/>
        <v>1</v>
      </c>
      <c r="CE36" s="8">
        <f t="shared" si="57"/>
        <v>1</v>
      </c>
      <c r="CF36" s="8">
        <f t="shared" si="57"/>
        <v>1</v>
      </c>
      <c r="CG36" s="8">
        <f t="shared" si="57"/>
        <v>1</v>
      </c>
      <c r="CH36" s="8">
        <f t="shared" si="57"/>
        <v>0</v>
      </c>
      <c r="CI36" s="8">
        <f t="shared" si="57"/>
        <v>0</v>
      </c>
      <c r="CJ36" s="8">
        <f t="shared" si="57"/>
        <v>0</v>
      </c>
    </row>
    <row r="37" spans="1:92" ht="19.5" customHeight="1" x14ac:dyDescent="0.25">
      <c r="A37" s="8" t="s">
        <v>188</v>
      </c>
      <c r="B37" s="58" t="s">
        <v>145</v>
      </c>
      <c r="C37" s="5" t="s">
        <v>66</v>
      </c>
      <c r="D37" s="38" t="s">
        <v>9</v>
      </c>
      <c r="E37" s="38" t="s">
        <v>9</v>
      </c>
      <c r="F37" s="38" t="s">
        <v>24</v>
      </c>
      <c r="G37" s="38" t="s">
        <v>24</v>
      </c>
      <c r="H37" s="39" t="s">
        <v>24</v>
      </c>
      <c r="I37" s="165" t="s">
        <v>273</v>
      </c>
      <c r="J37" s="38"/>
      <c r="K37" s="37" t="s">
        <v>261</v>
      </c>
      <c r="L37" s="38" t="s">
        <v>261</v>
      </c>
      <c r="M37" s="38" t="s">
        <v>319</v>
      </c>
      <c r="N37" s="38" t="s">
        <v>319</v>
      </c>
      <c r="O37" s="38" t="s">
        <v>323</v>
      </c>
      <c r="P37" s="38" t="s">
        <v>323</v>
      </c>
      <c r="Q37" s="38" t="s">
        <v>324</v>
      </c>
      <c r="R37" s="38" t="s">
        <v>261</v>
      </c>
      <c r="S37" s="38" t="s">
        <v>260</v>
      </c>
      <c r="T37" s="38" t="s">
        <v>320</v>
      </c>
      <c r="U37" s="38" t="s">
        <v>320</v>
      </c>
      <c r="V37" s="38" t="s">
        <v>326</v>
      </c>
      <c r="W37" s="38" t="s">
        <v>326</v>
      </c>
      <c r="X37" s="38" t="s">
        <v>326</v>
      </c>
      <c r="Y37" s="38" t="s">
        <v>261</v>
      </c>
      <c r="Z37" s="38" t="s">
        <v>261</v>
      </c>
      <c r="AA37" s="38" t="s">
        <v>27</v>
      </c>
      <c r="AB37" s="38" t="s">
        <v>27</v>
      </c>
      <c r="AC37" s="38" t="s">
        <v>27</v>
      </c>
      <c r="AD37" s="38" t="s">
        <v>26</v>
      </c>
      <c r="AE37" s="38" t="s">
        <v>26</v>
      </c>
      <c r="AF37" s="38" t="s">
        <v>261</v>
      </c>
      <c r="AG37" s="38" t="s">
        <v>10</v>
      </c>
      <c r="AH37" s="38" t="s">
        <v>10</v>
      </c>
      <c r="AI37" s="38" t="s">
        <v>260</v>
      </c>
      <c r="AJ37" s="38" t="s">
        <v>20</v>
      </c>
      <c r="AK37" s="38" t="s">
        <v>20</v>
      </c>
      <c r="AL37" s="38" t="s">
        <v>20</v>
      </c>
      <c r="AM37" s="38"/>
      <c r="AN37" s="38"/>
      <c r="AO37" s="38"/>
      <c r="AP37" s="75">
        <f t="shared" si="5"/>
        <v>8</v>
      </c>
      <c r="AQ37" s="13">
        <f t="shared" si="43"/>
        <v>0</v>
      </c>
      <c r="AR37" s="17">
        <f t="shared" si="6"/>
        <v>0</v>
      </c>
      <c r="AS37" s="8">
        <f t="shared" si="52"/>
        <v>5</v>
      </c>
      <c r="AT37" s="8">
        <f t="shared" si="53"/>
        <v>4</v>
      </c>
      <c r="AU37" s="8">
        <f t="shared" si="54"/>
        <v>16</v>
      </c>
      <c r="BA37" s="8">
        <f t="shared" si="55"/>
        <v>1</v>
      </c>
      <c r="BB37" s="8">
        <f t="shared" si="55"/>
        <v>1</v>
      </c>
      <c r="BC37" s="8">
        <f t="shared" si="55"/>
        <v>1</v>
      </c>
      <c r="BD37" s="8">
        <f t="shared" si="55"/>
        <v>1</v>
      </c>
      <c r="BE37" s="8">
        <f t="shared" si="55"/>
        <v>1</v>
      </c>
      <c r="BF37" s="8">
        <f t="shared" si="56"/>
        <v>0</v>
      </c>
      <c r="BG37" s="8">
        <f t="shared" si="56"/>
        <v>0</v>
      </c>
      <c r="BH37" s="8">
        <f t="shared" si="56"/>
        <v>1</v>
      </c>
      <c r="BI37" s="8">
        <f t="shared" si="56"/>
        <v>1</v>
      </c>
      <c r="BJ37" s="8">
        <f t="shared" si="56"/>
        <v>1</v>
      </c>
      <c r="BK37" s="8">
        <f t="shared" si="56"/>
        <v>1</v>
      </c>
      <c r="BL37" s="8">
        <f t="shared" si="56"/>
        <v>1</v>
      </c>
      <c r="BM37" s="8">
        <f t="shared" si="56"/>
        <v>0</v>
      </c>
      <c r="BN37" s="8">
        <f t="shared" si="56"/>
        <v>0</v>
      </c>
      <c r="BO37" s="8">
        <f t="shared" si="56"/>
        <v>1</v>
      </c>
      <c r="BP37" s="8">
        <f t="shared" si="56"/>
        <v>1</v>
      </c>
      <c r="BQ37" s="8">
        <f t="shared" si="56"/>
        <v>1</v>
      </c>
      <c r="BR37" s="8">
        <f t="shared" si="56"/>
        <v>1</v>
      </c>
      <c r="BS37" s="8">
        <f t="shared" si="56"/>
        <v>1</v>
      </c>
      <c r="BT37" s="8">
        <f t="shared" si="56"/>
        <v>0</v>
      </c>
      <c r="BU37" s="8">
        <f t="shared" si="56"/>
        <v>0</v>
      </c>
      <c r="BV37" s="8">
        <f t="shared" si="57"/>
        <v>1</v>
      </c>
      <c r="BW37" s="8">
        <f t="shared" si="57"/>
        <v>1</v>
      </c>
      <c r="BX37" s="8">
        <f t="shared" si="57"/>
        <v>1</v>
      </c>
      <c r="BY37" s="8">
        <f t="shared" si="57"/>
        <v>1</v>
      </c>
      <c r="BZ37" s="8">
        <f t="shared" si="57"/>
        <v>1</v>
      </c>
      <c r="CA37" s="8">
        <f t="shared" si="57"/>
        <v>0</v>
      </c>
      <c r="CB37" s="8">
        <f t="shared" si="57"/>
        <v>1</v>
      </c>
      <c r="CC37" s="8">
        <f t="shared" si="57"/>
        <v>1</v>
      </c>
      <c r="CD37" s="8">
        <f t="shared" si="57"/>
        <v>0</v>
      </c>
      <c r="CE37" s="8">
        <f t="shared" si="57"/>
        <v>1</v>
      </c>
      <c r="CF37" s="8">
        <f t="shared" si="57"/>
        <v>1</v>
      </c>
      <c r="CG37" s="8">
        <f t="shared" si="57"/>
        <v>1</v>
      </c>
      <c r="CH37" s="8">
        <f t="shared" si="57"/>
        <v>0</v>
      </c>
      <c r="CI37" s="8">
        <f t="shared" si="57"/>
        <v>0</v>
      </c>
      <c r="CJ37" s="8">
        <f t="shared" si="57"/>
        <v>0</v>
      </c>
    </row>
    <row r="38" spans="1:92" ht="19.5" customHeight="1" x14ac:dyDescent="0.25">
      <c r="A38" s="8" t="s">
        <v>188</v>
      </c>
      <c r="B38" s="166" t="s">
        <v>146</v>
      </c>
      <c r="C38" s="5" t="s">
        <v>83</v>
      </c>
      <c r="D38" s="38" t="s">
        <v>119</v>
      </c>
      <c r="E38" s="38" t="s">
        <v>119</v>
      </c>
      <c r="F38" s="38" t="s">
        <v>20</v>
      </c>
      <c r="G38" s="38" t="s">
        <v>20</v>
      </c>
      <c r="H38" s="39" t="s">
        <v>20</v>
      </c>
      <c r="I38" s="165" t="s">
        <v>273</v>
      </c>
      <c r="J38" s="38" t="s">
        <v>279</v>
      </c>
      <c r="K38" s="37" t="s">
        <v>20</v>
      </c>
      <c r="L38" s="38" t="s">
        <v>324</v>
      </c>
      <c r="M38" s="38" t="s">
        <v>260</v>
      </c>
      <c r="N38" s="38" t="s">
        <v>260</v>
      </c>
      <c r="O38" s="38" t="s">
        <v>261</v>
      </c>
      <c r="P38" s="38" t="s">
        <v>10</v>
      </c>
      <c r="Q38" s="38" t="s">
        <v>10</v>
      </c>
      <c r="R38" s="38" t="s">
        <v>325</v>
      </c>
      <c r="S38" s="38" t="s">
        <v>203</v>
      </c>
      <c r="T38" s="38" t="s">
        <v>78</v>
      </c>
      <c r="U38" s="38" t="s">
        <v>275</v>
      </c>
      <c r="V38" s="38" t="s">
        <v>323</v>
      </c>
      <c r="W38" s="38" t="s">
        <v>323</v>
      </c>
      <c r="X38" s="38" t="s">
        <v>327</v>
      </c>
      <c r="Y38" s="38" t="s">
        <v>261</v>
      </c>
      <c r="Z38" s="38" t="s">
        <v>10</v>
      </c>
      <c r="AA38" s="38" t="s">
        <v>17</v>
      </c>
      <c r="AB38" s="38" t="s">
        <v>261</v>
      </c>
      <c r="AC38" s="38" t="s">
        <v>260</v>
      </c>
      <c r="AD38" s="38" t="s">
        <v>21</v>
      </c>
      <c r="AE38" s="38" t="s">
        <v>21</v>
      </c>
      <c r="AF38" s="38" t="s">
        <v>28</v>
      </c>
      <c r="AG38" s="38" t="s">
        <v>28</v>
      </c>
      <c r="AH38" s="38" t="s">
        <v>17</v>
      </c>
      <c r="AI38" s="38" t="s">
        <v>260</v>
      </c>
      <c r="AJ38" s="35" t="s">
        <v>11</v>
      </c>
      <c r="AK38" s="38" t="s">
        <v>21</v>
      </c>
      <c r="AL38" s="38" t="s">
        <v>261</v>
      </c>
      <c r="AM38" s="38"/>
      <c r="AN38" s="38"/>
      <c r="AO38" s="38"/>
      <c r="AP38" s="75">
        <f t="shared" si="5"/>
        <v>8</v>
      </c>
      <c r="AQ38" s="13">
        <f t="shared" si="43"/>
        <v>3</v>
      </c>
      <c r="AR38" s="14">
        <f t="shared" si="6"/>
        <v>0</v>
      </c>
      <c r="AS38" s="8">
        <f t="shared" si="52"/>
        <v>5</v>
      </c>
      <c r="AT38" s="8">
        <f t="shared" si="53"/>
        <v>4</v>
      </c>
      <c r="AU38" s="8">
        <f t="shared" si="54"/>
        <v>13</v>
      </c>
      <c r="BA38" s="8">
        <f t="shared" si="55"/>
        <v>0</v>
      </c>
      <c r="BB38" s="8">
        <f t="shared" si="55"/>
        <v>0</v>
      </c>
      <c r="BC38" s="8">
        <f t="shared" si="55"/>
        <v>1</v>
      </c>
      <c r="BD38" s="8">
        <f t="shared" si="55"/>
        <v>1</v>
      </c>
      <c r="BE38" s="8">
        <f t="shared" si="55"/>
        <v>1</v>
      </c>
      <c r="BF38" s="8">
        <f t="shared" si="56"/>
        <v>1</v>
      </c>
      <c r="BG38" s="8">
        <f t="shared" si="56"/>
        <v>1</v>
      </c>
      <c r="BH38" s="8">
        <f t="shared" si="56"/>
        <v>0</v>
      </c>
      <c r="BI38" s="8">
        <f t="shared" si="56"/>
        <v>0</v>
      </c>
      <c r="BJ38" s="8">
        <f t="shared" si="56"/>
        <v>0</v>
      </c>
      <c r="BK38" s="8">
        <f t="shared" si="56"/>
        <v>1</v>
      </c>
      <c r="BL38" s="8">
        <f t="shared" si="56"/>
        <v>1</v>
      </c>
      <c r="BM38" s="8">
        <f t="shared" si="56"/>
        <v>1</v>
      </c>
      <c r="BN38" s="8">
        <f t="shared" si="56"/>
        <v>0</v>
      </c>
      <c r="BO38" s="8">
        <f t="shared" si="56"/>
        <v>0</v>
      </c>
      <c r="BP38" s="8">
        <f t="shared" si="56"/>
        <v>0</v>
      </c>
      <c r="BQ38" s="8">
        <f t="shared" si="56"/>
        <v>1</v>
      </c>
      <c r="BR38" s="8">
        <f t="shared" si="56"/>
        <v>1</v>
      </c>
      <c r="BS38" s="8">
        <f t="shared" si="56"/>
        <v>1</v>
      </c>
      <c r="BT38" s="8">
        <f t="shared" si="56"/>
        <v>0</v>
      </c>
      <c r="BU38" s="8">
        <f t="shared" si="56"/>
        <v>1</v>
      </c>
      <c r="BV38" s="8">
        <f t="shared" si="57"/>
        <v>1</v>
      </c>
      <c r="BW38" s="8">
        <f t="shared" si="57"/>
        <v>0</v>
      </c>
      <c r="BX38" s="8">
        <f t="shared" si="57"/>
        <v>0</v>
      </c>
      <c r="BY38" s="8">
        <f t="shared" si="57"/>
        <v>1</v>
      </c>
      <c r="BZ38" s="8">
        <f t="shared" si="57"/>
        <v>1</v>
      </c>
      <c r="CA38" s="8">
        <f t="shared" si="57"/>
        <v>1</v>
      </c>
      <c r="CB38" s="8">
        <f t="shared" si="57"/>
        <v>1</v>
      </c>
      <c r="CC38" s="8">
        <f t="shared" si="57"/>
        <v>1</v>
      </c>
      <c r="CD38" s="8">
        <f t="shared" si="57"/>
        <v>0</v>
      </c>
      <c r="CE38" s="8">
        <f t="shared" si="57"/>
        <v>1</v>
      </c>
      <c r="CF38" s="8">
        <f t="shared" si="57"/>
        <v>1</v>
      </c>
      <c r="CG38" s="8">
        <f t="shared" si="57"/>
        <v>0</v>
      </c>
      <c r="CH38" s="8">
        <f t="shared" si="57"/>
        <v>0</v>
      </c>
      <c r="CI38" s="8">
        <f t="shared" si="57"/>
        <v>0</v>
      </c>
      <c r="CJ38" s="8">
        <f t="shared" si="57"/>
        <v>0</v>
      </c>
    </row>
    <row r="39" spans="1:92" ht="19.5" customHeight="1" x14ac:dyDescent="0.25">
      <c r="A39" s="8" t="s">
        <v>190</v>
      </c>
      <c r="B39" s="166" t="s">
        <v>147</v>
      </c>
      <c r="C39" s="5" t="s">
        <v>120</v>
      </c>
      <c r="D39" s="38" t="s">
        <v>20</v>
      </c>
      <c r="E39" s="38" t="s">
        <v>20</v>
      </c>
      <c r="F39" s="38" t="s">
        <v>119</v>
      </c>
      <c r="G39" s="38" t="s">
        <v>18</v>
      </c>
      <c r="H39" s="39" t="s">
        <v>18</v>
      </c>
      <c r="I39" s="165" t="s">
        <v>280</v>
      </c>
      <c r="J39" s="38"/>
      <c r="K39" s="37" t="s">
        <v>78</v>
      </c>
      <c r="L39" s="38" t="s">
        <v>261</v>
      </c>
      <c r="M39" s="38" t="s">
        <v>261</v>
      </c>
      <c r="N39" s="191" t="s">
        <v>78</v>
      </c>
      <c r="O39" s="38" t="s">
        <v>325</v>
      </c>
      <c r="P39" s="38" t="s">
        <v>327</v>
      </c>
      <c r="Q39" s="38" t="s">
        <v>327</v>
      </c>
      <c r="R39" s="38" t="s">
        <v>261</v>
      </c>
      <c r="S39" s="38" t="s">
        <v>323</v>
      </c>
      <c r="T39" s="38" t="s">
        <v>323</v>
      </c>
      <c r="U39" s="38" t="s">
        <v>323</v>
      </c>
      <c r="V39" s="38" t="s">
        <v>260</v>
      </c>
      <c r="W39" s="38" t="s">
        <v>11</v>
      </c>
      <c r="X39" s="38" t="s">
        <v>10</v>
      </c>
      <c r="Y39" s="38" t="s">
        <v>10</v>
      </c>
      <c r="Z39" s="38" t="s">
        <v>26</v>
      </c>
      <c r="AA39" s="38" t="s">
        <v>26</v>
      </c>
      <c r="AB39" s="38" t="s">
        <v>261</v>
      </c>
      <c r="AC39" s="38" t="s">
        <v>25</v>
      </c>
      <c r="AD39" s="38" t="s">
        <v>25</v>
      </c>
      <c r="AE39" s="38" t="s">
        <v>25</v>
      </c>
      <c r="AF39" s="38" t="s">
        <v>26</v>
      </c>
      <c r="AG39" s="38" t="s">
        <v>26</v>
      </c>
      <c r="AH39" s="38" t="s">
        <v>260</v>
      </c>
      <c r="AI39" s="38" t="s">
        <v>260</v>
      </c>
      <c r="AJ39" s="38" t="s">
        <v>10</v>
      </c>
      <c r="AK39" s="38" t="s">
        <v>10</v>
      </c>
      <c r="AL39" s="38" t="s">
        <v>261</v>
      </c>
      <c r="AM39" s="38"/>
      <c r="AN39" s="38"/>
      <c r="AO39" s="38"/>
      <c r="AP39" s="75">
        <f t="shared" si="5"/>
        <v>8</v>
      </c>
      <c r="AQ39" s="13">
        <f t="shared" si="43"/>
        <v>2</v>
      </c>
      <c r="AR39" s="14">
        <f t="shared" si="6"/>
        <v>0</v>
      </c>
      <c r="AS39" s="8">
        <f t="shared" si="52"/>
        <v>5</v>
      </c>
      <c r="AT39" s="8">
        <f t="shared" si="53"/>
        <v>5</v>
      </c>
      <c r="AU39" s="8">
        <f t="shared" si="54"/>
        <v>13</v>
      </c>
      <c r="BA39" s="8">
        <f t="shared" si="55"/>
        <v>1</v>
      </c>
      <c r="BB39" s="8">
        <f t="shared" si="55"/>
        <v>1</v>
      </c>
      <c r="BC39" s="8">
        <f t="shared" si="55"/>
        <v>0</v>
      </c>
      <c r="BD39" s="8">
        <f t="shared" si="55"/>
        <v>1</v>
      </c>
      <c r="BE39" s="8">
        <f t="shared" si="55"/>
        <v>1</v>
      </c>
      <c r="BF39" s="8">
        <f t="shared" si="56"/>
        <v>0</v>
      </c>
      <c r="BG39" s="8">
        <f t="shared" si="56"/>
        <v>0</v>
      </c>
      <c r="BH39" s="8">
        <f t="shared" si="56"/>
        <v>0</v>
      </c>
      <c r="BI39" s="8">
        <f t="shared" si="56"/>
        <v>0</v>
      </c>
      <c r="BJ39" s="8">
        <f t="shared" si="56"/>
        <v>1</v>
      </c>
      <c r="BK39" s="8">
        <f t="shared" si="56"/>
        <v>1</v>
      </c>
      <c r="BL39" s="8">
        <f t="shared" si="56"/>
        <v>1</v>
      </c>
      <c r="BM39" s="8">
        <f t="shared" si="56"/>
        <v>0</v>
      </c>
      <c r="BN39" s="8">
        <f t="shared" si="56"/>
        <v>1</v>
      </c>
      <c r="BO39" s="8">
        <f t="shared" si="56"/>
        <v>1</v>
      </c>
      <c r="BP39" s="8">
        <f t="shared" si="56"/>
        <v>1</v>
      </c>
      <c r="BQ39" s="8">
        <f t="shared" si="56"/>
        <v>0</v>
      </c>
      <c r="BR39" s="8">
        <f t="shared" si="56"/>
        <v>1</v>
      </c>
      <c r="BS39" s="8">
        <f t="shared" si="56"/>
        <v>1</v>
      </c>
      <c r="BT39" s="8">
        <f t="shared" si="56"/>
        <v>1</v>
      </c>
      <c r="BU39" s="8">
        <f t="shared" si="56"/>
        <v>1</v>
      </c>
      <c r="BV39" s="8">
        <f t="shared" si="57"/>
        <v>1</v>
      </c>
      <c r="BW39" s="8">
        <f t="shared" si="57"/>
        <v>0</v>
      </c>
      <c r="BX39" s="8">
        <f t="shared" si="57"/>
        <v>1</v>
      </c>
      <c r="BY39" s="8">
        <f t="shared" si="57"/>
        <v>1</v>
      </c>
      <c r="BZ39" s="8">
        <f t="shared" si="57"/>
        <v>1</v>
      </c>
      <c r="CA39" s="8">
        <f t="shared" si="57"/>
        <v>1</v>
      </c>
      <c r="CB39" s="8">
        <f t="shared" si="57"/>
        <v>1</v>
      </c>
      <c r="CC39" s="8">
        <f t="shared" si="57"/>
        <v>0</v>
      </c>
      <c r="CD39" s="8">
        <f t="shared" si="57"/>
        <v>0</v>
      </c>
      <c r="CE39" s="8">
        <f t="shared" si="57"/>
        <v>1</v>
      </c>
      <c r="CF39" s="8">
        <f t="shared" si="57"/>
        <v>1</v>
      </c>
      <c r="CG39" s="8">
        <f t="shared" si="57"/>
        <v>0</v>
      </c>
      <c r="CH39" s="8">
        <f t="shared" si="57"/>
        <v>0</v>
      </c>
      <c r="CI39" s="8">
        <f t="shared" si="57"/>
        <v>0</v>
      </c>
      <c r="CJ39" s="8">
        <f t="shared" si="57"/>
        <v>0</v>
      </c>
    </row>
    <row r="40" spans="1:92" ht="19.5" customHeight="1" x14ac:dyDescent="0.25">
      <c r="A40" s="8" t="s">
        <v>190</v>
      </c>
      <c r="B40" s="166" t="s">
        <v>148</v>
      </c>
      <c r="C40" s="167" t="s">
        <v>122</v>
      </c>
      <c r="D40" s="38" t="s">
        <v>11</v>
      </c>
      <c r="E40" s="38" t="s">
        <v>18</v>
      </c>
      <c r="F40" s="38" t="s">
        <v>18</v>
      </c>
      <c r="G40" s="38" t="s">
        <v>119</v>
      </c>
      <c r="H40" s="39" t="s">
        <v>119</v>
      </c>
      <c r="I40" s="165" t="s">
        <v>281</v>
      </c>
      <c r="J40" s="38" t="s">
        <v>274</v>
      </c>
      <c r="K40" s="37" t="s">
        <v>262</v>
      </c>
      <c r="L40" s="38" t="s">
        <v>260</v>
      </c>
      <c r="M40" s="38" t="s">
        <v>323</v>
      </c>
      <c r="N40" s="38" t="s">
        <v>323</v>
      </c>
      <c r="O40" s="38" t="s">
        <v>78</v>
      </c>
      <c r="P40" s="38" t="s">
        <v>320</v>
      </c>
      <c r="Q40" s="38" t="s">
        <v>275</v>
      </c>
      <c r="R40" s="38" t="s">
        <v>11</v>
      </c>
      <c r="S40" s="38" t="s">
        <v>319</v>
      </c>
      <c r="T40" s="38" t="s">
        <v>321</v>
      </c>
      <c r="U40" s="38" t="s">
        <v>321</v>
      </c>
      <c r="V40" s="38" t="s">
        <v>22</v>
      </c>
      <c r="W40" s="38" t="s">
        <v>260</v>
      </c>
      <c r="X40" s="38" t="s">
        <v>260</v>
      </c>
      <c r="Y40" s="38" t="s">
        <v>321</v>
      </c>
      <c r="Z40" s="38" t="s">
        <v>27</v>
      </c>
      <c r="AA40" s="38" t="s">
        <v>260</v>
      </c>
      <c r="AB40" s="38" t="s">
        <v>260</v>
      </c>
      <c r="AC40" s="38" t="s">
        <v>21</v>
      </c>
      <c r="AD40" s="38" t="s">
        <v>260</v>
      </c>
      <c r="AE40" s="38" t="s">
        <v>260</v>
      </c>
      <c r="AF40" s="38" t="s">
        <v>10</v>
      </c>
      <c r="AG40" s="38" t="s">
        <v>17</v>
      </c>
      <c r="AH40" s="38" t="s">
        <v>260</v>
      </c>
      <c r="AI40" s="38" t="s">
        <v>17</v>
      </c>
      <c r="AJ40" s="38" t="s">
        <v>17</v>
      </c>
      <c r="AK40" s="38" t="s">
        <v>24</v>
      </c>
      <c r="AL40" s="38" t="s">
        <v>24</v>
      </c>
      <c r="AM40" s="38"/>
      <c r="AN40" s="38"/>
      <c r="AO40" s="38"/>
      <c r="AP40" s="12">
        <f t="shared" si="5"/>
        <v>8</v>
      </c>
      <c r="AQ40" s="13">
        <f t="shared" si="43"/>
        <v>3</v>
      </c>
      <c r="AR40" s="14">
        <f t="shared" si="6"/>
        <v>0</v>
      </c>
      <c r="AS40" s="8">
        <f t="shared" si="52"/>
        <v>5</v>
      </c>
      <c r="AT40" s="8">
        <f t="shared" si="53"/>
        <v>3</v>
      </c>
      <c r="AU40" s="8">
        <f t="shared" si="54"/>
        <v>14</v>
      </c>
      <c r="BA40" s="8">
        <f t="shared" si="55"/>
        <v>1</v>
      </c>
      <c r="BB40" s="8">
        <f t="shared" si="55"/>
        <v>1</v>
      </c>
      <c r="BC40" s="8">
        <f t="shared" si="55"/>
        <v>1</v>
      </c>
      <c r="BD40" s="8">
        <f t="shared" si="55"/>
        <v>0</v>
      </c>
      <c r="BE40" s="8">
        <f t="shared" si="55"/>
        <v>0</v>
      </c>
      <c r="BF40" s="8">
        <f t="shared" si="56"/>
        <v>0</v>
      </c>
      <c r="BG40" s="8">
        <f t="shared" si="56"/>
        <v>0</v>
      </c>
      <c r="BH40" s="8">
        <f t="shared" si="56"/>
        <v>1</v>
      </c>
      <c r="BI40" s="8">
        <f t="shared" si="56"/>
        <v>1</v>
      </c>
      <c r="BJ40" s="8">
        <f t="shared" si="56"/>
        <v>0</v>
      </c>
      <c r="BK40" s="8">
        <f t="shared" si="56"/>
        <v>1</v>
      </c>
      <c r="BL40" s="8">
        <f t="shared" si="56"/>
        <v>0</v>
      </c>
      <c r="BM40" s="8">
        <f t="shared" si="56"/>
        <v>1</v>
      </c>
      <c r="BN40" s="8">
        <f t="shared" si="56"/>
        <v>1</v>
      </c>
      <c r="BO40" s="8">
        <f t="shared" si="56"/>
        <v>1</v>
      </c>
      <c r="BP40" s="8">
        <f t="shared" si="56"/>
        <v>1</v>
      </c>
      <c r="BQ40" s="8">
        <f t="shared" si="56"/>
        <v>1</v>
      </c>
      <c r="BR40" s="8">
        <f t="shared" si="56"/>
        <v>0</v>
      </c>
      <c r="BS40" s="8">
        <f t="shared" si="56"/>
        <v>0</v>
      </c>
      <c r="BT40" s="8">
        <f t="shared" si="56"/>
        <v>1</v>
      </c>
      <c r="BU40" s="8">
        <f t="shared" si="56"/>
        <v>1</v>
      </c>
      <c r="BV40" s="8">
        <f t="shared" si="57"/>
        <v>0</v>
      </c>
      <c r="BW40" s="8">
        <f t="shared" si="57"/>
        <v>0</v>
      </c>
      <c r="BX40" s="8">
        <f t="shared" si="57"/>
        <v>1</v>
      </c>
      <c r="BY40" s="8">
        <f t="shared" si="57"/>
        <v>0</v>
      </c>
      <c r="BZ40" s="8">
        <f t="shared" si="57"/>
        <v>0</v>
      </c>
      <c r="CA40" s="8">
        <f t="shared" si="57"/>
        <v>1</v>
      </c>
      <c r="CB40" s="8">
        <f t="shared" si="57"/>
        <v>1</v>
      </c>
      <c r="CC40" s="8">
        <f t="shared" si="57"/>
        <v>0</v>
      </c>
      <c r="CD40" s="8">
        <f t="shared" si="57"/>
        <v>1</v>
      </c>
      <c r="CE40" s="8">
        <f t="shared" si="57"/>
        <v>1</v>
      </c>
      <c r="CF40" s="8">
        <f t="shared" si="57"/>
        <v>1</v>
      </c>
      <c r="CG40" s="8">
        <f t="shared" si="57"/>
        <v>1</v>
      </c>
      <c r="CH40" s="8">
        <f t="shared" si="57"/>
        <v>0</v>
      </c>
      <c r="CI40" s="8">
        <f t="shared" si="57"/>
        <v>0</v>
      </c>
      <c r="CJ40" s="8">
        <f t="shared" si="57"/>
        <v>0</v>
      </c>
    </row>
    <row r="41" spans="1:92" ht="19.5" customHeight="1" x14ac:dyDescent="0.25">
      <c r="A41" s="8" t="s">
        <v>188</v>
      </c>
      <c r="B41" s="166" t="s">
        <v>149</v>
      </c>
      <c r="C41" s="167" t="s">
        <v>150</v>
      </c>
      <c r="D41" s="38" t="s">
        <v>25</v>
      </c>
      <c r="E41" s="38" t="s">
        <v>25</v>
      </c>
      <c r="F41" s="38" t="s">
        <v>25</v>
      </c>
      <c r="G41" s="38" t="s">
        <v>25</v>
      </c>
      <c r="H41" s="39" t="s">
        <v>119</v>
      </c>
      <c r="I41" s="165" t="s">
        <v>282</v>
      </c>
      <c r="J41" s="38"/>
      <c r="K41" s="37" t="s">
        <v>10</v>
      </c>
      <c r="L41" s="38" t="s">
        <v>78</v>
      </c>
      <c r="M41" s="38" t="s">
        <v>326</v>
      </c>
      <c r="N41" s="38" t="s">
        <v>326</v>
      </c>
      <c r="O41" s="38" t="s">
        <v>260</v>
      </c>
      <c r="P41" s="38" t="s">
        <v>260</v>
      </c>
      <c r="Q41" s="38" t="s">
        <v>260</v>
      </c>
      <c r="R41" s="38" t="s">
        <v>260</v>
      </c>
      <c r="S41" s="38" t="s">
        <v>322</v>
      </c>
      <c r="T41" s="38" t="s">
        <v>322</v>
      </c>
      <c r="U41" s="38" t="s">
        <v>324</v>
      </c>
      <c r="V41" s="38" t="s">
        <v>324</v>
      </c>
      <c r="W41" s="38" t="s">
        <v>260</v>
      </c>
      <c r="X41" s="38" t="s">
        <v>17</v>
      </c>
      <c r="Y41" s="38" t="s">
        <v>260</v>
      </c>
      <c r="Z41" s="38" t="s">
        <v>25</v>
      </c>
      <c r="AA41" s="38" t="s">
        <v>25</v>
      </c>
      <c r="AB41" s="38" t="s">
        <v>25</v>
      </c>
      <c r="AC41" s="38" t="s">
        <v>20</v>
      </c>
      <c r="AD41" s="38" t="s">
        <v>20</v>
      </c>
      <c r="AE41" s="38" t="s">
        <v>260</v>
      </c>
      <c r="AF41" s="38" t="s">
        <v>261</v>
      </c>
      <c r="AG41" s="38" t="s">
        <v>261</v>
      </c>
      <c r="AH41" s="38" t="s">
        <v>78</v>
      </c>
      <c r="AI41" s="38" t="s">
        <v>10</v>
      </c>
      <c r="AJ41" s="38" t="s">
        <v>21</v>
      </c>
      <c r="AK41" s="38" t="s">
        <v>260</v>
      </c>
      <c r="AL41" s="38" t="s">
        <v>10</v>
      </c>
      <c r="AM41" s="38"/>
      <c r="AN41" s="38"/>
      <c r="AO41" s="38"/>
      <c r="AP41" s="12">
        <f t="shared" si="5"/>
        <v>10</v>
      </c>
      <c r="AQ41" s="13">
        <f t="shared" si="43"/>
        <v>2</v>
      </c>
      <c r="AR41" s="14">
        <f t="shared" si="6"/>
        <v>0</v>
      </c>
      <c r="AS41" s="8">
        <f t="shared" si="52"/>
        <v>5</v>
      </c>
      <c r="AT41" s="8">
        <f t="shared" si="53"/>
        <v>3</v>
      </c>
      <c r="AU41" s="8">
        <f t="shared" si="54"/>
        <v>13</v>
      </c>
      <c r="BA41" s="8">
        <f t="shared" si="55"/>
        <v>1</v>
      </c>
      <c r="BB41" s="8">
        <f t="shared" si="55"/>
        <v>1</v>
      </c>
      <c r="BC41" s="8">
        <f t="shared" si="55"/>
        <v>1</v>
      </c>
      <c r="BD41" s="8">
        <f t="shared" si="55"/>
        <v>1</v>
      </c>
      <c r="BE41" s="8">
        <f t="shared" si="55"/>
        <v>0</v>
      </c>
      <c r="BF41" s="8">
        <f t="shared" si="56"/>
        <v>1</v>
      </c>
      <c r="BG41" s="8">
        <f t="shared" si="56"/>
        <v>0</v>
      </c>
      <c r="BH41" s="8">
        <f t="shared" si="56"/>
        <v>1</v>
      </c>
      <c r="BI41" s="8">
        <f t="shared" si="56"/>
        <v>1</v>
      </c>
      <c r="BJ41" s="8">
        <f t="shared" si="56"/>
        <v>0</v>
      </c>
      <c r="BK41" s="8">
        <f t="shared" si="56"/>
        <v>0</v>
      </c>
      <c r="BL41" s="8">
        <f t="shared" si="56"/>
        <v>0</v>
      </c>
      <c r="BM41" s="8">
        <f t="shared" si="56"/>
        <v>0</v>
      </c>
      <c r="BN41" s="8">
        <f t="shared" si="56"/>
        <v>1</v>
      </c>
      <c r="BO41" s="8">
        <f t="shared" si="56"/>
        <v>1</v>
      </c>
      <c r="BP41" s="8">
        <f t="shared" si="56"/>
        <v>1</v>
      </c>
      <c r="BQ41" s="8">
        <f t="shared" si="56"/>
        <v>1</v>
      </c>
      <c r="BR41" s="8">
        <f t="shared" si="56"/>
        <v>0</v>
      </c>
      <c r="BS41" s="8">
        <f t="shared" si="56"/>
        <v>1</v>
      </c>
      <c r="BT41" s="8">
        <f t="shared" si="56"/>
        <v>0</v>
      </c>
      <c r="BU41" s="8">
        <f t="shared" si="56"/>
        <v>1</v>
      </c>
      <c r="BV41" s="8">
        <f t="shared" si="57"/>
        <v>1</v>
      </c>
      <c r="BW41" s="8">
        <f t="shared" si="57"/>
        <v>1</v>
      </c>
      <c r="BX41" s="8">
        <f t="shared" si="57"/>
        <v>1</v>
      </c>
      <c r="BY41" s="8">
        <f t="shared" si="57"/>
        <v>1</v>
      </c>
      <c r="BZ41" s="8">
        <f t="shared" si="57"/>
        <v>0</v>
      </c>
      <c r="CA41" s="8">
        <f t="shared" si="57"/>
        <v>0</v>
      </c>
      <c r="CB41" s="8">
        <f t="shared" si="57"/>
        <v>0</v>
      </c>
      <c r="CC41" s="8">
        <f t="shared" si="57"/>
        <v>0</v>
      </c>
      <c r="CD41" s="8">
        <f t="shared" si="57"/>
        <v>1</v>
      </c>
      <c r="CE41" s="8">
        <f t="shared" si="57"/>
        <v>1</v>
      </c>
      <c r="CF41" s="8">
        <f t="shared" si="57"/>
        <v>0</v>
      </c>
      <c r="CG41" s="8">
        <f t="shared" si="57"/>
        <v>1</v>
      </c>
      <c r="CH41" s="8">
        <f t="shared" si="57"/>
        <v>0</v>
      </c>
      <c r="CI41" s="8">
        <f t="shared" si="57"/>
        <v>0</v>
      </c>
      <c r="CJ41" s="8">
        <f t="shared" si="57"/>
        <v>0</v>
      </c>
    </row>
    <row r="42" spans="1:92" ht="19.5" customHeight="1" x14ac:dyDescent="0.25">
      <c r="A42" s="11" t="s">
        <v>188</v>
      </c>
      <c r="B42" s="168" t="s">
        <v>174</v>
      </c>
      <c r="C42" s="169" t="s">
        <v>175</v>
      </c>
      <c r="D42" s="35" t="s">
        <v>24</v>
      </c>
      <c r="E42" s="35" t="s">
        <v>24</v>
      </c>
      <c r="F42" s="35" t="s">
        <v>119</v>
      </c>
      <c r="G42" s="35" t="s">
        <v>119</v>
      </c>
      <c r="H42" s="69" t="s">
        <v>28</v>
      </c>
      <c r="I42" s="164" t="s">
        <v>273</v>
      </c>
      <c r="J42" s="69"/>
      <c r="K42" s="67" t="s">
        <v>260</v>
      </c>
      <c r="L42" s="35" t="s">
        <v>308</v>
      </c>
      <c r="M42" s="35" t="s">
        <v>308</v>
      </c>
      <c r="N42" s="35" t="s">
        <v>9</v>
      </c>
      <c r="O42" s="35" t="s">
        <v>260</v>
      </c>
      <c r="P42" s="35" t="s">
        <v>260</v>
      </c>
      <c r="Q42" s="35" t="s">
        <v>321</v>
      </c>
      <c r="R42" s="35" t="s">
        <v>321</v>
      </c>
      <c r="S42" s="35" t="s">
        <v>321</v>
      </c>
      <c r="T42" s="35" t="s">
        <v>326</v>
      </c>
      <c r="U42" s="35" t="s">
        <v>326</v>
      </c>
      <c r="V42" s="35" t="s">
        <v>260</v>
      </c>
      <c r="W42" s="35" t="s">
        <v>260</v>
      </c>
      <c r="X42" s="35" t="s">
        <v>319</v>
      </c>
      <c r="Y42" s="35" t="s">
        <v>319</v>
      </c>
      <c r="Z42" s="35" t="s">
        <v>17</v>
      </c>
      <c r="AA42" s="35" t="s">
        <v>21</v>
      </c>
      <c r="AB42" s="35" t="s">
        <v>21</v>
      </c>
      <c r="AC42" s="35" t="s">
        <v>260</v>
      </c>
      <c r="AD42" s="35" t="s">
        <v>260</v>
      </c>
      <c r="AE42" s="35" t="s">
        <v>24</v>
      </c>
      <c r="AF42" s="35" t="s">
        <v>25</v>
      </c>
      <c r="AG42" s="35" t="s">
        <v>25</v>
      </c>
      <c r="AH42" s="35" t="s">
        <v>25</v>
      </c>
      <c r="AI42" s="35" t="s">
        <v>25</v>
      </c>
      <c r="AJ42" s="35" t="s">
        <v>260</v>
      </c>
      <c r="AK42" s="35" t="s">
        <v>27</v>
      </c>
      <c r="AL42" s="69" t="s">
        <v>27</v>
      </c>
      <c r="AM42" s="35"/>
      <c r="AN42" s="35"/>
      <c r="AO42" s="69"/>
      <c r="AP42" s="112">
        <f t="shared" si="5"/>
        <v>8</v>
      </c>
      <c r="AQ42" s="16">
        <f t="shared" si="43"/>
        <v>0</v>
      </c>
      <c r="AR42" s="115">
        <f t="shared" si="6"/>
        <v>0</v>
      </c>
      <c r="AS42" s="8">
        <f t="shared" si="52"/>
        <v>5</v>
      </c>
      <c r="AT42" s="8">
        <f t="shared" si="53"/>
        <v>5</v>
      </c>
      <c r="AU42" s="8">
        <f t="shared" si="54"/>
        <v>15</v>
      </c>
      <c r="BA42" s="8">
        <f t="shared" si="55"/>
        <v>1</v>
      </c>
      <c r="BB42" s="8">
        <f t="shared" si="55"/>
        <v>1</v>
      </c>
      <c r="BC42" s="8">
        <f t="shared" si="55"/>
        <v>0</v>
      </c>
      <c r="BD42" s="8">
        <f t="shared" si="55"/>
        <v>0</v>
      </c>
      <c r="BE42" s="8">
        <f t="shared" si="55"/>
        <v>1</v>
      </c>
      <c r="BF42" s="8">
        <f t="shared" si="56"/>
        <v>0</v>
      </c>
      <c r="BG42" s="8">
        <f t="shared" si="56"/>
        <v>1</v>
      </c>
      <c r="BH42" s="8">
        <f t="shared" si="56"/>
        <v>1</v>
      </c>
      <c r="BI42" s="8">
        <f t="shared" si="56"/>
        <v>1</v>
      </c>
      <c r="BJ42" s="8">
        <f t="shared" si="56"/>
        <v>0</v>
      </c>
      <c r="BK42" s="8">
        <f t="shared" si="56"/>
        <v>0</v>
      </c>
      <c r="BL42" s="8">
        <f t="shared" si="56"/>
        <v>1</v>
      </c>
      <c r="BM42" s="8">
        <f t="shared" si="56"/>
        <v>1</v>
      </c>
      <c r="BN42" s="8">
        <f t="shared" si="56"/>
        <v>1</v>
      </c>
      <c r="BO42" s="8">
        <f t="shared" si="56"/>
        <v>1</v>
      </c>
      <c r="BP42" s="8">
        <f t="shared" si="56"/>
        <v>1</v>
      </c>
      <c r="BQ42" s="8">
        <f t="shared" si="56"/>
        <v>0</v>
      </c>
      <c r="BR42" s="8">
        <f t="shared" si="56"/>
        <v>0</v>
      </c>
      <c r="BS42" s="8">
        <f t="shared" si="56"/>
        <v>1</v>
      </c>
      <c r="BT42" s="8">
        <f t="shared" si="56"/>
        <v>1</v>
      </c>
      <c r="BU42" s="8">
        <f t="shared" si="56"/>
        <v>1</v>
      </c>
      <c r="BV42" s="8">
        <f t="shared" si="57"/>
        <v>1</v>
      </c>
      <c r="BW42" s="8">
        <f t="shared" si="57"/>
        <v>1</v>
      </c>
      <c r="BX42" s="8">
        <f t="shared" si="57"/>
        <v>0</v>
      </c>
      <c r="BY42" s="8">
        <f t="shared" si="57"/>
        <v>0</v>
      </c>
      <c r="BZ42" s="8">
        <f t="shared" si="57"/>
        <v>1</v>
      </c>
      <c r="CA42" s="8">
        <f t="shared" si="57"/>
        <v>1</v>
      </c>
      <c r="CB42" s="8">
        <f t="shared" si="57"/>
        <v>1</v>
      </c>
      <c r="CC42" s="8">
        <f t="shared" si="57"/>
        <v>1</v>
      </c>
      <c r="CD42" s="8">
        <f t="shared" si="57"/>
        <v>1</v>
      </c>
      <c r="CE42" s="8">
        <f t="shared" si="57"/>
        <v>0</v>
      </c>
      <c r="CF42" s="8">
        <f t="shared" si="57"/>
        <v>1</v>
      </c>
      <c r="CG42" s="8">
        <f t="shared" si="57"/>
        <v>1</v>
      </c>
      <c r="CH42" s="8">
        <f t="shared" si="57"/>
        <v>0</v>
      </c>
      <c r="CI42" s="8">
        <f t="shared" si="57"/>
        <v>0</v>
      </c>
      <c r="CJ42" s="8">
        <f t="shared" si="57"/>
        <v>0</v>
      </c>
    </row>
    <row r="43" spans="1:92" ht="19.5" customHeight="1" x14ac:dyDescent="0.25">
      <c r="A43" s="11" t="s">
        <v>188</v>
      </c>
      <c r="B43" s="3" t="s">
        <v>176</v>
      </c>
      <c r="C43" s="2" t="s">
        <v>177</v>
      </c>
      <c r="D43" s="35" t="s">
        <v>27</v>
      </c>
      <c r="E43" s="35" t="s">
        <v>27</v>
      </c>
      <c r="F43" s="35" t="s">
        <v>119</v>
      </c>
      <c r="G43" s="35" t="s">
        <v>19</v>
      </c>
      <c r="H43" s="36" t="s">
        <v>19</v>
      </c>
      <c r="I43" s="164"/>
      <c r="J43" s="36"/>
      <c r="K43" s="34" t="s">
        <v>27</v>
      </c>
      <c r="L43" s="35" t="s">
        <v>27</v>
      </c>
      <c r="M43" s="35" t="s">
        <v>27</v>
      </c>
      <c r="N43" s="35" t="s">
        <v>260</v>
      </c>
      <c r="O43" s="35" t="s">
        <v>260</v>
      </c>
      <c r="P43" s="35" t="s">
        <v>21</v>
      </c>
      <c r="Q43" s="35" t="s">
        <v>325</v>
      </c>
      <c r="R43" s="35" t="s">
        <v>22</v>
      </c>
      <c r="S43" s="35" t="s">
        <v>22</v>
      </c>
      <c r="T43" s="35" t="s">
        <v>260</v>
      </c>
      <c r="U43" s="35" t="s">
        <v>260</v>
      </c>
      <c r="V43" s="35" t="s">
        <v>260</v>
      </c>
      <c r="W43" s="35" t="s">
        <v>22</v>
      </c>
      <c r="X43" s="35" t="s">
        <v>22</v>
      </c>
      <c r="Y43" s="35" t="s">
        <v>326</v>
      </c>
      <c r="Z43" s="35" t="s">
        <v>21</v>
      </c>
      <c r="AA43" s="35" t="s">
        <v>260</v>
      </c>
      <c r="AB43" s="35" t="s">
        <v>260</v>
      </c>
      <c r="AC43" s="35" t="s">
        <v>260</v>
      </c>
      <c r="AD43" s="35" t="s">
        <v>11</v>
      </c>
      <c r="AE43" s="35" t="s">
        <v>11</v>
      </c>
      <c r="AF43" s="35" t="s">
        <v>11</v>
      </c>
      <c r="AG43" s="35" t="s">
        <v>78</v>
      </c>
      <c r="AH43" s="152" t="s">
        <v>58</v>
      </c>
      <c r="AI43" s="35" t="s">
        <v>260</v>
      </c>
      <c r="AJ43" s="35" t="s">
        <v>260</v>
      </c>
      <c r="AK43" s="35" t="s">
        <v>11</v>
      </c>
      <c r="AL43" s="36" t="s">
        <v>19</v>
      </c>
      <c r="AM43" s="35"/>
      <c r="AN43" s="35"/>
      <c r="AO43" s="36"/>
      <c r="AP43" s="112">
        <f t="shared" si="5"/>
        <v>11</v>
      </c>
      <c r="AQ43" s="16">
        <f t="shared" si="43"/>
        <v>1</v>
      </c>
      <c r="AR43" s="115">
        <f t="shared" si="6"/>
        <v>0</v>
      </c>
      <c r="AS43" s="8">
        <f t="shared" si="52"/>
        <v>5</v>
      </c>
      <c r="AT43" s="8">
        <f t="shared" si="53"/>
        <v>4</v>
      </c>
      <c r="AU43" s="8">
        <f t="shared" si="54"/>
        <v>12</v>
      </c>
      <c r="BA43" s="8">
        <f t="shared" si="55"/>
        <v>1</v>
      </c>
      <c r="BB43" s="8">
        <f t="shared" si="55"/>
        <v>1</v>
      </c>
      <c r="BC43" s="8">
        <f t="shared" si="55"/>
        <v>0</v>
      </c>
      <c r="BD43" s="8">
        <f t="shared" si="55"/>
        <v>1</v>
      </c>
      <c r="BE43" s="8">
        <f t="shared" si="55"/>
        <v>1</v>
      </c>
      <c r="BF43" s="8">
        <f t="shared" si="56"/>
        <v>1</v>
      </c>
      <c r="BG43" s="8">
        <f t="shared" si="56"/>
        <v>1</v>
      </c>
      <c r="BH43" s="8">
        <f t="shared" si="56"/>
        <v>1</v>
      </c>
      <c r="BI43" s="8">
        <f t="shared" si="56"/>
        <v>0</v>
      </c>
      <c r="BJ43" s="8">
        <f t="shared" si="56"/>
        <v>0</v>
      </c>
      <c r="BK43" s="8">
        <f t="shared" si="56"/>
        <v>1</v>
      </c>
      <c r="BL43" s="8">
        <f t="shared" si="56"/>
        <v>1</v>
      </c>
      <c r="BM43" s="8">
        <f t="shared" si="56"/>
        <v>1</v>
      </c>
      <c r="BN43" s="8">
        <f t="shared" si="56"/>
        <v>1</v>
      </c>
      <c r="BO43" s="8">
        <f t="shared" si="56"/>
        <v>0</v>
      </c>
      <c r="BP43" s="8">
        <f t="shared" si="56"/>
        <v>0</v>
      </c>
      <c r="BQ43" s="8">
        <f t="shared" si="56"/>
        <v>0</v>
      </c>
      <c r="BR43" s="8">
        <f t="shared" si="56"/>
        <v>1</v>
      </c>
      <c r="BS43" s="8">
        <f t="shared" si="56"/>
        <v>1</v>
      </c>
      <c r="BT43" s="8">
        <f t="shared" si="56"/>
        <v>1</v>
      </c>
      <c r="BU43" s="8">
        <f t="shared" si="56"/>
        <v>1</v>
      </c>
      <c r="BV43" s="8">
        <f t="shared" si="57"/>
        <v>0</v>
      </c>
      <c r="BW43" s="8">
        <f t="shared" si="57"/>
        <v>0</v>
      </c>
      <c r="BX43" s="8">
        <f t="shared" si="57"/>
        <v>0</v>
      </c>
      <c r="BY43" s="8">
        <f t="shared" si="57"/>
        <v>1</v>
      </c>
      <c r="BZ43" s="8">
        <f t="shared" si="57"/>
        <v>1</v>
      </c>
      <c r="CA43" s="8">
        <f t="shared" si="57"/>
        <v>1</v>
      </c>
      <c r="CB43" s="8">
        <f t="shared" si="57"/>
        <v>0</v>
      </c>
      <c r="CC43" s="8">
        <f t="shared" si="57"/>
        <v>0</v>
      </c>
      <c r="CD43" s="8">
        <f t="shared" si="57"/>
        <v>0</v>
      </c>
      <c r="CE43" s="8">
        <f t="shared" si="57"/>
        <v>0</v>
      </c>
      <c r="CF43" s="8">
        <f t="shared" si="57"/>
        <v>1</v>
      </c>
      <c r="CG43" s="8">
        <f t="shared" si="57"/>
        <v>1</v>
      </c>
      <c r="CH43" s="8">
        <f t="shared" si="57"/>
        <v>0</v>
      </c>
      <c r="CI43" s="8">
        <f t="shared" si="57"/>
        <v>0</v>
      </c>
      <c r="CJ43" s="8">
        <f t="shared" si="57"/>
        <v>0</v>
      </c>
    </row>
    <row r="44" spans="1:92" ht="19.5" customHeight="1" x14ac:dyDescent="0.25">
      <c r="A44" s="11" t="s">
        <v>188</v>
      </c>
      <c r="B44" s="3" t="s">
        <v>178</v>
      </c>
      <c r="C44" s="2" t="s">
        <v>179</v>
      </c>
      <c r="D44" s="35" t="s">
        <v>119</v>
      </c>
      <c r="E44" s="35" t="s">
        <v>119</v>
      </c>
      <c r="F44" s="35" t="s">
        <v>9</v>
      </c>
      <c r="G44" s="35" t="s">
        <v>9</v>
      </c>
      <c r="H44" s="36" t="s">
        <v>9</v>
      </c>
      <c r="I44" s="164" t="s">
        <v>273</v>
      </c>
      <c r="J44" s="36" t="s">
        <v>274</v>
      </c>
      <c r="K44" s="34" t="s">
        <v>11</v>
      </c>
      <c r="L44" s="35" t="s">
        <v>319</v>
      </c>
      <c r="M44" s="35" t="s">
        <v>275</v>
      </c>
      <c r="N44" s="35" t="s">
        <v>275</v>
      </c>
      <c r="O44" s="35" t="s">
        <v>260</v>
      </c>
      <c r="P44" s="35" t="s">
        <v>322</v>
      </c>
      <c r="Q44" s="35" t="s">
        <v>322</v>
      </c>
      <c r="R44" s="35" t="s">
        <v>322</v>
      </c>
      <c r="S44" s="35" t="s">
        <v>261</v>
      </c>
      <c r="T44" s="35" t="s">
        <v>10</v>
      </c>
      <c r="U44" s="35" t="s">
        <v>261</v>
      </c>
      <c r="V44" s="35" t="s">
        <v>261</v>
      </c>
      <c r="W44" s="35" t="s">
        <v>325</v>
      </c>
      <c r="X44" s="35" t="s">
        <v>325</v>
      </c>
      <c r="Y44" s="35" t="s">
        <v>325</v>
      </c>
      <c r="Z44" s="35" t="s">
        <v>24</v>
      </c>
      <c r="AA44" s="35" t="s">
        <v>24</v>
      </c>
      <c r="AB44" s="35" t="s">
        <v>260</v>
      </c>
      <c r="AC44" s="35" t="s">
        <v>260</v>
      </c>
      <c r="AD44" s="35" t="s">
        <v>260</v>
      </c>
      <c r="AE44" s="35" t="s">
        <v>27</v>
      </c>
      <c r="AF44" s="35" t="s">
        <v>27</v>
      </c>
      <c r="AG44" s="35" t="s">
        <v>27</v>
      </c>
      <c r="AH44" s="35" t="s">
        <v>20</v>
      </c>
      <c r="AI44" s="35" t="s">
        <v>20</v>
      </c>
      <c r="AJ44" s="35" t="s">
        <v>260</v>
      </c>
      <c r="AK44" s="35" t="s">
        <v>26</v>
      </c>
      <c r="AL44" s="36" t="s">
        <v>26</v>
      </c>
      <c r="AM44" s="35"/>
      <c r="AN44" s="35"/>
      <c r="AO44" s="36"/>
      <c r="AP44" s="112">
        <f t="shared" si="5"/>
        <v>8</v>
      </c>
      <c r="AQ44" s="16">
        <f t="shared" si="43"/>
        <v>2</v>
      </c>
      <c r="AR44" s="115">
        <f t="shared" si="6"/>
        <v>0</v>
      </c>
      <c r="AS44" s="8">
        <f t="shared" si="52"/>
        <v>5</v>
      </c>
      <c r="AT44" s="8">
        <f t="shared" si="53"/>
        <v>3</v>
      </c>
      <c r="AU44" s="8">
        <f t="shared" si="54"/>
        <v>15</v>
      </c>
      <c r="BA44" s="8">
        <f t="shared" si="55"/>
        <v>0</v>
      </c>
      <c r="BB44" s="8">
        <f t="shared" si="55"/>
        <v>0</v>
      </c>
      <c r="BC44" s="8">
        <f t="shared" si="55"/>
        <v>1</v>
      </c>
      <c r="BD44" s="8">
        <f t="shared" si="55"/>
        <v>1</v>
      </c>
      <c r="BE44" s="8">
        <f t="shared" si="55"/>
        <v>1</v>
      </c>
      <c r="BF44" s="8">
        <f t="shared" si="56"/>
        <v>1</v>
      </c>
      <c r="BG44" s="8">
        <f t="shared" si="56"/>
        <v>1</v>
      </c>
      <c r="BH44" s="8">
        <f t="shared" si="56"/>
        <v>0</v>
      </c>
      <c r="BI44" s="8">
        <f t="shared" si="56"/>
        <v>0</v>
      </c>
      <c r="BJ44" s="8">
        <f t="shared" si="56"/>
        <v>0</v>
      </c>
      <c r="BK44" s="8">
        <f t="shared" si="56"/>
        <v>1</v>
      </c>
      <c r="BL44" s="8">
        <f t="shared" si="56"/>
        <v>1</v>
      </c>
      <c r="BM44" s="8">
        <f t="shared" si="56"/>
        <v>1</v>
      </c>
      <c r="BN44" s="8">
        <f t="shared" si="56"/>
        <v>0</v>
      </c>
      <c r="BO44" s="8">
        <f t="shared" si="56"/>
        <v>1</v>
      </c>
      <c r="BP44" s="8">
        <f t="shared" si="56"/>
        <v>0</v>
      </c>
      <c r="BQ44" s="8">
        <f t="shared" si="56"/>
        <v>0</v>
      </c>
      <c r="BR44" s="8">
        <f t="shared" si="56"/>
        <v>1</v>
      </c>
      <c r="BS44" s="8">
        <f t="shared" si="56"/>
        <v>1</v>
      </c>
      <c r="BT44" s="8">
        <f t="shared" si="56"/>
        <v>1</v>
      </c>
      <c r="BU44" s="8">
        <f t="shared" si="56"/>
        <v>1</v>
      </c>
      <c r="BV44" s="8">
        <f t="shared" si="57"/>
        <v>1</v>
      </c>
      <c r="BW44" s="8">
        <f t="shared" si="57"/>
        <v>0</v>
      </c>
      <c r="BX44" s="8">
        <f t="shared" si="57"/>
        <v>0</v>
      </c>
      <c r="BY44" s="8">
        <f t="shared" si="57"/>
        <v>0</v>
      </c>
      <c r="BZ44" s="8">
        <f t="shared" si="57"/>
        <v>1</v>
      </c>
      <c r="CA44" s="8">
        <f t="shared" si="57"/>
        <v>1</v>
      </c>
      <c r="CB44" s="8">
        <f t="shared" si="57"/>
        <v>1</v>
      </c>
      <c r="CC44" s="8">
        <f t="shared" si="57"/>
        <v>1</v>
      </c>
      <c r="CD44" s="8">
        <f t="shared" si="57"/>
        <v>1</v>
      </c>
      <c r="CE44" s="8">
        <f t="shared" si="57"/>
        <v>0</v>
      </c>
      <c r="CF44" s="8">
        <f t="shared" si="57"/>
        <v>1</v>
      </c>
      <c r="CG44" s="8">
        <f t="shared" si="57"/>
        <v>1</v>
      </c>
      <c r="CH44" s="8">
        <f t="shared" si="57"/>
        <v>0</v>
      </c>
      <c r="CI44" s="8">
        <f t="shared" si="57"/>
        <v>0</v>
      </c>
      <c r="CJ44" s="8">
        <f t="shared" si="57"/>
        <v>0</v>
      </c>
    </row>
    <row r="45" spans="1:92" ht="19.5" customHeight="1" x14ac:dyDescent="0.25">
      <c r="A45" s="11" t="s">
        <v>190</v>
      </c>
      <c r="B45" s="3" t="s">
        <v>180</v>
      </c>
      <c r="C45" s="2" t="s">
        <v>181</v>
      </c>
      <c r="D45" s="35" t="s">
        <v>58</v>
      </c>
      <c r="E45" s="35" t="s">
        <v>11</v>
      </c>
      <c r="F45" s="35" t="s">
        <v>11</v>
      </c>
      <c r="G45" s="35" t="s">
        <v>11</v>
      </c>
      <c r="H45" s="36" t="s">
        <v>11</v>
      </c>
      <c r="I45" s="164" t="s">
        <v>283</v>
      </c>
      <c r="J45" s="36"/>
      <c r="K45" s="34" t="s">
        <v>28</v>
      </c>
      <c r="L45" s="35" t="s">
        <v>260</v>
      </c>
      <c r="M45" s="35" t="s">
        <v>325</v>
      </c>
      <c r="N45" s="35" t="s">
        <v>322</v>
      </c>
      <c r="O45" s="35" t="s">
        <v>322</v>
      </c>
      <c r="P45" s="35" t="s">
        <v>260</v>
      </c>
      <c r="Q45" s="35" t="s">
        <v>326</v>
      </c>
      <c r="R45" s="35" t="s">
        <v>78</v>
      </c>
      <c r="S45" s="35" t="s">
        <v>326</v>
      </c>
      <c r="T45" s="35" t="s">
        <v>260</v>
      </c>
      <c r="U45" s="35" t="s">
        <v>10</v>
      </c>
      <c r="V45" s="35" t="s">
        <v>308</v>
      </c>
      <c r="W45" s="35" t="s">
        <v>308</v>
      </c>
      <c r="X45" s="35" t="s">
        <v>261</v>
      </c>
      <c r="Y45" s="35" t="s">
        <v>261</v>
      </c>
      <c r="Z45" s="35" t="s">
        <v>261</v>
      </c>
      <c r="AA45" s="35" t="s">
        <v>19</v>
      </c>
      <c r="AB45" s="152" t="s">
        <v>58</v>
      </c>
      <c r="AC45" s="35" t="s">
        <v>28</v>
      </c>
      <c r="AD45" s="35" t="s">
        <v>28</v>
      </c>
      <c r="AE45" s="35" t="s">
        <v>28</v>
      </c>
      <c r="AF45" s="35" t="s">
        <v>260</v>
      </c>
      <c r="AG45" s="35" t="s">
        <v>78</v>
      </c>
      <c r="AH45" s="152" t="s">
        <v>58</v>
      </c>
      <c r="AI45" s="35" t="s">
        <v>21</v>
      </c>
      <c r="AJ45" s="35" t="s">
        <v>19</v>
      </c>
      <c r="AK45" s="35" t="s">
        <v>19</v>
      </c>
      <c r="AL45" s="36" t="s">
        <v>261</v>
      </c>
      <c r="AM45" s="35"/>
      <c r="AN45" s="35"/>
      <c r="AO45" s="36"/>
      <c r="AP45" s="112">
        <f t="shared" si="5"/>
        <v>10</v>
      </c>
      <c r="AQ45" s="16">
        <f t="shared" si="43"/>
        <v>2</v>
      </c>
      <c r="AR45" s="115">
        <f t="shared" si="6"/>
        <v>0</v>
      </c>
      <c r="AS45" s="8">
        <f t="shared" si="52"/>
        <v>5</v>
      </c>
      <c r="AT45" s="8">
        <f t="shared" si="53"/>
        <v>3</v>
      </c>
      <c r="AU45" s="8">
        <f t="shared" si="54"/>
        <v>13</v>
      </c>
      <c r="BA45" s="8">
        <f t="shared" si="55"/>
        <v>0</v>
      </c>
      <c r="BB45" s="8">
        <f t="shared" si="55"/>
        <v>1</v>
      </c>
      <c r="BC45" s="8">
        <f t="shared" si="55"/>
        <v>1</v>
      </c>
      <c r="BD45" s="8">
        <f t="shared" si="55"/>
        <v>1</v>
      </c>
      <c r="BE45" s="8">
        <f t="shared" si="55"/>
        <v>1</v>
      </c>
      <c r="BF45" s="8">
        <f t="shared" si="56"/>
        <v>1</v>
      </c>
      <c r="BG45" s="8">
        <f t="shared" si="56"/>
        <v>0</v>
      </c>
      <c r="BH45" s="8">
        <f t="shared" si="56"/>
        <v>1</v>
      </c>
      <c r="BI45" s="8">
        <f t="shared" si="56"/>
        <v>1</v>
      </c>
      <c r="BJ45" s="8">
        <f t="shared" si="56"/>
        <v>1</v>
      </c>
      <c r="BK45" s="8">
        <f t="shared" si="56"/>
        <v>0</v>
      </c>
      <c r="BL45" s="8">
        <f t="shared" si="56"/>
        <v>1</v>
      </c>
      <c r="BM45" s="8">
        <f t="shared" si="56"/>
        <v>0</v>
      </c>
      <c r="BN45" s="8">
        <f t="shared" si="56"/>
        <v>1</v>
      </c>
      <c r="BO45" s="8">
        <f t="shared" si="56"/>
        <v>0</v>
      </c>
      <c r="BP45" s="8">
        <f t="shared" si="56"/>
        <v>1</v>
      </c>
      <c r="BQ45" s="8">
        <f t="shared" si="56"/>
        <v>1</v>
      </c>
      <c r="BR45" s="8">
        <f t="shared" si="56"/>
        <v>1</v>
      </c>
      <c r="BS45" s="8">
        <f t="shared" si="56"/>
        <v>0</v>
      </c>
      <c r="BT45" s="8">
        <f t="shared" si="56"/>
        <v>0</v>
      </c>
      <c r="BU45" s="8">
        <f t="shared" si="56"/>
        <v>0</v>
      </c>
      <c r="BV45" s="8">
        <f t="shared" si="57"/>
        <v>1</v>
      </c>
      <c r="BW45" s="8">
        <f t="shared" si="57"/>
        <v>0</v>
      </c>
      <c r="BX45" s="8">
        <f t="shared" si="57"/>
        <v>1</v>
      </c>
      <c r="BY45" s="8">
        <f t="shared" si="57"/>
        <v>1</v>
      </c>
      <c r="BZ45" s="8">
        <f t="shared" si="57"/>
        <v>1</v>
      </c>
      <c r="CA45" s="8">
        <f t="shared" si="57"/>
        <v>0</v>
      </c>
      <c r="CB45" s="8">
        <f t="shared" si="57"/>
        <v>0</v>
      </c>
      <c r="CC45" s="8">
        <f t="shared" si="57"/>
        <v>0</v>
      </c>
      <c r="CD45" s="8">
        <f t="shared" si="57"/>
        <v>1</v>
      </c>
      <c r="CE45" s="8">
        <f t="shared" si="57"/>
        <v>1</v>
      </c>
      <c r="CF45" s="8">
        <f t="shared" si="57"/>
        <v>1</v>
      </c>
      <c r="CG45" s="8">
        <f t="shared" si="57"/>
        <v>0</v>
      </c>
      <c r="CH45" s="8">
        <f t="shared" si="57"/>
        <v>0</v>
      </c>
      <c r="CI45" s="8">
        <f t="shared" si="57"/>
        <v>0</v>
      </c>
      <c r="CJ45" s="8">
        <f t="shared" si="57"/>
        <v>0</v>
      </c>
    </row>
    <row r="46" spans="1:92" ht="19.5" customHeight="1" x14ac:dyDescent="0.25">
      <c r="A46" s="11" t="s">
        <v>190</v>
      </c>
      <c r="B46" s="3" t="s">
        <v>182</v>
      </c>
      <c r="C46" s="2" t="s">
        <v>183</v>
      </c>
      <c r="D46" s="35" t="s">
        <v>29</v>
      </c>
      <c r="E46" s="35" t="s">
        <v>119</v>
      </c>
      <c r="F46" s="35" t="s">
        <v>22</v>
      </c>
      <c r="G46" s="35" t="s">
        <v>119</v>
      </c>
      <c r="H46" s="36" t="s">
        <v>119</v>
      </c>
      <c r="I46" s="164"/>
      <c r="J46" s="36"/>
      <c r="K46" s="34" t="s">
        <v>261</v>
      </c>
      <c r="L46" s="35" t="s">
        <v>261</v>
      </c>
      <c r="M46" s="35" t="s">
        <v>324</v>
      </c>
      <c r="N46" s="35" t="s">
        <v>324</v>
      </c>
      <c r="O46" s="35" t="s">
        <v>324</v>
      </c>
      <c r="P46" s="35" t="s">
        <v>22</v>
      </c>
      <c r="Q46" s="152" t="s">
        <v>58</v>
      </c>
      <c r="R46" s="35" t="s">
        <v>260</v>
      </c>
      <c r="S46" s="35" t="s">
        <v>260</v>
      </c>
      <c r="T46" s="35" t="s">
        <v>22</v>
      </c>
      <c r="U46" s="35" t="s">
        <v>327</v>
      </c>
      <c r="V46" s="35" t="s">
        <v>327</v>
      </c>
      <c r="W46" s="35" t="s">
        <v>327</v>
      </c>
      <c r="X46" s="35" t="s">
        <v>260</v>
      </c>
      <c r="Y46" s="35" t="s">
        <v>260</v>
      </c>
      <c r="Z46" s="35" t="s">
        <v>20</v>
      </c>
      <c r="AA46" s="35" t="s">
        <v>20</v>
      </c>
      <c r="AB46" s="152" t="s">
        <v>58</v>
      </c>
      <c r="AC46" s="152" t="s">
        <v>58</v>
      </c>
      <c r="AD46" s="35" t="s">
        <v>24</v>
      </c>
      <c r="AE46" s="35" t="s">
        <v>260</v>
      </c>
      <c r="AF46" s="35" t="s">
        <v>260</v>
      </c>
      <c r="AG46" s="35" t="s">
        <v>11</v>
      </c>
      <c r="AH46" s="35" t="s">
        <v>11</v>
      </c>
      <c r="AI46" s="35" t="s">
        <v>19</v>
      </c>
      <c r="AJ46" s="35" t="s">
        <v>260</v>
      </c>
      <c r="AK46" s="35" t="s">
        <v>260</v>
      </c>
      <c r="AL46" s="36" t="s">
        <v>22</v>
      </c>
      <c r="AM46" s="35"/>
      <c r="AN46" s="35"/>
      <c r="AO46" s="36"/>
      <c r="AP46" s="112">
        <f t="shared" si="5"/>
        <v>13</v>
      </c>
      <c r="AQ46" s="16">
        <f t="shared" si="43"/>
        <v>0</v>
      </c>
      <c r="AR46" s="115">
        <f t="shared" si="6"/>
        <v>0</v>
      </c>
      <c r="AS46" s="8">
        <f t="shared" si="52"/>
        <v>4</v>
      </c>
      <c r="AT46" s="8">
        <f t="shared" si="53"/>
        <v>2</v>
      </c>
      <c r="AU46" s="8">
        <f t="shared" si="54"/>
        <v>13</v>
      </c>
      <c r="BA46" s="8">
        <f t="shared" si="55"/>
        <v>1</v>
      </c>
      <c r="BB46" s="8">
        <f t="shared" si="55"/>
        <v>0</v>
      </c>
      <c r="BC46" s="8">
        <f t="shared" si="55"/>
        <v>1</v>
      </c>
      <c r="BD46" s="8">
        <f t="shared" si="55"/>
        <v>0</v>
      </c>
      <c r="BE46" s="8">
        <f t="shared" si="55"/>
        <v>0</v>
      </c>
      <c r="BF46" s="8">
        <f t="shared" si="56"/>
        <v>0</v>
      </c>
      <c r="BG46" s="8">
        <f t="shared" si="56"/>
        <v>0</v>
      </c>
      <c r="BH46" s="8">
        <f t="shared" si="56"/>
        <v>1</v>
      </c>
      <c r="BI46" s="8">
        <f t="shared" si="56"/>
        <v>1</v>
      </c>
      <c r="BJ46" s="8">
        <f t="shared" si="56"/>
        <v>1</v>
      </c>
      <c r="BK46" s="8">
        <f t="shared" si="56"/>
        <v>1</v>
      </c>
      <c r="BL46" s="8">
        <f t="shared" si="56"/>
        <v>0</v>
      </c>
      <c r="BM46" s="8">
        <f t="shared" si="56"/>
        <v>0</v>
      </c>
      <c r="BN46" s="8">
        <f t="shared" si="56"/>
        <v>0</v>
      </c>
      <c r="BO46" s="8">
        <f t="shared" si="56"/>
        <v>1</v>
      </c>
      <c r="BP46" s="8">
        <f t="shared" si="56"/>
        <v>1</v>
      </c>
      <c r="BQ46" s="8">
        <f t="shared" si="56"/>
        <v>1</v>
      </c>
      <c r="BR46" s="8">
        <f t="shared" si="56"/>
        <v>1</v>
      </c>
      <c r="BS46" s="8">
        <f t="shared" si="56"/>
        <v>0</v>
      </c>
      <c r="BT46" s="8">
        <f t="shared" si="56"/>
        <v>0</v>
      </c>
      <c r="BU46" s="8">
        <f t="shared" si="56"/>
        <v>1</v>
      </c>
      <c r="BV46" s="8">
        <f t="shared" si="57"/>
        <v>1</v>
      </c>
      <c r="BW46" s="8">
        <f t="shared" si="57"/>
        <v>0</v>
      </c>
      <c r="BX46" s="8">
        <f t="shared" si="57"/>
        <v>0</v>
      </c>
      <c r="BY46" s="8">
        <f t="shared" si="57"/>
        <v>1</v>
      </c>
      <c r="BZ46" s="8">
        <f t="shared" si="57"/>
        <v>0</v>
      </c>
      <c r="CA46" s="8">
        <f t="shared" si="57"/>
        <v>0</v>
      </c>
      <c r="CB46" s="8">
        <f t="shared" si="57"/>
        <v>1</v>
      </c>
      <c r="CC46" s="8">
        <f t="shared" si="57"/>
        <v>1</v>
      </c>
      <c r="CD46" s="8">
        <f t="shared" si="57"/>
        <v>1</v>
      </c>
      <c r="CE46" s="8">
        <f t="shared" si="57"/>
        <v>0</v>
      </c>
      <c r="CF46" s="8">
        <f t="shared" si="57"/>
        <v>0</v>
      </c>
      <c r="CG46" s="8">
        <f t="shared" si="57"/>
        <v>1</v>
      </c>
      <c r="CH46" s="8">
        <f t="shared" si="57"/>
        <v>0</v>
      </c>
      <c r="CI46" s="8">
        <f t="shared" si="57"/>
        <v>0</v>
      </c>
      <c r="CJ46" s="8">
        <f t="shared" si="57"/>
        <v>0</v>
      </c>
    </row>
    <row r="47" spans="1:92" ht="19.5" customHeight="1" thickBot="1" x14ac:dyDescent="0.3">
      <c r="A47" s="11" t="s">
        <v>190</v>
      </c>
      <c r="B47" s="159" t="s">
        <v>184</v>
      </c>
      <c r="C47" s="160" t="s">
        <v>185</v>
      </c>
      <c r="D47" s="44" t="s">
        <v>28</v>
      </c>
      <c r="E47" s="44" t="s">
        <v>28</v>
      </c>
      <c r="F47" s="44" t="s">
        <v>28</v>
      </c>
      <c r="G47" s="44" t="s">
        <v>28</v>
      </c>
      <c r="H47" s="170" t="s">
        <v>119</v>
      </c>
      <c r="I47" s="171"/>
      <c r="J47" s="170"/>
      <c r="K47" s="43" t="s">
        <v>261</v>
      </c>
      <c r="L47" s="44" t="s">
        <v>327</v>
      </c>
      <c r="M47" s="44" t="s">
        <v>327</v>
      </c>
      <c r="N47" s="44" t="s">
        <v>327</v>
      </c>
      <c r="O47" s="44" t="s">
        <v>320</v>
      </c>
      <c r="P47" s="44" t="s">
        <v>261</v>
      </c>
      <c r="Q47" s="44" t="s">
        <v>260</v>
      </c>
      <c r="R47" s="44" t="s">
        <v>9</v>
      </c>
      <c r="S47" s="44" t="s">
        <v>308</v>
      </c>
      <c r="T47" s="44" t="s">
        <v>325</v>
      </c>
      <c r="U47" s="44" t="s">
        <v>325</v>
      </c>
      <c r="V47" s="44" t="s">
        <v>325</v>
      </c>
      <c r="W47" s="44" t="s">
        <v>260</v>
      </c>
      <c r="X47" s="44" t="s">
        <v>260</v>
      </c>
      <c r="Y47" s="44" t="s">
        <v>261</v>
      </c>
      <c r="Z47" s="44" t="s">
        <v>11</v>
      </c>
      <c r="AA47" s="44" t="s">
        <v>11</v>
      </c>
      <c r="AB47" s="44" t="s">
        <v>26</v>
      </c>
      <c r="AC47" s="44" t="s">
        <v>26</v>
      </c>
      <c r="AD47" s="44" t="s">
        <v>260</v>
      </c>
      <c r="AE47" s="44" t="s">
        <v>260</v>
      </c>
      <c r="AF47" s="44" t="s">
        <v>260</v>
      </c>
      <c r="AG47" s="44" t="s">
        <v>261</v>
      </c>
      <c r="AH47" s="44" t="s">
        <v>27</v>
      </c>
      <c r="AI47" s="44" t="s">
        <v>27</v>
      </c>
      <c r="AJ47" s="44" t="s">
        <v>27</v>
      </c>
      <c r="AK47" s="44" t="s">
        <v>18</v>
      </c>
      <c r="AL47" s="44" t="s">
        <v>18</v>
      </c>
      <c r="AM47" s="44"/>
      <c r="AN47" s="44"/>
      <c r="AO47" s="170"/>
      <c r="AP47" s="183">
        <f t="shared" si="5"/>
        <v>10</v>
      </c>
      <c r="AQ47" s="114">
        <f t="shared" si="43"/>
        <v>0</v>
      </c>
      <c r="AR47" s="116">
        <f t="shared" si="6"/>
        <v>0</v>
      </c>
      <c r="AS47" s="8">
        <f t="shared" si="52"/>
        <v>5</v>
      </c>
      <c r="AT47" s="8">
        <f t="shared" si="53"/>
        <v>4</v>
      </c>
      <c r="AU47" s="8">
        <f t="shared" si="54"/>
        <v>14</v>
      </c>
      <c r="BA47" s="8">
        <f t="shared" si="55"/>
        <v>1</v>
      </c>
      <c r="BB47" s="8">
        <f t="shared" si="55"/>
        <v>1</v>
      </c>
      <c r="BC47" s="8">
        <f t="shared" si="55"/>
        <v>1</v>
      </c>
      <c r="BD47" s="8">
        <f t="shared" si="55"/>
        <v>1</v>
      </c>
      <c r="BE47" s="8">
        <f t="shared" si="55"/>
        <v>0</v>
      </c>
      <c r="BF47" s="8">
        <f t="shared" si="56"/>
        <v>0</v>
      </c>
      <c r="BG47" s="8">
        <f t="shared" si="56"/>
        <v>1</v>
      </c>
      <c r="BH47" s="8">
        <f t="shared" si="56"/>
        <v>1</v>
      </c>
      <c r="BI47" s="8">
        <f t="shared" si="56"/>
        <v>1</v>
      </c>
      <c r="BJ47" s="8">
        <f t="shared" si="56"/>
        <v>1</v>
      </c>
      <c r="BK47" s="8">
        <f t="shared" si="56"/>
        <v>0</v>
      </c>
      <c r="BL47" s="8">
        <f t="shared" si="56"/>
        <v>0</v>
      </c>
      <c r="BM47" s="8">
        <f t="shared" si="56"/>
        <v>1</v>
      </c>
      <c r="BN47" s="8">
        <f t="shared" si="56"/>
        <v>1</v>
      </c>
      <c r="BO47" s="8">
        <f t="shared" si="56"/>
        <v>1</v>
      </c>
      <c r="BP47" s="8">
        <f t="shared" si="56"/>
        <v>1</v>
      </c>
      <c r="BQ47" s="8">
        <f t="shared" si="56"/>
        <v>1</v>
      </c>
      <c r="BR47" s="8">
        <f t="shared" si="56"/>
        <v>0</v>
      </c>
      <c r="BS47" s="8">
        <f t="shared" si="56"/>
        <v>0</v>
      </c>
      <c r="BT47" s="8">
        <f t="shared" si="56"/>
        <v>0</v>
      </c>
      <c r="BU47" s="8">
        <f t="shared" ref="BU47" si="58">IF(COUNTIF(Z47,"Off")+COUNTIF(Z47,"Paid")+COUNTIF(Z47,"Pl")+COUNTIF(Z47,"PAID")+COUNTIF(Z47,"PL")+COUNTIF(Z47,"OFF")+COUNTIF(Z47,""),0,1)</f>
        <v>1</v>
      </c>
      <c r="BV47" s="8">
        <f t="shared" si="57"/>
        <v>1</v>
      </c>
      <c r="BW47" s="8">
        <f t="shared" si="57"/>
        <v>1</v>
      </c>
      <c r="BX47" s="8">
        <f t="shared" si="57"/>
        <v>1</v>
      </c>
      <c r="BY47" s="8">
        <f t="shared" si="57"/>
        <v>0</v>
      </c>
      <c r="BZ47" s="8">
        <f t="shared" si="57"/>
        <v>0</v>
      </c>
      <c r="CA47" s="8">
        <f t="shared" si="57"/>
        <v>0</v>
      </c>
      <c r="CB47" s="8">
        <f t="shared" si="57"/>
        <v>0</v>
      </c>
      <c r="CC47" s="8">
        <f t="shared" si="57"/>
        <v>1</v>
      </c>
      <c r="CD47" s="8">
        <f t="shared" si="57"/>
        <v>1</v>
      </c>
      <c r="CE47" s="8">
        <f t="shared" si="57"/>
        <v>1</v>
      </c>
      <c r="CF47" s="8">
        <f t="shared" si="57"/>
        <v>1</v>
      </c>
      <c r="CG47" s="8">
        <f t="shared" si="57"/>
        <v>1</v>
      </c>
      <c r="CH47" s="8">
        <f t="shared" si="57"/>
        <v>0</v>
      </c>
      <c r="CI47" s="8">
        <f t="shared" si="57"/>
        <v>0</v>
      </c>
      <c r="CJ47" s="8">
        <f t="shared" si="57"/>
        <v>0</v>
      </c>
    </row>
    <row r="48" spans="1:92" ht="19.5" customHeight="1" x14ac:dyDescent="0.25">
      <c r="B48" s="177"/>
      <c r="C48" s="53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</row>
    <row r="49" spans="2:92" x14ac:dyDescent="0.25">
      <c r="B49" s="111" t="s">
        <v>67</v>
      </c>
      <c r="C49" s="111">
        <v>3</v>
      </c>
      <c r="D49" s="111">
        <f>COUNTIF(D6:D28,"8"&amp;"*")+COUNTIF(D6:D28,"8")</f>
        <v>3</v>
      </c>
      <c r="E49" s="111">
        <f>COUNTIF(E6:E28,"8"&amp;"*")+COUNTIF(E6:E28,"8")</f>
        <v>3</v>
      </c>
      <c r="F49" s="111">
        <f>COUNTIF(F6:F28,"8"&amp;"*")+COUNTIF(F6:F28,"8")</f>
        <v>3</v>
      </c>
      <c r="G49" s="111">
        <f>COUNTIF(G6:G28,"8"&amp;"*")+COUNTIF(G6:G28,"8")</f>
        <v>3</v>
      </c>
      <c r="H49" s="111">
        <f>COUNTIF(H6:H28,"8"&amp;"*")+COUNTIF(H6:H28,"8")</f>
        <v>3</v>
      </c>
      <c r="I49" s="111"/>
      <c r="J49" s="111"/>
      <c r="K49" s="111">
        <f t="shared" ref="K49:AO49" si="59">COUNTIF(K6:K28,"8"&amp;"*")+COUNTIF(K6:K28,"8")-COUNTIF(K6:K28,"8T")</f>
        <v>2</v>
      </c>
      <c r="L49" s="111">
        <f t="shared" si="59"/>
        <v>2</v>
      </c>
      <c r="M49" s="111">
        <f t="shared" si="59"/>
        <v>2</v>
      </c>
      <c r="N49" s="111">
        <f t="shared" si="59"/>
        <v>2</v>
      </c>
      <c r="O49" s="111">
        <f t="shared" si="59"/>
        <v>2</v>
      </c>
      <c r="P49" s="111">
        <f t="shared" si="59"/>
        <v>2</v>
      </c>
      <c r="Q49" s="111">
        <f t="shared" si="59"/>
        <v>2</v>
      </c>
      <c r="R49" s="111">
        <f t="shared" si="59"/>
        <v>2</v>
      </c>
      <c r="S49" s="111">
        <f t="shared" si="59"/>
        <v>2</v>
      </c>
      <c r="T49" s="111">
        <f t="shared" si="59"/>
        <v>2</v>
      </c>
      <c r="U49" s="111">
        <f t="shared" si="59"/>
        <v>2</v>
      </c>
      <c r="V49" s="111">
        <f t="shared" si="59"/>
        <v>2</v>
      </c>
      <c r="W49" s="111">
        <f t="shared" si="59"/>
        <v>2</v>
      </c>
      <c r="X49" s="111">
        <f t="shared" si="59"/>
        <v>2</v>
      </c>
      <c r="Y49" s="111">
        <f t="shared" si="59"/>
        <v>2</v>
      </c>
      <c r="Z49" s="111">
        <f t="shared" si="59"/>
        <v>2</v>
      </c>
      <c r="AA49" s="111">
        <f t="shared" si="59"/>
        <v>2</v>
      </c>
      <c r="AB49" s="111">
        <f t="shared" si="59"/>
        <v>2</v>
      </c>
      <c r="AC49" s="111">
        <f t="shared" si="59"/>
        <v>2</v>
      </c>
      <c r="AD49" s="111">
        <f t="shared" si="59"/>
        <v>2</v>
      </c>
      <c r="AE49" s="111">
        <f t="shared" si="59"/>
        <v>2</v>
      </c>
      <c r="AF49" s="111">
        <f t="shared" si="59"/>
        <v>2</v>
      </c>
      <c r="AG49" s="111">
        <f t="shared" si="59"/>
        <v>2</v>
      </c>
      <c r="AH49" s="111">
        <f t="shared" si="59"/>
        <v>2</v>
      </c>
      <c r="AI49" s="111">
        <f t="shared" si="59"/>
        <v>2</v>
      </c>
      <c r="AJ49" s="111">
        <f t="shared" si="59"/>
        <v>2</v>
      </c>
      <c r="AK49" s="111">
        <f t="shared" si="59"/>
        <v>2</v>
      </c>
      <c r="AL49" s="111">
        <f t="shared" si="59"/>
        <v>2</v>
      </c>
      <c r="AM49" s="111">
        <f t="shared" si="59"/>
        <v>0</v>
      </c>
      <c r="AN49" s="111">
        <f t="shared" si="59"/>
        <v>0</v>
      </c>
      <c r="AO49" s="111">
        <f t="shared" si="59"/>
        <v>0</v>
      </c>
    </row>
    <row r="50" spans="2:92" x14ac:dyDescent="0.25">
      <c r="B50" s="8" t="s">
        <v>67</v>
      </c>
      <c r="C50" s="8">
        <v>99</v>
      </c>
      <c r="D50" s="8">
        <f>COUNTIF(D32:D47,"8"&amp;"*")+COUNTIF(D32:D47,"8")</f>
        <v>2</v>
      </c>
      <c r="E50" s="8">
        <f>COUNTIF(E32:E47,"8"&amp;"*")+COUNTIF(E32:E47,"8")</f>
        <v>2</v>
      </c>
      <c r="F50" s="8">
        <f>COUNTIF(F32:F47,"8"&amp;"*")+COUNTIF(F32:F47,"8")</f>
        <v>2</v>
      </c>
      <c r="G50" s="8">
        <f>COUNTIF(G32:G47,"8"&amp;"*")+COUNTIF(G32:G47,"8")</f>
        <v>2</v>
      </c>
      <c r="H50" s="8">
        <f>COUNTIF(H32:H47,"8"&amp;"*")+COUNTIF(H32:H47,"8")</f>
        <v>2</v>
      </c>
      <c r="K50" s="8">
        <f t="shared" ref="K50:AO50" si="60">COUNTIF(K32:K47,"8"&amp;"*")+COUNTIF(K32:K47,"8")-COUNTIF(K32:K47,"8T")</f>
        <v>2</v>
      </c>
      <c r="L50" s="8">
        <f t="shared" si="60"/>
        <v>2</v>
      </c>
      <c r="M50" s="8">
        <f t="shared" si="60"/>
        <v>2</v>
      </c>
      <c r="N50" s="8">
        <f t="shared" si="60"/>
        <v>2</v>
      </c>
      <c r="O50" s="8">
        <f t="shared" si="60"/>
        <v>2</v>
      </c>
      <c r="P50" s="8">
        <f t="shared" si="60"/>
        <v>2</v>
      </c>
      <c r="Q50" s="8">
        <f t="shared" si="60"/>
        <v>2</v>
      </c>
      <c r="R50" s="8">
        <f t="shared" si="60"/>
        <v>2</v>
      </c>
      <c r="S50" s="8">
        <f t="shared" si="60"/>
        <v>2</v>
      </c>
      <c r="T50" s="8">
        <f t="shared" si="60"/>
        <v>2</v>
      </c>
      <c r="U50" s="8">
        <f t="shared" si="60"/>
        <v>2</v>
      </c>
      <c r="V50" s="8">
        <f t="shared" si="60"/>
        <v>2</v>
      </c>
      <c r="W50" s="8">
        <f t="shared" si="60"/>
        <v>2</v>
      </c>
      <c r="X50" s="8">
        <f t="shared" si="60"/>
        <v>2</v>
      </c>
      <c r="Y50" s="8">
        <f t="shared" si="60"/>
        <v>2</v>
      </c>
      <c r="Z50" s="8">
        <f t="shared" si="60"/>
        <v>2</v>
      </c>
      <c r="AA50" s="8">
        <f t="shared" si="60"/>
        <v>2</v>
      </c>
      <c r="AB50" s="8">
        <f t="shared" si="60"/>
        <v>1</v>
      </c>
      <c r="AC50" s="8">
        <f t="shared" si="60"/>
        <v>1</v>
      </c>
      <c r="AD50" s="8">
        <f t="shared" si="60"/>
        <v>2</v>
      </c>
      <c r="AE50" s="8">
        <f t="shared" si="60"/>
        <v>2</v>
      </c>
      <c r="AF50" s="8">
        <f t="shared" si="60"/>
        <v>2</v>
      </c>
      <c r="AG50" s="8">
        <f t="shared" si="60"/>
        <v>2</v>
      </c>
      <c r="AH50" s="8">
        <f t="shared" si="60"/>
        <v>2</v>
      </c>
      <c r="AI50" s="8">
        <f t="shared" si="60"/>
        <v>2</v>
      </c>
      <c r="AJ50" s="8">
        <f t="shared" si="60"/>
        <v>2</v>
      </c>
      <c r="AK50" s="8">
        <f t="shared" si="60"/>
        <v>2</v>
      </c>
      <c r="AL50" s="8">
        <f t="shared" si="60"/>
        <v>2</v>
      </c>
      <c r="AM50" s="8">
        <f t="shared" si="60"/>
        <v>0</v>
      </c>
      <c r="AN50" s="8">
        <f t="shared" si="60"/>
        <v>0</v>
      </c>
      <c r="AO50" s="8">
        <f t="shared" si="60"/>
        <v>0</v>
      </c>
    </row>
    <row r="51" spans="2:92" x14ac:dyDescent="0.25">
      <c r="B51" s="8" t="s">
        <v>67</v>
      </c>
      <c r="C51" s="8" t="s">
        <v>94</v>
      </c>
      <c r="D51" s="8">
        <f>SUM(D49:D50)</f>
        <v>5</v>
      </c>
      <c r="E51" s="8">
        <f t="shared" ref="E51:H51" si="61">SUM(E49:E50)</f>
        <v>5</v>
      </c>
      <c r="F51" s="8">
        <f t="shared" si="61"/>
        <v>5</v>
      </c>
      <c r="G51" s="8">
        <f t="shared" si="61"/>
        <v>5</v>
      </c>
      <c r="H51" s="8">
        <f t="shared" si="61"/>
        <v>5</v>
      </c>
      <c r="K51" s="8">
        <f>SUM(K49:K50)</f>
        <v>4</v>
      </c>
      <c r="L51" s="8">
        <f t="shared" ref="L51:AO51" si="62">SUM(L49:L50)</f>
        <v>4</v>
      </c>
      <c r="M51" s="8">
        <f t="shared" si="62"/>
        <v>4</v>
      </c>
      <c r="N51" s="8">
        <f t="shared" si="62"/>
        <v>4</v>
      </c>
      <c r="O51" s="8">
        <f t="shared" si="62"/>
        <v>4</v>
      </c>
      <c r="P51" s="8">
        <f t="shared" si="62"/>
        <v>4</v>
      </c>
      <c r="Q51" s="8">
        <f t="shared" si="62"/>
        <v>4</v>
      </c>
      <c r="R51" s="8">
        <f t="shared" si="62"/>
        <v>4</v>
      </c>
      <c r="S51" s="8">
        <f t="shared" si="62"/>
        <v>4</v>
      </c>
      <c r="T51" s="8">
        <f t="shared" si="62"/>
        <v>4</v>
      </c>
      <c r="U51" s="8">
        <f t="shared" si="62"/>
        <v>4</v>
      </c>
      <c r="V51" s="8">
        <f t="shared" si="62"/>
        <v>4</v>
      </c>
      <c r="W51" s="8">
        <f t="shared" si="62"/>
        <v>4</v>
      </c>
      <c r="X51" s="8">
        <f t="shared" si="62"/>
        <v>4</v>
      </c>
      <c r="Y51" s="8">
        <f t="shared" si="62"/>
        <v>4</v>
      </c>
      <c r="Z51" s="8">
        <f t="shared" si="62"/>
        <v>4</v>
      </c>
      <c r="AA51" s="8">
        <f t="shared" si="62"/>
        <v>4</v>
      </c>
      <c r="AB51" s="8">
        <f t="shared" si="62"/>
        <v>3</v>
      </c>
      <c r="AC51" s="8">
        <f t="shared" si="62"/>
        <v>3</v>
      </c>
      <c r="AD51" s="8">
        <f t="shared" si="62"/>
        <v>4</v>
      </c>
      <c r="AE51" s="8">
        <f t="shared" si="62"/>
        <v>4</v>
      </c>
      <c r="AF51" s="8">
        <f t="shared" si="62"/>
        <v>4</v>
      </c>
      <c r="AG51" s="8">
        <f t="shared" si="62"/>
        <v>4</v>
      </c>
      <c r="AH51" s="8">
        <f t="shared" si="62"/>
        <v>4</v>
      </c>
      <c r="AI51" s="8">
        <f t="shared" si="62"/>
        <v>4</v>
      </c>
      <c r="AJ51" s="8">
        <f t="shared" si="62"/>
        <v>4</v>
      </c>
      <c r="AK51" s="8">
        <f t="shared" si="62"/>
        <v>4</v>
      </c>
      <c r="AL51" s="8">
        <f t="shared" si="62"/>
        <v>4</v>
      </c>
      <c r="AM51" s="8">
        <f t="shared" si="62"/>
        <v>0</v>
      </c>
      <c r="AN51" s="8">
        <f t="shared" si="62"/>
        <v>0</v>
      </c>
      <c r="AO51" s="8">
        <f t="shared" si="62"/>
        <v>0</v>
      </c>
    </row>
    <row r="52" spans="2:92" x14ac:dyDescent="0.25">
      <c r="B52" s="8" t="s">
        <v>68</v>
      </c>
      <c r="C52" s="8">
        <v>3</v>
      </c>
      <c r="D52" s="8">
        <f>COUNTIF(D6:D28,"13"&amp;"*")+COUNTIF(D6:D28,"13")</f>
        <v>11</v>
      </c>
      <c r="E52" s="8">
        <f>COUNTIF(E6:E28,"13"&amp;"*")+COUNTIF(E6:E28,"13")</f>
        <v>11</v>
      </c>
      <c r="F52" s="8">
        <f>COUNTIF(F6:F28,"13"&amp;"*")+COUNTIF(F6:F28,"13")</f>
        <v>13</v>
      </c>
      <c r="G52" s="8">
        <f>COUNTIF(G6:G28,"13"&amp;"*")+COUNTIF(G6:G28,"13")</f>
        <v>14</v>
      </c>
      <c r="H52" s="8">
        <f>COUNTIF(H6:H28,"13"&amp;"*")+COUNTIF(H6:H28,"13")</f>
        <v>12</v>
      </c>
      <c r="K52" s="8">
        <f t="shared" ref="K52:AO52" si="63">COUNTIF(K6:K28,"13"&amp;"*")+COUNTIF(K6:K28,"13")-COUNTIF(K6:K28,"13T")</f>
        <v>9</v>
      </c>
      <c r="L52" s="8">
        <f t="shared" si="63"/>
        <v>8</v>
      </c>
      <c r="M52" s="8">
        <f t="shared" si="63"/>
        <v>7</v>
      </c>
      <c r="N52" s="8">
        <f t="shared" si="63"/>
        <v>7</v>
      </c>
      <c r="O52" s="8">
        <f t="shared" si="63"/>
        <v>9</v>
      </c>
      <c r="P52" s="8">
        <f t="shared" si="63"/>
        <v>6</v>
      </c>
      <c r="Q52" s="8">
        <f t="shared" si="63"/>
        <v>8</v>
      </c>
      <c r="R52" s="8">
        <f t="shared" si="63"/>
        <v>5</v>
      </c>
      <c r="S52" s="8">
        <f t="shared" si="63"/>
        <v>8</v>
      </c>
      <c r="T52" s="8">
        <f t="shared" si="63"/>
        <v>8</v>
      </c>
      <c r="U52" s="8">
        <f t="shared" si="63"/>
        <v>9</v>
      </c>
      <c r="V52" s="8">
        <f t="shared" si="63"/>
        <v>6</v>
      </c>
      <c r="W52" s="8">
        <f t="shared" si="63"/>
        <v>7</v>
      </c>
      <c r="X52" s="8">
        <f t="shared" si="63"/>
        <v>5</v>
      </c>
      <c r="Y52" s="8">
        <f t="shared" si="63"/>
        <v>8</v>
      </c>
      <c r="Z52" s="8">
        <f t="shared" si="63"/>
        <v>6</v>
      </c>
      <c r="AA52" s="8">
        <f t="shared" si="63"/>
        <v>7</v>
      </c>
      <c r="AB52" s="8">
        <f t="shared" si="63"/>
        <v>6</v>
      </c>
      <c r="AC52" s="8">
        <f t="shared" si="63"/>
        <v>6</v>
      </c>
      <c r="AD52" s="8">
        <f t="shared" si="63"/>
        <v>6</v>
      </c>
      <c r="AE52" s="8">
        <f t="shared" si="63"/>
        <v>5</v>
      </c>
      <c r="AF52" s="8">
        <f t="shared" si="63"/>
        <v>9</v>
      </c>
      <c r="AG52" s="8">
        <f t="shared" si="63"/>
        <v>7</v>
      </c>
      <c r="AH52" s="8">
        <f t="shared" si="63"/>
        <v>8</v>
      </c>
      <c r="AI52" s="8">
        <f t="shared" si="63"/>
        <v>9</v>
      </c>
      <c r="AJ52" s="8">
        <f t="shared" si="63"/>
        <v>8</v>
      </c>
      <c r="AK52" s="8">
        <f t="shared" si="63"/>
        <v>5</v>
      </c>
      <c r="AL52" s="8">
        <f t="shared" si="63"/>
        <v>4</v>
      </c>
      <c r="AM52" s="8">
        <f t="shared" si="63"/>
        <v>0</v>
      </c>
      <c r="AN52" s="8">
        <f t="shared" si="63"/>
        <v>0</v>
      </c>
      <c r="AO52" s="8">
        <f t="shared" si="63"/>
        <v>0</v>
      </c>
    </row>
    <row r="53" spans="2:92" x14ac:dyDescent="0.25">
      <c r="B53" s="8" t="s">
        <v>68</v>
      </c>
      <c r="C53" s="8">
        <v>99</v>
      </c>
      <c r="D53" s="8">
        <f>COUNTIF(D32:D47,"13"&amp;"*")+COUNTIF(D32:D47,"13")</f>
        <v>9</v>
      </c>
      <c r="E53" s="8">
        <f>COUNTIF(E32:E47,"13"&amp;"*")+COUNTIF(E32:E47,"13")</f>
        <v>9</v>
      </c>
      <c r="F53" s="8">
        <f>COUNTIF(F32:F47,"13"&amp;"*")+COUNTIF(F32:F47,"13")</f>
        <v>10</v>
      </c>
      <c r="G53" s="8">
        <f>COUNTIF(G32:G47,"13"&amp;"*")+COUNTIF(G32:G47,"13")</f>
        <v>9</v>
      </c>
      <c r="H53" s="8">
        <f>COUNTIF(H32:H47,"13"&amp;"*")+COUNTIF(H32:H47,"13")</f>
        <v>9</v>
      </c>
      <c r="K53" s="8">
        <f t="shared" ref="K53:AO53" si="64">COUNTIF(K32:K47,"13"&amp;"*")+COUNTIF(K32:K47,"13")-COUNTIF(K32:K47,"13T")</f>
        <v>7</v>
      </c>
      <c r="L53" s="8">
        <f t="shared" si="64"/>
        <v>7</v>
      </c>
      <c r="M53" s="8">
        <f t="shared" si="64"/>
        <v>8</v>
      </c>
      <c r="N53" s="8">
        <f t="shared" si="64"/>
        <v>7</v>
      </c>
      <c r="O53" s="8">
        <f t="shared" si="64"/>
        <v>7</v>
      </c>
      <c r="P53" s="8">
        <f t="shared" si="64"/>
        <v>9</v>
      </c>
      <c r="Q53" s="8">
        <f t="shared" si="64"/>
        <v>8</v>
      </c>
      <c r="R53" s="8">
        <f t="shared" si="64"/>
        <v>8</v>
      </c>
      <c r="S53" s="8">
        <f t="shared" si="64"/>
        <v>8</v>
      </c>
      <c r="T53" s="8">
        <f t="shared" si="64"/>
        <v>8</v>
      </c>
      <c r="U53" s="8">
        <f t="shared" si="64"/>
        <v>8</v>
      </c>
      <c r="V53" s="8">
        <f t="shared" si="64"/>
        <v>8</v>
      </c>
      <c r="W53" s="8">
        <f t="shared" si="64"/>
        <v>8</v>
      </c>
      <c r="X53" s="8">
        <f t="shared" si="64"/>
        <v>9</v>
      </c>
      <c r="Y53" s="8">
        <f t="shared" si="64"/>
        <v>7</v>
      </c>
      <c r="Z53" s="8">
        <f t="shared" si="64"/>
        <v>8</v>
      </c>
      <c r="AA53" s="8">
        <f t="shared" si="64"/>
        <v>9</v>
      </c>
      <c r="AB53" s="8">
        <f t="shared" si="64"/>
        <v>6</v>
      </c>
      <c r="AC53" s="8">
        <f t="shared" si="64"/>
        <v>7</v>
      </c>
      <c r="AD53" s="8">
        <f t="shared" si="64"/>
        <v>9</v>
      </c>
      <c r="AE53" s="8">
        <f t="shared" si="64"/>
        <v>8</v>
      </c>
      <c r="AF53" s="8">
        <f t="shared" si="64"/>
        <v>7</v>
      </c>
      <c r="AG53" s="8">
        <f t="shared" si="64"/>
        <v>6</v>
      </c>
      <c r="AH53" s="8">
        <f t="shared" si="64"/>
        <v>6</v>
      </c>
      <c r="AI53" s="8">
        <f t="shared" si="64"/>
        <v>9</v>
      </c>
      <c r="AJ53" s="8">
        <f t="shared" si="64"/>
        <v>9</v>
      </c>
      <c r="AK53" s="8">
        <f t="shared" si="64"/>
        <v>9</v>
      </c>
      <c r="AL53" s="8">
        <f t="shared" si="64"/>
        <v>10</v>
      </c>
      <c r="AM53" s="8">
        <f t="shared" si="64"/>
        <v>0</v>
      </c>
      <c r="AN53" s="8">
        <f t="shared" si="64"/>
        <v>0</v>
      </c>
      <c r="AO53" s="8">
        <f t="shared" si="64"/>
        <v>0</v>
      </c>
    </row>
    <row r="54" spans="2:92" x14ac:dyDescent="0.25">
      <c r="B54" s="8" t="s">
        <v>68</v>
      </c>
      <c r="C54" s="8" t="s">
        <v>94</v>
      </c>
      <c r="D54" s="8">
        <f>SUM(D52:D53)</f>
        <v>20</v>
      </c>
      <c r="E54" s="8">
        <f t="shared" ref="E54:H54" si="65">SUM(E52:E53)</f>
        <v>20</v>
      </c>
      <c r="F54" s="8">
        <f t="shared" si="65"/>
        <v>23</v>
      </c>
      <c r="G54" s="8">
        <f t="shared" si="65"/>
        <v>23</v>
      </c>
      <c r="H54" s="8">
        <f t="shared" si="65"/>
        <v>21</v>
      </c>
      <c r="K54" s="8">
        <f>SUM(K52:K53)</f>
        <v>16</v>
      </c>
      <c r="L54" s="8">
        <f t="shared" ref="L54:AO54" si="66">SUM(L52:L53)</f>
        <v>15</v>
      </c>
      <c r="M54" s="8">
        <f t="shared" si="66"/>
        <v>15</v>
      </c>
      <c r="N54" s="8">
        <f t="shared" si="66"/>
        <v>14</v>
      </c>
      <c r="O54" s="8">
        <f t="shared" si="66"/>
        <v>16</v>
      </c>
      <c r="P54" s="8">
        <f t="shared" si="66"/>
        <v>15</v>
      </c>
      <c r="Q54" s="8">
        <f t="shared" si="66"/>
        <v>16</v>
      </c>
      <c r="R54" s="8">
        <f t="shared" si="66"/>
        <v>13</v>
      </c>
      <c r="S54" s="8">
        <f t="shared" si="66"/>
        <v>16</v>
      </c>
      <c r="T54" s="8">
        <f t="shared" si="66"/>
        <v>16</v>
      </c>
      <c r="U54" s="8">
        <f t="shared" si="66"/>
        <v>17</v>
      </c>
      <c r="V54" s="8">
        <f t="shared" si="66"/>
        <v>14</v>
      </c>
      <c r="W54" s="8">
        <f t="shared" si="66"/>
        <v>15</v>
      </c>
      <c r="X54" s="8">
        <f t="shared" si="66"/>
        <v>14</v>
      </c>
      <c r="Y54" s="8">
        <f t="shared" si="66"/>
        <v>15</v>
      </c>
      <c r="Z54" s="8">
        <f t="shared" si="66"/>
        <v>14</v>
      </c>
      <c r="AA54" s="8">
        <f t="shared" si="66"/>
        <v>16</v>
      </c>
      <c r="AB54" s="8">
        <f t="shared" si="66"/>
        <v>12</v>
      </c>
      <c r="AC54" s="8">
        <f t="shared" si="66"/>
        <v>13</v>
      </c>
      <c r="AD54" s="8">
        <f t="shared" si="66"/>
        <v>15</v>
      </c>
      <c r="AE54" s="8">
        <f t="shared" si="66"/>
        <v>13</v>
      </c>
      <c r="AF54" s="8">
        <f t="shared" si="66"/>
        <v>16</v>
      </c>
      <c r="AG54" s="8">
        <f t="shared" si="66"/>
        <v>13</v>
      </c>
      <c r="AH54" s="8">
        <f t="shared" si="66"/>
        <v>14</v>
      </c>
      <c r="AI54" s="8">
        <f t="shared" si="66"/>
        <v>18</v>
      </c>
      <c r="AJ54" s="8">
        <f>SUM(AJ52:AJ53)</f>
        <v>17</v>
      </c>
      <c r="AK54" s="8">
        <f t="shared" si="66"/>
        <v>14</v>
      </c>
      <c r="AL54" s="8">
        <f t="shared" si="66"/>
        <v>14</v>
      </c>
      <c r="AM54" s="8">
        <f t="shared" si="66"/>
        <v>0</v>
      </c>
      <c r="AN54" s="8">
        <f t="shared" si="66"/>
        <v>0</v>
      </c>
      <c r="AO54" s="8">
        <f t="shared" si="66"/>
        <v>0</v>
      </c>
    </row>
    <row r="55" spans="2:92" s="52" customFormat="1" x14ac:dyDescent="0.25">
      <c r="C55" s="52" t="s">
        <v>69</v>
      </c>
      <c r="D55" s="52">
        <f>COUNTIF(D6:D41,"13*T")+COUNTIF(D6:D41,"8*T")</f>
        <v>0</v>
      </c>
      <c r="E55" s="52">
        <f>COUNTIF(E6:E41,"13*T")+COUNTIF(E6:E41,"8*T")</f>
        <v>0</v>
      </c>
      <c r="F55" s="52">
        <f>COUNTIF(F6:F41,"13*T")+COUNTIF(F6:F41,"8*T")</f>
        <v>0</v>
      </c>
      <c r="G55" s="52">
        <f>COUNTIF(G6:G41,"13*T")+COUNTIF(G6:G41,"8*T")</f>
        <v>0</v>
      </c>
      <c r="H55" s="52">
        <f>COUNTIF(H6:H41,"13*T")+COUNTIF(H6:H41,"8*T")</f>
        <v>0</v>
      </c>
      <c r="K55" s="52">
        <f t="shared" ref="K55:AO55" si="67">COUNTIF(K6:K41,"13*T")+COUNTIF(K6:K41,"8*T")+COUNTIF(K6:K41,"13*Te")+COUNTIF(K6:K41,"13*Tr")</f>
        <v>0</v>
      </c>
      <c r="L55" s="52">
        <f t="shared" si="67"/>
        <v>0</v>
      </c>
      <c r="M55" s="52">
        <f t="shared" si="67"/>
        <v>0</v>
      </c>
      <c r="N55" s="52">
        <f t="shared" si="67"/>
        <v>0</v>
      </c>
      <c r="O55" s="52">
        <f t="shared" si="67"/>
        <v>0</v>
      </c>
      <c r="P55" s="52">
        <f t="shared" si="67"/>
        <v>0</v>
      </c>
      <c r="Q55" s="52">
        <f t="shared" si="67"/>
        <v>0</v>
      </c>
      <c r="R55" s="52">
        <f t="shared" si="67"/>
        <v>0</v>
      </c>
      <c r="S55" s="52">
        <f t="shared" si="67"/>
        <v>0</v>
      </c>
      <c r="T55" s="52">
        <f t="shared" si="67"/>
        <v>0</v>
      </c>
      <c r="U55" s="52">
        <f t="shared" si="67"/>
        <v>0</v>
      </c>
      <c r="V55" s="52">
        <f t="shared" si="67"/>
        <v>0</v>
      </c>
      <c r="W55" s="52">
        <f t="shared" si="67"/>
        <v>0</v>
      </c>
      <c r="X55" s="52">
        <f t="shared" si="67"/>
        <v>0</v>
      </c>
      <c r="Y55" s="52">
        <f t="shared" si="67"/>
        <v>0</v>
      </c>
      <c r="Z55" s="52">
        <f t="shared" si="67"/>
        <v>0</v>
      </c>
      <c r="AA55" s="52">
        <f t="shared" si="67"/>
        <v>0</v>
      </c>
      <c r="AB55" s="52">
        <f t="shared" si="67"/>
        <v>0</v>
      </c>
      <c r="AC55" s="52">
        <f t="shared" si="67"/>
        <v>0</v>
      </c>
      <c r="AD55" s="52">
        <f t="shared" si="67"/>
        <v>0</v>
      </c>
      <c r="AE55" s="52">
        <f t="shared" si="67"/>
        <v>0</v>
      </c>
      <c r="AF55" s="52">
        <f t="shared" si="67"/>
        <v>0</v>
      </c>
      <c r="AG55" s="52">
        <f t="shared" si="67"/>
        <v>0</v>
      </c>
      <c r="AH55" s="52">
        <f t="shared" si="67"/>
        <v>0</v>
      </c>
      <c r="AI55" s="52">
        <f t="shared" si="67"/>
        <v>0</v>
      </c>
      <c r="AJ55" s="52">
        <f t="shared" si="67"/>
        <v>0</v>
      </c>
      <c r="AK55" s="52">
        <f t="shared" si="67"/>
        <v>0</v>
      </c>
      <c r="AL55" s="52">
        <f t="shared" si="67"/>
        <v>0</v>
      </c>
      <c r="AM55" s="52">
        <f t="shared" si="67"/>
        <v>0</v>
      </c>
      <c r="AN55" s="52">
        <f t="shared" si="67"/>
        <v>0</v>
      </c>
      <c r="AO55" s="52">
        <f t="shared" si="67"/>
        <v>0</v>
      </c>
      <c r="BA55" s="8"/>
      <c r="BB55" s="8"/>
      <c r="BC55" s="8"/>
      <c r="BD55" s="8"/>
      <c r="BE55" s="8"/>
      <c r="CN55" s="81"/>
    </row>
    <row r="56" spans="2:92" x14ac:dyDescent="0.25">
      <c r="B56" s="46" t="s">
        <v>6</v>
      </c>
      <c r="C56" s="46" t="s">
        <v>95</v>
      </c>
      <c r="D56" s="46">
        <f>SUM(D51,D54)-D55</f>
        <v>25</v>
      </c>
      <c r="E56" s="46">
        <f t="shared" ref="E56:H56" si="68">SUM(E51,E54)-E55</f>
        <v>25</v>
      </c>
      <c r="F56" s="46">
        <f t="shared" si="68"/>
        <v>28</v>
      </c>
      <c r="G56" s="46">
        <f t="shared" si="68"/>
        <v>28</v>
      </c>
      <c r="H56" s="46">
        <f t="shared" si="68"/>
        <v>26</v>
      </c>
      <c r="I56" s="46"/>
      <c r="J56" s="46"/>
      <c r="K56" s="46">
        <f>SUM(K51,K54)</f>
        <v>20</v>
      </c>
      <c r="L56" s="46">
        <f t="shared" ref="L56:AO56" si="69">SUM(L51,L54)</f>
        <v>19</v>
      </c>
      <c r="M56" s="46">
        <f t="shared" si="69"/>
        <v>19</v>
      </c>
      <c r="N56" s="46">
        <f t="shared" si="69"/>
        <v>18</v>
      </c>
      <c r="O56" s="46">
        <f t="shared" si="69"/>
        <v>20</v>
      </c>
      <c r="P56" s="46">
        <f t="shared" si="69"/>
        <v>19</v>
      </c>
      <c r="Q56" s="46">
        <f t="shared" si="69"/>
        <v>20</v>
      </c>
      <c r="R56" s="46">
        <f t="shared" si="69"/>
        <v>17</v>
      </c>
      <c r="S56" s="46">
        <f t="shared" si="69"/>
        <v>20</v>
      </c>
      <c r="T56" s="46">
        <f t="shared" si="69"/>
        <v>20</v>
      </c>
      <c r="U56" s="46">
        <f t="shared" si="69"/>
        <v>21</v>
      </c>
      <c r="V56" s="46">
        <f t="shared" si="69"/>
        <v>18</v>
      </c>
      <c r="W56" s="46">
        <f t="shared" si="69"/>
        <v>19</v>
      </c>
      <c r="X56" s="46">
        <f t="shared" si="69"/>
        <v>18</v>
      </c>
      <c r="Y56" s="46">
        <f t="shared" si="69"/>
        <v>19</v>
      </c>
      <c r="Z56" s="46">
        <f t="shared" si="69"/>
        <v>18</v>
      </c>
      <c r="AA56" s="46">
        <f t="shared" si="69"/>
        <v>20</v>
      </c>
      <c r="AB56" s="46">
        <f t="shared" si="69"/>
        <v>15</v>
      </c>
      <c r="AC56" s="46">
        <f t="shared" si="69"/>
        <v>16</v>
      </c>
      <c r="AD56" s="46">
        <f t="shared" si="69"/>
        <v>19</v>
      </c>
      <c r="AE56" s="46">
        <f t="shared" si="69"/>
        <v>17</v>
      </c>
      <c r="AF56" s="46">
        <f t="shared" si="69"/>
        <v>20</v>
      </c>
      <c r="AG56" s="46">
        <f t="shared" si="69"/>
        <v>17</v>
      </c>
      <c r="AH56" s="46">
        <f t="shared" si="69"/>
        <v>18</v>
      </c>
      <c r="AI56" s="46">
        <f t="shared" si="69"/>
        <v>22</v>
      </c>
      <c r="AJ56" s="46">
        <f t="shared" si="69"/>
        <v>21</v>
      </c>
      <c r="AK56" s="46">
        <f t="shared" si="69"/>
        <v>18</v>
      </c>
      <c r="AL56" s="46">
        <f t="shared" si="69"/>
        <v>18</v>
      </c>
      <c r="AM56" s="46">
        <f t="shared" si="69"/>
        <v>0</v>
      </c>
      <c r="AN56" s="46">
        <f t="shared" si="69"/>
        <v>0</v>
      </c>
      <c r="AO56" s="46">
        <f t="shared" si="69"/>
        <v>0</v>
      </c>
    </row>
    <row r="57" spans="2:92" hidden="1" outlineLevel="1" x14ac:dyDescent="0.25"/>
    <row r="58" spans="2:92" hidden="1" outlineLevel="1" x14ac:dyDescent="0.25"/>
    <row r="59" spans="2:92" hidden="1" outlineLevel="1" x14ac:dyDescent="0.25">
      <c r="B59" s="8">
        <v>1</v>
      </c>
      <c r="C59" s="8" t="s">
        <v>8</v>
      </c>
      <c r="K59" s="8">
        <f t="shared" ref="K59:T68" si="70">COUNTIF(K$6:K$47,$C59)</f>
        <v>1</v>
      </c>
      <c r="L59" s="8">
        <f t="shared" si="70"/>
        <v>1</v>
      </c>
      <c r="M59" s="8">
        <f t="shared" si="70"/>
        <v>1</v>
      </c>
      <c r="N59" s="8">
        <f t="shared" si="70"/>
        <v>1</v>
      </c>
      <c r="O59" s="8">
        <f t="shared" si="70"/>
        <v>1</v>
      </c>
      <c r="P59" s="8">
        <f t="shared" si="70"/>
        <v>1</v>
      </c>
      <c r="Q59" s="8">
        <f t="shared" si="70"/>
        <v>1</v>
      </c>
      <c r="R59" s="8">
        <f t="shared" si="70"/>
        <v>1</v>
      </c>
      <c r="S59" s="8">
        <f t="shared" si="70"/>
        <v>1</v>
      </c>
      <c r="T59" s="8">
        <f t="shared" si="70"/>
        <v>1</v>
      </c>
      <c r="U59" s="8">
        <f t="shared" ref="U59:AD68" si="71">COUNTIF(U$6:U$47,$C59)</f>
        <v>1</v>
      </c>
      <c r="V59" s="8">
        <f t="shared" si="71"/>
        <v>1</v>
      </c>
      <c r="W59" s="8">
        <f t="shared" si="71"/>
        <v>1</v>
      </c>
      <c r="X59" s="8">
        <f t="shared" si="71"/>
        <v>1</v>
      </c>
      <c r="Y59" s="8">
        <f t="shared" si="71"/>
        <v>1</v>
      </c>
      <c r="Z59" s="8">
        <f t="shared" si="71"/>
        <v>1</v>
      </c>
      <c r="AA59" s="8">
        <f t="shared" si="71"/>
        <v>1</v>
      </c>
      <c r="AB59" s="8">
        <f t="shared" si="71"/>
        <v>1</v>
      </c>
      <c r="AC59" s="8">
        <f t="shared" si="71"/>
        <v>1</v>
      </c>
      <c r="AD59" s="8">
        <f t="shared" si="71"/>
        <v>1</v>
      </c>
      <c r="AE59" s="8">
        <f t="shared" ref="AE59:AO68" si="72">COUNTIF(AE$6:AE$47,$C59)</f>
        <v>1</v>
      </c>
      <c r="AF59" s="8">
        <f t="shared" si="72"/>
        <v>1</v>
      </c>
      <c r="AG59" s="8">
        <f t="shared" si="72"/>
        <v>1</v>
      </c>
      <c r="AH59" s="8">
        <f t="shared" si="72"/>
        <v>1</v>
      </c>
      <c r="AI59" s="8">
        <f t="shared" si="72"/>
        <v>1</v>
      </c>
      <c r="AJ59" s="8">
        <f t="shared" si="72"/>
        <v>1</v>
      </c>
      <c r="AK59" s="8">
        <f t="shared" si="72"/>
        <v>1</v>
      </c>
      <c r="AL59" s="8">
        <f t="shared" si="72"/>
        <v>1</v>
      </c>
      <c r="AM59" s="8">
        <f t="shared" si="72"/>
        <v>0</v>
      </c>
      <c r="AN59" s="8">
        <f t="shared" si="72"/>
        <v>0</v>
      </c>
      <c r="AO59" s="8">
        <f t="shared" si="72"/>
        <v>0</v>
      </c>
    </row>
    <row r="60" spans="2:92" hidden="1" outlineLevel="1" x14ac:dyDescent="0.25">
      <c r="B60" s="8">
        <v>2</v>
      </c>
      <c r="C60" s="8" t="s">
        <v>9</v>
      </c>
      <c r="K60" s="8">
        <f t="shared" si="70"/>
        <v>1</v>
      </c>
      <c r="L60" s="8">
        <f t="shared" si="70"/>
        <v>1</v>
      </c>
      <c r="M60" s="8">
        <f t="shared" si="70"/>
        <v>1</v>
      </c>
      <c r="N60" s="8">
        <f t="shared" si="70"/>
        <v>1</v>
      </c>
      <c r="O60" s="8">
        <f t="shared" si="70"/>
        <v>1</v>
      </c>
      <c r="P60" s="8">
        <f t="shared" si="70"/>
        <v>1</v>
      </c>
      <c r="Q60" s="8">
        <f t="shared" si="70"/>
        <v>1</v>
      </c>
      <c r="R60" s="8">
        <f t="shared" si="70"/>
        <v>1</v>
      </c>
      <c r="S60" s="8">
        <f t="shared" si="70"/>
        <v>1</v>
      </c>
      <c r="T60" s="8">
        <f t="shared" si="70"/>
        <v>1</v>
      </c>
      <c r="U60" s="8">
        <f t="shared" si="71"/>
        <v>1</v>
      </c>
      <c r="V60" s="8">
        <f t="shared" si="71"/>
        <v>1</v>
      </c>
      <c r="W60" s="8">
        <f t="shared" si="71"/>
        <v>1</v>
      </c>
      <c r="X60" s="8">
        <f t="shared" si="71"/>
        <v>1</v>
      </c>
      <c r="Y60" s="8">
        <f t="shared" si="71"/>
        <v>1</v>
      </c>
      <c r="Z60" s="8">
        <f t="shared" si="71"/>
        <v>1</v>
      </c>
      <c r="AA60" s="8">
        <f t="shared" si="71"/>
        <v>0</v>
      </c>
      <c r="AB60" s="8">
        <f t="shared" si="71"/>
        <v>1</v>
      </c>
      <c r="AC60" s="8">
        <f t="shared" si="71"/>
        <v>1</v>
      </c>
      <c r="AD60" s="8">
        <f t="shared" si="71"/>
        <v>1</v>
      </c>
      <c r="AE60" s="8">
        <f t="shared" si="72"/>
        <v>1</v>
      </c>
      <c r="AF60" s="8">
        <f t="shared" si="72"/>
        <v>1</v>
      </c>
      <c r="AG60" s="8">
        <f t="shared" si="72"/>
        <v>1</v>
      </c>
      <c r="AH60" s="8">
        <f t="shared" si="72"/>
        <v>1</v>
      </c>
      <c r="AI60" s="8">
        <f t="shared" si="72"/>
        <v>1</v>
      </c>
      <c r="AJ60" s="8">
        <f t="shared" si="72"/>
        <v>1</v>
      </c>
      <c r="AK60" s="8">
        <f t="shared" si="72"/>
        <v>1</v>
      </c>
      <c r="AL60" s="8">
        <f t="shared" si="72"/>
        <v>1</v>
      </c>
      <c r="AM60" s="8">
        <f t="shared" si="72"/>
        <v>0</v>
      </c>
      <c r="AN60" s="8">
        <f t="shared" si="72"/>
        <v>0</v>
      </c>
      <c r="AO60" s="8">
        <f t="shared" si="72"/>
        <v>0</v>
      </c>
    </row>
    <row r="61" spans="2:92" hidden="1" outlineLevel="1" x14ac:dyDescent="0.25">
      <c r="B61" s="8">
        <v>3</v>
      </c>
      <c r="C61" s="8" t="s">
        <v>10</v>
      </c>
      <c r="K61" s="8">
        <f t="shared" si="70"/>
        <v>1</v>
      </c>
      <c r="L61" s="8">
        <f t="shared" si="70"/>
        <v>1</v>
      </c>
      <c r="M61" s="8">
        <f t="shared" si="70"/>
        <v>1</v>
      </c>
      <c r="N61" s="8">
        <f t="shared" si="70"/>
        <v>1</v>
      </c>
      <c r="O61" s="8">
        <f t="shared" si="70"/>
        <v>1</v>
      </c>
      <c r="P61" s="8">
        <f t="shared" si="70"/>
        <v>1</v>
      </c>
      <c r="Q61" s="8">
        <f t="shared" si="70"/>
        <v>1</v>
      </c>
      <c r="R61" s="8">
        <f t="shared" si="70"/>
        <v>1</v>
      </c>
      <c r="S61" s="8">
        <f t="shared" si="70"/>
        <v>1</v>
      </c>
      <c r="T61" s="8">
        <f t="shared" si="70"/>
        <v>1</v>
      </c>
      <c r="U61" s="8">
        <f t="shared" si="71"/>
        <v>1</v>
      </c>
      <c r="V61" s="8">
        <f t="shared" si="71"/>
        <v>1</v>
      </c>
      <c r="W61" s="8">
        <f t="shared" si="71"/>
        <v>1</v>
      </c>
      <c r="X61" s="8">
        <f t="shared" si="71"/>
        <v>1</v>
      </c>
      <c r="Y61" s="8">
        <f t="shared" si="71"/>
        <v>1</v>
      </c>
      <c r="Z61" s="8">
        <f t="shared" si="71"/>
        <v>1</v>
      </c>
      <c r="AA61" s="8">
        <f t="shared" si="71"/>
        <v>1</v>
      </c>
      <c r="AB61" s="8">
        <f t="shared" si="71"/>
        <v>1</v>
      </c>
      <c r="AC61" s="8">
        <f t="shared" si="71"/>
        <v>1</v>
      </c>
      <c r="AD61" s="8">
        <f t="shared" si="71"/>
        <v>1</v>
      </c>
      <c r="AE61" s="8">
        <f t="shared" si="72"/>
        <v>1</v>
      </c>
      <c r="AF61" s="8">
        <f t="shared" si="72"/>
        <v>1</v>
      </c>
      <c r="AG61" s="8">
        <f t="shared" si="72"/>
        <v>1</v>
      </c>
      <c r="AH61" s="8">
        <f t="shared" si="72"/>
        <v>1</v>
      </c>
      <c r="AI61" s="8">
        <f t="shared" si="72"/>
        <v>1</v>
      </c>
      <c r="AJ61" s="8">
        <f t="shared" si="72"/>
        <v>1</v>
      </c>
      <c r="AK61" s="8">
        <f t="shared" si="72"/>
        <v>1</v>
      </c>
      <c r="AL61" s="8">
        <f t="shared" si="72"/>
        <v>1</v>
      </c>
      <c r="AM61" s="8">
        <f t="shared" si="72"/>
        <v>0</v>
      </c>
      <c r="AN61" s="8">
        <f t="shared" si="72"/>
        <v>0</v>
      </c>
      <c r="AO61" s="8">
        <f t="shared" si="72"/>
        <v>0</v>
      </c>
    </row>
    <row r="62" spans="2:92" hidden="1" outlineLevel="1" x14ac:dyDescent="0.25">
      <c r="B62" s="8">
        <v>4</v>
      </c>
      <c r="C62" s="8" t="s">
        <v>11</v>
      </c>
      <c r="K62" s="8">
        <f t="shared" si="70"/>
        <v>1</v>
      </c>
      <c r="L62" s="8">
        <f t="shared" si="70"/>
        <v>1</v>
      </c>
      <c r="M62" s="8">
        <f t="shared" si="70"/>
        <v>1</v>
      </c>
      <c r="N62" s="8">
        <f t="shared" si="70"/>
        <v>1</v>
      </c>
      <c r="O62" s="8">
        <f t="shared" si="70"/>
        <v>1</v>
      </c>
      <c r="P62" s="8">
        <f t="shared" si="70"/>
        <v>1</v>
      </c>
      <c r="Q62" s="8">
        <f t="shared" si="70"/>
        <v>1</v>
      </c>
      <c r="R62" s="8">
        <f t="shared" si="70"/>
        <v>1</v>
      </c>
      <c r="S62" s="8">
        <f t="shared" si="70"/>
        <v>1</v>
      </c>
      <c r="T62" s="8">
        <f t="shared" si="70"/>
        <v>1</v>
      </c>
      <c r="U62" s="8">
        <f t="shared" si="71"/>
        <v>1</v>
      </c>
      <c r="V62" s="8">
        <f t="shared" si="71"/>
        <v>1</v>
      </c>
      <c r="W62" s="8">
        <f t="shared" si="71"/>
        <v>1</v>
      </c>
      <c r="X62" s="8">
        <f t="shared" si="71"/>
        <v>1</v>
      </c>
      <c r="Y62" s="8">
        <f t="shared" si="71"/>
        <v>1</v>
      </c>
      <c r="Z62" s="8">
        <f t="shared" si="71"/>
        <v>1</v>
      </c>
      <c r="AA62" s="8">
        <f t="shared" si="71"/>
        <v>1</v>
      </c>
      <c r="AB62" s="8">
        <f t="shared" si="71"/>
        <v>0</v>
      </c>
      <c r="AC62" s="8">
        <f t="shared" si="71"/>
        <v>0</v>
      </c>
      <c r="AD62" s="8">
        <f t="shared" si="71"/>
        <v>1</v>
      </c>
      <c r="AE62" s="8">
        <f t="shared" si="72"/>
        <v>1</v>
      </c>
      <c r="AF62" s="8">
        <f t="shared" si="72"/>
        <v>1</v>
      </c>
      <c r="AG62" s="8">
        <f t="shared" si="72"/>
        <v>1</v>
      </c>
      <c r="AH62" s="8">
        <f t="shared" si="72"/>
        <v>1</v>
      </c>
      <c r="AI62" s="8">
        <f t="shared" si="72"/>
        <v>1</v>
      </c>
      <c r="AJ62" s="8">
        <f t="shared" si="72"/>
        <v>1</v>
      </c>
      <c r="AK62" s="8">
        <f t="shared" si="72"/>
        <v>1</v>
      </c>
      <c r="AL62" s="8">
        <f t="shared" si="72"/>
        <v>1</v>
      </c>
      <c r="AM62" s="8">
        <f t="shared" si="72"/>
        <v>0</v>
      </c>
      <c r="AN62" s="8">
        <f t="shared" si="72"/>
        <v>0</v>
      </c>
      <c r="AO62" s="8">
        <f t="shared" si="72"/>
        <v>0</v>
      </c>
    </row>
    <row r="63" spans="2:92" hidden="1" outlineLevel="1" x14ac:dyDescent="0.25">
      <c r="B63" s="8">
        <v>5</v>
      </c>
      <c r="C63" s="8" t="s">
        <v>173</v>
      </c>
      <c r="K63" s="8">
        <f t="shared" si="70"/>
        <v>0</v>
      </c>
      <c r="L63" s="8">
        <f t="shared" si="70"/>
        <v>0</v>
      </c>
      <c r="M63" s="8">
        <f t="shared" si="70"/>
        <v>0</v>
      </c>
      <c r="N63" s="8">
        <f t="shared" si="70"/>
        <v>0</v>
      </c>
      <c r="O63" s="8">
        <f t="shared" si="70"/>
        <v>0</v>
      </c>
      <c r="P63" s="8">
        <f t="shared" si="70"/>
        <v>0</v>
      </c>
      <c r="Q63" s="8">
        <f t="shared" si="70"/>
        <v>0</v>
      </c>
      <c r="R63" s="8">
        <f t="shared" si="70"/>
        <v>0</v>
      </c>
      <c r="S63" s="8">
        <f t="shared" si="70"/>
        <v>0</v>
      </c>
      <c r="T63" s="8">
        <f t="shared" si="70"/>
        <v>0</v>
      </c>
      <c r="U63" s="8">
        <f t="shared" si="71"/>
        <v>0</v>
      </c>
      <c r="V63" s="8">
        <f t="shared" si="71"/>
        <v>0</v>
      </c>
      <c r="W63" s="8">
        <f t="shared" si="71"/>
        <v>0</v>
      </c>
      <c r="X63" s="8">
        <f t="shared" si="71"/>
        <v>0</v>
      </c>
      <c r="Y63" s="8">
        <f t="shared" si="71"/>
        <v>0</v>
      </c>
      <c r="Z63" s="8">
        <f t="shared" si="71"/>
        <v>0</v>
      </c>
      <c r="AA63" s="8">
        <f t="shared" si="71"/>
        <v>0</v>
      </c>
      <c r="AB63" s="8">
        <f t="shared" si="71"/>
        <v>0</v>
      </c>
      <c r="AC63" s="8">
        <f t="shared" si="71"/>
        <v>0</v>
      </c>
      <c r="AD63" s="8">
        <f t="shared" si="71"/>
        <v>0</v>
      </c>
      <c r="AE63" s="8">
        <f t="shared" si="72"/>
        <v>0</v>
      </c>
      <c r="AF63" s="8">
        <f t="shared" si="72"/>
        <v>0</v>
      </c>
      <c r="AG63" s="8">
        <f t="shared" si="72"/>
        <v>0</v>
      </c>
      <c r="AH63" s="8">
        <f t="shared" si="72"/>
        <v>0</v>
      </c>
      <c r="AI63" s="8">
        <f t="shared" si="72"/>
        <v>0</v>
      </c>
      <c r="AJ63" s="8">
        <f t="shared" si="72"/>
        <v>0</v>
      </c>
      <c r="AK63" s="8">
        <f t="shared" si="72"/>
        <v>0</v>
      </c>
      <c r="AL63" s="8">
        <f t="shared" si="72"/>
        <v>0</v>
      </c>
      <c r="AM63" s="8">
        <f t="shared" si="72"/>
        <v>0</v>
      </c>
      <c r="AN63" s="8">
        <f t="shared" si="72"/>
        <v>0</v>
      </c>
      <c r="AO63" s="8">
        <f t="shared" si="72"/>
        <v>0</v>
      </c>
    </row>
    <row r="64" spans="2:92" hidden="1" outlineLevel="1" x14ac:dyDescent="0.25">
      <c r="B64" s="8">
        <v>1</v>
      </c>
      <c r="C64" s="8" t="s">
        <v>16</v>
      </c>
      <c r="K64" s="8">
        <f t="shared" si="70"/>
        <v>1</v>
      </c>
      <c r="L64" s="8">
        <f t="shared" si="70"/>
        <v>1</v>
      </c>
      <c r="M64" s="8">
        <f t="shared" si="70"/>
        <v>1</v>
      </c>
      <c r="N64" s="8">
        <f t="shared" si="70"/>
        <v>1</v>
      </c>
      <c r="O64" s="8">
        <f t="shared" si="70"/>
        <v>1</v>
      </c>
      <c r="P64" s="8">
        <f t="shared" si="70"/>
        <v>1</v>
      </c>
      <c r="Q64" s="8">
        <f t="shared" si="70"/>
        <v>1</v>
      </c>
      <c r="R64" s="8">
        <f t="shared" si="70"/>
        <v>1</v>
      </c>
      <c r="S64" s="8">
        <f t="shared" si="70"/>
        <v>1</v>
      </c>
      <c r="T64" s="8">
        <f t="shared" si="70"/>
        <v>1</v>
      </c>
      <c r="U64" s="8">
        <f t="shared" si="71"/>
        <v>1</v>
      </c>
      <c r="V64" s="8">
        <f t="shared" si="71"/>
        <v>1</v>
      </c>
      <c r="W64" s="8">
        <f t="shared" si="71"/>
        <v>1</v>
      </c>
      <c r="X64" s="8">
        <f t="shared" si="71"/>
        <v>1</v>
      </c>
      <c r="Y64" s="8">
        <f t="shared" si="71"/>
        <v>1</v>
      </c>
      <c r="Z64" s="8">
        <f t="shared" si="71"/>
        <v>1</v>
      </c>
      <c r="AA64" s="8">
        <f t="shared" si="71"/>
        <v>0</v>
      </c>
      <c r="AB64" s="8">
        <f t="shared" si="71"/>
        <v>1</v>
      </c>
      <c r="AC64" s="8">
        <f t="shared" si="71"/>
        <v>1</v>
      </c>
      <c r="AD64" s="8">
        <f t="shared" si="71"/>
        <v>1</v>
      </c>
      <c r="AE64" s="8">
        <f t="shared" si="72"/>
        <v>1</v>
      </c>
      <c r="AF64" s="8">
        <f t="shared" si="72"/>
        <v>1</v>
      </c>
      <c r="AG64" s="8">
        <f t="shared" si="72"/>
        <v>1</v>
      </c>
      <c r="AH64" s="8">
        <f t="shared" si="72"/>
        <v>1</v>
      </c>
      <c r="AI64" s="8">
        <f t="shared" si="72"/>
        <v>1</v>
      </c>
      <c r="AJ64" s="8">
        <f t="shared" si="72"/>
        <v>1</v>
      </c>
      <c r="AK64" s="8">
        <f t="shared" si="72"/>
        <v>1</v>
      </c>
      <c r="AL64" s="8">
        <f t="shared" si="72"/>
        <v>1</v>
      </c>
      <c r="AM64" s="8">
        <f t="shared" si="72"/>
        <v>0</v>
      </c>
      <c r="AN64" s="8">
        <f t="shared" si="72"/>
        <v>0</v>
      </c>
      <c r="AO64" s="8">
        <f t="shared" si="72"/>
        <v>0</v>
      </c>
    </row>
    <row r="65" spans="2:41" hidden="1" outlineLevel="1" x14ac:dyDescent="0.25">
      <c r="B65" s="8">
        <v>2</v>
      </c>
      <c r="C65" s="8" t="s">
        <v>17</v>
      </c>
      <c r="K65" s="8">
        <f t="shared" si="70"/>
        <v>1</v>
      </c>
      <c r="L65" s="8">
        <f t="shared" si="70"/>
        <v>1</v>
      </c>
      <c r="M65" s="8">
        <f t="shared" si="70"/>
        <v>1</v>
      </c>
      <c r="N65" s="8">
        <f t="shared" si="70"/>
        <v>1</v>
      </c>
      <c r="O65" s="8">
        <f t="shared" si="70"/>
        <v>1</v>
      </c>
      <c r="P65" s="8">
        <f t="shared" si="70"/>
        <v>1</v>
      </c>
      <c r="Q65" s="8">
        <f t="shared" si="70"/>
        <v>1</v>
      </c>
      <c r="R65" s="8">
        <f t="shared" si="70"/>
        <v>1</v>
      </c>
      <c r="S65" s="8">
        <f t="shared" si="70"/>
        <v>1</v>
      </c>
      <c r="T65" s="8">
        <f t="shared" si="70"/>
        <v>1</v>
      </c>
      <c r="U65" s="8">
        <f t="shared" si="71"/>
        <v>1</v>
      </c>
      <c r="V65" s="8">
        <f t="shared" si="71"/>
        <v>1</v>
      </c>
      <c r="W65" s="8">
        <f t="shared" si="71"/>
        <v>1</v>
      </c>
      <c r="X65" s="8">
        <f t="shared" si="71"/>
        <v>1</v>
      </c>
      <c r="Y65" s="8">
        <f t="shared" si="71"/>
        <v>1</v>
      </c>
      <c r="Z65" s="8">
        <f t="shared" si="71"/>
        <v>1</v>
      </c>
      <c r="AA65" s="8">
        <f t="shared" si="71"/>
        <v>1</v>
      </c>
      <c r="AB65" s="8">
        <f t="shared" si="71"/>
        <v>1</v>
      </c>
      <c r="AC65" s="8">
        <f t="shared" si="71"/>
        <v>1</v>
      </c>
      <c r="AD65" s="8">
        <f t="shared" si="71"/>
        <v>1</v>
      </c>
      <c r="AE65" s="8">
        <f t="shared" si="72"/>
        <v>1</v>
      </c>
      <c r="AF65" s="8">
        <f t="shared" si="72"/>
        <v>1</v>
      </c>
      <c r="AG65" s="8">
        <f t="shared" si="72"/>
        <v>1</v>
      </c>
      <c r="AH65" s="8">
        <f t="shared" si="72"/>
        <v>1</v>
      </c>
      <c r="AI65" s="8">
        <f t="shared" si="72"/>
        <v>1</v>
      </c>
      <c r="AJ65" s="8">
        <f t="shared" si="72"/>
        <v>1</v>
      </c>
      <c r="AK65" s="8">
        <f t="shared" si="72"/>
        <v>1</v>
      </c>
      <c r="AL65" s="8">
        <f t="shared" si="72"/>
        <v>1</v>
      </c>
      <c r="AM65" s="8">
        <f t="shared" si="72"/>
        <v>0</v>
      </c>
      <c r="AN65" s="8">
        <f t="shared" si="72"/>
        <v>0</v>
      </c>
      <c r="AO65" s="8">
        <f t="shared" si="72"/>
        <v>0</v>
      </c>
    </row>
    <row r="66" spans="2:41" hidden="1" outlineLevel="1" x14ac:dyDescent="0.25">
      <c r="B66" s="8">
        <v>3</v>
      </c>
      <c r="C66" s="8" t="s">
        <v>18</v>
      </c>
      <c r="K66" s="8">
        <f t="shared" si="70"/>
        <v>1</v>
      </c>
      <c r="L66" s="8">
        <f t="shared" si="70"/>
        <v>1</v>
      </c>
      <c r="M66" s="8">
        <f t="shared" si="70"/>
        <v>1</v>
      </c>
      <c r="N66" s="8">
        <f t="shared" si="70"/>
        <v>1</v>
      </c>
      <c r="O66" s="8">
        <f t="shared" si="70"/>
        <v>1</v>
      </c>
      <c r="P66" s="8">
        <f t="shared" si="70"/>
        <v>1</v>
      </c>
      <c r="Q66" s="8">
        <f t="shared" si="70"/>
        <v>1</v>
      </c>
      <c r="R66" s="8">
        <f t="shared" si="70"/>
        <v>1</v>
      </c>
      <c r="S66" s="8">
        <f t="shared" si="70"/>
        <v>1</v>
      </c>
      <c r="T66" s="8">
        <f t="shared" si="70"/>
        <v>1</v>
      </c>
      <c r="U66" s="8">
        <f t="shared" si="71"/>
        <v>1</v>
      </c>
      <c r="V66" s="8">
        <f t="shared" si="71"/>
        <v>1</v>
      </c>
      <c r="W66" s="8">
        <f t="shared" si="71"/>
        <v>1</v>
      </c>
      <c r="X66" s="8">
        <f t="shared" si="71"/>
        <v>1</v>
      </c>
      <c r="Y66" s="8">
        <f t="shared" si="71"/>
        <v>1</v>
      </c>
      <c r="Z66" s="8">
        <f t="shared" si="71"/>
        <v>1</v>
      </c>
      <c r="AA66" s="8">
        <f t="shared" si="71"/>
        <v>1</v>
      </c>
      <c r="AB66" s="8">
        <f t="shared" si="71"/>
        <v>0</v>
      </c>
      <c r="AC66" s="8">
        <f t="shared" si="71"/>
        <v>1</v>
      </c>
      <c r="AD66" s="8">
        <f t="shared" si="71"/>
        <v>1</v>
      </c>
      <c r="AE66" s="8">
        <f t="shared" si="72"/>
        <v>1</v>
      </c>
      <c r="AF66" s="8">
        <f t="shared" si="72"/>
        <v>1</v>
      </c>
      <c r="AG66" s="8">
        <f t="shared" si="72"/>
        <v>1</v>
      </c>
      <c r="AH66" s="8">
        <f t="shared" si="72"/>
        <v>1</v>
      </c>
      <c r="AI66" s="8">
        <f t="shared" si="72"/>
        <v>1</v>
      </c>
      <c r="AJ66" s="8">
        <f t="shared" si="72"/>
        <v>1</v>
      </c>
      <c r="AK66" s="8">
        <f t="shared" si="72"/>
        <v>1</v>
      </c>
      <c r="AL66" s="8">
        <f t="shared" si="72"/>
        <v>1</v>
      </c>
      <c r="AM66" s="8">
        <f t="shared" si="72"/>
        <v>0</v>
      </c>
      <c r="AN66" s="8">
        <f t="shared" si="72"/>
        <v>0</v>
      </c>
      <c r="AO66" s="8">
        <f t="shared" si="72"/>
        <v>0</v>
      </c>
    </row>
    <row r="67" spans="2:41" hidden="1" outlineLevel="1" x14ac:dyDescent="0.25">
      <c r="B67" s="8">
        <v>4</v>
      </c>
      <c r="C67" s="8" t="s">
        <v>19</v>
      </c>
      <c r="K67" s="8">
        <f t="shared" si="70"/>
        <v>1</v>
      </c>
      <c r="L67" s="8">
        <f t="shared" si="70"/>
        <v>0</v>
      </c>
      <c r="M67" s="8">
        <f t="shared" si="70"/>
        <v>1</v>
      </c>
      <c r="N67" s="8">
        <f t="shared" si="70"/>
        <v>1</v>
      </c>
      <c r="O67" s="8">
        <f t="shared" si="70"/>
        <v>1</v>
      </c>
      <c r="P67" s="8">
        <f t="shared" si="70"/>
        <v>1</v>
      </c>
      <c r="Q67" s="8">
        <f t="shared" si="70"/>
        <v>1</v>
      </c>
      <c r="R67" s="8">
        <f t="shared" si="70"/>
        <v>0</v>
      </c>
      <c r="S67" s="8">
        <f t="shared" si="70"/>
        <v>1</v>
      </c>
      <c r="T67" s="8">
        <f t="shared" si="70"/>
        <v>1</v>
      </c>
      <c r="U67" s="8">
        <f t="shared" si="71"/>
        <v>1</v>
      </c>
      <c r="V67" s="8">
        <f t="shared" si="71"/>
        <v>1</v>
      </c>
      <c r="W67" s="8">
        <f t="shared" si="71"/>
        <v>1</v>
      </c>
      <c r="X67" s="8">
        <f t="shared" si="71"/>
        <v>1</v>
      </c>
      <c r="Y67" s="8">
        <f t="shared" si="71"/>
        <v>1</v>
      </c>
      <c r="Z67" s="8">
        <f t="shared" si="71"/>
        <v>0</v>
      </c>
      <c r="AA67" s="8">
        <f t="shared" si="71"/>
        <v>1</v>
      </c>
      <c r="AB67" s="8">
        <f t="shared" si="71"/>
        <v>1</v>
      </c>
      <c r="AC67" s="8">
        <f t="shared" si="71"/>
        <v>1</v>
      </c>
      <c r="AD67" s="8">
        <f t="shared" si="71"/>
        <v>1</v>
      </c>
      <c r="AE67" s="8">
        <f t="shared" si="72"/>
        <v>0</v>
      </c>
      <c r="AF67" s="8">
        <f t="shared" si="72"/>
        <v>1</v>
      </c>
      <c r="AG67" s="8">
        <f t="shared" si="72"/>
        <v>1</v>
      </c>
      <c r="AH67" s="8">
        <f t="shared" si="72"/>
        <v>1</v>
      </c>
      <c r="AI67" s="8">
        <f t="shared" si="72"/>
        <v>1</v>
      </c>
      <c r="AJ67" s="8">
        <f t="shared" si="72"/>
        <v>1</v>
      </c>
      <c r="AK67" s="8">
        <f t="shared" si="72"/>
        <v>1</v>
      </c>
      <c r="AL67" s="8">
        <f t="shared" si="72"/>
        <v>1</v>
      </c>
      <c r="AM67" s="8">
        <f t="shared" si="72"/>
        <v>0</v>
      </c>
      <c r="AN67" s="8">
        <f t="shared" si="72"/>
        <v>0</v>
      </c>
      <c r="AO67" s="8">
        <f t="shared" si="72"/>
        <v>0</v>
      </c>
    </row>
    <row r="68" spans="2:41" hidden="1" outlineLevel="1" x14ac:dyDescent="0.25">
      <c r="B68" s="8">
        <v>5</v>
      </c>
      <c r="C68" s="8" t="s">
        <v>20</v>
      </c>
      <c r="K68" s="8">
        <f t="shared" si="70"/>
        <v>1</v>
      </c>
      <c r="L68" s="8">
        <f t="shared" si="70"/>
        <v>1</v>
      </c>
      <c r="M68" s="8">
        <f t="shared" si="70"/>
        <v>1</v>
      </c>
      <c r="N68" s="8">
        <f t="shared" si="70"/>
        <v>1</v>
      </c>
      <c r="O68" s="8">
        <f t="shared" si="70"/>
        <v>1</v>
      </c>
      <c r="P68" s="8">
        <f t="shared" si="70"/>
        <v>1</v>
      </c>
      <c r="Q68" s="8">
        <f t="shared" si="70"/>
        <v>1</v>
      </c>
      <c r="R68" s="8">
        <f t="shared" si="70"/>
        <v>1</v>
      </c>
      <c r="S68" s="8">
        <f t="shared" si="70"/>
        <v>1</v>
      </c>
      <c r="T68" s="8">
        <f t="shared" si="70"/>
        <v>0</v>
      </c>
      <c r="U68" s="8">
        <f t="shared" si="71"/>
        <v>1</v>
      </c>
      <c r="V68" s="8">
        <f t="shared" si="71"/>
        <v>1</v>
      </c>
      <c r="W68" s="8">
        <f t="shared" si="71"/>
        <v>0</v>
      </c>
      <c r="X68" s="8">
        <f t="shared" si="71"/>
        <v>0</v>
      </c>
      <c r="Y68" s="8">
        <f t="shared" si="71"/>
        <v>0</v>
      </c>
      <c r="Z68" s="8">
        <f t="shared" si="71"/>
        <v>1</v>
      </c>
      <c r="AA68" s="8">
        <f t="shared" si="71"/>
        <v>1</v>
      </c>
      <c r="AB68" s="8">
        <f t="shared" si="71"/>
        <v>0</v>
      </c>
      <c r="AC68" s="8">
        <f t="shared" si="71"/>
        <v>1</v>
      </c>
      <c r="AD68" s="8">
        <f t="shared" si="71"/>
        <v>1</v>
      </c>
      <c r="AE68" s="8">
        <f t="shared" si="72"/>
        <v>1</v>
      </c>
      <c r="AF68" s="8">
        <f t="shared" si="72"/>
        <v>1</v>
      </c>
      <c r="AG68" s="8">
        <f t="shared" si="72"/>
        <v>0</v>
      </c>
      <c r="AH68" s="8">
        <f t="shared" si="72"/>
        <v>1</v>
      </c>
      <c r="AI68" s="8">
        <f t="shared" si="72"/>
        <v>1</v>
      </c>
      <c r="AJ68" s="8">
        <f t="shared" si="72"/>
        <v>1</v>
      </c>
      <c r="AK68" s="8">
        <f t="shared" si="72"/>
        <v>1</v>
      </c>
      <c r="AL68" s="8">
        <f t="shared" si="72"/>
        <v>1</v>
      </c>
      <c r="AM68" s="8">
        <f t="shared" si="72"/>
        <v>0</v>
      </c>
      <c r="AN68" s="8">
        <f t="shared" si="72"/>
        <v>0</v>
      </c>
      <c r="AO68" s="8">
        <f t="shared" si="72"/>
        <v>0</v>
      </c>
    </row>
    <row r="69" spans="2:41" hidden="1" outlineLevel="1" x14ac:dyDescent="0.25">
      <c r="B69" s="8">
        <v>6</v>
      </c>
      <c r="C69" s="8" t="s">
        <v>21</v>
      </c>
      <c r="K69" s="8">
        <f t="shared" ref="K69:T81" si="73">COUNTIF(K$6:K$47,$C69)</f>
        <v>1</v>
      </c>
      <c r="L69" s="8">
        <f t="shared" si="73"/>
        <v>1</v>
      </c>
      <c r="M69" s="8">
        <f t="shared" si="73"/>
        <v>1</v>
      </c>
      <c r="N69" s="8">
        <f t="shared" si="73"/>
        <v>0</v>
      </c>
      <c r="O69" s="8">
        <f t="shared" si="73"/>
        <v>1</v>
      </c>
      <c r="P69" s="8">
        <f t="shared" si="73"/>
        <v>1</v>
      </c>
      <c r="Q69" s="8">
        <f t="shared" si="73"/>
        <v>1</v>
      </c>
      <c r="R69" s="8">
        <f t="shared" si="73"/>
        <v>1</v>
      </c>
      <c r="S69" s="8">
        <f t="shared" si="73"/>
        <v>0</v>
      </c>
      <c r="T69" s="8">
        <f t="shared" si="73"/>
        <v>1</v>
      </c>
      <c r="U69" s="8">
        <f t="shared" ref="U69:AD81" si="74">COUNTIF(U$6:U$47,$C69)</f>
        <v>1</v>
      </c>
      <c r="V69" s="8">
        <f t="shared" si="74"/>
        <v>1</v>
      </c>
      <c r="W69" s="8">
        <f t="shared" si="74"/>
        <v>1</v>
      </c>
      <c r="X69" s="8">
        <f t="shared" si="74"/>
        <v>1</v>
      </c>
      <c r="Y69" s="8">
        <f t="shared" si="74"/>
        <v>1</v>
      </c>
      <c r="Z69" s="8">
        <f t="shared" si="74"/>
        <v>1</v>
      </c>
      <c r="AA69" s="8">
        <f t="shared" si="74"/>
        <v>1</v>
      </c>
      <c r="AB69" s="8">
        <f t="shared" si="74"/>
        <v>1</v>
      </c>
      <c r="AC69" s="8">
        <f t="shared" si="74"/>
        <v>1</v>
      </c>
      <c r="AD69" s="8">
        <f t="shared" si="74"/>
        <v>1</v>
      </c>
      <c r="AE69" s="8">
        <f t="shared" ref="AE69:AO81" si="75">COUNTIF(AE$6:AE$47,$C69)</f>
        <v>1</v>
      </c>
      <c r="AF69" s="8">
        <f t="shared" si="75"/>
        <v>1</v>
      </c>
      <c r="AG69" s="8">
        <f t="shared" si="75"/>
        <v>0</v>
      </c>
      <c r="AH69" s="8">
        <f t="shared" si="75"/>
        <v>0</v>
      </c>
      <c r="AI69" s="8">
        <f t="shared" si="75"/>
        <v>1</v>
      </c>
      <c r="AJ69" s="8">
        <f t="shared" si="75"/>
        <v>1</v>
      </c>
      <c r="AK69" s="8">
        <f t="shared" si="75"/>
        <v>1</v>
      </c>
      <c r="AL69" s="8">
        <f t="shared" si="75"/>
        <v>1</v>
      </c>
      <c r="AM69" s="8">
        <f t="shared" si="75"/>
        <v>0</v>
      </c>
      <c r="AN69" s="8">
        <f t="shared" si="75"/>
        <v>0</v>
      </c>
      <c r="AO69" s="8">
        <f t="shared" si="75"/>
        <v>0</v>
      </c>
    </row>
    <row r="70" spans="2:41" hidden="1" outlineLevel="1" x14ac:dyDescent="0.25">
      <c r="B70" s="8">
        <v>7</v>
      </c>
      <c r="C70" s="8" t="s">
        <v>22</v>
      </c>
      <c r="K70" s="8">
        <f t="shared" si="73"/>
        <v>1</v>
      </c>
      <c r="L70" s="8">
        <f t="shared" si="73"/>
        <v>1</v>
      </c>
      <c r="M70" s="8">
        <f t="shared" si="73"/>
        <v>1</v>
      </c>
      <c r="N70" s="8">
        <f t="shared" si="73"/>
        <v>1</v>
      </c>
      <c r="O70" s="8">
        <f t="shared" si="73"/>
        <v>1</v>
      </c>
      <c r="P70" s="8">
        <f t="shared" si="73"/>
        <v>1</v>
      </c>
      <c r="Q70" s="8">
        <f t="shared" si="73"/>
        <v>0</v>
      </c>
      <c r="R70" s="8">
        <f t="shared" si="73"/>
        <v>1</v>
      </c>
      <c r="S70" s="8">
        <f t="shared" si="73"/>
        <v>1</v>
      </c>
      <c r="T70" s="8">
        <f t="shared" si="73"/>
        <v>1</v>
      </c>
      <c r="U70" s="8">
        <f t="shared" si="74"/>
        <v>1</v>
      </c>
      <c r="V70" s="8">
        <f t="shared" si="74"/>
        <v>1</v>
      </c>
      <c r="W70" s="8">
        <f t="shared" si="74"/>
        <v>1</v>
      </c>
      <c r="X70" s="8">
        <f t="shared" si="74"/>
        <v>1</v>
      </c>
      <c r="Y70" s="8">
        <f t="shared" si="74"/>
        <v>1</v>
      </c>
      <c r="Z70" s="8">
        <f t="shared" si="74"/>
        <v>1</v>
      </c>
      <c r="AA70" s="8">
        <f t="shared" si="74"/>
        <v>1</v>
      </c>
      <c r="AB70" s="8">
        <f t="shared" si="74"/>
        <v>0</v>
      </c>
      <c r="AC70" s="8">
        <f t="shared" si="74"/>
        <v>1</v>
      </c>
      <c r="AD70" s="8">
        <f t="shared" si="74"/>
        <v>1</v>
      </c>
      <c r="AE70" s="8">
        <f t="shared" si="75"/>
        <v>1</v>
      </c>
      <c r="AF70" s="8">
        <f t="shared" si="75"/>
        <v>1</v>
      </c>
      <c r="AG70" s="8">
        <f t="shared" si="75"/>
        <v>1</v>
      </c>
      <c r="AH70" s="8">
        <f t="shared" si="75"/>
        <v>1</v>
      </c>
      <c r="AI70" s="8">
        <f t="shared" si="75"/>
        <v>1</v>
      </c>
      <c r="AJ70" s="8">
        <f t="shared" si="75"/>
        <v>1</v>
      </c>
      <c r="AK70" s="8">
        <f t="shared" si="75"/>
        <v>1</v>
      </c>
      <c r="AL70" s="8">
        <f t="shared" si="75"/>
        <v>1</v>
      </c>
      <c r="AM70" s="8">
        <f t="shared" si="75"/>
        <v>0</v>
      </c>
      <c r="AN70" s="8">
        <f t="shared" si="75"/>
        <v>0</v>
      </c>
      <c r="AO70" s="8">
        <f t="shared" si="75"/>
        <v>0</v>
      </c>
    </row>
    <row r="71" spans="2:41" hidden="1" outlineLevel="1" x14ac:dyDescent="0.25">
      <c r="B71" s="8">
        <v>8</v>
      </c>
      <c r="C71" s="8" t="s">
        <v>23</v>
      </c>
      <c r="K71" s="8">
        <f t="shared" si="73"/>
        <v>1</v>
      </c>
      <c r="L71" s="8">
        <f t="shared" si="73"/>
        <v>1</v>
      </c>
      <c r="M71" s="8">
        <f t="shared" si="73"/>
        <v>1</v>
      </c>
      <c r="N71" s="8">
        <f t="shared" si="73"/>
        <v>1</v>
      </c>
      <c r="O71" s="8">
        <f t="shared" si="73"/>
        <v>1</v>
      </c>
      <c r="P71" s="8">
        <f t="shared" si="73"/>
        <v>1</v>
      </c>
      <c r="Q71" s="8">
        <f t="shared" si="73"/>
        <v>1</v>
      </c>
      <c r="R71" s="8">
        <f t="shared" si="73"/>
        <v>1</v>
      </c>
      <c r="S71" s="8">
        <f t="shared" si="73"/>
        <v>1</v>
      </c>
      <c r="T71" s="8">
        <f t="shared" si="73"/>
        <v>1</v>
      </c>
      <c r="U71" s="8">
        <f t="shared" si="74"/>
        <v>1</v>
      </c>
      <c r="V71" s="8">
        <f t="shared" si="74"/>
        <v>1</v>
      </c>
      <c r="W71" s="8">
        <f t="shared" si="74"/>
        <v>1</v>
      </c>
      <c r="X71" s="8">
        <f t="shared" si="74"/>
        <v>1</v>
      </c>
      <c r="Y71" s="8">
        <f t="shared" si="74"/>
        <v>1</v>
      </c>
      <c r="Z71" s="8">
        <f t="shared" si="74"/>
        <v>1</v>
      </c>
      <c r="AA71" s="8">
        <f t="shared" si="74"/>
        <v>1</v>
      </c>
      <c r="AB71" s="8">
        <f t="shared" si="74"/>
        <v>1</v>
      </c>
      <c r="AC71" s="8">
        <f t="shared" si="74"/>
        <v>1</v>
      </c>
      <c r="AD71" s="8">
        <f t="shared" si="74"/>
        <v>1</v>
      </c>
      <c r="AE71" s="8">
        <f t="shared" si="75"/>
        <v>1</v>
      </c>
      <c r="AF71" s="8">
        <f t="shared" si="75"/>
        <v>1</v>
      </c>
      <c r="AG71" s="8">
        <f t="shared" si="75"/>
        <v>1</v>
      </c>
      <c r="AH71" s="8">
        <f t="shared" si="75"/>
        <v>1</v>
      </c>
      <c r="AI71" s="8">
        <f t="shared" si="75"/>
        <v>1</v>
      </c>
      <c r="AJ71" s="8">
        <f t="shared" si="75"/>
        <v>1</v>
      </c>
      <c r="AK71" s="8">
        <f t="shared" si="75"/>
        <v>1</v>
      </c>
      <c r="AL71" s="8">
        <f t="shared" si="75"/>
        <v>1</v>
      </c>
      <c r="AM71" s="8">
        <f t="shared" si="75"/>
        <v>0</v>
      </c>
      <c r="AN71" s="8">
        <f t="shared" si="75"/>
        <v>0</v>
      </c>
      <c r="AO71" s="8">
        <f t="shared" si="75"/>
        <v>0</v>
      </c>
    </row>
    <row r="72" spans="2:41" hidden="1" outlineLevel="1" x14ac:dyDescent="0.25">
      <c r="B72" s="8">
        <v>9</v>
      </c>
      <c r="C72" s="8" t="s">
        <v>24</v>
      </c>
      <c r="K72" s="8">
        <f t="shared" si="73"/>
        <v>1</v>
      </c>
      <c r="L72" s="8">
        <f t="shared" si="73"/>
        <v>1</v>
      </c>
      <c r="M72" s="8">
        <f t="shared" si="73"/>
        <v>1</v>
      </c>
      <c r="N72" s="8">
        <f t="shared" si="73"/>
        <v>1</v>
      </c>
      <c r="O72" s="8">
        <f t="shared" si="73"/>
        <v>1</v>
      </c>
      <c r="P72" s="8">
        <f t="shared" si="73"/>
        <v>1</v>
      </c>
      <c r="Q72" s="8">
        <f t="shared" si="73"/>
        <v>1</v>
      </c>
      <c r="R72" s="8">
        <f t="shared" si="73"/>
        <v>1</v>
      </c>
      <c r="S72" s="8">
        <f t="shared" si="73"/>
        <v>1</v>
      </c>
      <c r="T72" s="8">
        <f t="shared" si="73"/>
        <v>1</v>
      </c>
      <c r="U72" s="8">
        <f t="shared" si="74"/>
        <v>1</v>
      </c>
      <c r="V72" s="8">
        <f t="shared" si="74"/>
        <v>1</v>
      </c>
      <c r="W72" s="8">
        <f t="shared" si="74"/>
        <v>1</v>
      </c>
      <c r="X72" s="8">
        <f t="shared" si="74"/>
        <v>1</v>
      </c>
      <c r="Y72" s="8">
        <f t="shared" si="74"/>
        <v>1</v>
      </c>
      <c r="Z72" s="8">
        <f t="shared" si="74"/>
        <v>1</v>
      </c>
      <c r="AA72" s="8">
        <f t="shared" si="74"/>
        <v>1</v>
      </c>
      <c r="AB72" s="8">
        <f t="shared" si="74"/>
        <v>0</v>
      </c>
      <c r="AC72" s="8">
        <f t="shared" si="74"/>
        <v>0</v>
      </c>
      <c r="AD72" s="8">
        <f t="shared" si="74"/>
        <v>1</v>
      </c>
      <c r="AE72" s="8">
        <f t="shared" si="75"/>
        <v>1</v>
      </c>
      <c r="AF72" s="8">
        <f t="shared" si="75"/>
        <v>1</v>
      </c>
      <c r="AG72" s="8">
        <f t="shared" si="75"/>
        <v>1</v>
      </c>
      <c r="AH72" s="8">
        <f t="shared" si="75"/>
        <v>1</v>
      </c>
      <c r="AI72" s="8">
        <f t="shared" si="75"/>
        <v>1</v>
      </c>
      <c r="AJ72" s="8">
        <f t="shared" si="75"/>
        <v>1</v>
      </c>
      <c r="AK72" s="8">
        <f t="shared" si="75"/>
        <v>1</v>
      </c>
      <c r="AL72" s="8">
        <f t="shared" si="75"/>
        <v>1</v>
      </c>
      <c r="AM72" s="8">
        <f t="shared" si="75"/>
        <v>0</v>
      </c>
      <c r="AN72" s="8">
        <f t="shared" si="75"/>
        <v>0</v>
      </c>
      <c r="AO72" s="8">
        <f t="shared" si="75"/>
        <v>0</v>
      </c>
    </row>
    <row r="73" spans="2:41" hidden="1" outlineLevel="1" x14ac:dyDescent="0.25">
      <c r="B73" s="8">
        <v>10</v>
      </c>
      <c r="C73" s="8" t="s">
        <v>25</v>
      </c>
      <c r="K73" s="8">
        <f t="shared" si="73"/>
        <v>1</v>
      </c>
      <c r="L73" s="8">
        <f t="shared" si="73"/>
        <v>1</v>
      </c>
      <c r="M73" s="8">
        <f t="shared" si="73"/>
        <v>1</v>
      </c>
      <c r="N73" s="8">
        <f t="shared" si="73"/>
        <v>1</v>
      </c>
      <c r="O73" s="8">
        <f t="shared" si="73"/>
        <v>1</v>
      </c>
      <c r="P73" s="8">
        <f t="shared" si="73"/>
        <v>1</v>
      </c>
      <c r="Q73" s="8">
        <f t="shared" si="73"/>
        <v>1</v>
      </c>
      <c r="R73" s="8">
        <f t="shared" si="73"/>
        <v>1</v>
      </c>
      <c r="S73" s="8">
        <f t="shared" si="73"/>
        <v>1</v>
      </c>
      <c r="T73" s="8">
        <f t="shared" si="73"/>
        <v>1</v>
      </c>
      <c r="U73" s="8">
        <f t="shared" si="74"/>
        <v>1</v>
      </c>
      <c r="V73" s="8">
        <f t="shared" si="74"/>
        <v>1</v>
      </c>
      <c r="W73" s="8">
        <f t="shared" si="74"/>
        <v>1</v>
      </c>
      <c r="X73" s="8">
        <f t="shared" si="74"/>
        <v>1</v>
      </c>
      <c r="Y73" s="8">
        <f t="shared" si="74"/>
        <v>1</v>
      </c>
      <c r="Z73" s="8">
        <f t="shared" si="74"/>
        <v>1</v>
      </c>
      <c r="AA73" s="8">
        <f t="shared" si="74"/>
        <v>1</v>
      </c>
      <c r="AB73" s="8">
        <f t="shared" si="74"/>
        <v>1</v>
      </c>
      <c r="AC73" s="8">
        <f t="shared" si="74"/>
        <v>1</v>
      </c>
      <c r="AD73" s="8">
        <f t="shared" si="74"/>
        <v>1</v>
      </c>
      <c r="AE73" s="8">
        <f t="shared" si="75"/>
        <v>1</v>
      </c>
      <c r="AF73" s="8">
        <f t="shared" si="75"/>
        <v>1</v>
      </c>
      <c r="AG73" s="8">
        <f t="shared" si="75"/>
        <v>1</v>
      </c>
      <c r="AH73" s="8">
        <f t="shared" si="75"/>
        <v>1</v>
      </c>
      <c r="AI73" s="8">
        <f t="shared" si="75"/>
        <v>1</v>
      </c>
      <c r="AJ73" s="8">
        <f t="shared" si="75"/>
        <v>1</v>
      </c>
      <c r="AK73" s="8">
        <f t="shared" si="75"/>
        <v>1</v>
      </c>
      <c r="AL73" s="8">
        <f t="shared" si="75"/>
        <v>1</v>
      </c>
      <c r="AM73" s="8">
        <f t="shared" si="75"/>
        <v>0</v>
      </c>
      <c r="AN73" s="8">
        <f t="shared" si="75"/>
        <v>0</v>
      </c>
      <c r="AO73" s="8">
        <f t="shared" si="75"/>
        <v>0</v>
      </c>
    </row>
    <row r="74" spans="2:41" hidden="1" outlineLevel="1" x14ac:dyDescent="0.25">
      <c r="B74" s="8">
        <v>11</v>
      </c>
      <c r="C74" s="8" t="s">
        <v>26</v>
      </c>
      <c r="K74" s="8">
        <f t="shared" si="73"/>
        <v>0</v>
      </c>
      <c r="L74" s="8">
        <f t="shared" si="73"/>
        <v>1</v>
      </c>
      <c r="M74" s="8">
        <f t="shared" si="73"/>
        <v>1</v>
      </c>
      <c r="N74" s="8">
        <f t="shared" si="73"/>
        <v>1</v>
      </c>
      <c r="O74" s="8">
        <f t="shared" si="73"/>
        <v>1</v>
      </c>
      <c r="P74" s="8">
        <f t="shared" si="73"/>
        <v>1</v>
      </c>
      <c r="Q74" s="8">
        <f t="shared" si="73"/>
        <v>1</v>
      </c>
      <c r="R74" s="8">
        <f t="shared" si="73"/>
        <v>1</v>
      </c>
      <c r="S74" s="8">
        <f t="shared" si="73"/>
        <v>1</v>
      </c>
      <c r="T74" s="8">
        <f t="shared" si="73"/>
        <v>1</v>
      </c>
      <c r="U74" s="8">
        <f t="shared" si="74"/>
        <v>1</v>
      </c>
      <c r="V74" s="8">
        <f t="shared" si="74"/>
        <v>0</v>
      </c>
      <c r="W74" s="8">
        <f t="shared" si="74"/>
        <v>1</v>
      </c>
      <c r="X74" s="8">
        <f t="shared" si="74"/>
        <v>1</v>
      </c>
      <c r="Y74" s="8">
        <f t="shared" si="74"/>
        <v>1</v>
      </c>
      <c r="Z74" s="8">
        <f t="shared" si="74"/>
        <v>1</v>
      </c>
      <c r="AA74" s="8">
        <f t="shared" si="74"/>
        <v>1</v>
      </c>
      <c r="AB74" s="8">
        <f t="shared" si="74"/>
        <v>1</v>
      </c>
      <c r="AC74" s="8">
        <f t="shared" si="74"/>
        <v>1</v>
      </c>
      <c r="AD74" s="8">
        <f t="shared" si="74"/>
        <v>1</v>
      </c>
      <c r="AE74" s="8">
        <f t="shared" si="75"/>
        <v>1</v>
      </c>
      <c r="AF74" s="8">
        <f t="shared" si="75"/>
        <v>1</v>
      </c>
      <c r="AG74" s="8">
        <f t="shared" si="75"/>
        <v>1</v>
      </c>
      <c r="AH74" s="8">
        <f t="shared" si="75"/>
        <v>1</v>
      </c>
      <c r="AI74" s="8">
        <f t="shared" si="75"/>
        <v>1</v>
      </c>
      <c r="AJ74" s="8">
        <f t="shared" si="75"/>
        <v>1</v>
      </c>
      <c r="AK74" s="8">
        <f t="shared" si="75"/>
        <v>1</v>
      </c>
      <c r="AL74" s="8">
        <f t="shared" si="75"/>
        <v>1</v>
      </c>
      <c r="AM74" s="8">
        <f t="shared" si="75"/>
        <v>0</v>
      </c>
      <c r="AN74" s="8">
        <f t="shared" si="75"/>
        <v>0</v>
      </c>
      <c r="AO74" s="8">
        <f t="shared" si="75"/>
        <v>0</v>
      </c>
    </row>
    <row r="75" spans="2:41" hidden="1" outlineLevel="1" x14ac:dyDescent="0.25">
      <c r="B75" s="8">
        <v>12</v>
      </c>
      <c r="C75" s="8" t="s">
        <v>27</v>
      </c>
      <c r="K75" s="8">
        <f t="shared" si="73"/>
        <v>1</v>
      </c>
      <c r="L75" s="8">
        <f t="shared" si="73"/>
        <v>1</v>
      </c>
      <c r="M75" s="8">
        <f t="shared" si="73"/>
        <v>1</v>
      </c>
      <c r="N75" s="8">
        <f t="shared" si="73"/>
        <v>1</v>
      </c>
      <c r="O75" s="8">
        <f t="shared" si="73"/>
        <v>1</v>
      </c>
      <c r="P75" s="8">
        <f t="shared" si="73"/>
        <v>1</v>
      </c>
      <c r="Q75" s="8">
        <f t="shared" si="73"/>
        <v>1</v>
      </c>
      <c r="R75" s="8">
        <f t="shared" si="73"/>
        <v>1</v>
      </c>
      <c r="S75" s="8">
        <f t="shared" si="73"/>
        <v>1</v>
      </c>
      <c r="T75" s="8">
        <f t="shared" si="73"/>
        <v>1</v>
      </c>
      <c r="U75" s="8">
        <f t="shared" si="74"/>
        <v>1</v>
      </c>
      <c r="V75" s="8">
        <f t="shared" si="74"/>
        <v>1</v>
      </c>
      <c r="W75" s="8">
        <f t="shared" si="74"/>
        <v>1</v>
      </c>
      <c r="X75" s="8">
        <f t="shared" si="74"/>
        <v>1</v>
      </c>
      <c r="Y75" s="8">
        <f t="shared" si="74"/>
        <v>1</v>
      </c>
      <c r="Z75" s="8">
        <f t="shared" si="74"/>
        <v>1</v>
      </c>
      <c r="AA75" s="8">
        <f t="shared" si="74"/>
        <v>1</v>
      </c>
      <c r="AB75" s="8">
        <f t="shared" si="74"/>
        <v>1</v>
      </c>
      <c r="AC75" s="8">
        <f t="shared" si="74"/>
        <v>1</v>
      </c>
      <c r="AD75" s="8">
        <f t="shared" si="74"/>
        <v>1</v>
      </c>
      <c r="AE75" s="8">
        <f t="shared" si="75"/>
        <v>1</v>
      </c>
      <c r="AF75" s="8">
        <f t="shared" si="75"/>
        <v>1</v>
      </c>
      <c r="AG75" s="8">
        <f t="shared" si="75"/>
        <v>1</v>
      </c>
      <c r="AH75" s="8">
        <f t="shared" si="75"/>
        <v>1</v>
      </c>
      <c r="AI75" s="8">
        <f t="shared" si="75"/>
        <v>1</v>
      </c>
      <c r="AJ75" s="8">
        <f t="shared" si="75"/>
        <v>1</v>
      </c>
      <c r="AK75" s="8">
        <f t="shared" si="75"/>
        <v>1</v>
      </c>
      <c r="AL75" s="8">
        <f t="shared" si="75"/>
        <v>1</v>
      </c>
      <c r="AM75" s="8">
        <f t="shared" si="75"/>
        <v>0</v>
      </c>
      <c r="AN75" s="8">
        <f t="shared" si="75"/>
        <v>0</v>
      </c>
      <c r="AO75" s="8">
        <f t="shared" si="75"/>
        <v>0</v>
      </c>
    </row>
    <row r="76" spans="2:41" hidden="1" outlineLevel="1" x14ac:dyDescent="0.25">
      <c r="B76" s="8">
        <v>13</v>
      </c>
      <c r="C76" s="8" t="s">
        <v>28</v>
      </c>
      <c r="K76" s="8">
        <f>COUNTIF(K$6:K$47,$C76)</f>
        <v>1</v>
      </c>
      <c r="L76" s="8">
        <f t="shared" si="73"/>
        <v>1</v>
      </c>
      <c r="M76" s="8">
        <f t="shared" si="73"/>
        <v>1</v>
      </c>
      <c r="N76" s="8">
        <f t="shared" si="73"/>
        <v>1</v>
      </c>
      <c r="O76" s="8">
        <f t="shared" si="73"/>
        <v>1</v>
      </c>
      <c r="P76" s="8">
        <f t="shared" si="73"/>
        <v>1</v>
      </c>
      <c r="Q76" s="8">
        <f t="shared" si="73"/>
        <v>1</v>
      </c>
      <c r="R76" s="8">
        <f t="shared" si="73"/>
        <v>1</v>
      </c>
      <c r="S76" s="8">
        <f t="shared" si="73"/>
        <v>1</v>
      </c>
      <c r="T76" s="8">
        <f t="shared" si="73"/>
        <v>1</v>
      </c>
      <c r="U76" s="8">
        <f t="shared" si="74"/>
        <v>1</v>
      </c>
      <c r="V76" s="8">
        <f t="shared" si="74"/>
        <v>1</v>
      </c>
      <c r="W76" s="8">
        <f t="shared" si="74"/>
        <v>1</v>
      </c>
      <c r="X76" s="8">
        <f t="shared" si="74"/>
        <v>1</v>
      </c>
      <c r="Y76" s="8">
        <f t="shared" si="74"/>
        <v>1</v>
      </c>
      <c r="Z76" s="8">
        <f t="shared" si="74"/>
        <v>1</v>
      </c>
      <c r="AA76" s="8">
        <f t="shared" si="74"/>
        <v>1</v>
      </c>
      <c r="AB76" s="8">
        <f t="shared" si="74"/>
        <v>1</v>
      </c>
      <c r="AC76" s="8">
        <f t="shared" si="74"/>
        <v>1</v>
      </c>
      <c r="AD76" s="8">
        <f t="shared" si="74"/>
        <v>1</v>
      </c>
      <c r="AE76" s="8">
        <f t="shared" si="75"/>
        <v>1</v>
      </c>
      <c r="AF76" s="8">
        <f t="shared" si="75"/>
        <v>1</v>
      </c>
      <c r="AG76" s="8">
        <f t="shared" si="75"/>
        <v>1</v>
      </c>
      <c r="AH76" s="8">
        <f t="shared" si="75"/>
        <v>0</v>
      </c>
      <c r="AI76" s="8">
        <f t="shared" si="75"/>
        <v>1</v>
      </c>
      <c r="AJ76" s="8">
        <f t="shared" si="75"/>
        <v>1</v>
      </c>
      <c r="AK76" s="8">
        <f t="shared" si="75"/>
        <v>0</v>
      </c>
      <c r="AL76" s="8">
        <f t="shared" si="75"/>
        <v>0</v>
      </c>
      <c r="AM76" s="8">
        <f t="shared" si="75"/>
        <v>0</v>
      </c>
      <c r="AN76" s="8">
        <f t="shared" si="75"/>
        <v>0</v>
      </c>
      <c r="AO76" s="8">
        <f t="shared" si="75"/>
        <v>0</v>
      </c>
    </row>
    <row r="77" spans="2:41" hidden="1" outlineLevel="1" x14ac:dyDescent="0.25">
      <c r="B77" s="8">
        <v>14</v>
      </c>
      <c r="C77" s="8" t="s">
        <v>29</v>
      </c>
      <c r="K77" s="8">
        <f t="shared" si="73"/>
        <v>0</v>
      </c>
      <c r="L77" s="8">
        <f t="shared" si="73"/>
        <v>0</v>
      </c>
      <c r="M77" s="8">
        <f t="shared" si="73"/>
        <v>0</v>
      </c>
      <c r="N77" s="8">
        <f t="shared" si="73"/>
        <v>0</v>
      </c>
      <c r="O77" s="8">
        <f t="shared" si="73"/>
        <v>0</v>
      </c>
      <c r="P77" s="8">
        <f t="shared" si="73"/>
        <v>0</v>
      </c>
      <c r="Q77" s="8">
        <f t="shared" si="73"/>
        <v>0</v>
      </c>
      <c r="R77" s="8">
        <f t="shared" si="73"/>
        <v>0</v>
      </c>
      <c r="S77" s="8">
        <f t="shared" si="73"/>
        <v>0</v>
      </c>
      <c r="T77" s="8">
        <f t="shared" si="73"/>
        <v>0</v>
      </c>
      <c r="U77" s="8">
        <f t="shared" si="74"/>
        <v>0</v>
      </c>
      <c r="V77" s="8">
        <f t="shared" si="74"/>
        <v>0</v>
      </c>
      <c r="W77" s="8">
        <f t="shared" si="74"/>
        <v>0</v>
      </c>
      <c r="X77" s="8">
        <f t="shared" si="74"/>
        <v>0</v>
      </c>
      <c r="Y77" s="8">
        <f t="shared" si="74"/>
        <v>0</v>
      </c>
      <c r="Z77" s="8">
        <f t="shared" si="74"/>
        <v>0</v>
      </c>
      <c r="AA77" s="8">
        <f t="shared" si="74"/>
        <v>0</v>
      </c>
      <c r="AB77" s="8">
        <f t="shared" si="74"/>
        <v>0</v>
      </c>
      <c r="AC77" s="8">
        <f t="shared" si="74"/>
        <v>0</v>
      </c>
      <c r="AD77" s="8">
        <f t="shared" si="74"/>
        <v>0</v>
      </c>
      <c r="AE77" s="8">
        <f t="shared" si="75"/>
        <v>0</v>
      </c>
      <c r="AF77" s="8">
        <f t="shared" si="75"/>
        <v>0</v>
      </c>
      <c r="AG77" s="8">
        <f t="shared" si="75"/>
        <v>0</v>
      </c>
      <c r="AH77" s="8">
        <f t="shared" si="75"/>
        <v>0</v>
      </c>
      <c r="AI77" s="8">
        <f t="shared" si="75"/>
        <v>0</v>
      </c>
      <c r="AJ77" s="8">
        <f t="shared" si="75"/>
        <v>0</v>
      </c>
      <c r="AK77" s="8">
        <f t="shared" si="75"/>
        <v>0</v>
      </c>
      <c r="AL77" s="8">
        <f t="shared" si="75"/>
        <v>0</v>
      </c>
      <c r="AM77" s="8">
        <f t="shared" si="75"/>
        <v>0</v>
      </c>
      <c r="AN77" s="8">
        <f t="shared" si="75"/>
        <v>0</v>
      </c>
      <c r="AO77" s="8">
        <f t="shared" si="75"/>
        <v>0</v>
      </c>
    </row>
    <row r="78" spans="2:41" hidden="1" outlineLevel="1" x14ac:dyDescent="0.25">
      <c r="C78" s="8" t="s">
        <v>313</v>
      </c>
      <c r="K78" s="8">
        <f>COUNTIF(K$6:K$47,$C78)</f>
        <v>1</v>
      </c>
      <c r="L78" s="8">
        <f t="shared" si="73"/>
        <v>1</v>
      </c>
      <c r="M78" s="8">
        <f t="shared" si="73"/>
        <v>1</v>
      </c>
      <c r="N78" s="8">
        <f t="shared" si="73"/>
        <v>1</v>
      </c>
      <c r="O78" s="8">
        <f t="shared" si="73"/>
        <v>1</v>
      </c>
      <c r="P78" s="8">
        <f t="shared" si="73"/>
        <v>1</v>
      </c>
      <c r="Q78" s="8">
        <f t="shared" si="73"/>
        <v>1</v>
      </c>
      <c r="R78" s="8">
        <f t="shared" si="73"/>
        <v>1</v>
      </c>
      <c r="S78" s="8">
        <f t="shared" si="73"/>
        <v>1</v>
      </c>
      <c r="T78" s="8">
        <f t="shared" si="73"/>
        <v>1</v>
      </c>
      <c r="U78" s="8">
        <f t="shared" si="74"/>
        <v>1</v>
      </c>
      <c r="V78" s="8">
        <f t="shared" si="74"/>
        <v>1</v>
      </c>
      <c r="W78" s="8">
        <f t="shared" si="74"/>
        <v>1</v>
      </c>
      <c r="X78" s="8">
        <f t="shared" si="74"/>
        <v>1</v>
      </c>
      <c r="Y78" s="8">
        <f t="shared" si="74"/>
        <v>1</v>
      </c>
      <c r="Z78" s="8">
        <f t="shared" si="74"/>
        <v>1</v>
      </c>
      <c r="AA78" s="8">
        <f t="shared" si="74"/>
        <v>1</v>
      </c>
      <c r="AB78" s="8">
        <f t="shared" si="74"/>
        <v>1</v>
      </c>
      <c r="AC78" s="8">
        <f t="shared" si="74"/>
        <v>1</v>
      </c>
      <c r="AD78" s="8">
        <f t="shared" si="74"/>
        <v>1</v>
      </c>
      <c r="AE78" s="8">
        <f t="shared" si="75"/>
        <v>1</v>
      </c>
      <c r="AF78" s="8">
        <f t="shared" si="75"/>
        <v>1</v>
      </c>
      <c r="AG78" s="8">
        <f t="shared" si="75"/>
        <v>1</v>
      </c>
      <c r="AH78" s="8">
        <f t="shared" si="75"/>
        <v>1</v>
      </c>
      <c r="AI78" s="8">
        <f t="shared" si="75"/>
        <v>1</v>
      </c>
      <c r="AJ78" s="8">
        <f t="shared" si="75"/>
        <v>1</v>
      </c>
      <c r="AK78" s="8">
        <f t="shared" si="75"/>
        <v>1</v>
      </c>
      <c r="AL78" s="8">
        <f t="shared" si="75"/>
        <v>1</v>
      </c>
    </row>
    <row r="79" spans="2:41" hidden="1" outlineLevel="1" x14ac:dyDescent="0.25">
      <c r="C79" s="8" t="s">
        <v>315</v>
      </c>
      <c r="K79" s="8">
        <f t="shared" si="73"/>
        <v>1</v>
      </c>
      <c r="L79" s="8">
        <f t="shared" si="73"/>
        <v>1</v>
      </c>
      <c r="M79" s="8">
        <f t="shared" si="73"/>
        <v>1</v>
      </c>
      <c r="N79" s="8">
        <f t="shared" si="73"/>
        <v>1</v>
      </c>
      <c r="O79" s="8">
        <f t="shared" si="73"/>
        <v>1</v>
      </c>
      <c r="P79" s="8">
        <f t="shared" si="73"/>
        <v>1</v>
      </c>
      <c r="Q79" s="8">
        <f t="shared" si="73"/>
        <v>1</v>
      </c>
      <c r="R79" s="8">
        <f t="shared" si="73"/>
        <v>1</v>
      </c>
      <c r="S79" s="8">
        <f t="shared" si="73"/>
        <v>1</v>
      </c>
      <c r="T79" s="8">
        <f t="shared" si="73"/>
        <v>1</v>
      </c>
      <c r="U79" s="8">
        <f t="shared" si="74"/>
        <v>1</v>
      </c>
      <c r="V79" s="8">
        <f t="shared" si="74"/>
        <v>1</v>
      </c>
      <c r="W79" s="8">
        <f t="shared" si="74"/>
        <v>1</v>
      </c>
      <c r="X79" s="8">
        <f t="shared" si="74"/>
        <v>1</v>
      </c>
      <c r="Y79" s="8">
        <f t="shared" si="74"/>
        <v>1</v>
      </c>
      <c r="Z79" s="8">
        <f t="shared" si="74"/>
        <v>1</v>
      </c>
      <c r="AA79" s="8">
        <f t="shared" si="74"/>
        <v>1</v>
      </c>
      <c r="AB79" s="8">
        <f t="shared" si="74"/>
        <v>1</v>
      </c>
      <c r="AC79" s="8">
        <f t="shared" si="74"/>
        <v>1</v>
      </c>
      <c r="AD79" s="8">
        <f t="shared" si="74"/>
        <v>1</v>
      </c>
      <c r="AE79" s="8">
        <f t="shared" si="75"/>
        <v>1</v>
      </c>
      <c r="AF79" s="8">
        <f t="shared" si="75"/>
        <v>1</v>
      </c>
      <c r="AG79" s="8">
        <f t="shared" si="75"/>
        <v>1</v>
      </c>
      <c r="AH79" s="8">
        <f t="shared" si="75"/>
        <v>1</v>
      </c>
      <c r="AI79" s="8">
        <f t="shared" si="75"/>
        <v>1</v>
      </c>
      <c r="AJ79" s="8">
        <f t="shared" si="75"/>
        <v>1</v>
      </c>
      <c r="AK79" s="8">
        <f t="shared" si="75"/>
        <v>1</v>
      </c>
      <c r="AL79" s="8">
        <f t="shared" si="75"/>
        <v>1</v>
      </c>
    </row>
    <row r="80" spans="2:41" hidden="1" outlineLevel="1" x14ac:dyDescent="0.25">
      <c r="C80" s="8" t="s">
        <v>309</v>
      </c>
      <c r="K80" s="8">
        <f t="shared" si="73"/>
        <v>1</v>
      </c>
      <c r="L80" s="8">
        <f t="shared" si="73"/>
        <v>1</v>
      </c>
      <c r="M80" s="8">
        <f t="shared" si="73"/>
        <v>1</v>
      </c>
      <c r="N80" s="8">
        <f t="shared" si="73"/>
        <v>1</v>
      </c>
      <c r="O80" s="8">
        <f t="shared" si="73"/>
        <v>1</v>
      </c>
      <c r="P80" s="8">
        <f t="shared" si="73"/>
        <v>1</v>
      </c>
      <c r="Q80" s="8">
        <f t="shared" si="73"/>
        <v>1</v>
      </c>
      <c r="R80" s="8">
        <f t="shared" si="73"/>
        <v>1</v>
      </c>
      <c r="S80" s="8">
        <f t="shared" si="73"/>
        <v>1</v>
      </c>
      <c r="T80" s="8">
        <f t="shared" si="73"/>
        <v>1</v>
      </c>
      <c r="U80" s="8">
        <f t="shared" si="74"/>
        <v>1</v>
      </c>
      <c r="V80" s="8">
        <f t="shared" si="74"/>
        <v>1</v>
      </c>
      <c r="W80" s="8">
        <f t="shared" si="74"/>
        <v>1</v>
      </c>
      <c r="X80" s="8">
        <f t="shared" si="74"/>
        <v>1</v>
      </c>
      <c r="Y80" s="8">
        <f t="shared" si="74"/>
        <v>1</v>
      </c>
      <c r="Z80" s="8">
        <f t="shared" si="74"/>
        <v>1</v>
      </c>
      <c r="AA80" s="8">
        <f t="shared" si="74"/>
        <v>1</v>
      </c>
      <c r="AB80" s="8">
        <f t="shared" si="74"/>
        <v>1</v>
      </c>
      <c r="AC80" s="8">
        <f t="shared" si="74"/>
        <v>1</v>
      </c>
      <c r="AD80" s="8">
        <f t="shared" si="74"/>
        <v>1</v>
      </c>
      <c r="AE80" s="8">
        <f t="shared" si="75"/>
        <v>1</v>
      </c>
      <c r="AF80" s="8">
        <f t="shared" si="75"/>
        <v>1</v>
      </c>
      <c r="AG80" s="8">
        <f t="shared" si="75"/>
        <v>1</v>
      </c>
      <c r="AH80" s="8">
        <f t="shared" si="75"/>
        <v>1</v>
      </c>
      <c r="AI80" s="8">
        <f t="shared" si="75"/>
        <v>1</v>
      </c>
      <c r="AJ80" s="8">
        <f t="shared" si="75"/>
        <v>1</v>
      </c>
      <c r="AK80" s="8">
        <f t="shared" si="75"/>
        <v>1</v>
      </c>
      <c r="AL80" s="8">
        <f t="shared" si="75"/>
        <v>1</v>
      </c>
    </row>
    <row r="81" spans="1:47" hidden="1" outlineLevel="1" x14ac:dyDescent="0.25">
      <c r="C81" s="8" t="s">
        <v>311</v>
      </c>
      <c r="K81" s="8">
        <f t="shared" si="73"/>
        <v>1</v>
      </c>
      <c r="L81" s="8">
        <f t="shared" si="73"/>
        <v>1</v>
      </c>
      <c r="M81" s="8">
        <f t="shared" si="73"/>
        <v>1</v>
      </c>
      <c r="N81" s="8">
        <f t="shared" si="73"/>
        <v>1</v>
      </c>
      <c r="O81" s="8">
        <f t="shared" si="73"/>
        <v>1</v>
      </c>
      <c r="P81" s="8">
        <f t="shared" si="73"/>
        <v>1</v>
      </c>
      <c r="Q81" s="8">
        <f t="shared" si="73"/>
        <v>1</v>
      </c>
      <c r="R81" s="8">
        <f t="shared" si="73"/>
        <v>1</v>
      </c>
      <c r="S81" s="8">
        <f t="shared" si="73"/>
        <v>1</v>
      </c>
      <c r="T81" s="8">
        <f t="shared" si="73"/>
        <v>1</v>
      </c>
      <c r="U81" s="8">
        <f t="shared" si="74"/>
        <v>1</v>
      </c>
      <c r="V81" s="8">
        <f t="shared" si="74"/>
        <v>1</v>
      </c>
      <c r="W81" s="8">
        <f t="shared" si="74"/>
        <v>1</v>
      </c>
      <c r="X81" s="8">
        <f t="shared" si="74"/>
        <v>1</v>
      </c>
      <c r="Y81" s="8">
        <f t="shared" si="74"/>
        <v>1</v>
      </c>
      <c r="Z81" s="8">
        <f t="shared" si="74"/>
        <v>1</v>
      </c>
      <c r="AA81" s="8">
        <f t="shared" si="74"/>
        <v>1</v>
      </c>
      <c r="AB81" s="8">
        <f t="shared" si="74"/>
        <v>1</v>
      </c>
      <c r="AC81" s="8">
        <f t="shared" si="74"/>
        <v>1</v>
      </c>
      <c r="AD81" s="8">
        <f t="shared" si="74"/>
        <v>1</v>
      </c>
      <c r="AE81" s="8">
        <f t="shared" si="75"/>
        <v>1</v>
      </c>
      <c r="AF81" s="8">
        <f t="shared" si="75"/>
        <v>1</v>
      </c>
      <c r="AG81" s="8">
        <f t="shared" si="75"/>
        <v>1</v>
      </c>
      <c r="AH81" s="8">
        <f t="shared" si="75"/>
        <v>1</v>
      </c>
      <c r="AI81" s="8">
        <f t="shared" si="75"/>
        <v>1</v>
      </c>
      <c r="AJ81" s="8">
        <f t="shared" si="75"/>
        <v>1</v>
      </c>
      <c r="AK81" s="8">
        <f t="shared" si="75"/>
        <v>1</v>
      </c>
      <c r="AL81" s="8">
        <f t="shared" si="75"/>
        <v>1</v>
      </c>
    </row>
    <row r="82" spans="1:47" hidden="1" outlineLevel="1" x14ac:dyDescent="0.25"/>
    <row r="83" spans="1:47" hidden="1" outlineLevel="1" x14ac:dyDescent="0.25">
      <c r="C83" s="8">
        <v>13</v>
      </c>
      <c r="D83" s="8">
        <f>COUNTIF(D$6:D$41,$C83)</f>
        <v>0</v>
      </c>
      <c r="E83" s="8">
        <f>COUNTIF(E$6:E$41,$C83)</f>
        <v>0</v>
      </c>
      <c r="F83" s="8">
        <f>COUNTIF(F$6:F$41,$C83)</f>
        <v>0</v>
      </c>
      <c r="G83" s="8">
        <f>COUNTIF(G$6:G$41,$C83)</f>
        <v>0</v>
      </c>
      <c r="H83" s="8">
        <f>COUNTIF(H$6:H$41,$C83)</f>
        <v>0</v>
      </c>
      <c r="K83" s="8">
        <f t="shared" ref="K83:AO83" si="76">COUNTIF(K$6:K$41,$C83)</f>
        <v>0</v>
      </c>
      <c r="L83" s="8">
        <f t="shared" si="76"/>
        <v>0</v>
      </c>
      <c r="M83" s="8">
        <f t="shared" si="76"/>
        <v>0</v>
      </c>
      <c r="N83" s="8">
        <f t="shared" si="76"/>
        <v>0</v>
      </c>
      <c r="O83" s="8">
        <f t="shared" si="76"/>
        <v>0</v>
      </c>
      <c r="P83" s="8">
        <f t="shared" si="76"/>
        <v>0</v>
      </c>
      <c r="Q83" s="8">
        <f t="shared" si="76"/>
        <v>0</v>
      </c>
      <c r="R83" s="8">
        <f t="shared" si="76"/>
        <v>0</v>
      </c>
      <c r="S83" s="8">
        <f t="shared" si="76"/>
        <v>0</v>
      </c>
      <c r="T83" s="8">
        <f t="shared" si="76"/>
        <v>0</v>
      </c>
      <c r="U83" s="8">
        <f t="shared" si="76"/>
        <v>0</v>
      </c>
      <c r="V83" s="8">
        <f t="shared" si="76"/>
        <v>0</v>
      </c>
      <c r="W83" s="8">
        <f t="shared" si="76"/>
        <v>0</v>
      </c>
      <c r="X83" s="8">
        <f t="shared" si="76"/>
        <v>0</v>
      </c>
      <c r="Y83" s="8">
        <f t="shared" si="76"/>
        <v>0</v>
      </c>
      <c r="Z83" s="8">
        <f t="shared" si="76"/>
        <v>0</v>
      </c>
      <c r="AA83" s="8">
        <f t="shared" si="76"/>
        <v>0</v>
      </c>
      <c r="AB83" s="8">
        <f t="shared" si="76"/>
        <v>0</v>
      </c>
      <c r="AC83" s="8">
        <f t="shared" si="76"/>
        <v>0</v>
      </c>
      <c r="AD83" s="8">
        <f t="shared" si="76"/>
        <v>0</v>
      </c>
      <c r="AE83" s="8">
        <f t="shared" si="76"/>
        <v>0</v>
      </c>
      <c r="AF83" s="8">
        <f t="shared" si="76"/>
        <v>0</v>
      </c>
      <c r="AG83" s="8">
        <f t="shared" si="76"/>
        <v>0</v>
      </c>
      <c r="AH83" s="8">
        <f t="shared" si="76"/>
        <v>0</v>
      </c>
      <c r="AI83" s="8">
        <f t="shared" si="76"/>
        <v>0</v>
      </c>
      <c r="AJ83" s="8">
        <f t="shared" si="76"/>
        <v>0</v>
      </c>
      <c r="AK83" s="8">
        <f t="shared" si="76"/>
        <v>0</v>
      </c>
      <c r="AL83" s="8">
        <f t="shared" si="76"/>
        <v>0</v>
      </c>
      <c r="AM83" s="8">
        <f t="shared" si="76"/>
        <v>0</v>
      </c>
      <c r="AN83" s="8">
        <f t="shared" si="76"/>
        <v>0</v>
      </c>
      <c r="AO83" s="8">
        <f t="shared" si="76"/>
        <v>0</v>
      </c>
    </row>
    <row r="84" spans="1:47" hidden="1" outlineLevel="1" x14ac:dyDescent="0.25">
      <c r="B84" s="8">
        <v>15</v>
      </c>
      <c r="C84" s="8" t="s">
        <v>12</v>
      </c>
      <c r="K84" s="8">
        <f>COUNTIF(K$6:K$28,$C84)</f>
        <v>1</v>
      </c>
      <c r="L84" s="8">
        <f t="shared" ref="L84:AO92" si="77">COUNTIF(L$6:L$28,$C84)</f>
        <v>1</v>
      </c>
      <c r="M84" s="8">
        <f t="shared" si="77"/>
        <v>1</v>
      </c>
      <c r="N84" s="8">
        <f t="shared" si="77"/>
        <v>1</v>
      </c>
      <c r="O84" s="8">
        <f t="shared" si="77"/>
        <v>1</v>
      </c>
      <c r="P84" s="8">
        <f t="shared" si="77"/>
        <v>1</v>
      </c>
      <c r="Q84" s="8">
        <f t="shared" si="77"/>
        <v>1</v>
      </c>
      <c r="R84" s="8">
        <f t="shared" si="77"/>
        <v>1</v>
      </c>
      <c r="S84" s="8">
        <f t="shared" si="77"/>
        <v>1</v>
      </c>
      <c r="T84" s="8">
        <f t="shared" si="77"/>
        <v>1</v>
      </c>
      <c r="U84" s="8">
        <f t="shared" si="77"/>
        <v>1</v>
      </c>
      <c r="V84" s="8">
        <f t="shared" si="77"/>
        <v>1</v>
      </c>
      <c r="W84" s="8">
        <f t="shared" si="77"/>
        <v>1</v>
      </c>
      <c r="X84" s="8">
        <f t="shared" si="77"/>
        <v>1</v>
      </c>
      <c r="Y84" s="8">
        <f t="shared" si="77"/>
        <v>1</v>
      </c>
      <c r="Z84" s="8">
        <f t="shared" si="77"/>
        <v>1</v>
      </c>
      <c r="AA84" s="8">
        <f t="shared" si="77"/>
        <v>1</v>
      </c>
      <c r="AB84" s="8">
        <f t="shared" si="77"/>
        <v>1</v>
      </c>
      <c r="AC84" s="8">
        <f t="shared" si="77"/>
        <v>1</v>
      </c>
      <c r="AD84" s="8">
        <f t="shared" si="77"/>
        <v>1</v>
      </c>
      <c r="AE84" s="8">
        <f t="shared" si="77"/>
        <v>0</v>
      </c>
      <c r="AF84" s="8">
        <f t="shared" si="77"/>
        <v>1</v>
      </c>
      <c r="AG84" s="8">
        <f t="shared" si="77"/>
        <v>1</v>
      </c>
      <c r="AH84" s="8">
        <f t="shared" si="77"/>
        <v>1</v>
      </c>
      <c r="AI84" s="8">
        <f t="shared" si="77"/>
        <v>1</v>
      </c>
      <c r="AJ84" s="8">
        <f t="shared" si="77"/>
        <v>1</v>
      </c>
      <c r="AK84" s="8">
        <f t="shared" si="77"/>
        <v>1</v>
      </c>
      <c r="AL84" s="8">
        <f t="shared" si="77"/>
        <v>1</v>
      </c>
      <c r="AM84" s="8">
        <f t="shared" si="77"/>
        <v>0</v>
      </c>
      <c r="AN84" s="8">
        <f t="shared" si="77"/>
        <v>0</v>
      </c>
      <c r="AO84" s="8">
        <f t="shared" si="77"/>
        <v>0</v>
      </c>
    </row>
    <row r="85" spans="1:47" hidden="1" outlineLevel="1" x14ac:dyDescent="0.25">
      <c r="B85" s="8">
        <v>16</v>
      </c>
      <c r="C85" s="8" t="s">
        <v>13</v>
      </c>
      <c r="K85" s="8">
        <f t="shared" ref="K85:Z93" si="78">COUNTIF(K$6:K$28,$C85)</f>
        <v>1</v>
      </c>
      <c r="L85" s="8">
        <f t="shared" si="78"/>
        <v>1</v>
      </c>
      <c r="M85" s="8">
        <f t="shared" si="78"/>
        <v>1</v>
      </c>
      <c r="N85" s="8">
        <f t="shared" si="78"/>
        <v>1</v>
      </c>
      <c r="O85" s="8">
        <f t="shared" si="78"/>
        <v>1</v>
      </c>
      <c r="P85" s="8">
        <f t="shared" si="78"/>
        <v>1</v>
      </c>
      <c r="Q85" s="8">
        <f t="shared" si="78"/>
        <v>1</v>
      </c>
      <c r="R85" s="8">
        <f t="shared" si="78"/>
        <v>0</v>
      </c>
      <c r="S85" s="8">
        <f t="shared" si="78"/>
        <v>1</v>
      </c>
      <c r="T85" s="8">
        <f t="shared" si="78"/>
        <v>1</v>
      </c>
      <c r="U85" s="8">
        <f t="shared" si="78"/>
        <v>1</v>
      </c>
      <c r="V85" s="8">
        <f t="shared" si="78"/>
        <v>1</v>
      </c>
      <c r="W85" s="8">
        <f t="shared" si="78"/>
        <v>1</v>
      </c>
      <c r="X85" s="8">
        <f t="shared" si="78"/>
        <v>1</v>
      </c>
      <c r="Y85" s="8">
        <f t="shared" si="78"/>
        <v>1</v>
      </c>
      <c r="Z85" s="8">
        <f t="shared" si="78"/>
        <v>1</v>
      </c>
      <c r="AA85" s="8">
        <f t="shared" si="77"/>
        <v>1</v>
      </c>
      <c r="AB85" s="8">
        <f t="shared" si="77"/>
        <v>1</v>
      </c>
      <c r="AC85" s="8">
        <f t="shared" si="77"/>
        <v>0</v>
      </c>
      <c r="AD85" s="8">
        <f t="shared" si="77"/>
        <v>1</v>
      </c>
      <c r="AE85" s="8">
        <f t="shared" si="77"/>
        <v>0</v>
      </c>
      <c r="AF85" s="8">
        <f t="shared" si="77"/>
        <v>1</v>
      </c>
      <c r="AG85" s="8">
        <f t="shared" si="77"/>
        <v>1</v>
      </c>
      <c r="AH85" s="8">
        <f t="shared" si="77"/>
        <v>1</v>
      </c>
      <c r="AI85" s="8">
        <f t="shared" si="77"/>
        <v>1</v>
      </c>
      <c r="AJ85" s="8">
        <f t="shared" si="77"/>
        <v>1</v>
      </c>
      <c r="AK85" s="8">
        <f t="shared" si="77"/>
        <v>1</v>
      </c>
      <c r="AL85" s="8">
        <f t="shared" si="77"/>
        <v>1</v>
      </c>
      <c r="AM85" s="8">
        <f t="shared" si="77"/>
        <v>0</v>
      </c>
      <c r="AN85" s="8">
        <f t="shared" si="77"/>
        <v>0</v>
      </c>
      <c r="AO85" s="8">
        <f t="shared" si="77"/>
        <v>0</v>
      </c>
    </row>
    <row r="86" spans="1:47" hidden="1" outlineLevel="1" x14ac:dyDescent="0.25">
      <c r="B86" s="8">
        <v>17</v>
      </c>
      <c r="C86" s="8" t="s">
        <v>14</v>
      </c>
      <c r="K86" s="8">
        <f t="shared" si="78"/>
        <v>1</v>
      </c>
      <c r="L86" s="8">
        <f t="shared" si="77"/>
        <v>1</v>
      </c>
      <c r="M86" s="8">
        <f t="shared" si="77"/>
        <v>0</v>
      </c>
      <c r="N86" s="8">
        <f t="shared" si="77"/>
        <v>0</v>
      </c>
      <c r="O86" s="8">
        <f t="shared" si="77"/>
        <v>1</v>
      </c>
      <c r="P86" s="8">
        <f t="shared" si="77"/>
        <v>0</v>
      </c>
      <c r="Q86" s="8">
        <f t="shared" si="77"/>
        <v>1</v>
      </c>
      <c r="R86" s="8">
        <f t="shared" si="77"/>
        <v>0</v>
      </c>
      <c r="S86" s="8">
        <f t="shared" si="77"/>
        <v>1</v>
      </c>
      <c r="T86" s="8">
        <f t="shared" si="77"/>
        <v>1</v>
      </c>
      <c r="U86" s="8">
        <f t="shared" si="77"/>
        <v>1</v>
      </c>
      <c r="V86" s="8">
        <f t="shared" si="77"/>
        <v>0</v>
      </c>
      <c r="W86" s="8">
        <f t="shared" si="77"/>
        <v>1</v>
      </c>
      <c r="X86" s="8">
        <f t="shared" si="77"/>
        <v>0</v>
      </c>
      <c r="Y86" s="8">
        <f t="shared" si="77"/>
        <v>1</v>
      </c>
      <c r="Z86" s="8">
        <f t="shared" si="77"/>
        <v>0</v>
      </c>
      <c r="AA86" s="8">
        <f t="shared" si="77"/>
        <v>1</v>
      </c>
      <c r="AB86" s="8">
        <f t="shared" si="77"/>
        <v>1</v>
      </c>
      <c r="AC86" s="8">
        <f t="shared" si="77"/>
        <v>0</v>
      </c>
      <c r="AD86" s="8">
        <f t="shared" si="77"/>
        <v>0</v>
      </c>
      <c r="AE86" s="8">
        <f t="shared" si="77"/>
        <v>1</v>
      </c>
      <c r="AF86" s="8">
        <f t="shared" si="77"/>
        <v>1</v>
      </c>
      <c r="AG86" s="8">
        <f t="shared" si="77"/>
        <v>0</v>
      </c>
      <c r="AH86" s="8">
        <f t="shared" si="77"/>
        <v>1</v>
      </c>
      <c r="AI86" s="8">
        <f t="shared" si="77"/>
        <v>1</v>
      </c>
      <c r="AJ86" s="8">
        <f t="shared" si="77"/>
        <v>1</v>
      </c>
      <c r="AK86" s="8">
        <f t="shared" si="77"/>
        <v>0</v>
      </c>
      <c r="AL86" s="8">
        <f t="shared" si="77"/>
        <v>0</v>
      </c>
      <c r="AM86" s="8">
        <f t="shared" si="77"/>
        <v>0</v>
      </c>
      <c r="AN86" s="8">
        <f t="shared" si="77"/>
        <v>0</v>
      </c>
      <c r="AO86" s="8">
        <f t="shared" si="77"/>
        <v>0</v>
      </c>
    </row>
    <row r="87" spans="1:47" hidden="1" outlineLevel="1" x14ac:dyDescent="0.25">
      <c r="B87" s="8">
        <v>18</v>
      </c>
      <c r="C87" s="8" t="s">
        <v>15</v>
      </c>
      <c r="K87" s="8">
        <f t="shared" si="78"/>
        <v>1</v>
      </c>
      <c r="L87" s="8">
        <f t="shared" si="77"/>
        <v>0</v>
      </c>
      <c r="M87" s="8">
        <f t="shared" si="77"/>
        <v>0</v>
      </c>
      <c r="N87" s="8">
        <f t="shared" si="77"/>
        <v>0</v>
      </c>
      <c r="O87" s="8">
        <f t="shared" si="77"/>
        <v>0</v>
      </c>
      <c r="P87" s="8">
        <f t="shared" si="77"/>
        <v>0</v>
      </c>
      <c r="Q87" s="8">
        <f t="shared" si="77"/>
        <v>1</v>
      </c>
      <c r="R87" s="8">
        <f t="shared" si="77"/>
        <v>0</v>
      </c>
      <c r="S87" s="8">
        <f t="shared" si="77"/>
        <v>1</v>
      </c>
      <c r="T87" s="8">
        <f t="shared" si="77"/>
        <v>1</v>
      </c>
      <c r="U87" s="8">
        <f t="shared" si="77"/>
        <v>1</v>
      </c>
      <c r="V87" s="8">
        <f t="shared" si="77"/>
        <v>0</v>
      </c>
      <c r="W87" s="8">
        <f t="shared" si="77"/>
        <v>0</v>
      </c>
      <c r="X87" s="8">
        <f t="shared" si="77"/>
        <v>0</v>
      </c>
      <c r="Y87" s="8">
        <f t="shared" si="77"/>
        <v>0</v>
      </c>
      <c r="Z87" s="8">
        <f t="shared" si="77"/>
        <v>0</v>
      </c>
      <c r="AA87" s="8">
        <f t="shared" si="77"/>
        <v>1</v>
      </c>
      <c r="AB87" s="8">
        <f t="shared" si="77"/>
        <v>0</v>
      </c>
      <c r="AC87" s="8">
        <f t="shared" si="77"/>
        <v>0</v>
      </c>
      <c r="AD87" s="8">
        <f t="shared" si="77"/>
        <v>0</v>
      </c>
      <c r="AE87" s="8">
        <f t="shared" si="77"/>
        <v>0</v>
      </c>
      <c r="AF87" s="8">
        <f t="shared" si="77"/>
        <v>0</v>
      </c>
      <c r="AG87" s="8">
        <f t="shared" si="77"/>
        <v>0</v>
      </c>
      <c r="AH87" s="8">
        <f t="shared" si="77"/>
        <v>0</v>
      </c>
      <c r="AI87" s="8">
        <f t="shared" si="77"/>
        <v>1</v>
      </c>
      <c r="AJ87" s="8">
        <f t="shared" si="77"/>
        <v>1</v>
      </c>
      <c r="AK87" s="8">
        <f t="shared" si="77"/>
        <v>0</v>
      </c>
      <c r="AL87" s="8">
        <f t="shared" si="77"/>
        <v>0</v>
      </c>
      <c r="AM87" s="8">
        <f t="shared" si="77"/>
        <v>0</v>
      </c>
      <c r="AN87" s="8">
        <f t="shared" si="77"/>
        <v>0</v>
      </c>
      <c r="AO87" s="8">
        <f t="shared" si="77"/>
        <v>0</v>
      </c>
    </row>
    <row r="88" spans="1:47" hidden="1" outlineLevel="1" x14ac:dyDescent="0.25">
      <c r="B88" s="8">
        <v>19</v>
      </c>
      <c r="C88" s="8" t="s">
        <v>200</v>
      </c>
      <c r="K88" s="8">
        <f t="shared" si="78"/>
        <v>0</v>
      </c>
      <c r="L88" s="8">
        <f t="shared" si="77"/>
        <v>0</v>
      </c>
      <c r="M88" s="8">
        <f t="shared" si="77"/>
        <v>0</v>
      </c>
      <c r="N88" s="8">
        <f t="shared" si="77"/>
        <v>0</v>
      </c>
      <c r="O88" s="8">
        <f t="shared" si="77"/>
        <v>0</v>
      </c>
      <c r="P88" s="8">
        <f t="shared" si="77"/>
        <v>0</v>
      </c>
      <c r="Q88" s="8">
        <f t="shared" si="77"/>
        <v>0</v>
      </c>
      <c r="R88" s="8">
        <f t="shared" si="77"/>
        <v>0</v>
      </c>
      <c r="S88" s="8">
        <f t="shared" si="77"/>
        <v>0</v>
      </c>
      <c r="T88" s="8">
        <f t="shared" si="77"/>
        <v>0</v>
      </c>
      <c r="U88" s="8">
        <f t="shared" si="77"/>
        <v>0</v>
      </c>
      <c r="V88" s="8">
        <f t="shared" si="77"/>
        <v>0</v>
      </c>
      <c r="W88" s="8">
        <f t="shared" si="77"/>
        <v>0</v>
      </c>
      <c r="X88" s="8">
        <f t="shared" si="77"/>
        <v>0</v>
      </c>
      <c r="Y88" s="8">
        <f t="shared" si="77"/>
        <v>0</v>
      </c>
      <c r="Z88" s="8">
        <f t="shared" si="77"/>
        <v>0</v>
      </c>
      <c r="AA88" s="8">
        <f t="shared" si="77"/>
        <v>0</v>
      </c>
      <c r="AB88" s="8">
        <f t="shared" si="77"/>
        <v>0</v>
      </c>
      <c r="AC88" s="8">
        <f t="shared" si="77"/>
        <v>0</v>
      </c>
      <c r="AD88" s="8">
        <f t="shared" si="77"/>
        <v>0</v>
      </c>
      <c r="AE88" s="8">
        <f t="shared" si="77"/>
        <v>0</v>
      </c>
      <c r="AF88" s="8">
        <f t="shared" si="77"/>
        <v>0</v>
      </c>
      <c r="AG88" s="8">
        <f t="shared" si="77"/>
        <v>0</v>
      </c>
      <c r="AH88" s="8">
        <f t="shared" si="77"/>
        <v>0</v>
      </c>
      <c r="AI88" s="8">
        <f t="shared" si="77"/>
        <v>1</v>
      </c>
      <c r="AJ88" s="8">
        <f t="shared" si="77"/>
        <v>0</v>
      </c>
      <c r="AK88" s="8">
        <f t="shared" si="77"/>
        <v>0</v>
      </c>
      <c r="AL88" s="8">
        <f t="shared" si="77"/>
        <v>0</v>
      </c>
      <c r="AM88" s="8">
        <f t="shared" si="77"/>
        <v>0</v>
      </c>
      <c r="AN88" s="8">
        <f t="shared" si="77"/>
        <v>0</v>
      </c>
      <c r="AO88" s="8">
        <f t="shared" si="77"/>
        <v>0</v>
      </c>
    </row>
    <row r="89" spans="1:47" hidden="1" outlineLevel="1" x14ac:dyDescent="0.25">
      <c r="B89" s="8">
        <v>20</v>
      </c>
      <c r="C89" s="8" t="s">
        <v>192</v>
      </c>
      <c r="K89" s="8">
        <f t="shared" si="78"/>
        <v>0</v>
      </c>
      <c r="L89" s="8">
        <f t="shared" si="77"/>
        <v>0</v>
      </c>
      <c r="M89" s="8">
        <f t="shared" si="77"/>
        <v>0</v>
      </c>
      <c r="N89" s="8">
        <f t="shared" si="77"/>
        <v>0</v>
      </c>
      <c r="O89" s="8">
        <f t="shared" si="77"/>
        <v>0</v>
      </c>
      <c r="P89" s="8">
        <f t="shared" si="77"/>
        <v>0</v>
      </c>
      <c r="Q89" s="8">
        <f t="shared" si="77"/>
        <v>0</v>
      </c>
      <c r="R89" s="8">
        <f t="shared" si="77"/>
        <v>0</v>
      </c>
      <c r="S89" s="8">
        <f t="shared" si="77"/>
        <v>0</v>
      </c>
      <c r="T89" s="8">
        <f t="shared" si="77"/>
        <v>0</v>
      </c>
      <c r="U89" s="8">
        <f t="shared" si="77"/>
        <v>0</v>
      </c>
      <c r="V89" s="8">
        <f t="shared" si="77"/>
        <v>0</v>
      </c>
      <c r="W89" s="8">
        <f t="shared" si="77"/>
        <v>0</v>
      </c>
      <c r="X89" s="8">
        <f t="shared" si="77"/>
        <v>0</v>
      </c>
      <c r="Y89" s="8">
        <f t="shared" si="77"/>
        <v>0</v>
      </c>
      <c r="Z89" s="8">
        <f t="shared" si="77"/>
        <v>0</v>
      </c>
      <c r="AA89" s="8">
        <f t="shared" si="77"/>
        <v>0</v>
      </c>
      <c r="AB89" s="8">
        <f t="shared" si="77"/>
        <v>0</v>
      </c>
      <c r="AC89" s="8">
        <f t="shared" si="77"/>
        <v>0</v>
      </c>
      <c r="AD89" s="8">
        <f t="shared" si="77"/>
        <v>0</v>
      </c>
      <c r="AE89" s="8">
        <f t="shared" si="77"/>
        <v>0</v>
      </c>
      <c r="AF89" s="8">
        <f t="shared" si="77"/>
        <v>0</v>
      </c>
      <c r="AG89" s="8">
        <f t="shared" si="77"/>
        <v>0</v>
      </c>
      <c r="AH89" s="8">
        <f t="shared" si="77"/>
        <v>0</v>
      </c>
      <c r="AI89" s="8">
        <f t="shared" si="77"/>
        <v>0</v>
      </c>
      <c r="AJ89" s="8">
        <f t="shared" si="77"/>
        <v>0</v>
      </c>
      <c r="AK89" s="8">
        <f t="shared" si="77"/>
        <v>0</v>
      </c>
      <c r="AL89" s="8">
        <f t="shared" si="77"/>
        <v>0</v>
      </c>
      <c r="AM89" s="8">
        <f t="shared" si="77"/>
        <v>0</v>
      </c>
      <c r="AN89" s="8">
        <f t="shared" si="77"/>
        <v>0</v>
      </c>
      <c r="AO89" s="8">
        <f t="shared" si="77"/>
        <v>0</v>
      </c>
    </row>
    <row r="90" spans="1:47" hidden="1" outlineLevel="1" x14ac:dyDescent="0.25">
      <c r="B90" s="8">
        <v>21</v>
      </c>
      <c r="C90" s="8" t="s">
        <v>193</v>
      </c>
      <c r="K90" s="8">
        <f t="shared" si="78"/>
        <v>0</v>
      </c>
      <c r="L90" s="8">
        <f t="shared" si="77"/>
        <v>0</v>
      </c>
      <c r="M90" s="8">
        <f t="shared" si="77"/>
        <v>0</v>
      </c>
      <c r="N90" s="8">
        <f t="shared" si="77"/>
        <v>0</v>
      </c>
      <c r="O90" s="8">
        <f t="shared" si="77"/>
        <v>0</v>
      </c>
      <c r="P90" s="8">
        <f t="shared" si="77"/>
        <v>0</v>
      </c>
      <c r="Q90" s="8">
        <f t="shared" si="77"/>
        <v>0</v>
      </c>
      <c r="R90" s="8">
        <f t="shared" si="77"/>
        <v>0</v>
      </c>
      <c r="S90" s="8">
        <f t="shared" si="77"/>
        <v>0</v>
      </c>
      <c r="T90" s="8">
        <f t="shared" si="77"/>
        <v>0</v>
      </c>
      <c r="U90" s="8">
        <f t="shared" si="77"/>
        <v>0</v>
      </c>
      <c r="V90" s="8">
        <f t="shared" si="77"/>
        <v>0</v>
      </c>
      <c r="W90" s="8">
        <f t="shared" si="77"/>
        <v>0</v>
      </c>
      <c r="X90" s="8">
        <f t="shared" si="77"/>
        <v>0</v>
      </c>
      <c r="Y90" s="8">
        <f t="shared" si="77"/>
        <v>0</v>
      </c>
      <c r="Z90" s="8">
        <f t="shared" si="77"/>
        <v>0</v>
      </c>
      <c r="AA90" s="8">
        <f t="shared" si="77"/>
        <v>0</v>
      </c>
      <c r="AB90" s="8">
        <f t="shared" si="77"/>
        <v>0</v>
      </c>
      <c r="AC90" s="8">
        <f t="shared" si="77"/>
        <v>0</v>
      </c>
      <c r="AD90" s="8">
        <f t="shared" si="77"/>
        <v>0</v>
      </c>
      <c r="AE90" s="8">
        <f t="shared" si="77"/>
        <v>0</v>
      </c>
      <c r="AF90" s="8">
        <f t="shared" si="77"/>
        <v>0</v>
      </c>
      <c r="AG90" s="8">
        <f t="shared" si="77"/>
        <v>0</v>
      </c>
      <c r="AH90" s="8">
        <f t="shared" si="77"/>
        <v>0</v>
      </c>
      <c r="AI90" s="8">
        <f t="shared" si="77"/>
        <v>0</v>
      </c>
      <c r="AJ90" s="8">
        <f t="shared" si="77"/>
        <v>0</v>
      </c>
      <c r="AK90" s="8">
        <f t="shared" si="77"/>
        <v>0</v>
      </c>
      <c r="AL90" s="8">
        <f t="shared" si="77"/>
        <v>0</v>
      </c>
      <c r="AM90" s="8">
        <f t="shared" si="77"/>
        <v>0</v>
      </c>
      <c r="AN90" s="8">
        <f t="shared" si="77"/>
        <v>0</v>
      </c>
      <c r="AO90" s="8">
        <f t="shared" si="77"/>
        <v>0</v>
      </c>
    </row>
    <row r="91" spans="1:47" hidden="1" outlineLevel="1" x14ac:dyDescent="0.25">
      <c r="B91" s="8">
        <v>22</v>
      </c>
      <c r="C91" s="8" t="s">
        <v>194</v>
      </c>
      <c r="K91" s="8">
        <f t="shared" si="78"/>
        <v>0</v>
      </c>
      <c r="L91" s="8">
        <f t="shared" si="77"/>
        <v>0</v>
      </c>
      <c r="M91" s="8">
        <f t="shared" si="77"/>
        <v>0</v>
      </c>
      <c r="N91" s="8">
        <f t="shared" si="77"/>
        <v>0</v>
      </c>
      <c r="O91" s="8">
        <f t="shared" si="77"/>
        <v>0</v>
      </c>
      <c r="P91" s="8">
        <f t="shared" si="77"/>
        <v>0</v>
      </c>
      <c r="Q91" s="8">
        <f t="shared" si="77"/>
        <v>0</v>
      </c>
      <c r="R91" s="8">
        <f t="shared" si="77"/>
        <v>0</v>
      </c>
      <c r="S91" s="8">
        <f t="shared" si="77"/>
        <v>0</v>
      </c>
      <c r="T91" s="8">
        <f t="shared" si="77"/>
        <v>0</v>
      </c>
      <c r="U91" s="8">
        <f t="shared" si="77"/>
        <v>0</v>
      </c>
      <c r="V91" s="8">
        <f t="shared" si="77"/>
        <v>0</v>
      </c>
      <c r="W91" s="8">
        <f t="shared" si="77"/>
        <v>0</v>
      </c>
      <c r="X91" s="8">
        <f t="shared" si="77"/>
        <v>0</v>
      </c>
      <c r="Y91" s="8">
        <f t="shared" si="77"/>
        <v>0</v>
      </c>
      <c r="Z91" s="8">
        <f t="shared" si="77"/>
        <v>0</v>
      </c>
      <c r="AA91" s="8">
        <f t="shared" si="77"/>
        <v>0</v>
      </c>
      <c r="AB91" s="8">
        <f t="shared" si="77"/>
        <v>0</v>
      </c>
      <c r="AC91" s="8">
        <f t="shared" si="77"/>
        <v>0</v>
      </c>
      <c r="AD91" s="8">
        <f t="shared" si="77"/>
        <v>0</v>
      </c>
      <c r="AE91" s="8">
        <f t="shared" si="77"/>
        <v>0</v>
      </c>
      <c r="AF91" s="8">
        <f t="shared" si="77"/>
        <v>0</v>
      </c>
      <c r="AG91" s="8">
        <f t="shared" si="77"/>
        <v>0</v>
      </c>
      <c r="AH91" s="8">
        <f t="shared" si="77"/>
        <v>0</v>
      </c>
      <c r="AI91" s="8">
        <f t="shared" si="77"/>
        <v>0</v>
      </c>
      <c r="AJ91" s="8">
        <f t="shared" si="77"/>
        <v>0</v>
      </c>
      <c r="AK91" s="8">
        <f t="shared" si="77"/>
        <v>0</v>
      </c>
      <c r="AL91" s="8">
        <f t="shared" si="77"/>
        <v>0</v>
      </c>
      <c r="AM91" s="8">
        <f t="shared" si="77"/>
        <v>0</v>
      </c>
      <c r="AN91" s="8">
        <f t="shared" si="77"/>
        <v>0</v>
      </c>
      <c r="AO91" s="8">
        <f t="shared" si="77"/>
        <v>0</v>
      </c>
    </row>
    <row r="92" spans="1:47" hidden="1" outlineLevel="1" x14ac:dyDescent="0.25">
      <c r="B92" s="8">
        <v>23</v>
      </c>
      <c r="C92" s="8" t="s">
        <v>195</v>
      </c>
      <c r="K92" s="8">
        <f t="shared" si="78"/>
        <v>0</v>
      </c>
      <c r="L92" s="8">
        <f t="shared" si="77"/>
        <v>0</v>
      </c>
      <c r="M92" s="8">
        <f t="shared" si="77"/>
        <v>0</v>
      </c>
      <c r="N92" s="8">
        <f t="shared" si="77"/>
        <v>0</v>
      </c>
      <c r="O92" s="8">
        <f t="shared" si="77"/>
        <v>0</v>
      </c>
      <c r="P92" s="8">
        <f t="shared" si="77"/>
        <v>0</v>
      </c>
      <c r="Q92" s="8">
        <f t="shared" si="77"/>
        <v>0</v>
      </c>
      <c r="R92" s="8">
        <f t="shared" si="77"/>
        <v>0</v>
      </c>
      <c r="S92" s="8">
        <f t="shared" si="77"/>
        <v>0</v>
      </c>
      <c r="T92" s="8">
        <f t="shared" si="77"/>
        <v>0</v>
      </c>
      <c r="U92" s="8">
        <f t="shared" si="77"/>
        <v>0</v>
      </c>
      <c r="V92" s="8">
        <f t="shared" si="77"/>
        <v>0</v>
      </c>
      <c r="W92" s="8">
        <f t="shared" si="77"/>
        <v>0</v>
      </c>
      <c r="X92" s="8">
        <f t="shared" si="77"/>
        <v>0</v>
      </c>
      <c r="Y92" s="8">
        <f t="shared" si="77"/>
        <v>0</v>
      </c>
      <c r="Z92" s="8">
        <f t="shared" si="77"/>
        <v>0</v>
      </c>
      <c r="AA92" s="8">
        <f t="shared" si="77"/>
        <v>0</v>
      </c>
      <c r="AB92" s="8">
        <f t="shared" si="77"/>
        <v>0</v>
      </c>
      <c r="AC92" s="8">
        <f t="shared" si="77"/>
        <v>0</v>
      </c>
      <c r="AD92" s="8">
        <f t="shared" si="77"/>
        <v>0</v>
      </c>
      <c r="AE92" s="8">
        <f t="shared" si="77"/>
        <v>0</v>
      </c>
      <c r="AF92" s="8">
        <f t="shared" si="77"/>
        <v>0</v>
      </c>
      <c r="AG92" s="8">
        <f t="shared" si="77"/>
        <v>0</v>
      </c>
      <c r="AH92" s="8">
        <f t="shared" si="77"/>
        <v>0</v>
      </c>
      <c r="AI92" s="8">
        <f t="shared" si="77"/>
        <v>0</v>
      </c>
      <c r="AJ92" s="8">
        <f t="shared" si="77"/>
        <v>0</v>
      </c>
      <c r="AK92" s="8">
        <f t="shared" si="77"/>
        <v>0</v>
      </c>
      <c r="AL92" s="8">
        <f t="shared" si="77"/>
        <v>0</v>
      </c>
      <c r="AM92" s="8">
        <f t="shared" si="77"/>
        <v>0</v>
      </c>
      <c r="AN92" s="8">
        <f t="shared" si="77"/>
        <v>0</v>
      </c>
      <c r="AO92" s="8">
        <f t="shared" si="77"/>
        <v>0</v>
      </c>
    </row>
    <row r="93" spans="1:47" hidden="1" outlineLevel="1" x14ac:dyDescent="0.25">
      <c r="B93" s="8">
        <v>24</v>
      </c>
      <c r="C93" s="8" t="s">
        <v>196</v>
      </c>
      <c r="K93" s="8">
        <f t="shared" si="78"/>
        <v>0</v>
      </c>
      <c r="L93" s="8">
        <f t="shared" si="78"/>
        <v>0</v>
      </c>
      <c r="M93" s="8">
        <f t="shared" si="78"/>
        <v>0</v>
      </c>
      <c r="N93" s="8">
        <f t="shared" si="78"/>
        <v>0</v>
      </c>
      <c r="O93" s="8">
        <f t="shared" si="78"/>
        <v>0</v>
      </c>
      <c r="P93" s="8">
        <f t="shared" si="78"/>
        <v>0</v>
      </c>
      <c r="Q93" s="8">
        <f t="shared" si="78"/>
        <v>0</v>
      </c>
      <c r="R93" s="8">
        <f t="shared" si="78"/>
        <v>0</v>
      </c>
      <c r="S93" s="8">
        <f t="shared" si="78"/>
        <v>0</v>
      </c>
      <c r="T93" s="8">
        <f t="shared" si="78"/>
        <v>0</v>
      </c>
      <c r="U93" s="8">
        <f t="shared" si="78"/>
        <v>0</v>
      </c>
      <c r="V93" s="8">
        <f t="shared" si="78"/>
        <v>0</v>
      </c>
      <c r="W93" s="8">
        <f t="shared" si="78"/>
        <v>0</v>
      </c>
      <c r="X93" s="8">
        <f t="shared" si="78"/>
        <v>0</v>
      </c>
      <c r="Y93" s="8">
        <f t="shared" si="78"/>
        <v>0</v>
      </c>
      <c r="Z93" s="8">
        <f t="shared" si="78"/>
        <v>0</v>
      </c>
      <c r="AA93" s="8">
        <f t="shared" ref="AA93:AO93" si="79">COUNTIF(AA$6:AA$28,$C93)</f>
        <v>0</v>
      </c>
      <c r="AB93" s="8">
        <f t="shared" si="79"/>
        <v>0</v>
      </c>
      <c r="AC93" s="8">
        <f t="shared" si="79"/>
        <v>0</v>
      </c>
      <c r="AD93" s="8">
        <f t="shared" si="79"/>
        <v>0</v>
      </c>
      <c r="AE93" s="8">
        <f t="shared" si="79"/>
        <v>0</v>
      </c>
      <c r="AF93" s="8">
        <f t="shared" si="79"/>
        <v>0</v>
      </c>
      <c r="AG93" s="8">
        <f t="shared" si="79"/>
        <v>0</v>
      </c>
      <c r="AH93" s="8">
        <f t="shared" si="79"/>
        <v>0</v>
      </c>
      <c r="AI93" s="8">
        <f t="shared" si="79"/>
        <v>0</v>
      </c>
      <c r="AJ93" s="8">
        <f t="shared" si="79"/>
        <v>0</v>
      </c>
      <c r="AK93" s="8">
        <f t="shared" si="79"/>
        <v>0</v>
      </c>
      <c r="AL93" s="8">
        <f t="shared" si="79"/>
        <v>0</v>
      </c>
      <c r="AM93" s="8">
        <f t="shared" si="79"/>
        <v>0</v>
      </c>
      <c r="AN93" s="8">
        <f t="shared" si="79"/>
        <v>0</v>
      </c>
      <c r="AO93" s="8">
        <f t="shared" si="79"/>
        <v>0</v>
      </c>
    </row>
    <row r="94" spans="1:47" ht="16.8" collapsed="1" thickBot="1" x14ac:dyDescent="0.3"/>
    <row r="95" spans="1:47" ht="19.350000000000001" customHeight="1" thickBot="1" x14ac:dyDescent="0.3">
      <c r="D95" s="31" t="str">
        <f t="shared" ref="D95:AO95" si="80">TEXT(WEEKDAY(D96,1),"ddd")</f>
        <v>Mon</v>
      </c>
      <c r="E95" s="32" t="str">
        <f t="shared" si="80"/>
        <v>Tue</v>
      </c>
      <c r="F95" s="32" t="str">
        <f t="shared" si="80"/>
        <v>Wed</v>
      </c>
      <c r="G95" s="32" t="str">
        <f t="shared" si="80"/>
        <v>Thu</v>
      </c>
      <c r="H95" s="33" t="str">
        <f t="shared" si="80"/>
        <v>Fri</v>
      </c>
      <c r="I95" s="32"/>
      <c r="J95" s="32"/>
      <c r="K95" s="28" t="str">
        <f t="shared" si="80"/>
        <v>Sat</v>
      </c>
      <c r="L95" s="29" t="str">
        <f t="shared" si="80"/>
        <v>Sun</v>
      </c>
      <c r="M95" s="29" t="str">
        <f t="shared" si="80"/>
        <v>Mon</v>
      </c>
      <c r="N95" s="29" t="str">
        <f t="shared" si="80"/>
        <v>Tue</v>
      </c>
      <c r="O95" s="29" t="str">
        <f t="shared" si="80"/>
        <v>Wed</v>
      </c>
      <c r="P95" s="29" t="str">
        <f t="shared" si="80"/>
        <v>Thu</v>
      </c>
      <c r="Q95" s="29" t="str">
        <f t="shared" si="80"/>
        <v>Fri</v>
      </c>
      <c r="R95" s="29" t="str">
        <f t="shared" si="80"/>
        <v>Sat</v>
      </c>
      <c r="S95" s="29" t="str">
        <f t="shared" si="80"/>
        <v>Sun</v>
      </c>
      <c r="T95" s="29" t="str">
        <f t="shared" si="80"/>
        <v>Mon</v>
      </c>
      <c r="U95" s="79" t="str">
        <f t="shared" si="80"/>
        <v>Tue</v>
      </c>
      <c r="V95" s="29" t="str">
        <f t="shared" si="80"/>
        <v>Wed</v>
      </c>
      <c r="W95" s="29" t="str">
        <f t="shared" si="80"/>
        <v>Thu</v>
      </c>
      <c r="X95" s="29" t="str">
        <f t="shared" si="80"/>
        <v>Fri</v>
      </c>
      <c r="Y95" s="29" t="str">
        <f t="shared" si="80"/>
        <v>Sat</v>
      </c>
      <c r="Z95" s="29" t="str">
        <f t="shared" si="80"/>
        <v>Sun</v>
      </c>
      <c r="AA95" s="29" t="str">
        <f t="shared" si="80"/>
        <v>Mon</v>
      </c>
      <c r="AB95" s="29" t="str">
        <f t="shared" si="80"/>
        <v>Tue</v>
      </c>
      <c r="AC95" s="29" t="str">
        <f t="shared" si="80"/>
        <v>Wed</v>
      </c>
      <c r="AD95" s="29" t="str">
        <f t="shared" si="80"/>
        <v>Thu</v>
      </c>
      <c r="AE95" s="29" t="str">
        <f t="shared" si="80"/>
        <v>Fri</v>
      </c>
      <c r="AF95" s="29" t="str">
        <f t="shared" si="80"/>
        <v>Sat</v>
      </c>
      <c r="AG95" s="79" t="str">
        <f t="shared" si="80"/>
        <v>Sun</v>
      </c>
      <c r="AH95" s="79" t="str">
        <f t="shared" si="80"/>
        <v>Mon</v>
      </c>
      <c r="AI95" s="29" t="str">
        <f t="shared" si="80"/>
        <v>Tue</v>
      </c>
      <c r="AJ95" s="29" t="str">
        <f t="shared" si="80"/>
        <v>Wed</v>
      </c>
      <c r="AK95" s="29" t="str">
        <f t="shared" si="80"/>
        <v>Thu</v>
      </c>
      <c r="AL95" s="29" t="str">
        <f t="shared" si="80"/>
        <v>Fri</v>
      </c>
      <c r="AM95" s="29" t="e">
        <f t="shared" si="80"/>
        <v>#VALUE!</v>
      </c>
      <c r="AN95" s="29" t="e">
        <f t="shared" si="80"/>
        <v>#VALUE!</v>
      </c>
      <c r="AO95" s="30" t="e">
        <f t="shared" si="80"/>
        <v>#VALUE!</v>
      </c>
      <c r="AP95" s="326" t="s">
        <v>3</v>
      </c>
      <c r="AQ95" s="328" t="s">
        <v>4</v>
      </c>
      <c r="AR95" s="330" t="s">
        <v>5</v>
      </c>
    </row>
    <row r="96" spans="1:47" ht="23.1" customHeight="1" thickBot="1" x14ac:dyDescent="0.3">
      <c r="A96" s="60" t="s">
        <v>70</v>
      </c>
      <c r="B96" s="60" t="s">
        <v>70</v>
      </c>
      <c r="C96" s="55"/>
      <c r="D96" s="26">
        <f t="shared" ref="D96:G96" si="81">E96-1</f>
        <v>45684</v>
      </c>
      <c r="E96" s="27">
        <f t="shared" si="81"/>
        <v>45685</v>
      </c>
      <c r="F96" s="27">
        <f t="shared" si="81"/>
        <v>45686</v>
      </c>
      <c r="G96" s="27">
        <f t="shared" si="81"/>
        <v>45687</v>
      </c>
      <c r="H96" s="132">
        <f>K96-1</f>
        <v>45688</v>
      </c>
      <c r="I96" s="27"/>
      <c r="J96" s="27"/>
      <c r="K96" s="19">
        <f t="shared" ref="K96:AO96" si="82">K5</f>
        <v>45689</v>
      </c>
      <c r="L96" s="20">
        <f t="shared" si="82"/>
        <v>45690</v>
      </c>
      <c r="M96" s="20">
        <f t="shared" si="82"/>
        <v>45691</v>
      </c>
      <c r="N96" s="20">
        <f t="shared" si="82"/>
        <v>45692</v>
      </c>
      <c r="O96" s="20">
        <f t="shared" si="82"/>
        <v>45693</v>
      </c>
      <c r="P96" s="20">
        <f t="shared" si="82"/>
        <v>45694</v>
      </c>
      <c r="Q96" s="20">
        <f t="shared" si="82"/>
        <v>45695</v>
      </c>
      <c r="R96" s="20">
        <f t="shared" si="82"/>
        <v>45696</v>
      </c>
      <c r="S96" s="20">
        <f t="shared" si="82"/>
        <v>45697</v>
      </c>
      <c r="T96" s="20">
        <f t="shared" si="82"/>
        <v>45698</v>
      </c>
      <c r="U96" s="133">
        <f t="shared" si="82"/>
        <v>45699</v>
      </c>
      <c r="V96" s="20">
        <f t="shared" si="82"/>
        <v>45700</v>
      </c>
      <c r="W96" s="20">
        <f t="shared" si="82"/>
        <v>45701</v>
      </c>
      <c r="X96" s="20">
        <f t="shared" si="82"/>
        <v>45702</v>
      </c>
      <c r="Y96" s="20">
        <f t="shared" si="82"/>
        <v>45703</v>
      </c>
      <c r="Z96" s="20">
        <f t="shared" si="82"/>
        <v>45704</v>
      </c>
      <c r="AA96" s="20">
        <f t="shared" si="82"/>
        <v>45705</v>
      </c>
      <c r="AB96" s="20">
        <f t="shared" si="82"/>
        <v>45706</v>
      </c>
      <c r="AC96" s="20">
        <f t="shared" si="82"/>
        <v>45707</v>
      </c>
      <c r="AD96" s="20">
        <f t="shared" si="82"/>
        <v>45708</v>
      </c>
      <c r="AE96" s="20">
        <f t="shared" si="82"/>
        <v>45709</v>
      </c>
      <c r="AF96" s="20">
        <f t="shared" si="82"/>
        <v>45710</v>
      </c>
      <c r="AG96" s="133">
        <f t="shared" si="82"/>
        <v>45711</v>
      </c>
      <c r="AH96" s="133">
        <f t="shared" si="82"/>
        <v>45712</v>
      </c>
      <c r="AI96" s="20">
        <f t="shared" si="82"/>
        <v>45713</v>
      </c>
      <c r="AJ96" s="20">
        <f t="shared" si="82"/>
        <v>45714</v>
      </c>
      <c r="AK96" s="20">
        <f t="shared" si="82"/>
        <v>45715</v>
      </c>
      <c r="AL96" s="20">
        <f t="shared" si="82"/>
        <v>45716</v>
      </c>
      <c r="AM96" s="20" t="str">
        <f t="shared" si="82"/>
        <v/>
      </c>
      <c r="AN96" s="20" t="str">
        <f t="shared" si="82"/>
        <v/>
      </c>
      <c r="AO96" s="21" t="str">
        <f t="shared" si="82"/>
        <v/>
      </c>
      <c r="AP96" s="327"/>
      <c r="AQ96" s="329"/>
      <c r="AR96" s="331"/>
      <c r="AT96" s="8">
        <v>6</v>
      </c>
      <c r="AU96" s="8">
        <v>14</v>
      </c>
    </row>
    <row r="97" spans="2:88" ht="19.350000000000001" customHeight="1" x14ac:dyDescent="0.25">
      <c r="B97" s="1" t="s">
        <v>151</v>
      </c>
      <c r="C97" s="18" t="s">
        <v>77</v>
      </c>
      <c r="D97" s="35">
        <v>13</v>
      </c>
      <c r="E97" s="35" t="s">
        <v>119</v>
      </c>
      <c r="F97" s="35" t="s">
        <v>119</v>
      </c>
      <c r="G97" s="35" t="s">
        <v>71</v>
      </c>
      <c r="H97" s="36">
        <v>13</v>
      </c>
      <c r="I97" s="35"/>
      <c r="J97" s="117"/>
      <c r="K97" s="35" t="s">
        <v>286</v>
      </c>
      <c r="L97" s="35" t="s">
        <v>293</v>
      </c>
      <c r="M97" s="35" t="s">
        <v>294</v>
      </c>
      <c r="N97" s="35" t="s">
        <v>295</v>
      </c>
      <c r="O97" s="35" t="s">
        <v>296</v>
      </c>
      <c r="P97" s="35" t="s">
        <v>297</v>
      </c>
      <c r="Q97" s="35" t="s">
        <v>288</v>
      </c>
      <c r="R97" s="35" t="s">
        <v>288</v>
      </c>
      <c r="S97" s="35">
        <v>14</v>
      </c>
      <c r="T97" s="35" t="s">
        <v>284</v>
      </c>
      <c r="U97" s="35">
        <v>6</v>
      </c>
      <c r="V97" s="35">
        <v>9</v>
      </c>
      <c r="W97" s="201" t="s">
        <v>366</v>
      </c>
      <c r="X97" s="35" t="s">
        <v>289</v>
      </c>
      <c r="Y97" s="35" t="s">
        <v>261</v>
      </c>
      <c r="Z97" s="35" t="s">
        <v>261</v>
      </c>
      <c r="AA97" s="35">
        <v>14</v>
      </c>
      <c r="AB97" s="35" t="s">
        <v>212</v>
      </c>
      <c r="AC97" s="35">
        <v>14</v>
      </c>
      <c r="AD97" s="35">
        <v>13</v>
      </c>
      <c r="AE97" s="201" t="s">
        <v>365</v>
      </c>
      <c r="AF97" s="35" t="s">
        <v>284</v>
      </c>
      <c r="AG97" s="35" t="s">
        <v>284</v>
      </c>
      <c r="AH97" s="35">
        <v>14</v>
      </c>
      <c r="AI97" s="35">
        <v>14</v>
      </c>
      <c r="AJ97" s="35" t="s">
        <v>367</v>
      </c>
      <c r="AK97" s="35" t="s">
        <v>368</v>
      </c>
      <c r="AL97" s="35">
        <v>14</v>
      </c>
      <c r="AM97" s="35"/>
      <c r="AN97" s="35"/>
      <c r="AO97" s="36"/>
      <c r="AP97" s="9">
        <f t="shared" ref="AP97:AP103" si="83">COUNTIF(K97:AO97,"OFF")</f>
        <v>10</v>
      </c>
      <c r="AQ97" s="10">
        <f t="shared" ref="AQ97:AQ103" si="84">COUNTIF(K97:AN97,"PAID")</f>
        <v>0</v>
      </c>
      <c r="AR97" s="11">
        <f t="shared" ref="AR97:AR103" si="85">COUNTIF(K97:AN97,"PL")</f>
        <v>0</v>
      </c>
      <c r="AS97" s="8" cm="1">
        <f t="array" ref="AS97">MAX(FREQUENCY(COLUMN(BA97:CJ97),(BA97:CJ97&lt;&gt;1)*COLUMN(BA97:CJ97))-1)</f>
        <v>5</v>
      </c>
      <c r="AT97" s="8">
        <f>COUNTIF(K97:AO97,"6"&amp;"*")+COUNTIF(K97:AO97,"6")</f>
        <v>1</v>
      </c>
      <c r="AU97" s="8">
        <f>COUNTIF(K97:AO97,"14"&amp;"*")+COUNTIF(K97:AO97,"14")</f>
        <v>6</v>
      </c>
      <c r="BA97" s="8">
        <f t="shared" ref="BA97:BE106" si="86">IF(COUNTIF(D97,"Off")+COUNTIF(D97,"Paid")+COUNTIF(D97,"Pl")+COUNTIF(D97,"PAID")+COUNTIF(D97,"PL")+COUNTIF(D97,"OFF")+COUNTIF(D97,""),0,1)</f>
        <v>1</v>
      </c>
      <c r="BB97" s="8">
        <f t="shared" si="86"/>
        <v>0</v>
      </c>
      <c r="BC97" s="8">
        <f t="shared" si="86"/>
        <v>0</v>
      </c>
      <c r="BD97" s="8">
        <f t="shared" si="86"/>
        <v>1</v>
      </c>
      <c r="BE97" s="8">
        <f t="shared" si="86"/>
        <v>1</v>
      </c>
      <c r="BF97" s="8">
        <f t="shared" ref="BF97:BU106" si="87">IF(COUNTIF(K97,"Off")+COUNTIF(K97,"Paid")+COUNTIF(K97,"Pl")+COUNTIF(K97,"PAID")+COUNTIF(K97,"PL")+COUNTIF(K97,"OFF")+COUNTIF(K97,""),0,1)</f>
        <v>0</v>
      </c>
      <c r="BG97" s="8">
        <f t="shared" si="87"/>
        <v>0</v>
      </c>
      <c r="BH97" s="8">
        <f t="shared" si="87"/>
        <v>1</v>
      </c>
      <c r="BI97" s="8">
        <f t="shared" si="87"/>
        <v>1</v>
      </c>
      <c r="BJ97" s="8">
        <f t="shared" si="87"/>
        <v>1</v>
      </c>
      <c r="BK97" s="8">
        <f t="shared" si="87"/>
        <v>1</v>
      </c>
      <c r="BL97" s="8">
        <f t="shared" si="87"/>
        <v>0</v>
      </c>
      <c r="BM97" s="8">
        <f t="shared" si="87"/>
        <v>0</v>
      </c>
      <c r="BN97" s="8">
        <f t="shared" si="87"/>
        <v>1</v>
      </c>
      <c r="BO97" s="8">
        <f t="shared" si="87"/>
        <v>0</v>
      </c>
      <c r="BP97" s="8">
        <f t="shared" si="87"/>
        <v>1</v>
      </c>
      <c r="BQ97" s="8">
        <f t="shared" si="87"/>
        <v>1</v>
      </c>
      <c r="BR97" s="8">
        <f t="shared" si="87"/>
        <v>1</v>
      </c>
      <c r="BS97" s="8">
        <f t="shared" si="87"/>
        <v>0</v>
      </c>
      <c r="BT97" s="8">
        <f t="shared" si="87"/>
        <v>0</v>
      </c>
      <c r="BU97" s="8">
        <f t="shared" si="87"/>
        <v>0</v>
      </c>
      <c r="BV97" s="8">
        <f t="shared" ref="BV97:CJ106" si="88">IF(COUNTIF(AA97,"Off")+COUNTIF(AA97,"Paid")+COUNTIF(AA97,"Pl")+COUNTIF(AA97,"PAID")+COUNTIF(AA97,"PL")+COUNTIF(AA97,"OFF")+COUNTIF(AA97,""),0,1)</f>
        <v>1</v>
      </c>
      <c r="BW97" s="8">
        <f t="shared" si="88"/>
        <v>1</v>
      </c>
      <c r="BX97" s="8">
        <f t="shared" si="88"/>
        <v>1</v>
      </c>
      <c r="BY97" s="8">
        <f t="shared" si="88"/>
        <v>1</v>
      </c>
      <c r="BZ97" s="8">
        <f t="shared" si="88"/>
        <v>1</v>
      </c>
      <c r="CA97" s="8">
        <f t="shared" si="88"/>
        <v>0</v>
      </c>
      <c r="CB97" s="8">
        <f t="shared" si="88"/>
        <v>0</v>
      </c>
      <c r="CC97" s="8">
        <f t="shared" si="88"/>
        <v>1</v>
      </c>
      <c r="CD97" s="8">
        <f t="shared" si="88"/>
        <v>1</v>
      </c>
      <c r="CE97" s="8">
        <f t="shared" si="88"/>
        <v>1</v>
      </c>
      <c r="CF97" s="8">
        <f t="shared" si="88"/>
        <v>1</v>
      </c>
      <c r="CG97" s="8">
        <f t="shared" si="88"/>
        <v>1</v>
      </c>
      <c r="CH97" s="8">
        <f t="shared" si="88"/>
        <v>0</v>
      </c>
      <c r="CI97" s="8">
        <f t="shared" si="88"/>
        <v>0</v>
      </c>
      <c r="CJ97" s="8">
        <f t="shared" si="88"/>
        <v>0</v>
      </c>
    </row>
    <row r="98" spans="2:88" ht="19.5" customHeight="1" x14ac:dyDescent="0.25">
      <c r="B98" s="1" t="s">
        <v>121</v>
      </c>
      <c r="C98" s="18" t="s">
        <v>33</v>
      </c>
      <c r="D98" s="35">
        <v>13</v>
      </c>
      <c r="E98" s="78" t="s">
        <v>212</v>
      </c>
      <c r="F98" s="35" t="s">
        <v>119</v>
      </c>
      <c r="G98" s="35" t="s">
        <v>119</v>
      </c>
      <c r="H98" s="36" t="s">
        <v>119</v>
      </c>
      <c r="I98" s="35"/>
      <c r="J98" s="36"/>
      <c r="K98" s="35">
        <v>6</v>
      </c>
      <c r="L98" s="35">
        <v>13</v>
      </c>
      <c r="M98" s="35">
        <v>14</v>
      </c>
      <c r="N98" s="35" t="s">
        <v>331</v>
      </c>
      <c r="O98" s="35" t="s">
        <v>330</v>
      </c>
      <c r="P98" s="78" t="s">
        <v>284</v>
      </c>
      <c r="Q98" s="78" t="s">
        <v>284</v>
      </c>
      <c r="R98" s="35">
        <v>6</v>
      </c>
      <c r="S98" s="35" t="s">
        <v>292</v>
      </c>
      <c r="T98" s="35" t="s">
        <v>292</v>
      </c>
      <c r="U98" s="35" t="s">
        <v>284</v>
      </c>
      <c r="V98" s="78">
        <v>14</v>
      </c>
      <c r="W98" s="35" t="s">
        <v>292</v>
      </c>
      <c r="X98" s="35" t="s">
        <v>284</v>
      </c>
      <c r="Y98" s="35" t="s">
        <v>261</v>
      </c>
      <c r="Z98" s="35" t="s">
        <v>261</v>
      </c>
      <c r="AA98" s="35" t="s">
        <v>261</v>
      </c>
      <c r="AB98" s="35" t="s">
        <v>71</v>
      </c>
      <c r="AC98" s="35" t="s">
        <v>5</v>
      </c>
      <c r="AD98" s="35" t="s">
        <v>261</v>
      </c>
      <c r="AE98" s="35">
        <v>14</v>
      </c>
      <c r="AF98" s="35" t="s">
        <v>261</v>
      </c>
      <c r="AG98" s="78" t="s">
        <v>5</v>
      </c>
      <c r="AH98" s="35" t="s">
        <v>284</v>
      </c>
      <c r="AI98" s="35">
        <v>6</v>
      </c>
      <c r="AJ98" s="35">
        <v>6</v>
      </c>
      <c r="AK98" s="35">
        <v>13</v>
      </c>
      <c r="AL98" s="78">
        <v>13</v>
      </c>
      <c r="AM98" s="35"/>
      <c r="AN98" s="35"/>
      <c r="AO98" s="36"/>
      <c r="AP98" s="9">
        <f t="shared" si="83"/>
        <v>10</v>
      </c>
      <c r="AQ98" s="10">
        <f t="shared" si="84"/>
        <v>0</v>
      </c>
      <c r="AR98" s="11">
        <f t="shared" si="85"/>
        <v>2</v>
      </c>
      <c r="AS98" s="8" cm="1">
        <f t="array" ref="AS98">MAX(FREQUENCY(COLUMN(BA98:CJ98),(BA98:CJ98&lt;&gt;1)*COLUMN(BA98:CJ98))-1)</f>
        <v>5</v>
      </c>
      <c r="AT98" s="8">
        <f t="shared" ref="AT98:AT103" si="89">COUNTIF(K98:AO98,"6"&amp;"*")+COUNTIF(K98:AO98,"6")</f>
        <v>4</v>
      </c>
      <c r="AU98" s="8">
        <f t="shared" ref="AU98:AU103" si="90">COUNTIF(K98:AO98,"14"&amp;"*")+COUNTIF(K98:AO98,"14")</f>
        <v>3</v>
      </c>
      <c r="BA98" s="8">
        <f t="shared" si="86"/>
        <v>1</v>
      </c>
      <c r="BB98" s="8">
        <f t="shared" si="86"/>
        <v>1</v>
      </c>
      <c r="BC98" s="8">
        <f t="shared" si="86"/>
        <v>0</v>
      </c>
      <c r="BD98" s="8">
        <f t="shared" si="86"/>
        <v>0</v>
      </c>
      <c r="BE98" s="8">
        <f t="shared" si="86"/>
        <v>0</v>
      </c>
      <c r="BF98" s="8">
        <f t="shared" si="87"/>
        <v>1</v>
      </c>
      <c r="BG98" s="8">
        <f t="shared" si="87"/>
        <v>1</v>
      </c>
      <c r="BH98" s="8">
        <f t="shared" si="87"/>
        <v>1</v>
      </c>
      <c r="BI98" s="8">
        <f t="shared" si="87"/>
        <v>1</v>
      </c>
      <c r="BJ98" s="8">
        <f t="shared" si="87"/>
        <v>1</v>
      </c>
      <c r="BK98" s="8">
        <f t="shared" si="87"/>
        <v>0</v>
      </c>
      <c r="BL98" s="8">
        <f t="shared" si="87"/>
        <v>0</v>
      </c>
      <c r="BM98" s="8">
        <f t="shared" si="87"/>
        <v>1</v>
      </c>
      <c r="BN98" s="8">
        <f t="shared" si="87"/>
        <v>1</v>
      </c>
      <c r="BO98" s="8">
        <f t="shared" si="87"/>
        <v>1</v>
      </c>
      <c r="BP98" s="8">
        <f t="shared" si="87"/>
        <v>0</v>
      </c>
      <c r="BQ98" s="8">
        <f t="shared" si="87"/>
        <v>1</v>
      </c>
      <c r="BR98" s="8">
        <f t="shared" si="87"/>
        <v>1</v>
      </c>
      <c r="BS98" s="8">
        <f t="shared" si="87"/>
        <v>0</v>
      </c>
      <c r="BT98" s="8">
        <f t="shared" si="87"/>
        <v>0</v>
      </c>
      <c r="BU98" s="8">
        <f t="shared" si="87"/>
        <v>0</v>
      </c>
      <c r="BV98" s="8">
        <f t="shared" si="88"/>
        <v>0</v>
      </c>
      <c r="BW98" s="8">
        <f t="shared" si="88"/>
        <v>1</v>
      </c>
      <c r="BX98" s="8">
        <f t="shared" si="88"/>
        <v>0</v>
      </c>
      <c r="BY98" s="8">
        <f t="shared" si="88"/>
        <v>0</v>
      </c>
      <c r="BZ98" s="8">
        <f t="shared" si="88"/>
        <v>1</v>
      </c>
      <c r="CA98" s="8">
        <f t="shared" si="88"/>
        <v>0</v>
      </c>
      <c r="CB98" s="8">
        <f t="shared" si="88"/>
        <v>0</v>
      </c>
      <c r="CC98" s="8">
        <f t="shared" si="88"/>
        <v>0</v>
      </c>
      <c r="CD98" s="8">
        <f t="shared" si="88"/>
        <v>1</v>
      </c>
      <c r="CE98" s="8">
        <f t="shared" si="88"/>
        <v>1</v>
      </c>
      <c r="CF98" s="8">
        <f t="shared" si="88"/>
        <v>1</v>
      </c>
      <c r="CG98" s="8">
        <f t="shared" si="88"/>
        <v>1</v>
      </c>
      <c r="CH98" s="8">
        <f t="shared" si="88"/>
        <v>0</v>
      </c>
      <c r="CI98" s="8">
        <f t="shared" si="88"/>
        <v>0</v>
      </c>
      <c r="CJ98" s="8">
        <f t="shared" si="88"/>
        <v>0</v>
      </c>
    </row>
    <row r="99" spans="2:88" ht="19.5" customHeight="1" x14ac:dyDescent="0.25">
      <c r="B99" s="1" t="s">
        <v>152</v>
      </c>
      <c r="C99" s="18" t="s">
        <v>39</v>
      </c>
      <c r="D99" s="35" t="s">
        <v>119</v>
      </c>
      <c r="E99" s="35">
        <v>13</v>
      </c>
      <c r="F99" s="78" t="s">
        <v>212</v>
      </c>
      <c r="G99" s="78" t="s">
        <v>212</v>
      </c>
      <c r="H99" s="78" t="s">
        <v>71</v>
      </c>
      <c r="I99" s="34"/>
      <c r="J99" s="36"/>
      <c r="K99" s="35" t="s">
        <v>284</v>
      </c>
      <c r="L99" s="35" t="s">
        <v>284</v>
      </c>
      <c r="M99" s="35" t="s">
        <v>331</v>
      </c>
      <c r="N99" s="78">
        <v>14</v>
      </c>
      <c r="O99" s="35" t="s">
        <v>292</v>
      </c>
      <c r="P99" s="78">
        <v>14</v>
      </c>
      <c r="Q99" s="78" t="s">
        <v>284</v>
      </c>
      <c r="R99" s="35" t="s">
        <v>284</v>
      </c>
      <c r="S99" s="35">
        <v>6</v>
      </c>
      <c r="T99" s="35" t="s">
        <v>212</v>
      </c>
      <c r="U99" s="35" t="s">
        <v>292</v>
      </c>
      <c r="V99" s="35" t="s">
        <v>292</v>
      </c>
      <c r="W99" s="35" t="s">
        <v>284</v>
      </c>
      <c r="X99" s="35" t="s">
        <v>284</v>
      </c>
      <c r="Y99" s="35">
        <v>6</v>
      </c>
      <c r="Z99" s="35">
        <v>14</v>
      </c>
      <c r="AA99" s="78">
        <v>13</v>
      </c>
      <c r="AB99" s="78" t="s">
        <v>72</v>
      </c>
      <c r="AC99" s="35" t="s">
        <v>284</v>
      </c>
      <c r="AD99" s="35" t="s">
        <v>284</v>
      </c>
      <c r="AE99" s="35">
        <v>9</v>
      </c>
      <c r="AF99" s="35">
        <v>6</v>
      </c>
      <c r="AG99" s="78">
        <v>13</v>
      </c>
      <c r="AH99" s="78" t="s">
        <v>78</v>
      </c>
      <c r="AI99" s="35" t="s">
        <v>284</v>
      </c>
      <c r="AJ99" s="35" t="s">
        <v>284</v>
      </c>
      <c r="AK99" s="35">
        <v>6</v>
      </c>
      <c r="AL99" s="35">
        <v>6</v>
      </c>
      <c r="AM99" s="78"/>
      <c r="AN99" s="78"/>
      <c r="AO99" s="78"/>
      <c r="AP99" s="9">
        <f t="shared" si="83"/>
        <v>10</v>
      </c>
      <c r="AQ99" s="10">
        <f t="shared" si="84"/>
        <v>1</v>
      </c>
      <c r="AR99" s="11">
        <f t="shared" si="85"/>
        <v>0</v>
      </c>
      <c r="AS99" s="8" cm="1">
        <f t="array" ref="AS99">MAX(FREQUENCY(COLUMN(BA99:CJ99),(BA99:CJ99&lt;&gt;1)*COLUMN(BA99:CJ99))-1)</f>
        <v>4</v>
      </c>
      <c r="AT99" s="8">
        <f t="shared" si="89"/>
        <v>5</v>
      </c>
      <c r="AU99" s="8">
        <f t="shared" si="90"/>
        <v>3</v>
      </c>
      <c r="BA99" s="8">
        <f t="shared" si="86"/>
        <v>0</v>
      </c>
      <c r="BB99" s="8">
        <f t="shared" si="86"/>
        <v>1</v>
      </c>
      <c r="BC99" s="8">
        <f t="shared" si="86"/>
        <v>1</v>
      </c>
      <c r="BD99" s="8">
        <f t="shared" si="86"/>
        <v>1</v>
      </c>
      <c r="BE99" s="8">
        <f t="shared" si="86"/>
        <v>1</v>
      </c>
      <c r="BF99" s="8">
        <f t="shared" si="87"/>
        <v>0</v>
      </c>
      <c r="BG99" s="8">
        <f t="shared" si="87"/>
        <v>0</v>
      </c>
      <c r="BH99" s="8">
        <f t="shared" si="87"/>
        <v>1</v>
      </c>
      <c r="BI99" s="8">
        <f t="shared" si="87"/>
        <v>1</v>
      </c>
      <c r="BJ99" s="8">
        <f t="shared" si="87"/>
        <v>1</v>
      </c>
      <c r="BK99" s="8">
        <f t="shared" si="87"/>
        <v>1</v>
      </c>
      <c r="BL99" s="8">
        <f t="shared" si="87"/>
        <v>0</v>
      </c>
      <c r="BM99" s="8">
        <f t="shared" si="87"/>
        <v>0</v>
      </c>
      <c r="BN99" s="8">
        <f t="shared" si="87"/>
        <v>1</v>
      </c>
      <c r="BO99" s="8">
        <f t="shared" si="87"/>
        <v>1</v>
      </c>
      <c r="BP99" s="8">
        <f t="shared" si="87"/>
        <v>1</v>
      </c>
      <c r="BQ99" s="8">
        <f t="shared" si="87"/>
        <v>1</v>
      </c>
      <c r="BR99" s="8">
        <f t="shared" si="87"/>
        <v>0</v>
      </c>
      <c r="BS99" s="8">
        <f t="shared" si="87"/>
        <v>0</v>
      </c>
      <c r="BT99" s="8">
        <f t="shared" si="87"/>
        <v>1</v>
      </c>
      <c r="BU99" s="8">
        <f t="shared" si="87"/>
        <v>1</v>
      </c>
      <c r="BV99" s="8">
        <f t="shared" si="88"/>
        <v>1</v>
      </c>
      <c r="BW99" s="8">
        <f t="shared" si="88"/>
        <v>1</v>
      </c>
      <c r="BX99" s="8">
        <f t="shared" si="88"/>
        <v>0</v>
      </c>
      <c r="BY99" s="8">
        <f t="shared" si="88"/>
        <v>0</v>
      </c>
      <c r="BZ99" s="8">
        <f t="shared" si="88"/>
        <v>1</v>
      </c>
      <c r="CA99" s="8">
        <f t="shared" si="88"/>
        <v>1</v>
      </c>
      <c r="CB99" s="8">
        <f t="shared" si="88"/>
        <v>1</v>
      </c>
      <c r="CC99" s="8">
        <f t="shared" si="88"/>
        <v>0</v>
      </c>
      <c r="CD99" s="8">
        <f t="shared" si="88"/>
        <v>0</v>
      </c>
      <c r="CE99" s="8">
        <f t="shared" si="88"/>
        <v>0</v>
      </c>
      <c r="CF99" s="8">
        <f t="shared" si="88"/>
        <v>1</v>
      </c>
      <c r="CG99" s="8">
        <f t="shared" si="88"/>
        <v>1</v>
      </c>
      <c r="CH99" s="8">
        <f t="shared" si="88"/>
        <v>0</v>
      </c>
      <c r="CI99" s="8">
        <f t="shared" si="88"/>
        <v>0</v>
      </c>
      <c r="CJ99" s="8">
        <f t="shared" si="88"/>
        <v>0</v>
      </c>
    </row>
    <row r="100" spans="2:88" ht="19.5" customHeight="1" x14ac:dyDescent="0.25">
      <c r="B100" s="3" t="s">
        <v>37</v>
      </c>
      <c r="C100" s="2" t="s">
        <v>38</v>
      </c>
      <c r="D100" s="78" t="s">
        <v>212</v>
      </c>
      <c r="E100" s="35" t="s">
        <v>78</v>
      </c>
      <c r="F100" s="35" t="s">
        <v>78</v>
      </c>
      <c r="G100" s="35" t="s">
        <v>78</v>
      </c>
      <c r="H100" s="78" t="s">
        <v>212</v>
      </c>
      <c r="I100" s="34"/>
      <c r="J100" s="36"/>
      <c r="K100" s="35">
        <v>14</v>
      </c>
      <c r="L100" s="35">
        <v>14</v>
      </c>
      <c r="M100" s="35" t="s">
        <v>275</v>
      </c>
      <c r="N100" s="35" t="s">
        <v>284</v>
      </c>
      <c r="O100" s="35" t="s">
        <v>284</v>
      </c>
      <c r="P100" s="78">
        <v>13</v>
      </c>
      <c r="Q100" s="78">
        <v>14</v>
      </c>
      <c r="R100" s="78">
        <v>14</v>
      </c>
      <c r="S100" s="78" t="s">
        <v>275</v>
      </c>
      <c r="T100" s="35" t="s">
        <v>284</v>
      </c>
      <c r="U100" s="35" t="s">
        <v>284</v>
      </c>
      <c r="V100" s="35">
        <v>9</v>
      </c>
      <c r="W100" s="35" t="s">
        <v>212</v>
      </c>
      <c r="X100" s="192">
        <v>13</v>
      </c>
      <c r="Y100" s="78">
        <v>14</v>
      </c>
      <c r="Z100" s="35" t="s">
        <v>284</v>
      </c>
      <c r="AA100" s="35" t="s">
        <v>284</v>
      </c>
      <c r="AB100" s="35">
        <v>9</v>
      </c>
      <c r="AC100" s="78">
        <v>13</v>
      </c>
      <c r="AD100" s="35">
        <v>14</v>
      </c>
      <c r="AE100" s="35" t="s">
        <v>364</v>
      </c>
      <c r="AF100" s="35" t="s">
        <v>284</v>
      </c>
      <c r="AG100" s="35" t="s">
        <v>284</v>
      </c>
      <c r="AH100" s="35">
        <v>6</v>
      </c>
      <c r="AI100" s="78" t="s">
        <v>71</v>
      </c>
      <c r="AJ100" s="78">
        <v>13</v>
      </c>
      <c r="AK100" s="78" t="s">
        <v>284</v>
      </c>
      <c r="AL100" s="35" t="s">
        <v>284</v>
      </c>
      <c r="AM100" s="35"/>
      <c r="AN100" s="35"/>
      <c r="AO100" s="78"/>
      <c r="AP100" s="9">
        <f t="shared" si="83"/>
        <v>10</v>
      </c>
      <c r="AQ100" s="10">
        <f t="shared" si="84"/>
        <v>2</v>
      </c>
      <c r="AR100" s="11">
        <f t="shared" si="85"/>
        <v>0</v>
      </c>
      <c r="AS100" s="8" cm="1">
        <f t="array" ref="AS100">MAX(FREQUENCY(COLUMN(BA100:CJ100),(BA100:CJ100&lt;&gt;1)*COLUMN(BA100:CJ100))-1)</f>
        <v>4</v>
      </c>
      <c r="AT100" s="8">
        <f t="shared" si="89"/>
        <v>1</v>
      </c>
      <c r="AU100" s="8">
        <f t="shared" si="90"/>
        <v>6</v>
      </c>
      <c r="BA100" s="8">
        <f t="shared" si="86"/>
        <v>1</v>
      </c>
      <c r="BB100" s="8">
        <f t="shared" si="86"/>
        <v>0</v>
      </c>
      <c r="BC100" s="8">
        <f t="shared" si="86"/>
        <v>0</v>
      </c>
      <c r="BD100" s="8">
        <f t="shared" si="86"/>
        <v>0</v>
      </c>
      <c r="BE100" s="8">
        <f t="shared" si="86"/>
        <v>1</v>
      </c>
      <c r="BF100" s="8">
        <f t="shared" si="87"/>
        <v>1</v>
      </c>
      <c r="BG100" s="8">
        <f t="shared" si="87"/>
        <v>1</v>
      </c>
      <c r="BH100" s="8">
        <f t="shared" si="87"/>
        <v>0</v>
      </c>
      <c r="BI100" s="8">
        <f t="shared" si="87"/>
        <v>0</v>
      </c>
      <c r="BJ100" s="8">
        <f t="shared" si="87"/>
        <v>0</v>
      </c>
      <c r="BK100" s="8">
        <f t="shared" si="87"/>
        <v>1</v>
      </c>
      <c r="BL100" s="8">
        <f t="shared" si="87"/>
        <v>1</v>
      </c>
      <c r="BM100" s="8">
        <f t="shared" si="87"/>
        <v>1</v>
      </c>
      <c r="BN100" s="8">
        <f t="shared" si="87"/>
        <v>0</v>
      </c>
      <c r="BO100" s="8">
        <f t="shared" si="87"/>
        <v>0</v>
      </c>
      <c r="BP100" s="8">
        <f t="shared" si="87"/>
        <v>0</v>
      </c>
      <c r="BQ100" s="8">
        <f t="shared" si="87"/>
        <v>1</v>
      </c>
      <c r="BR100" s="8">
        <f t="shared" si="87"/>
        <v>1</v>
      </c>
      <c r="BS100" s="8">
        <f t="shared" si="87"/>
        <v>1</v>
      </c>
      <c r="BT100" s="8">
        <f t="shared" si="87"/>
        <v>1</v>
      </c>
      <c r="BU100" s="8">
        <f t="shared" si="87"/>
        <v>0</v>
      </c>
      <c r="BV100" s="8">
        <f t="shared" si="88"/>
        <v>0</v>
      </c>
      <c r="BW100" s="8">
        <f t="shared" si="88"/>
        <v>1</v>
      </c>
      <c r="BX100" s="8">
        <f t="shared" si="88"/>
        <v>1</v>
      </c>
      <c r="BY100" s="8">
        <f t="shared" si="88"/>
        <v>1</v>
      </c>
      <c r="BZ100" s="8">
        <f t="shared" si="88"/>
        <v>1</v>
      </c>
      <c r="CA100" s="8">
        <f t="shared" si="88"/>
        <v>0</v>
      </c>
      <c r="CB100" s="8">
        <f t="shared" si="88"/>
        <v>0</v>
      </c>
      <c r="CC100" s="8">
        <f t="shared" si="88"/>
        <v>1</v>
      </c>
      <c r="CD100" s="8">
        <f t="shared" si="88"/>
        <v>1</v>
      </c>
      <c r="CE100" s="8">
        <f t="shared" si="88"/>
        <v>1</v>
      </c>
      <c r="CF100" s="8">
        <f t="shared" si="88"/>
        <v>0</v>
      </c>
      <c r="CG100" s="8">
        <f t="shared" si="88"/>
        <v>0</v>
      </c>
      <c r="CH100" s="8">
        <f t="shared" si="88"/>
        <v>0</v>
      </c>
      <c r="CI100" s="8">
        <f t="shared" si="88"/>
        <v>0</v>
      </c>
      <c r="CJ100" s="8">
        <f t="shared" si="88"/>
        <v>0</v>
      </c>
    </row>
    <row r="101" spans="2:88" ht="19.5" customHeight="1" x14ac:dyDescent="0.25">
      <c r="B101" s="1" t="s">
        <v>165</v>
      </c>
      <c r="C101" s="18" t="s">
        <v>34</v>
      </c>
      <c r="D101" s="35">
        <v>13</v>
      </c>
      <c r="E101" s="78" t="s">
        <v>71</v>
      </c>
      <c r="F101" s="78" t="s">
        <v>71</v>
      </c>
      <c r="G101" s="35" t="s">
        <v>72</v>
      </c>
      <c r="H101" s="35" t="s">
        <v>72</v>
      </c>
      <c r="I101" s="34"/>
      <c r="J101" s="36"/>
      <c r="K101" s="35" t="s">
        <v>332</v>
      </c>
      <c r="L101" s="35" t="s">
        <v>332</v>
      </c>
      <c r="M101" s="35" t="s">
        <v>330</v>
      </c>
      <c r="N101" s="35" t="s">
        <v>330</v>
      </c>
      <c r="O101" s="35" t="s">
        <v>284</v>
      </c>
      <c r="P101" s="78">
        <v>9</v>
      </c>
      <c r="Q101" s="78">
        <v>13</v>
      </c>
      <c r="R101" s="35">
        <v>13</v>
      </c>
      <c r="S101" s="35" t="s">
        <v>332</v>
      </c>
      <c r="T101" s="78">
        <v>14</v>
      </c>
      <c r="U101" s="78">
        <v>14</v>
      </c>
      <c r="V101" s="35" t="s">
        <v>212</v>
      </c>
      <c r="W101" s="35" t="s">
        <v>332</v>
      </c>
      <c r="X101" s="78">
        <v>14</v>
      </c>
      <c r="Y101" s="192">
        <v>13</v>
      </c>
      <c r="Z101" s="78">
        <v>13</v>
      </c>
      <c r="AA101" s="35" t="s">
        <v>332</v>
      </c>
      <c r="AB101" s="35">
        <v>14</v>
      </c>
      <c r="AC101" s="35" t="s">
        <v>284</v>
      </c>
      <c r="AD101" s="78" t="s">
        <v>284</v>
      </c>
      <c r="AE101" s="78" t="s">
        <v>71</v>
      </c>
      <c r="AF101" s="35">
        <v>14</v>
      </c>
      <c r="AG101" s="35">
        <v>14</v>
      </c>
      <c r="AH101" s="35" t="s">
        <v>261</v>
      </c>
      <c r="AI101" s="35" t="s">
        <v>261</v>
      </c>
      <c r="AJ101" s="35" t="s">
        <v>262</v>
      </c>
      <c r="AK101" s="35" t="s">
        <v>262</v>
      </c>
      <c r="AL101" s="78" t="s">
        <v>262</v>
      </c>
      <c r="AM101" s="78"/>
      <c r="AN101" s="35"/>
      <c r="AO101" s="35"/>
      <c r="AP101" s="9">
        <f t="shared" si="83"/>
        <v>10</v>
      </c>
      <c r="AQ101" s="10">
        <f t="shared" si="84"/>
        <v>3</v>
      </c>
      <c r="AR101" s="11">
        <f t="shared" si="85"/>
        <v>0</v>
      </c>
      <c r="AS101" s="8" cm="1">
        <f t="array" ref="AS101">MAX(FREQUENCY(COLUMN(BA101:CJ101),(BA101:CJ101&lt;&gt;1)*COLUMN(BA101:CJ101))-1)</f>
        <v>5</v>
      </c>
      <c r="AT101" s="8">
        <f t="shared" si="89"/>
        <v>0</v>
      </c>
      <c r="AU101" s="8">
        <f t="shared" si="90"/>
        <v>6</v>
      </c>
      <c r="BA101" s="8">
        <f t="shared" si="86"/>
        <v>1</v>
      </c>
      <c r="BB101" s="8">
        <f t="shared" si="86"/>
        <v>1</v>
      </c>
      <c r="BC101" s="8">
        <f t="shared" si="86"/>
        <v>1</v>
      </c>
      <c r="BD101" s="8">
        <f t="shared" si="86"/>
        <v>1</v>
      </c>
      <c r="BE101" s="8">
        <f t="shared" si="86"/>
        <v>1</v>
      </c>
      <c r="BF101" s="8">
        <f t="shared" si="87"/>
        <v>0</v>
      </c>
      <c r="BG101" s="8">
        <f t="shared" si="87"/>
        <v>0</v>
      </c>
      <c r="BH101" s="8">
        <f t="shared" si="87"/>
        <v>1</v>
      </c>
      <c r="BI101" s="8">
        <f t="shared" si="87"/>
        <v>1</v>
      </c>
      <c r="BJ101" s="8">
        <f t="shared" si="87"/>
        <v>0</v>
      </c>
      <c r="BK101" s="8">
        <f t="shared" si="87"/>
        <v>1</v>
      </c>
      <c r="BL101" s="8">
        <f t="shared" si="87"/>
        <v>1</v>
      </c>
      <c r="BM101" s="8">
        <f t="shared" si="87"/>
        <v>1</v>
      </c>
      <c r="BN101" s="8">
        <f t="shared" si="87"/>
        <v>0</v>
      </c>
      <c r="BO101" s="8">
        <f t="shared" si="87"/>
        <v>1</v>
      </c>
      <c r="BP101" s="8">
        <f t="shared" si="87"/>
        <v>1</v>
      </c>
      <c r="BQ101" s="8">
        <f t="shared" si="87"/>
        <v>1</v>
      </c>
      <c r="BR101" s="8">
        <f t="shared" si="87"/>
        <v>0</v>
      </c>
      <c r="BS101" s="8">
        <f t="shared" si="87"/>
        <v>1</v>
      </c>
      <c r="BT101" s="8">
        <f t="shared" si="87"/>
        <v>1</v>
      </c>
      <c r="BU101" s="8">
        <f t="shared" si="87"/>
        <v>1</v>
      </c>
      <c r="BV101" s="8">
        <f t="shared" si="88"/>
        <v>0</v>
      </c>
      <c r="BW101" s="8">
        <f t="shared" si="88"/>
        <v>1</v>
      </c>
      <c r="BX101" s="8">
        <f t="shared" si="88"/>
        <v>0</v>
      </c>
      <c r="BY101" s="8">
        <f t="shared" si="88"/>
        <v>0</v>
      </c>
      <c r="BZ101" s="8">
        <f t="shared" si="88"/>
        <v>1</v>
      </c>
      <c r="CA101" s="8">
        <f t="shared" si="88"/>
        <v>1</v>
      </c>
      <c r="CB101" s="8">
        <f t="shared" si="88"/>
        <v>1</v>
      </c>
      <c r="CC101" s="8">
        <f t="shared" si="88"/>
        <v>0</v>
      </c>
      <c r="CD101" s="8">
        <f t="shared" si="88"/>
        <v>0</v>
      </c>
      <c r="CE101" s="8">
        <f t="shared" si="88"/>
        <v>0</v>
      </c>
      <c r="CF101" s="8">
        <f t="shared" si="88"/>
        <v>0</v>
      </c>
      <c r="CG101" s="8">
        <f t="shared" si="88"/>
        <v>0</v>
      </c>
      <c r="CH101" s="8">
        <f t="shared" si="88"/>
        <v>0</v>
      </c>
      <c r="CI101" s="8">
        <f t="shared" si="88"/>
        <v>0</v>
      </c>
      <c r="CJ101" s="8">
        <f t="shared" si="88"/>
        <v>0</v>
      </c>
    </row>
    <row r="102" spans="2:88" ht="19.5" customHeight="1" x14ac:dyDescent="0.25">
      <c r="B102" s="1" t="s">
        <v>166</v>
      </c>
      <c r="C102" s="18" t="s">
        <v>36</v>
      </c>
      <c r="D102" s="78" t="s">
        <v>71</v>
      </c>
      <c r="E102" s="35">
        <v>13</v>
      </c>
      <c r="F102" s="35" t="s">
        <v>72</v>
      </c>
      <c r="G102" s="35" t="s">
        <v>201</v>
      </c>
      <c r="H102" s="36" t="s">
        <v>119</v>
      </c>
      <c r="I102" s="35"/>
      <c r="J102" s="36"/>
      <c r="K102" s="35" t="s">
        <v>261</v>
      </c>
      <c r="L102" s="35">
        <v>6</v>
      </c>
      <c r="M102" s="35" t="s">
        <v>292</v>
      </c>
      <c r="N102" s="35" t="s">
        <v>292</v>
      </c>
      <c r="O102" s="35">
        <v>14</v>
      </c>
      <c r="P102" s="35" t="s">
        <v>284</v>
      </c>
      <c r="Q102" s="35" t="s">
        <v>284</v>
      </c>
      <c r="R102" s="35" t="s">
        <v>261</v>
      </c>
      <c r="S102" s="35" t="s">
        <v>71</v>
      </c>
      <c r="T102" s="35" t="s">
        <v>71</v>
      </c>
      <c r="U102" s="35" t="s">
        <v>71</v>
      </c>
      <c r="V102" s="35" t="s">
        <v>71</v>
      </c>
      <c r="W102" s="35">
        <v>14</v>
      </c>
      <c r="X102" s="78" t="s">
        <v>5</v>
      </c>
      <c r="Y102" s="78" t="s">
        <v>261</v>
      </c>
      <c r="Z102" s="78">
        <v>6</v>
      </c>
      <c r="AA102" s="35">
        <v>9</v>
      </c>
      <c r="AB102" s="35">
        <v>13</v>
      </c>
      <c r="AC102" s="35" t="s">
        <v>261</v>
      </c>
      <c r="AD102" s="35" t="s">
        <v>284</v>
      </c>
      <c r="AE102" s="35" t="s">
        <v>284</v>
      </c>
      <c r="AF102" s="78" t="s">
        <v>261</v>
      </c>
      <c r="AG102" s="35">
        <v>6</v>
      </c>
      <c r="AH102" s="35">
        <v>13</v>
      </c>
      <c r="AI102" s="35" t="s">
        <v>72</v>
      </c>
      <c r="AJ102" s="78">
        <v>14</v>
      </c>
      <c r="AK102" s="78">
        <v>14</v>
      </c>
      <c r="AL102" s="35" t="s">
        <v>284</v>
      </c>
      <c r="AM102" s="35"/>
      <c r="AN102" s="35"/>
      <c r="AO102" s="36"/>
      <c r="AP102" s="9">
        <f t="shared" si="83"/>
        <v>10</v>
      </c>
      <c r="AQ102" s="10">
        <f t="shared" si="84"/>
        <v>0</v>
      </c>
      <c r="AR102" s="11">
        <f t="shared" si="85"/>
        <v>1</v>
      </c>
      <c r="AS102" s="8" cm="1">
        <f t="array" ref="AS102">MAX(FREQUENCY(COLUMN(BA102:CJ102),(BA102:CJ102&lt;&gt;1)*COLUMN(BA102:CJ102))-1)</f>
        <v>5</v>
      </c>
      <c r="AT102" s="8">
        <f t="shared" si="89"/>
        <v>3</v>
      </c>
      <c r="AU102" s="8">
        <f t="shared" si="90"/>
        <v>4</v>
      </c>
      <c r="BA102" s="8">
        <f t="shared" si="86"/>
        <v>1</v>
      </c>
      <c r="BB102" s="8">
        <f t="shared" si="86"/>
        <v>1</v>
      </c>
      <c r="BC102" s="8">
        <f t="shared" si="86"/>
        <v>1</v>
      </c>
      <c r="BD102" s="8">
        <f t="shared" si="86"/>
        <v>0</v>
      </c>
      <c r="BE102" s="8">
        <f t="shared" si="86"/>
        <v>0</v>
      </c>
      <c r="BF102" s="8">
        <f t="shared" si="87"/>
        <v>0</v>
      </c>
      <c r="BG102" s="8">
        <f t="shared" si="87"/>
        <v>1</v>
      </c>
      <c r="BH102" s="8">
        <f t="shared" si="87"/>
        <v>1</v>
      </c>
      <c r="BI102" s="8">
        <f t="shared" si="87"/>
        <v>1</v>
      </c>
      <c r="BJ102" s="8">
        <f t="shared" si="87"/>
        <v>1</v>
      </c>
      <c r="BK102" s="8">
        <f t="shared" si="87"/>
        <v>0</v>
      </c>
      <c r="BL102" s="8">
        <f t="shared" si="87"/>
        <v>0</v>
      </c>
      <c r="BM102" s="8">
        <f t="shared" si="87"/>
        <v>0</v>
      </c>
      <c r="BN102" s="8">
        <f t="shared" si="87"/>
        <v>1</v>
      </c>
      <c r="BO102" s="8">
        <f t="shared" si="87"/>
        <v>1</v>
      </c>
      <c r="BP102" s="8">
        <f t="shared" si="87"/>
        <v>1</v>
      </c>
      <c r="BQ102" s="8">
        <f t="shared" si="87"/>
        <v>1</v>
      </c>
      <c r="BR102" s="8">
        <f t="shared" si="87"/>
        <v>1</v>
      </c>
      <c r="BS102" s="8">
        <f t="shared" si="87"/>
        <v>0</v>
      </c>
      <c r="BT102" s="8">
        <f t="shared" si="87"/>
        <v>0</v>
      </c>
      <c r="BU102" s="8">
        <f t="shared" si="87"/>
        <v>1</v>
      </c>
      <c r="BV102" s="8">
        <f t="shared" si="88"/>
        <v>1</v>
      </c>
      <c r="BW102" s="8">
        <f t="shared" si="88"/>
        <v>1</v>
      </c>
      <c r="BX102" s="8">
        <f t="shared" si="88"/>
        <v>0</v>
      </c>
      <c r="BY102" s="8">
        <f t="shared" si="88"/>
        <v>0</v>
      </c>
      <c r="BZ102" s="8">
        <f t="shared" si="88"/>
        <v>0</v>
      </c>
      <c r="CA102" s="8">
        <f t="shared" si="88"/>
        <v>0</v>
      </c>
      <c r="CB102" s="8">
        <f t="shared" si="88"/>
        <v>1</v>
      </c>
      <c r="CC102" s="8">
        <f t="shared" si="88"/>
        <v>1</v>
      </c>
      <c r="CD102" s="8">
        <f t="shared" si="88"/>
        <v>1</v>
      </c>
      <c r="CE102" s="8">
        <f t="shared" si="88"/>
        <v>1</v>
      </c>
      <c r="CF102" s="8">
        <f t="shared" si="88"/>
        <v>1</v>
      </c>
      <c r="CG102" s="8">
        <f t="shared" si="88"/>
        <v>0</v>
      </c>
      <c r="CH102" s="8">
        <f t="shared" si="88"/>
        <v>0</v>
      </c>
      <c r="CI102" s="8">
        <f t="shared" si="88"/>
        <v>0</v>
      </c>
      <c r="CJ102" s="8">
        <f t="shared" si="88"/>
        <v>0</v>
      </c>
    </row>
    <row r="103" spans="2:88" ht="19.5" customHeight="1" x14ac:dyDescent="0.25">
      <c r="B103" s="1" t="s">
        <v>167</v>
      </c>
      <c r="C103" s="18" t="s">
        <v>168</v>
      </c>
      <c r="D103" s="35" t="s">
        <v>72</v>
      </c>
      <c r="E103" s="35" t="s">
        <v>72</v>
      </c>
      <c r="F103" s="35" t="s">
        <v>119</v>
      </c>
      <c r="G103" s="78" t="s">
        <v>71</v>
      </c>
      <c r="H103" s="172" t="s">
        <v>71</v>
      </c>
      <c r="I103" s="35"/>
      <c r="J103" s="36"/>
      <c r="K103" s="35">
        <v>13</v>
      </c>
      <c r="L103" s="35">
        <v>13</v>
      </c>
      <c r="M103" s="35" t="s">
        <v>284</v>
      </c>
      <c r="N103" s="35" t="s">
        <v>284</v>
      </c>
      <c r="O103" s="35">
        <v>13</v>
      </c>
      <c r="P103" s="35">
        <v>13</v>
      </c>
      <c r="Q103" s="35">
        <v>13</v>
      </c>
      <c r="R103" s="35">
        <v>13</v>
      </c>
      <c r="S103" s="35" t="s">
        <v>284</v>
      </c>
      <c r="T103" s="35" t="s">
        <v>284</v>
      </c>
      <c r="U103" s="78">
        <v>13</v>
      </c>
      <c r="V103" s="78">
        <v>13</v>
      </c>
      <c r="W103" s="78">
        <v>13</v>
      </c>
      <c r="X103" s="35">
        <v>13</v>
      </c>
      <c r="Y103" s="35" t="s">
        <v>284</v>
      </c>
      <c r="Z103" s="35" t="s">
        <v>284</v>
      </c>
      <c r="AA103" s="78">
        <v>13</v>
      </c>
      <c r="AB103" s="35">
        <v>13</v>
      </c>
      <c r="AC103" s="35">
        <v>13</v>
      </c>
      <c r="AD103" s="78" t="s">
        <v>284</v>
      </c>
      <c r="AE103" s="78" t="s">
        <v>284</v>
      </c>
      <c r="AF103" s="192">
        <v>13</v>
      </c>
      <c r="AG103" s="192">
        <v>13</v>
      </c>
      <c r="AH103" s="35">
        <v>13</v>
      </c>
      <c r="AI103" s="78">
        <v>13</v>
      </c>
      <c r="AJ103" s="35" t="s">
        <v>284</v>
      </c>
      <c r="AK103" s="35" t="s">
        <v>284</v>
      </c>
      <c r="AL103" s="35">
        <v>13</v>
      </c>
      <c r="AM103" s="35"/>
      <c r="AN103" s="78"/>
      <c r="AO103" s="78"/>
      <c r="AP103" s="9">
        <f t="shared" si="83"/>
        <v>10</v>
      </c>
      <c r="AQ103" s="10">
        <f t="shared" si="84"/>
        <v>0</v>
      </c>
      <c r="AR103" s="11">
        <f t="shared" si="85"/>
        <v>0</v>
      </c>
      <c r="AS103" s="8" cm="1">
        <f t="array" ref="AS103">MAX(FREQUENCY(COLUMN(BA103:CJ103),(BA103:CJ103&lt;&gt;1)*COLUMN(BA103:CJ103))-1)</f>
        <v>4</v>
      </c>
      <c r="AT103" s="8">
        <f t="shared" si="89"/>
        <v>0</v>
      </c>
      <c r="AU103" s="8">
        <f t="shared" si="90"/>
        <v>0</v>
      </c>
      <c r="BA103" s="8">
        <f t="shared" si="86"/>
        <v>1</v>
      </c>
      <c r="BB103" s="8">
        <f t="shared" si="86"/>
        <v>1</v>
      </c>
      <c r="BC103" s="8">
        <f t="shared" si="86"/>
        <v>0</v>
      </c>
      <c r="BD103" s="8">
        <f t="shared" si="86"/>
        <v>1</v>
      </c>
      <c r="BE103" s="8">
        <f t="shared" si="86"/>
        <v>1</v>
      </c>
      <c r="BF103" s="8">
        <f t="shared" si="87"/>
        <v>1</v>
      </c>
      <c r="BG103" s="8">
        <f t="shared" si="87"/>
        <v>1</v>
      </c>
      <c r="BH103" s="8">
        <f t="shared" si="87"/>
        <v>0</v>
      </c>
      <c r="BI103" s="8">
        <f t="shared" si="87"/>
        <v>0</v>
      </c>
      <c r="BJ103" s="8">
        <f t="shared" si="87"/>
        <v>1</v>
      </c>
      <c r="BK103" s="8">
        <f t="shared" si="87"/>
        <v>1</v>
      </c>
      <c r="BL103" s="8">
        <f t="shared" si="87"/>
        <v>1</v>
      </c>
      <c r="BM103" s="8">
        <f t="shared" si="87"/>
        <v>1</v>
      </c>
      <c r="BN103" s="8">
        <f t="shared" si="87"/>
        <v>0</v>
      </c>
      <c r="BO103" s="8">
        <f t="shared" si="87"/>
        <v>0</v>
      </c>
      <c r="BP103" s="8">
        <f t="shared" si="87"/>
        <v>1</v>
      </c>
      <c r="BQ103" s="8">
        <f t="shared" si="87"/>
        <v>1</v>
      </c>
      <c r="BR103" s="8">
        <f t="shared" si="87"/>
        <v>1</v>
      </c>
      <c r="BS103" s="8">
        <f t="shared" si="87"/>
        <v>1</v>
      </c>
      <c r="BT103" s="8">
        <f t="shared" si="87"/>
        <v>0</v>
      </c>
      <c r="BU103" s="8">
        <f t="shared" si="87"/>
        <v>0</v>
      </c>
      <c r="BV103" s="8">
        <f t="shared" si="88"/>
        <v>1</v>
      </c>
      <c r="BW103" s="8">
        <f t="shared" si="88"/>
        <v>1</v>
      </c>
      <c r="BX103" s="8">
        <f t="shared" si="88"/>
        <v>1</v>
      </c>
      <c r="BY103" s="8">
        <f t="shared" si="88"/>
        <v>0</v>
      </c>
      <c r="BZ103" s="8">
        <f t="shared" si="88"/>
        <v>0</v>
      </c>
      <c r="CA103" s="8">
        <f t="shared" si="88"/>
        <v>1</v>
      </c>
      <c r="CB103" s="8">
        <f t="shared" si="88"/>
        <v>1</v>
      </c>
      <c r="CC103" s="8">
        <f t="shared" si="88"/>
        <v>1</v>
      </c>
      <c r="CD103" s="8">
        <f t="shared" si="88"/>
        <v>1</v>
      </c>
      <c r="CE103" s="8">
        <f t="shared" si="88"/>
        <v>0</v>
      </c>
      <c r="CF103" s="8">
        <f t="shared" si="88"/>
        <v>0</v>
      </c>
      <c r="CG103" s="8">
        <f t="shared" si="88"/>
        <v>1</v>
      </c>
      <c r="CH103" s="8">
        <f t="shared" si="88"/>
        <v>0</v>
      </c>
      <c r="CI103" s="8">
        <f t="shared" si="88"/>
        <v>0</v>
      </c>
      <c r="CJ103" s="8">
        <f t="shared" si="88"/>
        <v>0</v>
      </c>
    </row>
    <row r="104" spans="2:88" ht="19.5" hidden="1" customHeight="1" x14ac:dyDescent="0.25">
      <c r="B104" s="70" t="s">
        <v>74</v>
      </c>
      <c r="C104" s="101" t="s">
        <v>153</v>
      </c>
      <c r="D104" s="68"/>
      <c r="E104" s="68"/>
      <c r="F104" s="68"/>
      <c r="G104" s="68"/>
      <c r="H104" s="69"/>
      <c r="I104" s="68"/>
      <c r="J104" s="69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120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9"/>
      <c r="AP104" s="121">
        <f>COUNTIF(K104:AO104,"OFF")</f>
        <v>0</v>
      </c>
      <c r="AQ104" s="122">
        <f>COUNTIF(K104:AN104,"PAID")</f>
        <v>0</v>
      </c>
      <c r="AR104" s="107">
        <f>COUNTIF(K104:AN104,"PL")</f>
        <v>0</v>
      </c>
      <c r="AS104" s="8" cm="1">
        <f t="array" ref="AS104">MAX(FREQUENCY(COLUMN(BA104:CJ104),(BA104:CJ104&lt;&gt;1)*COLUMN(BA104:CJ104))-1)</f>
        <v>0</v>
      </c>
      <c r="BA104" s="8">
        <f t="shared" si="86"/>
        <v>0</v>
      </c>
      <c r="BB104" s="8">
        <f t="shared" si="86"/>
        <v>0</v>
      </c>
      <c r="BC104" s="8">
        <f t="shared" si="86"/>
        <v>0</v>
      </c>
      <c r="BD104" s="8">
        <f t="shared" si="86"/>
        <v>0</v>
      </c>
      <c r="BE104" s="8">
        <f t="shared" si="86"/>
        <v>0</v>
      </c>
      <c r="BF104" s="8">
        <f t="shared" si="87"/>
        <v>0</v>
      </c>
      <c r="BG104" s="8">
        <f t="shared" si="87"/>
        <v>0</v>
      </c>
      <c r="BH104" s="8">
        <f t="shared" si="87"/>
        <v>0</v>
      </c>
      <c r="BI104" s="8">
        <f t="shared" si="87"/>
        <v>0</v>
      </c>
      <c r="BJ104" s="8">
        <f t="shared" si="87"/>
        <v>0</v>
      </c>
      <c r="BK104" s="8">
        <f t="shared" si="87"/>
        <v>0</v>
      </c>
      <c r="BL104" s="8">
        <f t="shared" si="87"/>
        <v>0</v>
      </c>
      <c r="BM104" s="8">
        <f t="shared" si="87"/>
        <v>0</v>
      </c>
      <c r="BN104" s="8">
        <f t="shared" si="87"/>
        <v>0</v>
      </c>
      <c r="BO104" s="8">
        <f t="shared" si="87"/>
        <v>0</v>
      </c>
      <c r="BP104" s="8">
        <f t="shared" si="87"/>
        <v>0</v>
      </c>
      <c r="BQ104" s="8">
        <f t="shared" si="87"/>
        <v>0</v>
      </c>
      <c r="BR104" s="8">
        <f t="shared" si="87"/>
        <v>0</v>
      </c>
      <c r="BS104" s="8">
        <f t="shared" si="87"/>
        <v>0</v>
      </c>
      <c r="BT104" s="8">
        <f t="shared" si="87"/>
        <v>0</v>
      </c>
      <c r="BU104" s="8">
        <f t="shared" si="87"/>
        <v>0</v>
      </c>
      <c r="BV104" s="8">
        <f t="shared" si="88"/>
        <v>0</v>
      </c>
      <c r="BW104" s="8">
        <f t="shared" si="88"/>
        <v>0</v>
      </c>
      <c r="BX104" s="8">
        <f t="shared" si="88"/>
        <v>0</v>
      </c>
      <c r="BY104" s="8">
        <f t="shared" si="88"/>
        <v>0</v>
      </c>
      <c r="BZ104" s="8">
        <f t="shared" si="88"/>
        <v>0</v>
      </c>
      <c r="CA104" s="8">
        <f t="shared" si="88"/>
        <v>0</v>
      </c>
      <c r="CB104" s="8">
        <f t="shared" si="88"/>
        <v>0</v>
      </c>
      <c r="CC104" s="8">
        <f t="shared" si="88"/>
        <v>0</v>
      </c>
      <c r="CD104" s="8">
        <f t="shared" si="88"/>
        <v>0</v>
      </c>
      <c r="CE104" s="8">
        <f t="shared" si="88"/>
        <v>0</v>
      </c>
      <c r="CF104" s="8">
        <f t="shared" si="88"/>
        <v>0</v>
      </c>
      <c r="CG104" s="8">
        <f t="shared" si="88"/>
        <v>0</v>
      </c>
      <c r="CH104" s="8">
        <f t="shared" si="88"/>
        <v>0</v>
      </c>
      <c r="CI104" s="8">
        <f t="shared" si="88"/>
        <v>0</v>
      </c>
      <c r="CJ104" s="8">
        <f t="shared" si="88"/>
        <v>0</v>
      </c>
    </row>
    <row r="105" spans="2:88" ht="19.5" customHeight="1" x14ac:dyDescent="0.25">
      <c r="B105" s="58" t="s">
        <v>164</v>
      </c>
      <c r="C105" s="130" t="s">
        <v>73</v>
      </c>
      <c r="D105" s="41">
        <v>8</v>
      </c>
      <c r="E105" s="41">
        <v>8</v>
      </c>
      <c r="F105" s="41">
        <v>8</v>
      </c>
      <c r="G105" s="41">
        <v>8</v>
      </c>
      <c r="H105" s="42">
        <v>8</v>
      </c>
      <c r="I105" s="41"/>
      <c r="J105" s="42"/>
      <c r="K105" s="68" t="s">
        <v>284</v>
      </c>
      <c r="L105" s="68" t="s">
        <v>284</v>
      </c>
      <c r="M105" s="68">
        <v>10</v>
      </c>
      <c r="N105" s="68" t="s">
        <v>290</v>
      </c>
      <c r="O105" s="68">
        <v>8</v>
      </c>
      <c r="P105" s="68">
        <v>8</v>
      </c>
      <c r="Q105" s="68">
        <v>10</v>
      </c>
      <c r="R105" s="68" t="s">
        <v>284</v>
      </c>
      <c r="S105" s="68" t="s">
        <v>284</v>
      </c>
      <c r="T105" s="68">
        <v>10</v>
      </c>
      <c r="U105" s="68" t="s">
        <v>284</v>
      </c>
      <c r="V105" s="68">
        <v>10</v>
      </c>
      <c r="W105" s="68">
        <v>10</v>
      </c>
      <c r="X105" s="120">
        <v>11</v>
      </c>
      <c r="Y105" s="68" t="s">
        <v>284</v>
      </c>
      <c r="Z105" s="68" t="s">
        <v>284</v>
      </c>
      <c r="AA105" s="68">
        <v>10</v>
      </c>
      <c r="AB105" s="68">
        <v>10</v>
      </c>
      <c r="AC105" s="68">
        <v>10</v>
      </c>
      <c r="AD105" s="68">
        <v>10</v>
      </c>
      <c r="AE105" s="68">
        <v>10</v>
      </c>
      <c r="AF105" s="68" t="s">
        <v>284</v>
      </c>
      <c r="AG105" s="68" t="s">
        <v>284</v>
      </c>
      <c r="AH105" s="68" t="s">
        <v>284</v>
      </c>
      <c r="AI105" s="68">
        <v>10</v>
      </c>
      <c r="AJ105" s="68">
        <v>10</v>
      </c>
      <c r="AK105" s="68">
        <v>9</v>
      </c>
      <c r="AL105" s="68" t="s">
        <v>262</v>
      </c>
      <c r="AM105" s="41"/>
      <c r="AN105" s="41"/>
      <c r="AO105" s="42"/>
      <c r="AP105" s="15">
        <f t="shared" ref="AP105:AP106" si="91">COUNTIF(K105:AO105,"OFF")</f>
        <v>10</v>
      </c>
      <c r="AQ105" s="16">
        <f t="shared" ref="AQ105:AQ106" si="92">COUNTIF(K105:AN105,"PAID")</f>
        <v>1</v>
      </c>
      <c r="AR105" s="17">
        <f t="shared" ref="AR105:AR106" si="93">COUNTIF(K105:AN105,"PL")</f>
        <v>0</v>
      </c>
      <c r="AS105" s="8" cm="1">
        <f t="array" ref="AS105">MAX(FREQUENCY(COLUMN(BA105:CJ105),(BA105:CJ105&lt;&gt;1)*COLUMN(BA105:CJ105))-1)</f>
        <v>5</v>
      </c>
      <c r="BA105" s="8">
        <f t="shared" si="86"/>
        <v>1</v>
      </c>
      <c r="BB105" s="8">
        <f t="shared" si="86"/>
        <v>1</v>
      </c>
      <c r="BC105" s="8">
        <f t="shared" si="86"/>
        <v>1</v>
      </c>
      <c r="BD105" s="8">
        <f t="shared" si="86"/>
        <v>1</v>
      </c>
      <c r="BE105" s="8">
        <f t="shared" si="86"/>
        <v>1</v>
      </c>
      <c r="BF105" s="8">
        <f t="shared" si="87"/>
        <v>0</v>
      </c>
      <c r="BG105" s="8">
        <f t="shared" si="87"/>
        <v>0</v>
      </c>
      <c r="BH105" s="8">
        <f t="shared" si="87"/>
        <v>1</v>
      </c>
      <c r="BI105" s="8">
        <f t="shared" si="87"/>
        <v>1</v>
      </c>
      <c r="BJ105" s="8">
        <f t="shared" si="87"/>
        <v>1</v>
      </c>
      <c r="BK105" s="8">
        <f t="shared" si="87"/>
        <v>1</v>
      </c>
      <c r="BL105" s="8">
        <f t="shared" si="87"/>
        <v>1</v>
      </c>
      <c r="BM105" s="8">
        <f t="shared" si="87"/>
        <v>0</v>
      </c>
      <c r="BN105" s="8">
        <f t="shared" si="87"/>
        <v>0</v>
      </c>
      <c r="BO105" s="8">
        <f t="shared" si="87"/>
        <v>1</v>
      </c>
      <c r="BP105" s="8">
        <f t="shared" si="87"/>
        <v>0</v>
      </c>
      <c r="BQ105" s="8">
        <f t="shared" si="87"/>
        <v>1</v>
      </c>
      <c r="BR105" s="8">
        <f t="shared" si="87"/>
        <v>1</v>
      </c>
      <c r="BS105" s="8">
        <f t="shared" si="87"/>
        <v>1</v>
      </c>
      <c r="BT105" s="8">
        <f t="shared" si="87"/>
        <v>0</v>
      </c>
      <c r="BU105" s="8">
        <f t="shared" si="87"/>
        <v>0</v>
      </c>
      <c r="BV105" s="8">
        <f t="shared" si="88"/>
        <v>1</v>
      </c>
      <c r="BW105" s="8">
        <f t="shared" si="88"/>
        <v>1</v>
      </c>
      <c r="BX105" s="8">
        <f t="shared" si="88"/>
        <v>1</v>
      </c>
      <c r="BY105" s="8">
        <f t="shared" si="88"/>
        <v>1</v>
      </c>
      <c r="BZ105" s="8">
        <f t="shared" si="88"/>
        <v>1</v>
      </c>
      <c r="CA105" s="8">
        <f t="shared" si="88"/>
        <v>0</v>
      </c>
      <c r="CB105" s="8">
        <f t="shared" si="88"/>
        <v>0</v>
      </c>
      <c r="CC105" s="8">
        <f t="shared" si="88"/>
        <v>0</v>
      </c>
      <c r="CD105" s="8">
        <f t="shared" si="88"/>
        <v>1</v>
      </c>
      <c r="CE105" s="8">
        <f t="shared" si="88"/>
        <v>1</v>
      </c>
      <c r="CF105" s="8">
        <f t="shared" si="88"/>
        <v>1</v>
      </c>
      <c r="CG105" s="8">
        <f t="shared" si="88"/>
        <v>0</v>
      </c>
      <c r="CH105" s="8">
        <f t="shared" si="88"/>
        <v>0</v>
      </c>
      <c r="CI105" s="8">
        <f t="shared" si="88"/>
        <v>0</v>
      </c>
      <c r="CJ105" s="8">
        <f t="shared" si="88"/>
        <v>0</v>
      </c>
    </row>
    <row r="106" spans="2:88" ht="19.5" customHeight="1" thickBot="1" x14ac:dyDescent="0.3">
      <c r="B106" s="123" t="s">
        <v>84</v>
      </c>
      <c r="C106" s="124" t="s">
        <v>85</v>
      </c>
      <c r="D106" s="126">
        <v>8</v>
      </c>
      <c r="E106" s="126">
        <v>8</v>
      </c>
      <c r="F106" s="126">
        <v>8</v>
      </c>
      <c r="G106" s="126">
        <v>8</v>
      </c>
      <c r="H106" s="127">
        <v>8</v>
      </c>
      <c r="I106" s="126"/>
      <c r="J106" s="127"/>
      <c r="K106" s="125" t="s">
        <v>284</v>
      </c>
      <c r="L106" s="126" t="s">
        <v>284</v>
      </c>
      <c r="M106" s="126">
        <v>6</v>
      </c>
      <c r="N106" s="126">
        <v>6</v>
      </c>
      <c r="O106" s="126">
        <v>6</v>
      </c>
      <c r="P106" s="126">
        <v>6</v>
      </c>
      <c r="Q106" s="126">
        <v>6</v>
      </c>
      <c r="R106" s="126" t="s">
        <v>284</v>
      </c>
      <c r="S106" s="126" t="s">
        <v>284</v>
      </c>
      <c r="T106" s="126">
        <v>6</v>
      </c>
      <c r="U106" s="126" t="s">
        <v>284</v>
      </c>
      <c r="V106" s="126">
        <v>6</v>
      </c>
      <c r="W106" s="126">
        <v>6</v>
      </c>
      <c r="X106" s="173">
        <v>6</v>
      </c>
      <c r="Y106" s="126" t="s">
        <v>284</v>
      </c>
      <c r="Z106" s="126" t="s">
        <v>284</v>
      </c>
      <c r="AA106" s="126">
        <v>6</v>
      </c>
      <c r="AB106" s="126">
        <v>6</v>
      </c>
      <c r="AC106" s="126">
        <v>6</v>
      </c>
      <c r="AD106" s="126">
        <v>6</v>
      </c>
      <c r="AE106" s="126">
        <v>6</v>
      </c>
      <c r="AF106" s="126" t="s">
        <v>284</v>
      </c>
      <c r="AG106" s="126" t="s">
        <v>284</v>
      </c>
      <c r="AH106" s="126" t="s">
        <v>284</v>
      </c>
      <c r="AI106" s="126" t="s">
        <v>262</v>
      </c>
      <c r="AJ106" s="126" t="s">
        <v>262</v>
      </c>
      <c r="AK106" s="126" t="s">
        <v>262</v>
      </c>
      <c r="AL106" s="126" t="s">
        <v>262</v>
      </c>
      <c r="AM106" s="126"/>
      <c r="AN106" s="126"/>
      <c r="AO106" s="127"/>
      <c r="AP106" s="128">
        <f t="shared" si="91"/>
        <v>10</v>
      </c>
      <c r="AQ106" s="114">
        <f t="shared" si="92"/>
        <v>4</v>
      </c>
      <c r="AR106" s="129">
        <f t="shared" si="93"/>
        <v>0</v>
      </c>
      <c r="AS106" s="8" cm="1">
        <f t="array" ref="AS106">MAX(FREQUENCY(COLUMN(BA106:CJ106),(BA106:CJ106&lt;&gt;1)*COLUMN(BA106:CJ106))-1)</f>
        <v>5</v>
      </c>
      <c r="BA106" s="8">
        <f t="shared" si="86"/>
        <v>1</v>
      </c>
      <c r="BB106" s="8">
        <f t="shared" si="86"/>
        <v>1</v>
      </c>
      <c r="BC106" s="8">
        <f t="shared" si="86"/>
        <v>1</v>
      </c>
      <c r="BD106" s="8">
        <f t="shared" si="86"/>
        <v>1</v>
      </c>
      <c r="BE106" s="8">
        <f t="shared" si="86"/>
        <v>1</v>
      </c>
      <c r="BF106" s="8">
        <f t="shared" si="87"/>
        <v>0</v>
      </c>
      <c r="BG106" s="8">
        <f t="shared" si="87"/>
        <v>0</v>
      </c>
      <c r="BH106" s="8">
        <f t="shared" si="87"/>
        <v>1</v>
      </c>
      <c r="BI106" s="8">
        <f t="shared" si="87"/>
        <v>1</v>
      </c>
      <c r="BJ106" s="8">
        <f t="shared" si="87"/>
        <v>1</v>
      </c>
      <c r="BK106" s="8">
        <f t="shared" si="87"/>
        <v>1</v>
      </c>
      <c r="BL106" s="8">
        <f t="shared" si="87"/>
        <v>1</v>
      </c>
      <c r="BM106" s="8">
        <f t="shared" si="87"/>
        <v>0</v>
      </c>
      <c r="BN106" s="8">
        <f t="shared" si="87"/>
        <v>0</v>
      </c>
      <c r="BO106" s="8">
        <f t="shared" si="87"/>
        <v>1</v>
      </c>
      <c r="BP106" s="8">
        <f t="shared" si="87"/>
        <v>0</v>
      </c>
      <c r="BQ106" s="8">
        <f t="shared" si="87"/>
        <v>1</v>
      </c>
      <c r="BR106" s="8">
        <f t="shared" si="87"/>
        <v>1</v>
      </c>
      <c r="BS106" s="8">
        <f t="shared" si="87"/>
        <v>1</v>
      </c>
      <c r="BT106" s="8">
        <f t="shared" si="87"/>
        <v>0</v>
      </c>
      <c r="BU106" s="8">
        <f t="shared" si="87"/>
        <v>0</v>
      </c>
      <c r="BV106" s="8">
        <f t="shared" si="88"/>
        <v>1</v>
      </c>
      <c r="BW106" s="8">
        <f t="shared" si="88"/>
        <v>1</v>
      </c>
      <c r="BX106" s="8">
        <f t="shared" si="88"/>
        <v>1</v>
      </c>
      <c r="BY106" s="8">
        <f t="shared" si="88"/>
        <v>1</v>
      </c>
      <c r="BZ106" s="8">
        <f t="shared" si="88"/>
        <v>1</v>
      </c>
      <c r="CA106" s="8">
        <f t="shared" si="88"/>
        <v>0</v>
      </c>
      <c r="CB106" s="8">
        <f t="shared" si="88"/>
        <v>0</v>
      </c>
      <c r="CC106" s="8">
        <f t="shared" si="88"/>
        <v>0</v>
      </c>
      <c r="CD106" s="8">
        <f t="shared" si="88"/>
        <v>0</v>
      </c>
      <c r="CE106" s="8">
        <f t="shared" si="88"/>
        <v>0</v>
      </c>
      <c r="CF106" s="8">
        <f t="shared" si="88"/>
        <v>0</v>
      </c>
      <c r="CG106" s="8">
        <f t="shared" si="88"/>
        <v>0</v>
      </c>
      <c r="CH106" s="8">
        <f t="shared" si="88"/>
        <v>0</v>
      </c>
      <c r="CI106" s="8">
        <f t="shared" si="88"/>
        <v>0</v>
      </c>
      <c r="CJ106" s="8">
        <f t="shared" si="88"/>
        <v>0</v>
      </c>
    </row>
  </sheetData>
  <sheetProtection formatCells="0" selectLockedCells="1" selectUnlockedCells="1"/>
  <mergeCells count="9">
    <mergeCell ref="AP95:AP96"/>
    <mergeCell ref="AQ95:AQ96"/>
    <mergeCell ref="AR95:AR96"/>
    <mergeCell ref="AE1:AL1"/>
    <mergeCell ref="D3:H3"/>
    <mergeCell ref="K3:AO3"/>
    <mergeCell ref="AP4:AP5"/>
    <mergeCell ref="AQ4:AQ5"/>
    <mergeCell ref="AR4:AR5"/>
  </mergeCells>
  <phoneticPr fontId="16"/>
  <conditionalFormatting sqref="B2">
    <cfRule type="containsBlanks" dxfId="776" priority="41">
      <formula>LEN(TRIM(B2))=0</formula>
    </cfRule>
  </conditionalFormatting>
  <conditionalFormatting sqref="D6:H28">
    <cfRule type="expression" dxfId="775" priority="23">
      <formula>ISNUMBER(FIND("OFF",D6))</formula>
    </cfRule>
    <cfRule type="cellIs" dxfId="774" priority="24" operator="equal">
      <formula>"Off"</formula>
    </cfRule>
    <cfRule type="cellIs" dxfId="773" priority="25" operator="equal">
      <formula>9</formula>
    </cfRule>
    <cfRule type="cellIs" dxfId="772" priority="26" operator="equal">
      <formula>8</formula>
    </cfRule>
    <cfRule type="cellIs" dxfId="771" priority="27" operator="equal">
      <formula>13</formula>
    </cfRule>
    <cfRule type="containsText" dxfId="770" priority="28" operator="containsText" text="8">
      <formula>NOT(ISERROR(SEARCH("8",D6)))</formula>
    </cfRule>
    <cfRule type="containsText" dxfId="769" priority="29" operator="containsText" text="13">
      <formula>NOT(ISERROR(SEARCH("13",D6)))</formula>
    </cfRule>
    <cfRule type="containsText" dxfId="768" priority="30" operator="containsText" text="PL">
      <formula>NOT(ISERROR(SEARCH("PL",D6)))</formula>
    </cfRule>
    <cfRule type="containsText" dxfId="767" priority="31" operator="containsText" text="PAID">
      <formula>NOT(ISERROR(SEARCH("PAID",D6)))</formula>
    </cfRule>
  </conditionalFormatting>
  <conditionalFormatting sqref="D32:H47">
    <cfRule type="containsText" dxfId="766" priority="21" operator="containsText" text="PL">
      <formula>NOT(ISERROR(SEARCH("PL",D32)))</formula>
    </cfRule>
    <cfRule type="expression" dxfId="765" priority="14">
      <formula>ISNUMBER(FIND("OFF",D32))</formula>
    </cfRule>
    <cfRule type="cellIs" dxfId="764" priority="15" operator="equal">
      <formula>"Off"</formula>
    </cfRule>
    <cfRule type="cellIs" dxfId="763" priority="16" operator="equal">
      <formula>9</formula>
    </cfRule>
    <cfRule type="cellIs" dxfId="762" priority="17" operator="equal">
      <formula>8</formula>
    </cfRule>
    <cfRule type="cellIs" dxfId="761" priority="18" operator="equal">
      <formula>13</formula>
    </cfRule>
    <cfRule type="containsText" dxfId="760" priority="19" operator="containsText" text="8">
      <formula>NOT(ISERROR(SEARCH("8",D32)))</formula>
    </cfRule>
    <cfRule type="containsText" dxfId="759" priority="20" operator="containsText" text="13">
      <formula>NOT(ISERROR(SEARCH("13",D32)))</formula>
    </cfRule>
    <cfRule type="containsText" dxfId="758" priority="22" operator="containsText" text="PAID">
      <formula>NOT(ISERROR(SEARCH("PAID",D32)))</formula>
    </cfRule>
  </conditionalFormatting>
  <conditionalFormatting sqref="D83:H83 K84:AO93">
    <cfRule type="cellIs" dxfId="757" priority="44" operator="greaterThan">
      <formula>1</formula>
    </cfRule>
    <cfRule type="cellIs" dxfId="756" priority="43" operator="lessThan">
      <formula>1</formula>
    </cfRule>
  </conditionalFormatting>
  <conditionalFormatting sqref="D83:H83">
    <cfRule type="cellIs" dxfId="755" priority="42" operator="greaterThan">
      <formula>1</formula>
    </cfRule>
  </conditionalFormatting>
  <conditionalFormatting sqref="D97:H106">
    <cfRule type="containsText" dxfId="754" priority="12" operator="containsText" text="PL">
      <formula>NOT(ISERROR(SEARCH("PL",D97)))</formula>
    </cfRule>
    <cfRule type="containsText" dxfId="753" priority="13" operator="containsText" text="PAID">
      <formula>NOT(ISERROR(SEARCH("PAID",D97)))</formula>
    </cfRule>
    <cfRule type="containsText" dxfId="752" priority="11" operator="containsText" text="13">
      <formula>NOT(ISERROR(SEARCH("13",D97)))</formula>
    </cfRule>
    <cfRule type="expression" dxfId="751" priority="5">
      <formula>ISNUMBER(FIND("OFF",D97))</formula>
    </cfRule>
    <cfRule type="cellIs" dxfId="750" priority="6" operator="equal">
      <formula>"Off"</formula>
    </cfRule>
    <cfRule type="cellIs" dxfId="749" priority="7" operator="equal">
      <formula>9</formula>
    </cfRule>
    <cfRule type="cellIs" dxfId="748" priority="8" operator="equal">
      <formula>8</formula>
    </cfRule>
    <cfRule type="cellIs" dxfId="747" priority="9" operator="equal">
      <formula>13</formula>
    </cfRule>
    <cfRule type="containsText" dxfId="746" priority="10" operator="containsText" text="8">
      <formula>NOT(ISERROR(SEARCH("8",D97)))</formula>
    </cfRule>
  </conditionalFormatting>
  <conditionalFormatting sqref="K97:AL106">
    <cfRule type="containsText" dxfId="745" priority="3" operator="containsText" text="6">
      <formula>NOT(ISERROR(SEARCH("6",K97)))</formula>
    </cfRule>
    <cfRule type="containsText" dxfId="744" priority="68" operator="containsText" text="14">
      <formula>NOT(ISERROR(SEARCH("14",K97)))</formula>
    </cfRule>
  </conditionalFormatting>
  <conditionalFormatting sqref="K4:AO4">
    <cfRule type="containsText" dxfId="743" priority="73" operator="containsText" text="Sat">
      <formula>NOT(ISERROR(SEARCH("Sat",K4)))</formula>
    </cfRule>
    <cfRule type="containsText" dxfId="742" priority="74" operator="containsText" text="Sun">
      <formula>NOT(ISERROR(SEARCH("Sun",K4)))</formula>
    </cfRule>
  </conditionalFormatting>
  <conditionalFormatting sqref="K6:AO48 D29:H31 D48:H48">
    <cfRule type="cellIs" dxfId="741" priority="38" operator="equal">
      <formula>9</formula>
    </cfRule>
    <cfRule type="containsText" dxfId="740" priority="80" operator="containsText" text="PAID">
      <formula>NOT(ISERROR(SEARCH("PAID",D6)))</formula>
    </cfRule>
    <cfRule type="containsText" dxfId="739" priority="79" operator="containsText" text="PL">
      <formula>NOT(ISERROR(SEARCH("PL",D6)))</formula>
    </cfRule>
    <cfRule type="containsText" dxfId="738" priority="78" operator="containsText" text="13">
      <formula>NOT(ISERROR(SEARCH("13",D6)))</formula>
    </cfRule>
    <cfRule type="containsText" dxfId="737" priority="77" operator="containsText" text="8">
      <formula>NOT(ISERROR(SEARCH("8",D6)))</formula>
    </cfRule>
    <cfRule type="containsText" dxfId="736" priority="37" operator="containsText" text="6">
      <formula>NOT(ISERROR(SEARCH("6",D6)))</formula>
    </cfRule>
    <cfRule type="containsText" dxfId="735" priority="76" operator="containsText" text="14">
      <formula>NOT(ISERROR(SEARCH("14",D6)))</formula>
    </cfRule>
    <cfRule type="cellIs" dxfId="734" priority="39" operator="equal">
      <formula>8</formula>
    </cfRule>
    <cfRule type="cellIs" dxfId="733" priority="75" operator="equal">
      <formula>13</formula>
    </cfRule>
  </conditionalFormatting>
  <conditionalFormatting sqref="K6:AO48 K97:AO106">
    <cfRule type="cellIs" dxfId="732" priority="2" operator="equal">
      <formula>"Off"</formula>
    </cfRule>
    <cfRule type="expression" dxfId="731" priority="1">
      <formula>ISNUMBER(FIND("OFF",K6))</formula>
    </cfRule>
  </conditionalFormatting>
  <conditionalFormatting sqref="K49:AO49">
    <cfRule type="cellIs" dxfId="730" priority="52" operator="greaterThan">
      <formula>1</formula>
    </cfRule>
    <cfRule type="cellIs" dxfId="729" priority="53" operator="equal">
      <formula>1</formula>
    </cfRule>
    <cfRule type="cellIs" dxfId="728" priority="63" operator="lessThan">
      <formula>1</formula>
    </cfRule>
  </conditionalFormatting>
  <conditionalFormatting sqref="K51:AO51">
    <cfRule type="cellIs" dxfId="727" priority="62" operator="lessThan">
      <formula>4</formula>
    </cfRule>
    <cfRule type="cellIs" dxfId="726" priority="58" operator="greaterThan">
      <formula>4</formula>
    </cfRule>
    <cfRule type="cellIs" dxfId="725" priority="59" operator="equal">
      <formula>4</formula>
    </cfRule>
  </conditionalFormatting>
  <conditionalFormatting sqref="K54:AO54">
    <cfRule type="cellIs" dxfId="724" priority="60" operator="greaterThan">
      <formula>14</formula>
    </cfRule>
    <cfRule type="cellIs" dxfId="723" priority="57" operator="equal">
      <formula>14</formula>
    </cfRule>
    <cfRule type="cellIs" dxfId="722" priority="61" operator="lessThan">
      <formula>13</formula>
    </cfRule>
  </conditionalFormatting>
  <conditionalFormatting sqref="K56:AO56">
    <cfRule type="cellIs" dxfId="721" priority="56" operator="lessThan">
      <formula>19</formula>
    </cfRule>
    <cfRule type="cellIs" dxfId="720" priority="54" operator="greaterThan">
      <formula>19</formula>
    </cfRule>
    <cfRule type="cellIs" dxfId="719" priority="55" operator="equal">
      <formula>19</formula>
    </cfRule>
  </conditionalFormatting>
  <conditionalFormatting sqref="K59:AO77 K78:AL81">
    <cfRule type="cellIs" dxfId="718" priority="45" operator="lessThan">
      <formula>1</formula>
    </cfRule>
    <cfRule type="cellIs" dxfId="717" priority="46" operator="greaterThan">
      <formula>1</formula>
    </cfRule>
  </conditionalFormatting>
  <conditionalFormatting sqref="K83:AO83">
    <cfRule type="cellIs" dxfId="716" priority="32" operator="greaterThan">
      <formula>0</formula>
    </cfRule>
  </conditionalFormatting>
  <conditionalFormatting sqref="K95:AO95">
    <cfRule type="containsText" dxfId="715" priority="64" operator="containsText" text="Sat">
      <formula>NOT(ISERROR(SEARCH("Sat",K95)))</formula>
    </cfRule>
    <cfRule type="containsText" dxfId="714" priority="65" operator="containsText" text="Sun">
      <formula>NOT(ISERROR(SEARCH("Sun",K95)))</formula>
    </cfRule>
  </conditionalFormatting>
  <conditionalFormatting sqref="K97:AO106">
    <cfRule type="cellIs" dxfId="713" priority="4" operator="equal">
      <formula>9</formula>
    </cfRule>
    <cfRule type="cellIs" dxfId="712" priority="66" operator="equal">
      <formula>8</formula>
    </cfRule>
    <cfRule type="cellIs" dxfId="711" priority="67" operator="equal">
      <formula>13</formula>
    </cfRule>
    <cfRule type="containsText" dxfId="710" priority="69" operator="containsText" text="8">
      <formula>NOT(ISERROR(SEARCH("8",K97)))</formula>
    </cfRule>
    <cfRule type="containsText" dxfId="709" priority="71" operator="containsText" text="PL">
      <formula>NOT(ISERROR(SEARCH("PL",K97)))</formula>
    </cfRule>
    <cfRule type="containsText" dxfId="708" priority="72" operator="containsText" text="PAID">
      <formula>NOT(ISERROR(SEARCH("PAID",K97)))</formula>
    </cfRule>
    <cfRule type="containsText" dxfId="707" priority="70" operator="containsText" text="13">
      <formula>NOT(ISERROR(SEARCH("13",K97)))</formula>
    </cfRule>
  </conditionalFormatting>
  <conditionalFormatting sqref="AP6:AP48">
    <cfRule type="containsBlanks" dxfId="706" priority="47">
      <formula>LEN(TRIM(AP6))=0</formula>
    </cfRule>
    <cfRule type="cellIs" dxfId="705" priority="50" operator="lessThan">
      <formula>10</formula>
    </cfRule>
    <cfRule type="cellIs" dxfId="704" priority="51" operator="greaterThan">
      <formula>10</formula>
    </cfRule>
  </conditionalFormatting>
  <conditionalFormatting sqref="AP97:AP106">
    <cfRule type="cellIs" dxfId="703" priority="49" operator="greaterThan">
      <formula>10</formula>
    </cfRule>
    <cfRule type="cellIs" dxfId="702" priority="48" operator="lessThan">
      <formula>10</formula>
    </cfRule>
  </conditionalFormatting>
  <conditionalFormatting sqref="AS6:AS106">
    <cfRule type="cellIs" dxfId="701" priority="40" operator="greaterThan">
      <formula>5</formula>
    </cfRule>
  </conditionalFormatting>
  <conditionalFormatting sqref="AT6:AT28">
    <cfRule type="top10" dxfId="700" priority="36" rank="5"/>
  </conditionalFormatting>
  <conditionalFormatting sqref="AU6:AU28">
    <cfRule type="top10" dxfId="699" priority="35" rank="5"/>
  </conditionalFormatting>
  <conditionalFormatting sqref="AV6:AV28">
    <cfRule type="top10" dxfId="698" priority="34" rank="1"/>
  </conditionalFormatting>
  <conditionalFormatting sqref="AW6:AZ29">
    <cfRule type="top10" dxfId="697" priority="33" bottom="1" rank="5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6CA6-1568-468E-BF21-3A7AA6CA017D}">
  <sheetPr codeName="Sheet3"/>
  <dimension ref="A1:CN123"/>
  <sheetViews>
    <sheetView zoomScale="55" zoomScaleNormal="55" workbookViewId="0">
      <pane xSplit="3" ySplit="5" topLeftCell="W35" activePane="bottomRight" state="frozen"/>
      <selection pane="topRight" activeCell="J20" sqref="J20"/>
      <selection pane="bottomLeft" activeCell="J20" sqref="J20"/>
      <selection pane="bottomRight" activeCell="AH111" sqref="AH111"/>
    </sheetView>
  </sheetViews>
  <sheetFormatPr defaultColWidth="8.5546875" defaultRowHeight="16.2" outlineLevelRow="1" outlineLevelCol="1" x14ac:dyDescent="0.25"/>
  <cols>
    <col min="1" max="1" width="8.5546875" style="8"/>
    <col min="2" max="2" width="28.44140625" style="8" customWidth="1"/>
    <col min="3" max="3" width="16.5546875" style="8" customWidth="1"/>
    <col min="4" max="8" width="9.5546875" style="8" hidden="1" customWidth="1" outlineLevel="1"/>
    <col min="9" max="9" width="81.44140625" style="8" hidden="1" customWidth="1" outlineLevel="1"/>
    <col min="10" max="10" width="27.44140625" style="8" hidden="1" customWidth="1" outlineLevel="1"/>
    <col min="11" max="11" width="9.5546875" style="8" customWidth="1" collapsed="1"/>
    <col min="12" max="33" width="9.5546875" style="8" customWidth="1"/>
    <col min="34" max="34" width="15.44140625" style="8" bestFit="1" customWidth="1"/>
    <col min="35" max="40" width="9.5546875" style="8" customWidth="1"/>
    <col min="41" max="41" width="9.5546875" style="8" customWidth="1" outlineLevel="1"/>
    <col min="42" max="44" width="8.5546875" style="8"/>
    <col min="45" max="45" width="13.5546875" style="8" hidden="1" customWidth="1" outlineLevel="1"/>
    <col min="46" max="88" width="8.5546875" style="8" hidden="1" customWidth="1" outlineLevel="1"/>
    <col min="89" max="89" width="8.5546875" style="8" customWidth="1" collapsed="1"/>
    <col min="91" max="91" width="8.5546875" style="8"/>
    <col min="92" max="92" width="8.5546875" style="71"/>
    <col min="93" max="16384" width="8.5546875" style="8"/>
  </cols>
  <sheetData>
    <row r="1" spans="1:88" ht="82.5" customHeight="1" x14ac:dyDescent="0.25">
      <c r="B1" s="50">
        <v>2025</v>
      </c>
      <c r="C1" s="65" t="s">
        <v>0</v>
      </c>
      <c r="K1" s="344" t="s">
        <v>342</v>
      </c>
      <c r="L1" s="344"/>
      <c r="M1" s="344"/>
      <c r="N1" s="344"/>
      <c r="AE1" s="345" t="s">
        <v>343</v>
      </c>
      <c r="AF1" s="346"/>
      <c r="AG1" s="346"/>
      <c r="AH1" s="346"/>
      <c r="AI1" s="346"/>
      <c r="AJ1" s="346"/>
      <c r="AK1" s="346"/>
      <c r="AL1" s="346"/>
      <c r="AM1" s="346"/>
      <c r="AN1" s="346"/>
      <c r="AO1" s="346"/>
    </row>
    <row r="2" spans="1:88" ht="27" thickBot="1" x14ac:dyDescent="0.3">
      <c r="B2" s="51">
        <v>3</v>
      </c>
      <c r="C2" s="64" t="s">
        <v>1</v>
      </c>
      <c r="D2" s="45">
        <f>IFERROR(WEEKNUM(D5)-1,"")</f>
        <v>8</v>
      </c>
      <c r="E2" s="45">
        <f t="shared" ref="E2:H2" si="0">IFERROR(WEEKNUM(E5)-1,"")</f>
        <v>8</v>
      </c>
      <c r="F2" s="45">
        <f t="shared" si="0"/>
        <v>8</v>
      </c>
      <c r="G2" s="45">
        <f t="shared" si="0"/>
        <v>8</v>
      </c>
      <c r="H2" s="45">
        <f t="shared" si="0"/>
        <v>8</v>
      </c>
      <c r="I2" s="45"/>
      <c r="J2" s="45"/>
      <c r="K2" s="63">
        <f>IFERROR(WEEKNUM(K5),"")</f>
        <v>9</v>
      </c>
      <c r="L2" s="63">
        <f t="shared" ref="L2:AO2" si="1">IFERROR(WEEKNUM(L5),"")</f>
        <v>10</v>
      </c>
      <c r="M2" s="63">
        <f t="shared" si="1"/>
        <v>10</v>
      </c>
      <c r="N2" s="63">
        <f t="shared" si="1"/>
        <v>10</v>
      </c>
      <c r="O2" s="63">
        <f t="shared" si="1"/>
        <v>10</v>
      </c>
      <c r="P2" s="63">
        <f t="shared" si="1"/>
        <v>10</v>
      </c>
      <c r="Q2" s="63">
        <f t="shared" si="1"/>
        <v>10</v>
      </c>
      <c r="R2" s="63">
        <f t="shared" si="1"/>
        <v>10</v>
      </c>
      <c r="S2" s="63">
        <f t="shared" si="1"/>
        <v>11</v>
      </c>
      <c r="T2" s="63">
        <f t="shared" si="1"/>
        <v>11</v>
      </c>
      <c r="U2" s="63">
        <f t="shared" si="1"/>
        <v>11</v>
      </c>
      <c r="V2" s="63">
        <f t="shared" si="1"/>
        <v>11</v>
      </c>
      <c r="W2" s="63">
        <f t="shared" si="1"/>
        <v>11</v>
      </c>
      <c r="X2" s="63">
        <f t="shared" si="1"/>
        <v>11</v>
      </c>
      <c r="Y2" s="63">
        <f t="shared" si="1"/>
        <v>11</v>
      </c>
      <c r="Z2" s="63">
        <f t="shared" si="1"/>
        <v>12</v>
      </c>
      <c r="AA2" s="63">
        <f t="shared" si="1"/>
        <v>12</v>
      </c>
      <c r="AB2" s="63">
        <f t="shared" si="1"/>
        <v>12</v>
      </c>
      <c r="AC2" s="63">
        <f t="shared" si="1"/>
        <v>12</v>
      </c>
      <c r="AD2" s="63">
        <f t="shared" si="1"/>
        <v>12</v>
      </c>
      <c r="AE2" s="63">
        <f t="shared" si="1"/>
        <v>12</v>
      </c>
      <c r="AF2" s="63">
        <f t="shared" si="1"/>
        <v>12</v>
      </c>
      <c r="AG2" s="63">
        <f t="shared" si="1"/>
        <v>13</v>
      </c>
      <c r="AH2" s="63">
        <f t="shared" si="1"/>
        <v>13</v>
      </c>
      <c r="AI2" s="63">
        <f t="shared" si="1"/>
        <v>13</v>
      </c>
      <c r="AJ2" s="63">
        <f t="shared" si="1"/>
        <v>13</v>
      </c>
      <c r="AK2" s="63">
        <f t="shared" si="1"/>
        <v>13</v>
      </c>
      <c r="AL2" s="63">
        <f t="shared" si="1"/>
        <v>13</v>
      </c>
      <c r="AM2" s="63">
        <f t="shared" si="1"/>
        <v>13</v>
      </c>
      <c r="AN2" s="63">
        <f t="shared" si="1"/>
        <v>14</v>
      </c>
      <c r="AO2" s="63">
        <f t="shared" si="1"/>
        <v>14</v>
      </c>
    </row>
    <row r="3" spans="1:88" ht="4.5" hidden="1" customHeight="1" thickBot="1" x14ac:dyDescent="0.3">
      <c r="B3" s="49">
        <f>DATE($B$1,$B$2,1)</f>
        <v>45717</v>
      </c>
      <c r="D3" s="332" t="s">
        <v>2</v>
      </c>
      <c r="E3" s="333"/>
      <c r="F3" s="333"/>
      <c r="G3" s="333"/>
      <c r="H3" s="334"/>
      <c r="I3" s="100"/>
      <c r="J3" s="100"/>
      <c r="K3" s="335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7"/>
      <c r="AP3" s="48"/>
    </row>
    <row r="4" spans="1:88" ht="20.85" customHeight="1" thickBot="1" x14ac:dyDescent="0.3">
      <c r="B4" s="62">
        <f>EOMONTH($B$3,0)</f>
        <v>45747</v>
      </c>
      <c r="D4" s="31" t="str">
        <f t="shared" ref="D4:AO4" si="2">TEXT(WEEKDAY(D5,1),"ddd")</f>
        <v>Mon</v>
      </c>
      <c r="E4" s="32" t="str">
        <f t="shared" si="2"/>
        <v>Tue</v>
      </c>
      <c r="F4" s="32" t="str">
        <f t="shared" si="2"/>
        <v>Wed</v>
      </c>
      <c r="G4" s="32" t="str">
        <f t="shared" si="2"/>
        <v>Thu</v>
      </c>
      <c r="H4" s="33" t="str">
        <f t="shared" si="2"/>
        <v>Fri</v>
      </c>
      <c r="I4" s="32"/>
      <c r="J4" s="32"/>
      <c r="K4" s="23" t="str">
        <f t="shared" si="2"/>
        <v>Sat</v>
      </c>
      <c r="L4" s="108" t="str">
        <f t="shared" si="2"/>
        <v>Sun</v>
      </c>
      <c r="M4" s="24" t="str">
        <f t="shared" si="2"/>
        <v>Mon</v>
      </c>
      <c r="N4" s="24" t="str">
        <f t="shared" si="2"/>
        <v>Tue</v>
      </c>
      <c r="O4" s="24" t="str">
        <f t="shared" si="2"/>
        <v>Wed</v>
      </c>
      <c r="P4" s="24" t="str">
        <f t="shared" si="2"/>
        <v>Thu</v>
      </c>
      <c r="Q4" s="24" t="str">
        <f t="shared" si="2"/>
        <v>Fri</v>
      </c>
      <c r="R4" s="24" t="str">
        <f t="shared" si="2"/>
        <v>Sat</v>
      </c>
      <c r="S4" s="108" t="str">
        <f t="shared" si="2"/>
        <v>Sun</v>
      </c>
      <c r="T4" s="24" t="str">
        <f t="shared" si="2"/>
        <v>Mon</v>
      </c>
      <c r="U4" s="24" t="str">
        <f t="shared" si="2"/>
        <v>Tue</v>
      </c>
      <c r="V4" s="24" t="str">
        <f t="shared" si="2"/>
        <v>Wed</v>
      </c>
      <c r="W4" s="24" t="str">
        <f t="shared" si="2"/>
        <v>Thu</v>
      </c>
      <c r="X4" s="24" t="str">
        <f t="shared" si="2"/>
        <v>Fri</v>
      </c>
      <c r="Y4" s="24" t="str">
        <f t="shared" si="2"/>
        <v>Sat</v>
      </c>
      <c r="Z4" s="108" t="str">
        <f t="shared" si="2"/>
        <v>Sun</v>
      </c>
      <c r="AA4" s="24" t="str">
        <f t="shared" si="2"/>
        <v>Mon</v>
      </c>
      <c r="AB4" s="24" t="str">
        <f t="shared" si="2"/>
        <v>Tue</v>
      </c>
      <c r="AC4" s="24" t="str">
        <f t="shared" si="2"/>
        <v>Wed</v>
      </c>
      <c r="AD4" s="108" t="str">
        <f t="shared" si="2"/>
        <v>Thu</v>
      </c>
      <c r="AE4" s="24" t="str">
        <f t="shared" si="2"/>
        <v>Fri</v>
      </c>
      <c r="AF4" s="24" t="str">
        <f t="shared" si="2"/>
        <v>Sat</v>
      </c>
      <c r="AG4" s="108" t="str">
        <f t="shared" si="2"/>
        <v>Sun</v>
      </c>
      <c r="AH4" s="24" t="str">
        <f t="shared" si="2"/>
        <v>Mon</v>
      </c>
      <c r="AI4" s="24" t="str">
        <f t="shared" si="2"/>
        <v>Tue</v>
      </c>
      <c r="AJ4" s="24" t="str">
        <f t="shared" si="2"/>
        <v>Wed</v>
      </c>
      <c r="AK4" s="24" t="str">
        <f t="shared" si="2"/>
        <v>Thu</v>
      </c>
      <c r="AL4" s="24" t="str">
        <f t="shared" si="2"/>
        <v>Fri</v>
      </c>
      <c r="AM4" s="24" t="str">
        <f t="shared" si="2"/>
        <v>Sat</v>
      </c>
      <c r="AN4" s="108" t="str">
        <f t="shared" si="2"/>
        <v>Sun</v>
      </c>
      <c r="AO4" s="25" t="str">
        <f t="shared" si="2"/>
        <v>Mon</v>
      </c>
      <c r="AP4" s="338" t="s">
        <v>208</v>
      </c>
      <c r="AQ4" s="340" t="s">
        <v>207</v>
      </c>
      <c r="AR4" s="341" t="s">
        <v>5</v>
      </c>
    </row>
    <row r="5" spans="1:88" ht="31.5" customHeight="1" thickBot="1" x14ac:dyDescent="0.3">
      <c r="A5" s="60" t="s">
        <v>169</v>
      </c>
      <c r="B5" s="60" t="s">
        <v>169</v>
      </c>
      <c r="C5" s="118">
        <f>SUBTOTAL(103,C6:C28)</f>
        <v>22</v>
      </c>
      <c r="D5" s="47">
        <f t="shared" ref="D5:G5" si="3">_xlfn.IFS(E5=$B$4,"",E5="","",E5&lt;&gt;$B$4,E5-1)</f>
        <v>45712</v>
      </c>
      <c r="E5" s="47">
        <f t="shared" si="3"/>
        <v>45713</v>
      </c>
      <c r="F5" s="47">
        <f t="shared" si="3"/>
        <v>45714</v>
      </c>
      <c r="G5" s="47">
        <f t="shared" si="3"/>
        <v>45715</v>
      </c>
      <c r="H5" s="47">
        <f>_xlfn.IFS(K5=$B$4,"",K5="","",K5&lt;&gt;$B$4,K5-1)</f>
        <v>45716</v>
      </c>
      <c r="I5" s="102" t="s">
        <v>171</v>
      </c>
      <c r="J5" s="103" t="s">
        <v>172</v>
      </c>
      <c r="K5" s="22">
        <f>B3</f>
        <v>45717</v>
      </c>
      <c r="L5" s="109">
        <f>_xlfn.IFS(K5=$B$4,"",K5="","",K5&lt;&gt;$B$4,K5+1)</f>
        <v>45718</v>
      </c>
      <c r="M5" s="22">
        <f t="shared" ref="M5:AO5" si="4">_xlfn.IFS(L5=$B$4,"",L5="","",L5&lt;&gt;$B$4,L5+1)</f>
        <v>45719</v>
      </c>
      <c r="N5" s="22">
        <f t="shared" si="4"/>
        <v>45720</v>
      </c>
      <c r="O5" s="22">
        <f t="shared" si="4"/>
        <v>45721</v>
      </c>
      <c r="P5" s="22">
        <f t="shared" si="4"/>
        <v>45722</v>
      </c>
      <c r="Q5" s="22">
        <f t="shared" si="4"/>
        <v>45723</v>
      </c>
      <c r="R5" s="22">
        <f t="shared" si="4"/>
        <v>45724</v>
      </c>
      <c r="S5" s="109">
        <f t="shared" si="4"/>
        <v>45725</v>
      </c>
      <c r="T5" s="22">
        <f t="shared" si="4"/>
        <v>45726</v>
      </c>
      <c r="U5" s="22">
        <f t="shared" si="4"/>
        <v>45727</v>
      </c>
      <c r="V5" s="22">
        <f t="shared" si="4"/>
        <v>45728</v>
      </c>
      <c r="W5" s="22">
        <f t="shared" si="4"/>
        <v>45729</v>
      </c>
      <c r="X5" s="22">
        <f t="shared" si="4"/>
        <v>45730</v>
      </c>
      <c r="Y5" s="22">
        <f t="shared" si="4"/>
        <v>45731</v>
      </c>
      <c r="Z5" s="109">
        <f t="shared" si="4"/>
        <v>45732</v>
      </c>
      <c r="AA5" s="22">
        <f t="shared" si="4"/>
        <v>45733</v>
      </c>
      <c r="AB5" s="22">
        <f t="shared" si="4"/>
        <v>45734</v>
      </c>
      <c r="AC5" s="22">
        <f t="shared" si="4"/>
        <v>45735</v>
      </c>
      <c r="AD5" s="109">
        <f t="shared" si="4"/>
        <v>45736</v>
      </c>
      <c r="AE5" s="22">
        <f t="shared" si="4"/>
        <v>45737</v>
      </c>
      <c r="AF5" s="22">
        <f t="shared" si="4"/>
        <v>45738</v>
      </c>
      <c r="AG5" s="109">
        <f t="shared" si="4"/>
        <v>45739</v>
      </c>
      <c r="AH5" s="22">
        <f t="shared" si="4"/>
        <v>45740</v>
      </c>
      <c r="AI5" s="22">
        <f t="shared" si="4"/>
        <v>45741</v>
      </c>
      <c r="AJ5" s="22">
        <f t="shared" si="4"/>
        <v>45742</v>
      </c>
      <c r="AK5" s="22">
        <f t="shared" si="4"/>
        <v>45743</v>
      </c>
      <c r="AL5" s="22">
        <f t="shared" si="4"/>
        <v>45744</v>
      </c>
      <c r="AM5" s="22">
        <f t="shared" si="4"/>
        <v>45745</v>
      </c>
      <c r="AN5" s="109">
        <f t="shared" si="4"/>
        <v>45746</v>
      </c>
      <c r="AO5" s="22">
        <f t="shared" si="4"/>
        <v>45747</v>
      </c>
      <c r="AP5" s="339"/>
      <c r="AQ5" s="329"/>
      <c r="AR5" s="342"/>
      <c r="AS5" s="66" t="s">
        <v>80</v>
      </c>
      <c r="AT5" s="66">
        <v>8</v>
      </c>
      <c r="AU5" s="66">
        <v>13</v>
      </c>
      <c r="AV5" s="66" t="s">
        <v>209</v>
      </c>
      <c r="AW5" s="66" t="s">
        <v>210</v>
      </c>
      <c r="AX5" s="66">
        <v>6</v>
      </c>
      <c r="AY5" s="66">
        <v>14</v>
      </c>
      <c r="AZ5" s="66" t="s">
        <v>317</v>
      </c>
      <c r="BF5" s="8">
        <v>1</v>
      </c>
      <c r="BG5" s="8">
        <v>2</v>
      </c>
      <c r="BH5" s="8">
        <v>3</v>
      </c>
      <c r="BI5" s="8">
        <v>4</v>
      </c>
      <c r="BJ5" s="8">
        <v>5</v>
      </c>
      <c r="BK5" s="8">
        <v>6</v>
      </c>
      <c r="BL5" s="8">
        <v>7</v>
      </c>
      <c r="BM5" s="8">
        <v>8</v>
      </c>
      <c r="BN5" s="8">
        <v>9</v>
      </c>
      <c r="BO5" s="8">
        <v>10</v>
      </c>
      <c r="BP5" s="8">
        <v>11</v>
      </c>
      <c r="BQ5" s="8">
        <v>12</v>
      </c>
      <c r="BR5" s="8">
        <v>13</v>
      </c>
      <c r="BS5" s="8">
        <v>14</v>
      </c>
      <c r="BT5" s="8">
        <v>15</v>
      </c>
      <c r="BU5" s="8">
        <v>16</v>
      </c>
      <c r="BV5" s="8">
        <v>17</v>
      </c>
      <c r="BW5" s="8">
        <v>18</v>
      </c>
      <c r="BX5" s="8">
        <v>19</v>
      </c>
      <c r="BY5" s="8">
        <v>20</v>
      </c>
      <c r="BZ5" s="8">
        <v>21</v>
      </c>
      <c r="CA5" s="8">
        <v>22</v>
      </c>
      <c r="CB5" s="8">
        <v>23</v>
      </c>
      <c r="CC5" s="8">
        <v>24</v>
      </c>
      <c r="CD5" s="8">
        <v>25</v>
      </c>
      <c r="CE5" s="8">
        <v>26</v>
      </c>
      <c r="CF5" s="8">
        <v>27</v>
      </c>
      <c r="CG5" s="8">
        <v>28</v>
      </c>
      <c r="CH5" s="8">
        <v>29</v>
      </c>
      <c r="CI5" s="8">
        <v>30</v>
      </c>
      <c r="CJ5" s="8">
        <v>31</v>
      </c>
    </row>
    <row r="6" spans="1:88" ht="19.5" customHeight="1" x14ac:dyDescent="0.25">
      <c r="B6" s="1" t="s">
        <v>40</v>
      </c>
      <c r="C6" s="2" t="s">
        <v>41</v>
      </c>
      <c r="D6" s="35" t="s">
        <v>261</v>
      </c>
      <c r="E6" s="35" t="s">
        <v>284</v>
      </c>
      <c r="F6" s="35" t="s">
        <v>261</v>
      </c>
      <c r="G6" s="35" t="s">
        <v>13</v>
      </c>
      <c r="H6" s="35" t="s">
        <v>16</v>
      </c>
      <c r="I6" s="53" t="s">
        <v>345</v>
      </c>
      <c r="J6" s="2"/>
      <c r="K6" s="34" t="s">
        <v>310</v>
      </c>
      <c r="L6" s="35" t="s">
        <v>312</v>
      </c>
      <c r="M6" s="35" t="s">
        <v>284</v>
      </c>
      <c r="N6" s="35" t="s">
        <v>284</v>
      </c>
      <c r="O6" s="35" t="s">
        <v>312</v>
      </c>
      <c r="P6" s="35" t="s">
        <v>12</v>
      </c>
      <c r="Q6" s="35" t="s">
        <v>284</v>
      </c>
      <c r="R6" s="35" t="s">
        <v>261</v>
      </c>
      <c r="S6" s="35" t="s">
        <v>15</v>
      </c>
      <c r="T6" s="35" t="s">
        <v>16</v>
      </c>
      <c r="U6" s="35" t="s">
        <v>23</v>
      </c>
      <c r="V6" s="35" t="s">
        <v>284</v>
      </c>
      <c r="W6" s="35" t="s">
        <v>22</v>
      </c>
      <c r="X6" s="35" t="s">
        <v>200</v>
      </c>
      <c r="Y6" s="35" t="s">
        <v>18</v>
      </c>
      <c r="Z6" s="184" t="s">
        <v>28</v>
      </c>
      <c r="AA6" s="35" t="s">
        <v>5</v>
      </c>
      <c r="AB6" s="184" t="s">
        <v>311</v>
      </c>
      <c r="AC6" s="35" t="s">
        <v>261</v>
      </c>
      <c r="AD6" s="35" t="s">
        <v>261</v>
      </c>
      <c r="AE6" s="35" t="s">
        <v>8</v>
      </c>
      <c r="AF6" s="35" t="s">
        <v>16</v>
      </c>
      <c r="AG6" s="184" t="s">
        <v>311</v>
      </c>
      <c r="AH6" s="227" t="s">
        <v>427</v>
      </c>
      <c r="AI6" s="35" t="s">
        <v>261</v>
      </c>
      <c r="AJ6" s="35" t="s">
        <v>284</v>
      </c>
      <c r="AK6" s="35" t="s">
        <v>18</v>
      </c>
      <c r="AL6" s="35" t="s">
        <v>17</v>
      </c>
      <c r="AM6" s="35" t="s">
        <v>13</v>
      </c>
      <c r="AN6" s="35" t="s">
        <v>200</v>
      </c>
      <c r="AO6" s="35" t="s">
        <v>284</v>
      </c>
      <c r="AP6" s="9">
        <f t="shared" ref="AP6:AP47" si="5">COUNTIF(K6:AO6,"OFF")</f>
        <v>10</v>
      </c>
      <c r="AQ6" s="10">
        <f>COUNTIF(K6:AO6,"PAID")</f>
        <v>0</v>
      </c>
      <c r="AR6" s="11">
        <f t="shared" ref="AR6:AR47" si="6">COUNTIF(K6:AO6,"PL")</f>
        <v>1</v>
      </c>
      <c r="AS6" s="8" cm="1">
        <f t="array" ref="AS6">MAX(FREQUENCY(COLUMN(BA6:CJ6),(BA6:CJ6&lt;&gt;1)*COLUMN(BA6:CJ6))-1)</f>
        <v>4</v>
      </c>
      <c r="AT6" s="8">
        <f>COUNTIF(K6:AO6,"8"&amp;"*")+COUNTIF(K6:AO6,"8")</f>
        <v>1</v>
      </c>
      <c r="AU6" s="8">
        <f>COUNTIF(K6:AO6,"13"&amp;"*")+COUNTIF(K6:AO6,"13")</f>
        <v>14</v>
      </c>
      <c r="AV6" s="8">
        <f>COUNTIF(K6:AO6,"13α")+COUNTIF(K6:AO6,"13β")+COUNTIF(K6:AO6,"13γ")+COUNTIF(K6:AO6,"13Δ")+COUNTIF(K6:AO6,"13♤")+COUNTIF(K6:AO6,"13♡")+COUNTIF(K6:AO6,"13♢")+COUNTIF(K6:AO6,"13♧")+COUNTIF(K6:AO6,"13★")+COUNTIF(K6:AO6,"13☆")</f>
        <v>5</v>
      </c>
      <c r="AW6" s="8">
        <f>COUNTIF(K6:AO6,"13A")+COUNTIF(K6:AO6,"13B")</f>
        <v>3</v>
      </c>
      <c r="AX6" s="8">
        <f>COUNTIF(K6:AO6,"6"&amp;"*")+COUNTIF(K6:AO6,"6")</f>
        <v>0</v>
      </c>
      <c r="AY6" s="8">
        <f>COUNTIF(K6:AO6,"14"&amp;"*")+COUNTIF(K6:AO6,"14")</f>
        <v>5</v>
      </c>
      <c r="AZ6" s="8">
        <f>SUM(AX6:AY6)</f>
        <v>5</v>
      </c>
      <c r="BA6" s="8">
        <f t="shared" ref="BA6:BE28" si="7">IF(COUNTIF(D6,"Off")+COUNTIF(D6,"Paid")+COUNTIF(D6,"Pl")+COUNTIF(D6,"PAID")+COUNTIF(D6,"PL")+COUNTIF(D6,"OFF")+COUNTIF(D6,""),0,1)</f>
        <v>0</v>
      </c>
      <c r="BB6" s="8">
        <f t="shared" si="7"/>
        <v>0</v>
      </c>
      <c r="BC6" s="8">
        <f t="shared" si="7"/>
        <v>0</v>
      </c>
      <c r="BD6" s="8">
        <f t="shared" si="7"/>
        <v>1</v>
      </c>
      <c r="BE6" s="8">
        <f t="shared" si="7"/>
        <v>1</v>
      </c>
      <c r="BF6" s="8">
        <f t="shared" ref="BF6:BU21" si="8">IF(COUNTIF(K6,"Off")+COUNTIF(K6,"Paid")+COUNTIF(K6,"Pl")+COUNTIF(K6,"PAID")+COUNTIF(K6,"PL")+COUNTIF(K6,"OFF")+COUNTIF(K6,""),0,1)</f>
        <v>1</v>
      </c>
      <c r="BG6" s="8">
        <f t="shared" si="8"/>
        <v>1</v>
      </c>
      <c r="BH6" s="8">
        <f t="shared" si="8"/>
        <v>0</v>
      </c>
      <c r="BI6" s="8">
        <f t="shared" si="8"/>
        <v>0</v>
      </c>
      <c r="BJ6" s="8">
        <f t="shared" si="8"/>
        <v>1</v>
      </c>
      <c r="BK6" s="8">
        <f t="shared" si="8"/>
        <v>1</v>
      </c>
      <c r="BL6" s="8">
        <f t="shared" si="8"/>
        <v>0</v>
      </c>
      <c r="BM6" s="8">
        <f t="shared" si="8"/>
        <v>0</v>
      </c>
      <c r="BN6" s="8">
        <f t="shared" si="8"/>
        <v>1</v>
      </c>
      <c r="BO6" s="8">
        <f t="shared" si="8"/>
        <v>1</v>
      </c>
      <c r="BP6" s="8">
        <f t="shared" si="8"/>
        <v>1</v>
      </c>
      <c r="BQ6" s="8">
        <f t="shared" si="8"/>
        <v>0</v>
      </c>
      <c r="BR6" s="8">
        <f t="shared" si="8"/>
        <v>1</v>
      </c>
      <c r="BS6" s="8">
        <f t="shared" si="8"/>
        <v>1</v>
      </c>
      <c r="BT6" s="8">
        <f t="shared" si="8"/>
        <v>1</v>
      </c>
      <c r="BU6" s="8">
        <f t="shared" si="8"/>
        <v>1</v>
      </c>
      <c r="BV6" s="8">
        <f t="shared" ref="BV6:CJ22" si="9">IF(COUNTIF(AA6,"Off")+COUNTIF(AA6,"Paid")+COUNTIF(AA6,"Pl")+COUNTIF(AA6,"PAID")+COUNTIF(AA6,"PL")+COUNTIF(AA6,"OFF")+COUNTIF(AA6,""),0,1)</f>
        <v>0</v>
      </c>
      <c r="BW6" s="8">
        <f t="shared" si="9"/>
        <v>1</v>
      </c>
      <c r="BX6" s="8">
        <f t="shared" si="9"/>
        <v>0</v>
      </c>
      <c r="BY6" s="8">
        <f t="shared" si="9"/>
        <v>0</v>
      </c>
      <c r="BZ6" s="8">
        <f t="shared" si="9"/>
        <v>1</v>
      </c>
      <c r="CA6" s="8">
        <f t="shared" si="9"/>
        <v>1</v>
      </c>
      <c r="CB6" s="8">
        <f t="shared" si="9"/>
        <v>1</v>
      </c>
      <c r="CC6" s="8">
        <f t="shared" si="9"/>
        <v>1</v>
      </c>
      <c r="CD6" s="8">
        <f t="shared" si="9"/>
        <v>0</v>
      </c>
      <c r="CE6" s="8">
        <f t="shared" si="9"/>
        <v>0</v>
      </c>
      <c r="CF6" s="8">
        <f t="shared" si="9"/>
        <v>1</v>
      </c>
      <c r="CG6" s="8">
        <f t="shared" si="9"/>
        <v>1</v>
      </c>
      <c r="CH6" s="8">
        <f t="shared" si="9"/>
        <v>1</v>
      </c>
      <c r="CI6" s="8">
        <f t="shared" si="9"/>
        <v>1</v>
      </c>
      <c r="CJ6" s="8">
        <f t="shared" si="9"/>
        <v>0</v>
      </c>
    </row>
    <row r="7" spans="1:88" ht="19.5" customHeight="1" x14ac:dyDescent="0.25">
      <c r="B7" s="1" t="s">
        <v>42</v>
      </c>
      <c r="C7" s="2" t="s">
        <v>43</v>
      </c>
      <c r="D7" s="35" t="s">
        <v>314</v>
      </c>
      <c r="E7" s="35" t="s">
        <v>9</v>
      </c>
      <c r="F7" s="35" t="s">
        <v>310</v>
      </c>
      <c r="G7" s="35" t="s">
        <v>284</v>
      </c>
      <c r="H7" s="35" t="s">
        <v>261</v>
      </c>
      <c r="I7" s="53" t="s">
        <v>346</v>
      </c>
      <c r="J7" s="2"/>
      <c r="K7" s="34" t="s">
        <v>261</v>
      </c>
      <c r="L7" s="35" t="s">
        <v>8</v>
      </c>
      <c r="M7" s="35" t="s">
        <v>314</v>
      </c>
      <c r="N7" s="35" t="s">
        <v>306</v>
      </c>
      <c r="O7" s="35">
        <v>8</v>
      </c>
      <c r="P7" s="35" t="s">
        <v>284</v>
      </c>
      <c r="Q7" s="35" t="s">
        <v>261</v>
      </c>
      <c r="R7" s="35" t="s">
        <v>314</v>
      </c>
      <c r="S7" s="35" t="s">
        <v>316</v>
      </c>
      <c r="T7" s="35" t="s">
        <v>316</v>
      </c>
      <c r="U7" s="35" t="s">
        <v>316</v>
      </c>
      <c r="V7" s="184" t="s">
        <v>23</v>
      </c>
      <c r="W7" s="35" t="s">
        <v>284</v>
      </c>
      <c r="X7" s="35" t="s">
        <v>261</v>
      </c>
      <c r="Y7" s="184" t="s">
        <v>26</v>
      </c>
      <c r="Z7" s="152" t="s">
        <v>14</v>
      </c>
      <c r="AA7" s="190" t="s">
        <v>16</v>
      </c>
      <c r="AB7" s="152" t="s">
        <v>23</v>
      </c>
      <c r="AC7" s="192" t="s">
        <v>400</v>
      </c>
      <c r="AD7" s="35" t="s">
        <v>284</v>
      </c>
      <c r="AE7" s="35" t="s">
        <v>261</v>
      </c>
      <c r="AF7" s="35" t="s">
        <v>17</v>
      </c>
      <c r="AG7" s="184" t="s">
        <v>200</v>
      </c>
      <c r="AH7" s="35" t="s">
        <v>262</v>
      </c>
      <c r="AI7" s="35" t="s">
        <v>13</v>
      </c>
      <c r="AJ7" s="35" t="s">
        <v>25</v>
      </c>
      <c r="AK7" s="35" t="s">
        <v>19</v>
      </c>
      <c r="AL7" s="35" t="s">
        <v>261</v>
      </c>
      <c r="AM7" s="35" t="s">
        <v>284</v>
      </c>
      <c r="AN7" s="35" t="s">
        <v>284</v>
      </c>
      <c r="AO7" s="184" t="s">
        <v>15</v>
      </c>
      <c r="AP7" s="9">
        <f t="shared" si="5"/>
        <v>10</v>
      </c>
      <c r="AQ7" s="10">
        <f t="shared" ref="AQ7:AQ47" si="10">COUNTIF(K7:AO7,"PAID")</f>
        <v>1</v>
      </c>
      <c r="AR7" s="11">
        <f t="shared" si="6"/>
        <v>0</v>
      </c>
      <c r="AS7" s="8">
        <f t="shared" ref="AS7:AS27" si="11">MAX(FREQUENCY(COLUMN(BA7:CJ7),(BA7:CJ7&lt;&gt;1)*COLUMN(BA7:CJ7))-1)</f>
        <v>5</v>
      </c>
      <c r="AT7" s="8">
        <f t="shared" ref="AT7:AT27" si="12">COUNTIF(K7:AO7,"8"&amp;"*")+COUNTIF(K7:AO7,"8")</f>
        <v>3</v>
      </c>
      <c r="AU7" s="8">
        <f t="shared" ref="AU7:AU28" si="13">COUNTIF(K7:AO7,"13"&amp;"*")+COUNTIF(K7:AO7,"13")</f>
        <v>11</v>
      </c>
      <c r="AV7" s="8">
        <f t="shared" ref="AV7:AV28" si="14">COUNTIF(K7:AO7,"13α")+COUNTIF(K7:AO7,"13β")+COUNTIF(K7:AO7,"13γ")+COUNTIF(K7:AO7,"13Δ")+COUNTIF(K7:AO7,"13♤")+COUNTIF(K7:AO7,"13♡")+COUNTIF(K7:AO7,"13♢")+COUNTIF(K7:AO7,"13♧")+COUNTIF(K7:AO7,"13★")+COUNTIF(K7:AO7,"13☆")</f>
        <v>4</v>
      </c>
      <c r="AW7" s="8">
        <f t="shared" ref="AW7:AW28" si="15">COUNTIF(K7:AO7,"13A")+COUNTIF(K7:AO7,"13B")</f>
        <v>2</v>
      </c>
      <c r="AX7" s="8">
        <f t="shared" ref="AX7:AX28" si="16">COUNTIF(K7:AO7,"6"&amp;"*")+COUNTIF(K7:AO7,"6")</f>
        <v>5</v>
      </c>
      <c r="AY7" s="8">
        <f t="shared" ref="AY7:AY28" si="17">COUNTIF(K7:AO7,"14"&amp;"*")+COUNTIF(K7:AO7,"14")</f>
        <v>0</v>
      </c>
      <c r="AZ7" s="8">
        <f t="shared" ref="AZ7:AZ28" si="18">SUM(AX7:AY7)</f>
        <v>5</v>
      </c>
      <c r="BA7" s="8">
        <f t="shared" si="7"/>
        <v>1</v>
      </c>
      <c r="BB7" s="8">
        <f t="shared" si="7"/>
        <v>1</v>
      </c>
      <c r="BC7" s="8">
        <f t="shared" si="7"/>
        <v>1</v>
      </c>
      <c r="BD7" s="8">
        <f t="shared" si="7"/>
        <v>0</v>
      </c>
      <c r="BE7" s="8">
        <f t="shared" si="7"/>
        <v>0</v>
      </c>
      <c r="BF7" s="8">
        <f t="shared" si="8"/>
        <v>0</v>
      </c>
      <c r="BG7" s="8">
        <f t="shared" si="8"/>
        <v>1</v>
      </c>
      <c r="BH7" s="8">
        <f t="shared" si="8"/>
        <v>1</v>
      </c>
      <c r="BI7" s="8">
        <f t="shared" si="8"/>
        <v>1</v>
      </c>
      <c r="BJ7" s="8">
        <f t="shared" si="8"/>
        <v>1</v>
      </c>
      <c r="BK7" s="8">
        <f t="shared" si="8"/>
        <v>0</v>
      </c>
      <c r="BL7" s="8">
        <f t="shared" si="8"/>
        <v>0</v>
      </c>
      <c r="BM7" s="8">
        <f t="shared" si="8"/>
        <v>1</v>
      </c>
      <c r="BN7" s="8">
        <f t="shared" si="8"/>
        <v>1</v>
      </c>
      <c r="BO7" s="8">
        <f t="shared" si="8"/>
        <v>1</v>
      </c>
      <c r="BP7" s="8">
        <f t="shared" si="8"/>
        <v>1</v>
      </c>
      <c r="BQ7" s="8">
        <f t="shared" si="8"/>
        <v>1</v>
      </c>
      <c r="BR7" s="8">
        <f t="shared" si="8"/>
        <v>0</v>
      </c>
      <c r="BS7" s="8">
        <f t="shared" si="8"/>
        <v>0</v>
      </c>
      <c r="BT7" s="8">
        <f t="shared" si="8"/>
        <v>1</v>
      </c>
      <c r="BU7" s="8">
        <f t="shared" si="8"/>
        <v>1</v>
      </c>
      <c r="BV7" s="8">
        <f t="shared" si="9"/>
        <v>1</v>
      </c>
      <c r="BW7" s="8">
        <f t="shared" si="9"/>
        <v>1</v>
      </c>
      <c r="BX7" s="8">
        <f t="shared" si="9"/>
        <v>1</v>
      </c>
      <c r="BY7" s="8">
        <f t="shared" si="9"/>
        <v>0</v>
      </c>
      <c r="BZ7" s="8">
        <f t="shared" si="9"/>
        <v>0</v>
      </c>
      <c r="CA7" s="8">
        <f t="shared" si="9"/>
        <v>1</v>
      </c>
      <c r="CB7" s="8">
        <f t="shared" si="9"/>
        <v>1</v>
      </c>
      <c r="CC7" s="8">
        <f t="shared" si="9"/>
        <v>0</v>
      </c>
      <c r="CD7" s="8">
        <f t="shared" si="9"/>
        <v>1</v>
      </c>
      <c r="CE7" s="8">
        <f t="shared" si="9"/>
        <v>1</v>
      </c>
      <c r="CF7" s="8">
        <f t="shared" si="9"/>
        <v>1</v>
      </c>
      <c r="CG7" s="8">
        <f t="shared" si="9"/>
        <v>0</v>
      </c>
      <c r="CH7" s="8">
        <f t="shared" si="9"/>
        <v>0</v>
      </c>
      <c r="CI7" s="8">
        <f t="shared" si="9"/>
        <v>0</v>
      </c>
      <c r="CJ7" s="8">
        <f t="shared" si="9"/>
        <v>1</v>
      </c>
    </row>
    <row r="8" spans="1:88" ht="19.5" customHeight="1" x14ac:dyDescent="0.25">
      <c r="B8" s="1" t="s">
        <v>44</v>
      </c>
      <c r="C8" s="2" t="s">
        <v>45</v>
      </c>
      <c r="D8" s="35" t="s">
        <v>81</v>
      </c>
      <c r="E8" s="35" t="s">
        <v>316</v>
      </c>
      <c r="F8" s="35" t="s">
        <v>16</v>
      </c>
      <c r="G8" s="35" t="s">
        <v>12</v>
      </c>
      <c r="H8" s="35" t="s">
        <v>23</v>
      </c>
      <c r="I8" s="53"/>
      <c r="J8" s="2"/>
      <c r="K8" s="34" t="s">
        <v>23</v>
      </c>
      <c r="L8" s="35" t="s">
        <v>284</v>
      </c>
      <c r="M8" s="35" t="s">
        <v>284</v>
      </c>
      <c r="N8" s="35" t="s">
        <v>17</v>
      </c>
      <c r="O8" s="35" t="s">
        <v>17</v>
      </c>
      <c r="P8" s="35" t="s">
        <v>13</v>
      </c>
      <c r="Q8" s="35" t="s">
        <v>284</v>
      </c>
      <c r="R8" s="35" t="s">
        <v>284</v>
      </c>
      <c r="S8" s="35" t="s">
        <v>306</v>
      </c>
      <c r="T8" s="35" t="s">
        <v>314</v>
      </c>
      <c r="U8" s="35" t="s">
        <v>314</v>
      </c>
      <c r="V8" s="184" t="s">
        <v>307</v>
      </c>
      <c r="W8" s="35" t="s">
        <v>81</v>
      </c>
      <c r="X8" s="35" t="s">
        <v>261</v>
      </c>
      <c r="Y8" s="35" t="s">
        <v>22</v>
      </c>
      <c r="Z8" s="152" t="s">
        <v>18</v>
      </c>
      <c r="AA8" s="152" t="s">
        <v>12</v>
      </c>
      <c r="AB8" s="35" t="s">
        <v>21</v>
      </c>
      <c r="AC8" s="35" t="s">
        <v>13</v>
      </c>
      <c r="AD8" s="35" t="s">
        <v>284</v>
      </c>
      <c r="AE8" s="35" t="s">
        <v>284</v>
      </c>
      <c r="AF8" s="35" t="s">
        <v>20</v>
      </c>
      <c r="AG8" s="35" t="s">
        <v>261</v>
      </c>
      <c r="AH8" s="35" t="s">
        <v>284</v>
      </c>
      <c r="AI8" s="35" t="s">
        <v>19</v>
      </c>
      <c r="AJ8" s="35" t="s">
        <v>13</v>
      </c>
      <c r="AK8" s="35" t="s">
        <v>16</v>
      </c>
      <c r="AL8" s="35" t="s">
        <v>18</v>
      </c>
      <c r="AM8" s="35" t="s">
        <v>284</v>
      </c>
      <c r="AN8" s="35" t="s">
        <v>315</v>
      </c>
      <c r="AO8" s="184" t="s">
        <v>307</v>
      </c>
      <c r="AP8" s="9">
        <f t="shared" si="5"/>
        <v>10</v>
      </c>
      <c r="AQ8" s="10">
        <f t="shared" si="10"/>
        <v>1</v>
      </c>
      <c r="AR8" s="11">
        <f t="shared" si="6"/>
        <v>0</v>
      </c>
      <c r="AS8" s="8">
        <f t="shared" si="11"/>
        <v>5</v>
      </c>
      <c r="AT8" s="8">
        <f t="shared" si="12"/>
        <v>3</v>
      </c>
      <c r="AU8" s="8">
        <f t="shared" si="13"/>
        <v>14</v>
      </c>
      <c r="AV8" s="8">
        <f t="shared" si="14"/>
        <v>4</v>
      </c>
      <c r="AW8" s="8">
        <f t="shared" si="15"/>
        <v>3</v>
      </c>
      <c r="AX8" s="8">
        <f t="shared" si="16"/>
        <v>3</v>
      </c>
      <c r="AY8" s="8">
        <f t="shared" si="17"/>
        <v>0</v>
      </c>
      <c r="AZ8" s="8">
        <f t="shared" si="18"/>
        <v>3</v>
      </c>
      <c r="BA8" s="8">
        <f t="shared" si="7"/>
        <v>0</v>
      </c>
      <c r="BB8" s="8">
        <f t="shared" si="7"/>
        <v>1</v>
      </c>
      <c r="BC8" s="8">
        <f t="shared" si="7"/>
        <v>1</v>
      </c>
      <c r="BD8" s="8">
        <f t="shared" si="7"/>
        <v>1</v>
      </c>
      <c r="BE8" s="8">
        <f t="shared" si="7"/>
        <v>1</v>
      </c>
      <c r="BF8" s="8">
        <f t="shared" si="8"/>
        <v>1</v>
      </c>
      <c r="BG8" s="8">
        <f t="shared" si="8"/>
        <v>0</v>
      </c>
      <c r="BH8" s="8">
        <f t="shared" si="8"/>
        <v>0</v>
      </c>
      <c r="BI8" s="8">
        <f t="shared" si="8"/>
        <v>1</v>
      </c>
      <c r="BJ8" s="8">
        <f t="shared" si="8"/>
        <v>1</v>
      </c>
      <c r="BK8" s="8">
        <f t="shared" si="8"/>
        <v>1</v>
      </c>
      <c r="BL8" s="8">
        <f t="shared" si="8"/>
        <v>0</v>
      </c>
      <c r="BM8" s="8">
        <f t="shared" si="8"/>
        <v>0</v>
      </c>
      <c r="BN8" s="8">
        <f t="shared" si="8"/>
        <v>1</v>
      </c>
      <c r="BO8" s="8">
        <f t="shared" si="8"/>
        <v>1</v>
      </c>
      <c r="BP8" s="8">
        <f t="shared" si="8"/>
        <v>1</v>
      </c>
      <c r="BQ8" s="8">
        <f t="shared" si="8"/>
        <v>1</v>
      </c>
      <c r="BR8" s="8">
        <f t="shared" si="8"/>
        <v>0</v>
      </c>
      <c r="BS8" s="8">
        <f t="shared" si="8"/>
        <v>0</v>
      </c>
      <c r="BT8" s="8">
        <f t="shared" si="8"/>
        <v>1</v>
      </c>
      <c r="BU8" s="8">
        <f t="shared" si="8"/>
        <v>1</v>
      </c>
      <c r="BV8" s="8">
        <f t="shared" si="9"/>
        <v>1</v>
      </c>
      <c r="BW8" s="8">
        <f t="shared" si="9"/>
        <v>1</v>
      </c>
      <c r="BX8" s="8">
        <f t="shared" si="9"/>
        <v>1</v>
      </c>
      <c r="BY8" s="8">
        <f t="shared" si="9"/>
        <v>0</v>
      </c>
      <c r="BZ8" s="8">
        <f t="shared" si="9"/>
        <v>0</v>
      </c>
      <c r="CA8" s="8">
        <f t="shared" si="9"/>
        <v>1</v>
      </c>
      <c r="CB8" s="8">
        <f t="shared" si="9"/>
        <v>0</v>
      </c>
      <c r="CC8" s="8">
        <f t="shared" si="9"/>
        <v>0</v>
      </c>
      <c r="CD8" s="8">
        <f t="shared" si="9"/>
        <v>1</v>
      </c>
      <c r="CE8" s="8">
        <f t="shared" si="9"/>
        <v>1</v>
      </c>
      <c r="CF8" s="8">
        <f t="shared" si="9"/>
        <v>1</v>
      </c>
      <c r="CG8" s="8">
        <f t="shared" si="9"/>
        <v>1</v>
      </c>
      <c r="CH8" s="8">
        <f t="shared" si="9"/>
        <v>0</v>
      </c>
      <c r="CI8" s="8">
        <f t="shared" si="9"/>
        <v>1</v>
      </c>
      <c r="CJ8" s="8">
        <f t="shared" si="9"/>
        <v>1</v>
      </c>
    </row>
    <row r="9" spans="1:88" ht="19.5" customHeight="1" x14ac:dyDescent="0.25">
      <c r="B9" s="1" t="s">
        <v>46</v>
      </c>
      <c r="C9" s="2" t="s">
        <v>47</v>
      </c>
      <c r="D9" s="35" t="s">
        <v>261</v>
      </c>
      <c r="E9" s="35" t="s">
        <v>314</v>
      </c>
      <c r="F9" s="35" t="s">
        <v>316</v>
      </c>
      <c r="G9" s="35" t="s">
        <v>310</v>
      </c>
      <c r="H9" s="35" t="s">
        <v>261</v>
      </c>
      <c r="I9" s="53"/>
      <c r="J9" s="2"/>
      <c r="K9" s="203" t="s">
        <v>24</v>
      </c>
      <c r="L9" s="35" t="s">
        <v>12</v>
      </c>
      <c r="M9" s="35" t="s">
        <v>16</v>
      </c>
      <c r="N9" s="35" t="s">
        <v>261</v>
      </c>
      <c r="O9" s="35" t="s">
        <v>81</v>
      </c>
      <c r="P9" s="35" t="s">
        <v>306</v>
      </c>
      <c r="Q9" s="35" t="s">
        <v>306</v>
      </c>
      <c r="R9" s="35" t="s">
        <v>306</v>
      </c>
      <c r="S9" s="35" t="s">
        <v>312</v>
      </c>
      <c r="T9" s="35" t="s">
        <v>284</v>
      </c>
      <c r="U9" s="35" t="s">
        <v>284</v>
      </c>
      <c r="V9" s="35" t="s">
        <v>284</v>
      </c>
      <c r="W9" s="184" t="s">
        <v>307</v>
      </c>
      <c r="X9" s="35" t="s">
        <v>316</v>
      </c>
      <c r="Y9" s="35" t="s">
        <v>21</v>
      </c>
      <c r="Z9" s="35" t="s">
        <v>23</v>
      </c>
      <c r="AA9" s="35" t="s">
        <v>284</v>
      </c>
      <c r="AB9" s="35" t="s">
        <v>284</v>
      </c>
      <c r="AC9" s="35" t="s">
        <v>261</v>
      </c>
      <c r="AD9" s="35" t="s">
        <v>261</v>
      </c>
      <c r="AE9" s="35" t="s">
        <v>315</v>
      </c>
      <c r="AF9" s="35" t="s">
        <v>315</v>
      </c>
      <c r="AG9" s="184" t="s">
        <v>314</v>
      </c>
      <c r="AH9" s="35" t="s">
        <v>284</v>
      </c>
      <c r="AI9" s="35" t="s">
        <v>16</v>
      </c>
      <c r="AJ9" s="35" t="s">
        <v>12</v>
      </c>
      <c r="AK9" s="35" t="s">
        <v>261</v>
      </c>
      <c r="AL9" s="184" t="s">
        <v>307</v>
      </c>
      <c r="AM9" s="35" t="s">
        <v>12</v>
      </c>
      <c r="AN9" s="35" t="s">
        <v>23</v>
      </c>
      <c r="AO9" s="35" t="s">
        <v>14</v>
      </c>
      <c r="AP9" s="9">
        <f t="shared" si="5"/>
        <v>10</v>
      </c>
      <c r="AQ9" s="10">
        <f t="shared" si="10"/>
        <v>1</v>
      </c>
      <c r="AR9" s="11">
        <f t="shared" si="6"/>
        <v>0</v>
      </c>
      <c r="AS9" s="8">
        <f t="shared" si="11"/>
        <v>4</v>
      </c>
      <c r="AT9" s="8">
        <f t="shared" si="12"/>
        <v>5</v>
      </c>
      <c r="AU9" s="8">
        <f t="shared" si="13"/>
        <v>10</v>
      </c>
      <c r="AV9" s="8">
        <f t="shared" si="14"/>
        <v>4</v>
      </c>
      <c r="AW9" s="8">
        <f t="shared" si="15"/>
        <v>2</v>
      </c>
      <c r="AX9" s="8">
        <f t="shared" si="16"/>
        <v>4</v>
      </c>
      <c r="AY9" s="8">
        <f t="shared" si="17"/>
        <v>1</v>
      </c>
      <c r="AZ9" s="8">
        <f t="shared" si="18"/>
        <v>5</v>
      </c>
      <c r="BA9" s="8">
        <f t="shared" si="7"/>
        <v>0</v>
      </c>
      <c r="BB9" s="8">
        <f t="shared" si="7"/>
        <v>1</v>
      </c>
      <c r="BC9" s="8">
        <f t="shared" si="7"/>
        <v>1</v>
      </c>
      <c r="BD9" s="8">
        <f t="shared" si="7"/>
        <v>1</v>
      </c>
      <c r="BE9" s="8">
        <f t="shared" si="7"/>
        <v>0</v>
      </c>
      <c r="BF9" s="8">
        <f t="shared" si="8"/>
        <v>1</v>
      </c>
      <c r="BG9" s="8">
        <f t="shared" si="8"/>
        <v>1</v>
      </c>
      <c r="BH9" s="8">
        <f t="shared" si="8"/>
        <v>1</v>
      </c>
      <c r="BI9" s="8">
        <f t="shared" si="8"/>
        <v>0</v>
      </c>
      <c r="BJ9" s="8">
        <f t="shared" si="8"/>
        <v>0</v>
      </c>
      <c r="BK9" s="8">
        <f t="shared" si="8"/>
        <v>1</v>
      </c>
      <c r="BL9" s="8">
        <f t="shared" si="8"/>
        <v>1</v>
      </c>
      <c r="BM9" s="8">
        <f t="shared" si="8"/>
        <v>1</v>
      </c>
      <c r="BN9" s="8">
        <f t="shared" si="8"/>
        <v>1</v>
      </c>
      <c r="BO9" s="8">
        <f t="shared" si="8"/>
        <v>0</v>
      </c>
      <c r="BP9" s="8">
        <f t="shared" si="8"/>
        <v>0</v>
      </c>
      <c r="BQ9" s="8">
        <f t="shared" si="8"/>
        <v>0</v>
      </c>
      <c r="BR9" s="8">
        <f t="shared" si="8"/>
        <v>1</v>
      </c>
      <c r="BS9" s="8">
        <f t="shared" si="8"/>
        <v>1</v>
      </c>
      <c r="BT9" s="8">
        <f t="shared" si="8"/>
        <v>1</v>
      </c>
      <c r="BU9" s="8">
        <f t="shared" si="8"/>
        <v>1</v>
      </c>
      <c r="BV9" s="8">
        <f t="shared" si="9"/>
        <v>0</v>
      </c>
      <c r="BW9" s="8">
        <f t="shared" si="9"/>
        <v>0</v>
      </c>
      <c r="BX9" s="8">
        <f t="shared" si="9"/>
        <v>0</v>
      </c>
      <c r="BY9" s="8">
        <f t="shared" si="9"/>
        <v>0</v>
      </c>
      <c r="BZ9" s="8">
        <f t="shared" si="9"/>
        <v>1</v>
      </c>
      <c r="CA9" s="8">
        <f t="shared" si="9"/>
        <v>1</v>
      </c>
      <c r="CB9" s="8">
        <f t="shared" si="9"/>
        <v>1</v>
      </c>
      <c r="CC9" s="8">
        <f t="shared" si="9"/>
        <v>0</v>
      </c>
      <c r="CD9" s="8">
        <f t="shared" si="9"/>
        <v>1</v>
      </c>
      <c r="CE9" s="8">
        <f t="shared" si="9"/>
        <v>1</v>
      </c>
      <c r="CF9" s="8">
        <f t="shared" si="9"/>
        <v>0</v>
      </c>
      <c r="CG9" s="8">
        <f t="shared" si="9"/>
        <v>1</v>
      </c>
      <c r="CH9" s="8">
        <f t="shared" si="9"/>
        <v>1</v>
      </c>
      <c r="CI9" s="8">
        <f t="shared" si="9"/>
        <v>1</v>
      </c>
      <c r="CJ9" s="8">
        <f t="shared" si="9"/>
        <v>1</v>
      </c>
    </row>
    <row r="10" spans="1:88" ht="19.5" hidden="1" customHeight="1" x14ac:dyDescent="0.25">
      <c r="B10" s="4" t="s">
        <v>48</v>
      </c>
      <c r="C10" s="5" t="s">
        <v>49</v>
      </c>
      <c r="D10" s="38"/>
      <c r="E10" s="38"/>
      <c r="F10" s="38"/>
      <c r="G10" s="38"/>
      <c r="H10" s="38"/>
      <c r="I10" s="53"/>
      <c r="J10" s="2"/>
      <c r="K10" s="37">
        <v>13</v>
      </c>
      <c r="L10" s="38">
        <v>13</v>
      </c>
      <c r="M10" s="38">
        <v>13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75">
        <f t="shared" si="5"/>
        <v>0</v>
      </c>
      <c r="AQ10" s="13">
        <f t="shared" si="10"/>
        <v>0</v>
      </c>
      <c r="AR10" s="14">
        <f t="shared" si="6"/>
        <v>0</v>
      </c>
      <c r="AS10" s="8">
        <f t="shared" si="11"/>
        <v>3</v>
      </c>
      <c r="AT10" s="8">
        <f t="shared" si="12"/>
        <v>0</v>
      </c>
      <c r="AU10" s="8">
        <f t="shared" si="13"/>
        <v>3</v>
      </c>
      <c r="AV10" s="8">
        <f t="shared" si="14"/>
        <v>0</v>
      </c>
      <c r="AW10" s="8">
        <f t="shared" si="15"/>
        <v>0</v>
      </c>
      <c r="AX10" s="8">
        <f t="shared" si="16"/>
        <v>0</v>
      </c>
      <c r="AY10" s="8">
        <f t="shared" si="17"/>
        <v>0</v>
      </c>
      <c r="AZ10" s="8">
        <f t="shared" si="18"/>
        <v>0</v>
      </c>
      <c r="BA10" s="8">
        <f t="shared" si="7"/>
        <v>0</v>
      </c>
      <c r="BB10" s="8">
        <f t="shared" si="7"/>
        <v>0</v>
      </c>
      <c r="BC10" s="8">
        <f t="shared" si="7"/>
        <v>0</v>
      </c>
      <c r="BD10" s="8">
        <f t="shared" si="7"/>
        <v>0</v>
      </c>
      <c r="BE10" s="8">
        <f t="shared" si="7"/>
        <v>0</v>
      </c>
      <c r="BF10" s="8">
        <f t="shared" si="8"/>
        <v>1</v>
      </c>
      <c r="BG10" s="8">
        <f t="shared" si="8"/>
        <v>1</v>
      </c>
      <c r="BH10" s="8">
        <f t="shared" si="8"/>
        <v>1</v>
      </c>
      <c r="BI10" s="8">
        <f t="shared" si="8"/>
        <v>0</v>
      </c>
      <c r="BJ10" s="8">
        <f t="shared" si="8"/>
        <v>0</v>
      </c>
      <c r="BK10" s="8">
        <f t="shared" si="8"/>
        <v>0</v>
      </c>
      <c r="BL10" s="8">
        <f t="shared" si="8"/>
        <v>0</v>
      </c>
      <c r="BM10" s="8">
        <f t="shared" si="8"/>
        <v>0</v>
      </c>
      <c r="BN10" s="8">
        <f t="shared" si="8"/>
        <v>0</v>
      </c>
      <c r="BO10" s="8">
        <f t="shared" si="8"/>
        <v>0</v>
      </c>
      <c r="BP10" s="8">
        <f t="shared" si="8"/>
        <v>0</v>
      </c>
      <c r="BQ10" s="8">
        <f t="shared" si="8"/>
        <v>0</v>
      </c>
      <c r="BR10" s="8">
        <f t="shared" si="8"/>
        <v>0</v>
      </c>
      <c r="BS10" s="8">
        <f t="shared" si="8"/>
        <v>0</v>
      </c>
      <c r="BT10" s="8">
        <f t="shared" si="8"/>
        <v>0</v>
      </c>
      <c r="BU10" s="8">
        <f t="shared" si="8"/>
        <v>0</v>
      </c>
      <c r="BV10" s="8">
        <f t="shared" si="9"/>
        <v>0</v>
      </c>
      <c r="BW10" s="8">
        <f t="shared" si="9"/>
        <v>0</v>
      </c>
      <c r="BX10" s="8">
        <f t="shared" si="9"/>
        <v>0</v>
      </c>
      <c r="BY10" s="8">
        <f t="shared" si="9"/>
        <v>0</v>
      </c>
      <c r="BZ10" s="8">
        <f t="shared" si="9"/>
        <v>0</v>
      </c>
      <c r="CA10" s="8">
        <f t="shared" si="9"/>
        <v>0</v>
      </c>
      <c r="CB10" s="8">
        <f t="shared" si="9"/>
        <v>0</v>
      </c>
      <c r="CC10" s="8">
        <f t="shared" si="9"/>
        <v>0</v>
      </c>
      <c r="CD10" s="8">
        <f t="shared" si="9"/>
        <v>0</v>
      </c>
      <c r="CE10" s="8">
        <f t="shared" si="9"/>
        <v>0</v>
      </c>
      <c r="CF10" s="8">
        <f t="shared" si="9"/>
        <v>0</v>
      </c>
      <c r="CG10" s="8">
        <f t="shared" si="9"/>
        <v>0</v>
      </c>
      <c r="CH10" s="8">
        <f t="shared" si="9"/>
        <v>0</v>
      </c>
      <c r="CI10" s="8">
        <f t="shared" si="9"/>
        <v>0</v>
      </c>
      <c r="CJ10" s="8">
        <f t="shared" si="9"/>
        <v>0</v>
      </c>
    </row>
    <row r="11" spans="1:88" ht="19.5" customHeight="1" x14ac:dyDescent="0.25">
      <c r="B11" s="1" t="s">
        <v>50</v>
      </c>
      <c r="C11" s="2" t="s">
        <v>51</v>
      </c>
      <c r="D11" s="35" t="s">
        <v>9</v>
      </c>
      <c r="E11" s="35" t="s">
        <v>310</v>
      </c>
      <c r="F11" s="35" t="s">
        <v>284</v>
      </c>
      <c r="G11" s="35" t="s">
        <v>261</v>
      </c>
      <c r="H11" s="35" t="s">
        <v>81</v>
      </c>
      <c r="I11" s="53" t="s">
        <v>263</v>
      </c>
      <c r="J11" s="2"/>
      <c r="K11" s="34" t="s">
        <v>314</v>
      </c>
      <c r="L11" s="35" t="s">
        <v>316</v>
      </c>
      <c r="M11" s="35" t="s">
        <v>12</v>
      </c>
      <c r="N11" s="35" t="s">
        <v>12</v>
      </c>
      <c r="O11" s="35" t="s">
        <v>19</v>
      </c>
      <c r="P11" s="35" t="s">
        <v>284</v>
      </c>
      <c r="Q11" s="35" t="s">
        <v>262</v>
      </c>
      <c r="R11" s="35" t="s">
        <v>316</v>
      </c>
      <c r="S11" s="35" t="s">
        <v>16</v>
      </c>
      <c r="T11" s="35" t="s">
        <v>19</v>
      </c>
      <c r="U11" s="35" t="s">
        <v>13</v>
      </c>
      <c r="V11" s="35" t="s">
        <v>284</v>
      </c>
      <c r="W11" s="35" t="s">
        <v>284</v>
      </c>
      <c r="X11" s="184" t="s">
        <v>20</v>
      </c>
      <c r="Y11" s="35" t="s">
        <v>312</v>
      </c>
      <c r="Z11" s="35" t="s">
        <v>284</v>
      </c>
      <c r="AA11" s="35" t="s">
        <v>262</v>
      </c>
      <c r="AB11" s="35" t="s">
        <v>284</v>
      </c>
      <c r="AC11" s="35" t="s">
        <v>307</v>
      </c>
      <c r="AD11" s="35" t="s">
        <v>8</v>
      </c>
      <c r="AE11" s="35" t="s">
        <v>17</v>
      </c>
      <c r="AF11" s="184" t="s">
        <v>19</v>
      </c>
      <c r="AG11" s="35" t="s">
        <v>284</v>
      </c>
      <c r="AH11" s="35" t="s">
        <v>284</v>
      </c>
      <c r="AI11" s="228" t="s">
        <v>429</v>
      </c>
      <c r="AJ11" s="35" t="s">
        <v>22</v>
      </c>
      <c r="AK11" s="35" t="s">
        <v>13</v>
      </c>
      <c r="AL11" s="35" t="s">
        <v>15</v>
      </c>
      <c r="AM11" s="35" t="s">
        <v>284</v>
      </c>
      <c r="AN11" s="35" t="s">
        <v>284</v>
      </c>
      <c r="AO11" s="35" t="s">
        <v>284</v>
      </c>
      <c r="AP11" s="9">
        <f t="shared" si="5"/>
        <v>10</v>
      </c>
      <c r="AQ11" s="10">
        <f t="shared" si="10"/>
        <v>2</v>
      </c>
      <c r="AR11" s="11">
        <f t="shared" si="6"/>
        <v>0</v>
      </c>
      <c r="AS11" s="8">
        <f t="shared" si="11"/>
        <v>5</v>
      </c>
      <c r="AT11" s="8">
        <f t="shared" si="12"/>
        <v>3</v>
      </c>
      <c r="AU11" s="8">
        <f t="shared" si="13"/>
        <v>12</v>
      </c>
      <c r="AV11" s="8">
        <f t="shared" si="14"/>
        <v>5</v>
      </c>
      <c r="AW11" s="8">
        <f t="shared" si="15"/>
        <v>2</v>
      </c>
      <c r="AX11" s="8">
        <f t="shared" si="16"/>
        <v>3</v>
      </c>
      <c r="AY11" s="8">
        <f t="shared" si="17"/>
        <v>1</v>
      </c>
      <c r="AZ11" s="8">
        <f t="shared" si="18"/>
        <v>4</v>
      </c>
      <c r="BA11" s="8">
        <f t="shared" si="7"/>
        <v>1</v>
      </c>
      <c r="BB11" s="8">
        <f t="shared" si="7"/>
        <v>1</v>
      </c>
      <c r="BC11" s="8">
        <f t="shared" si="7"/>
        <v>0</v>
      </c>
      <c r="BD11" s="8">
        <f t="shared" si="7"/>
        <v>0</v>
      </c>
      <c r="BE11" s="8">
        <f t="shared" si="7"/>
        <v>0</v>
      </c>
      <c r="BF11" s="8">
        <f t="shared" si="8"/>
        <v>1</v>
      </c>
      <c r="BG11" s="8">
        <f t="shared" si="8"/>
        <v>1</v>
      </c>
      <c r="BH11" s="8">
        <f t="shared" si="8"/>
        <v>1</v>
      </c>
      <c r="BI11" s="8">
        <f t="shared" si="8"/>
        <v>1</v>
      </c>
      <c r="BJ11" s="8">
        <f t="shared" si="8"/>
        <v>1</v>
      </c>
      <c r="BK11" s="8">
        <f t="shared" si="8"/>
        <v>0</v>
      </c>
      <c r="BL11" s="8">
        <f t="shared" si="8"/>
        <v>0</v>
      </c>
      <c r="BM11" s="8">
        <f t="shared" si="8"/>
        <v>1</v>
      </c>
      <c r="BN11" s="8">
        <f t="shared" si="8"/>
        <v>1</v>
      </c>
      <c r="BO11" s="8">
        <f t="shared" si="8"/>
        <v>1</v>
      </c>
      <c r="BP11" s="8">
        <f t="shared" si="8"/>
        <v>1</v>
      </c>
      <c r="BQ11" s="8">
        <f t="shared" si="8"/>
        <v>0</v>
      </c>
      <c r="BR11" s="8">
        <f t="shared" si="8"/>
        <v>0</v>
      </c>
      <c r="BS11" s="8">
        <f t="shared" si="8"/>
        <v>1</v>
      </c>
      <c r="BT11" s="8">
        <f t="shared" si="8"/>
        <v>1</v>
      </c>
      <c r="BU11" s="8">
        <f t="shared" si="8"/>
        <v>0</v>
      </c>
      <c r="BV11" s="8">
        <f t="shared" si="9"/>
        <v>0</v>
      </c>
      <c r="BW11" s="8">
        <f t="shared" si="9"/>
        <v>0</v>
      </c>
      <c r="BX11" s="8">
        <f t="shared" si="9"/>
        <v>1</v>
      </c>
      <c r="BY11" s="8">
        <f t="shared" si="9"/>
        <v>1</v>
      </c>
      <c r="BZ11" s="8">
        <f t="shared" si="9"/>
        <v>1</v>
      </c>
      <c r="CA11" s="8">
        <f t="shared" si="9"/>
        <v>1</v>
      </c>
      <c r="CB11" s="8">
        <f t="shared" si="9"/>
        <v>0</v>
      </c>
      <c r="CC11" s="8">
        <f t="shared" si="9"/>
        <v>0</v>
      </c>
      <c r="CD11" s="8">
        <f t="shared" si="9"/>
        <v>1</v>
      </c>
      <c r="CE11" s="8">
        <f t="shared" si="9"/>
        <v>1</v>
      </c>
      <c r="CF11" s="8">
        <f t="shared" si="9"/>
        <v>1</v>
      </c>
      <c r="CG11" s="8">
        <f t="shared" si="9"/>
        <v>1</v>
      </c>
      <c r="CH11" s="8">
        <f t="shared" si="9"/>
        <v>0</v>
      </c>
      <c r="CI11" s="8">
        <f t="shared" si="9"/>
        <v>0</v>
      </c>
      <c r="CJ11" s="8">
        <f t="shared" si="9"/>
        <v>0</v>
      </c>
    </row>
    <row r="12" spans="1:88" ht="19.5" customHeight="1" x14ac:dyDescent="0.25">
      <c r="B12" s="1" t="s">
        <v>52</v>
      </c>
      <c r="C12" s="2" t="s">
        <v>53</v>
      </c>
      <c r="D12" s="35" t="s">
        <v>261</v>
      </c>
      <c r="E12" s="35" t="s">
        <v>261</v>
      </c>
      <c r="F12" s="35" t="s">
        <v>9</v>
      </c>
      <c r="G12" s="35" t="s">
        <v>9</v>
      </c>
      <c r="H12" s="35" t="s">
        <v>316</v>
      </c>
      <c r="I12" s="53" t="s">
        <v>347</v>
      </c>
      <c r="J12" s="2"/>
      <c r="K12" s="34" t="s">
        <v>316</v>
      </c>
      <c r="L12" s="35" t="s">
        <v>23</v>
      </c>
      <c r="M12" s="35" t="s">
        <v>284</v>
      </c>
      <c r="N12" s="35" t="s">
        <v>284</v>
      </c>
      <c r="O12" s="35" t="s">
        <v>310</v>
      </c>
      <c r="P12" s="35" t="s">
        <v>310</v>
      </c>
      <c r="Q12" s="35" t="s">
        <v>12</v>
      </c>
      <c r="R12" s="35" t="s">
        <v>22</v>
      </c>
      <c r="S12" s="35" t="s">
        <v>22</v>
      </c>
      <c r="T12" s="35" t="s">
        <v>261</v>
      </c>
      <c r="U12" s="35" t="s">
        <v>261</v>
      </c>
      <c r="V12" s="35" t="s">
        <v>284</v>
      </c>
      <c r="W12" s="35" t="s">
        <v>13</v>
      </c>
      <c r="X12" s="35" t="s">
        <v>18</v>
      </c>
      <c r="Y12" s="35" t="s">
        <v>23</v>
      </c>
      <c r="Z12" s="35" t="s">
        <v>13</v>
      </c>
      <c r="AA12" s="35" t="s">
        <v>18</v>
      </c>
      <c r="AB12" s="35" t="s">
        <v>261</v>
      </c>
      <c r="AC12" s="35" t="s">
        <v>261</v>
      </c>
      <c r="AD12" s="184" t="s">
        <v>314</v>
      </c>
      <c r="AE12" s="35" t="s">
        <v>16</v>
      </c>
      <c r="AF12" s="35" t="s">
        <v>18</v>
      </c>
      <c r="AG12" s="35" t="s">
        <v>17</v>
      </c>
      <c r="AH12" s="35" t="s">
        <v>284</v>
      </c>
      <c r="AI12" s="35" t="s">
        <v>284</v>
      </c>
      <c r="AJ12" s="35" t="s">
        <v>307</v>
      </c>
      <c r="AK12" s="35" t="s">
        <v>307</v>
      </c>
      <c r="AL12" s="35" t="s">
        <v>261</v>
      </c>
      <c r="AM12" s="184" t="s">
        <v>315</v>
      </c>
      <c r="AN12" s="184" t="s">
        <v>8</v>
      </c>
      <c r="AO12" s="35" t="s">
        <v>200</v>
      </c>
      <c r="AP12" s="9">
        <f t="shared" si="5"/>
        <v>10</v>
      </c>
      <c r="AQ12" s="10">
        <f t="shared" si="10"/>
        <v>0</v>
      </c>
      <c r="AR12" s="11">
        <f t="shared" si="6"/>
        <v>0</v>
      </c>
      <c r="AS12" s="8">
        <f t="shared" si="11"/>
        <v>5</v>
      </c>
      <c r="AT12" s="8">
        <f t="shared" si="12"/>
        <v>3</v>
      </c>
      <c r="AU12" s="8">
        <f t="shared" si="13"/>
        <v>13</v>
      </c>
      <c r="AV12" s="8">
        <f t="shared" si="14"/>
        <v>4</v>
      </c>
      <c r="AW12" s="8">
        <f t="shared" si="15"/>
        <v>2</v>
      </c>
      <c r="AX12" s="8">
        <f t="shared" si="16"/>
        <v>3</v>
      </c>
      <c r="AY12" s="8">
        <f t="shared" si="17"/>
        <v>2</v>
      </c>
      <c r="AZ12" s="8">
        <f t="shared" si="18"/>
        <v>5</v>
      </c>
      <c r="BA12" s="8">
        <f t="shared" si="7"/>
        <v>0</v>
      </c>
      <c r="BB12" s="8">
        <f t="shared" si="7"/>
        <v>0</v>
      </c>
      <c r="BC12" s="8">
        <f t="shared" si="7"/>
        <v>1</v>
      </c>
      <c r="BD12" s="8">
        <f t="shared" si="7"/>
        <v>1</v>
      </c>
      <c r="BE12" s="8">
        <f t="shared" si="7"/>
        <v>1</v>
      </c>
      <c r="BF12" s="8">
        <f t="shared" si="8"/>
        <v>1</v>
      </c>
      <c r="BG12" s="8">
        <f t="shared" si="8"/>
        <v>1</v>
      </c>
      <c r="BH12" s="8">
        <f t="shared" si="8"/>
        <v>0</v>
      </c>
      <c r="BI12" s="8">
        <f t="shared" si="8"/>
        <v>0</v>
      </c>
      <c r="BJ12" s="8">
        <f t="shared" si="8"/>
        <v>1</v>
      </c>
      <c r="BK12" s="8">
        <f t="shared" si="8"/>
        <v>1</v>
      </c>
      <c r="BL12" s="8">
        <f t="shared" si="8"/>
        <v>1</v>
      </c>
      <c r="BM12" s="8">
        <f t="shared" si="8"/>
        <v>1</v>
      </c>
      <c r="BN12" s="8">
        <f t="shared" si="8"/>
        <v>1</v>
      </c>
      <c r="BO12" s="8">
        <f t="shared" si="8"/>
        <v>0</v>
      </c>
      <c r="BP12" s="8">
        <f t="shared" si="8"/>
        <v>0</v>
      </c>
      <c r="BQ12" s="8">
        <f t="shared" si="8"/>
        <v>0</v>
      </c>
      <c r="BR12" s="8">
        <f t="shared" si="8"/>
        <v>1</v>
      </c>
      <c r="BS12" s="8">
        <f t="shared" si="8"/>
        <v>1</v>
      </c>
      <c r="BT12" s="8">
        <f t="shared" si="8"/>
        <v>1</v>
      </c>
      <c r="BU12" s="8">
        <f t="shared" si="8"/>
        <v>1</v>
      </c>
      <c r="BV12" s="8">
        <f t="shared" si="9"/>
        <v>1</v>
      </c>
      <c r="BW12" s="8">
        <f t="shared" si="9"/>
        <v>0</v>
      </c>
      <c r="BX12" s="8">
        <f t="shared" si="9"/>
        <v>0</v>
      </c>
      <c r="BY12" s="8">
        <f t="shared" si="9"/>
        <v>1</v>
      </c>
      <c r="BZ12" s="8">
        <f t="shared" si="9"/>
        <v>1</v>
      </c>
      <c r="CA12" s="8">
        <f t="shared" si="9"/>
        <v>1</v>
      </c>
      <c r="CB12" s="8">
        <f t="shared" si="9"/>
        <v>1</v>
      </c>
      <c r="CC12" s="8">
        <f t="shared" si="9"/>
        <v>0</v>
      </c>
      <c r="CD12" s="8">
        <f t="shared" si="9"/>
        <v>0</v>
      </c>
      <c r="CE12" s="8">
        <f t="shared" si="9"/>
        <v>1</v>
      </c>
      <c r="CF12" s="8">
        <f t="shared" si="9"/>
        <v>1</v>
      </c>
      <c r="CG12" s="8">
        <f t="shared" si="9"/>
        <v>0</v>
      </c>
      <c r="CH12" s="8">
        <f t="shared" si="9"/>
        <v>1</v>
      </c>
      <c r="CI12" s="8">
        <f t="shared" si="9"/>
        <v>1</v>
      </c>
      <c r="CJ12" s="8">
        <f t="shared" si="9"/>
        <v>1</v>
      </c>
    </row>
    <row r="13" spans="1:88" ht="19.5" customHeight="1" x14ac:dyDescent="0.25">
      <c r="B13" s="4" t="s">
        <v>54</v>
      </c>
      <c r="C13" s="5" t="s">
        <v>55</v>
      </c>
      <c r="D13" s="35" t="s">
        <v>22</v>
      </c>
      <c r="E13" s="35" t="s">
        <v>23</v>
      </c>
      <c r="F13" s="35" t="s">
        <v>284</v>
      </c>
      <c r="G13" s="38" t="s">
        <v>261</v>
      </c>
      <c r="H13" s="38" t="s">
        <v>5</v>
      </c>
      <c r="I13" s="53" t="s">
        <v>264</v>
      </c>
      <c r="J13" s="2"/>
      <c r="K13" s="37" t="s">
        <v>16</v>
      </c>
      <c r="L13" s="38" t="s">
        <v>18</v>
      </c>
      <c r="M13" s="38" t="s">
        <v>13</v>
      </c>
      <c r="N13" s="38" t="s">
        <v>13</v>
      </c>
      <c r="O13" s="38" t="s">
        <v>284</v>
      </c>
      <c r="P13" s="38" t="s">
        <v>284</v>
      </c>
      <c r="Q13" s="38" t="s">
        <v>16</v>
      </c>
      <c r="R13" s="38" t="s">
        <v>23</v>
      </c>
      <c r="S13" s="38" t="s">
        <v>23</v>
      </c>
      <c r="T13" s="38" t="s">
        <v>284</v>
      </c>
      <c r="U13" s="38" t="s">
        <v>284</v>
      </c>
      <c r="V13" s="38" t="s">
        <v>200</v>
      </c>
      <c r="W13" s="38" t="s">
        <v>16</v>
      </c>
      <c r="X13" s="38" t="s">
        <v>261</v>
      </c>
      <c r="Y13" s="38" t="s">
        <v>261</v>
      </c>
      <c r="Z13" s="38" t="s">
        <v>16</v>
      </c>
      <c r="AA13" s="38" t="s">
        <v>13</v>
      </c>
      <c r="AB13" s="38" t="s">
        <v>22</v>
      </c>
      <c r="AC13" s="200" t="s">
        <v>201</v>
      </c>
      <c r="AD13" s="38" t="s">
        <v>13</v>
      </c>
      <c r="AE13" s="38" t="s">
        <v>284</v>
      </c>
      <c r="AF13" s="38" t="s">
        <v>262</v>
      </c>
      <c r="AG13" s="35" t="s">
        <v>284</v>
      </c>
      <c r="AH13" s="152" t="s">
        <v>78</v>
      </c>
      <c r="AI13" s="35" t="s">
        <v>18</v>
      </c>
      <c r="AJ13" s="35" t="s">
        <v>16</v>
      </c>
      <c r="AK13" s="38" t="s">
        <v>284</v>
      </c>
      <c r="AL13" s="38" t="s">
        <v>284</v>
      </c>
      <c r="AM13" s="35" t="s">
        <v>19</v>
      </c>
      <c r="AN13" s="38" t="s">
        <v>22</v>
      </c>
      <c r="AO13" s="38" t="s">
        <v>20</v>
      </c>
      <c r="AP13" s="75">
        <f t="shared" si="5"/>
        <v>10</v>
      </c>
      <c r="AQ13" s="13">
        <f t="shared" si="10"/>
        <v>3</v>
      </c>
      <c r="AR13" s="14">
        <f t="shared" si="6"/>
        <v>0</v>
      </c>
      <c r="AS13" s="8">
        <f t="shared" si="11"/>
        <v>4</v>
      </c>
      <c r="AT13" s="8">
        <f t="shared" si="12"/>
        <v>0</v>
      </c>
      <c r="AU13" s="8">
        <f t="shared" si="13"/>
        <v>18</v>
      </c>
      <c r="AV13" s="8">
        <f t="shared" si="14"/>
        <v>5</v>
      </c>
      <c r="AW13" s="8">
        <f t="shared" si="15"/>
        <v>5</v>
      </c>
      <c r="AX13" s="8">
        <f t="shared" si="16"/>
        <v>0</v>
      </c>
      <c r="AY13" s="8">
        <f t="shared" si="17"/>
        <v>0</v>
      </c>
      <c r="AZ13" s="8">
        <f t="shared" si="18"/>
        <v>0</v>
      </c>
      <c r="BA13" s="8">
        <f t="shared" si="7"/>
        <v>1</v>
      </c>
      <c r="BB13" s="8">
        <f t="shared" si="7"/>
        <v>1</v>
      </c>
      <c r="BC13" s="8">
        <f t="shared" si="7"/>
        <v>0</v>
      </c>
      <c r="BD13" s="8">
        <f t="shared" si="7"/>
        <v>0</v>
      </c>
      <c r="BE13" s="8">
        <f t="shared" si="7"/>
        <v>0</v>
      </c>
      <c r="BF13" s="8">
        <f t="shared" si="8"/>
        <v>1</v>
      </c>
      <c r="BG13" s="8">
        <f t="shared" si="8"/>
        <v>1</v>
      </c>
      <c r="BH13" s="8">
        <f t="shared" si="8"/>
        <v>1</v>
      </c>
      <c r="BI13" s="8">
        <f t="shared" si="8"/>
        <v>1</v>
      </c>
      <c r="BJ13" s="8">
        <f t="shared" si="8"/>
        <v>0</v>
      </c>
      <c r="BK13" s="8">
        <f t="shared" si="8"/>
        <v>0</v>
      </c>
      <c r="BL13" s="8">
        <f t="shared" si="8"/>
        <v>1</v>
      </c>
      <c r="BM13" s="8">
        <f t="shared" si="8"/>
        <v>1</v>
      </c>
      <c r="BN13" s="8">
        <f t="shared" si="8"/>
        <v>1</v>
      </c>
      <c r="BO13" s="8">
        <f t="shared" si="8"/>
        <v>0</v>
      </c>
      <c r="BP13" s="8">
        <f t="shared" si="8"/>
        <v>0</v>
      </c>
      <c r="BQ13" s="8">
        <f t="shared" si="8"/>
        <v>1</v>
      </c>
      <c r="BR13" s="8">
        <f t="shared" si="8"/>
        <v>1</v>
      </c>
      <c r="BS13" s="8">
        <f t="shared" si="8"/>
        <v>0</v>
      </c>
      <c r="BT13" s="8">
        <f t="shared" si="8"/>
        <v>0</v>
      </c>
      <c r="BU13" s="8">
        <f t="shared" si="8"/>
        <v>1</v>
      </c>
      <c r="BV13" s="8">
        <f t="shared" si="9"/>
        <v>1</v>
      </c>
      <c r="BW13" s="8">
        <f t="shared" si="9"/>
        <v>1</v>
      </c>
      <c r="BX13" s="8">
        <f t="shared" si="9"/>
        <v>0</v>
      </c>
      <c r="BY13" s="8">
        <f t="shared" si="9"/>
        <v>1</v>
      </c>
      <c r="BZ13" s="8">
        <f t="shared" si="9"/>
        <v>0</v>
      </c>
      <c r="CA13" s="8">
        <f t="shared" si="9"/>
        <v>0</v>
      </c>
      <c r="CB13" s="8">
        <f t="shared" si="9"/>
        <v>0</v>
      </c>
      <c r="CC13" s="8">
        <f t="shared" si="9"/>
        <v>0</v>
      </c>
      <c r="CD13" s="8">
        <f t="shared" si="9"/>
        <v>1</v>
      </c>
      <c r="CE13" s="8">
        <f t="shared" si="9"/>
        <v>1</v>
      </c>
      <c r="CF13" s="8">
        <f t="shared" si="9"/>
        <v>0</v>
      </c>
      <c r="CG13" s="8">
        <f t="shared" si="9"/>
        <v>0</v>
      </c>
      <c r="CH13" s="8">
        <f t="shared" si="9"/>
        <v>1</v>
      </c>
      <c r="CI13" s="8">
        <f t="shared" si="9"/>
        <v>1</v>
      </c>
      <c r="CJ13" s="8">
        <f t="shared" si="9"/>
        <v>1</v>
      </c>
    </row>
    <row r="14" spans="1:88" ht="19.5" customHeight="1" x14ac:dyDescent="0.25">
      <c r="B14" s="4" t="s">
        <v>82</v>
      </c>
      <c r="C14" s="5" t="s">
        <v>86</v>
      </c>
      <c r="D14" s="38" t="s">
        <v>14</v>
      </c>
      <c r="E14" s="38" t="s">
        <v>16</v>
      </c>
      <c r="F14" s="38" t="s">
        <v>14</v>
      </c>
      <c r="G14" s="35" t="s">
        <v>261</v>
      </c>
      <c r="H14" s="38" t="s">
        <v>261</v>
      </c>
      <c r="I14" s="53" t="s">
        <v>348</v>
      </c>
      <c r="J14" s="2"/>
      <c r="K14" s="37" t="s">
        <v>261</v>
      </c>
      <c r="L14" s="38" t="s">
        <v>314</v>
      </c>
      <c r="M14" s="38" t="s">
        <v>316</v>
      </c>
      <c r="N14" s="38" t="s">
        <v>262</v>
      </c>
      <c r="O14" s="38" t="s">
        <v>81</v>
      </c>
      <c r="P14" s="38" t="s">
        <v>14</v>
      </c>
      <c r="Q14" s="38" t="s">
        <v>13</v>
      </c>
      <c r="R14" s="38" t="s">
        <v>19</v>
      </c>
      <c r="S14" s="210" t="s">
        <v>18</v>
      </c>
      <c r="T14" s="38" t="s">
        <v>284</v>
      </c>
      <c r="U14" s="38" t="s">
        <v>284</v>
      </c>
      <c r="V14" s="200" t="s">
        <v>20</v>
      </c>
      <c r="W14" s="38" t="s">
        <v>312</v>
      </c>
      <c r="X14" s="38" t="s">
        <v>261</v>
      </c>
      <c r="Y14" s="38" t="s">
        <v>284</v>
      </c>
      <c r="Z14" s="38" t="s">
        <v>284</v>
      </c>
      <c r="AA14" s="38" t="s">
        <v>315</v>
      </c>
      <c r="AB14" s="38" t="s">
        <v>315</v>
      </c>
      <c r="AC14" s="184" t="s">
        <v>8</v>
      </c>
      <c r="AD14" s="38" t="s">
        <v>284</v>
      </c>
      <c r="AE14" s="38" t="s">
        <v>284</v>
      </c>
      <c r="AF14" s="38" t="s">
        <v>23</v>
      </c>
      <c r="AG14" s="38" t="s">
        <v>16</v>
      </c>
      <c r="AH14" s="38" t="s">
        <v>15</v>
      </c>
      <c r="AI14" s="38" t="s">
        <v>21</v>
      </c>
      <c r="AJ14" s="38" t="s">
        <v>17</v>
      </c>
      <c r="AK14" s="35" t="s">
        <v>261</v>
      </c>
      <c r="AL14" s="38" t="s">
        <v>261</v>
      </c>
      <c r="AM14" s="41" t="s">
        <v>262</v>
      </c>
      <c r="AN14" s="35" t="s">
        <v>81</v>
      </c>
      <c r="AO14" s="35" t="s">
        <v>8</v>
      </c>
      <c r="AP14" s="75">
        <f t="shared" si="5"/>
        <v>10</v>
      </c>
      <c r="AQ14" s="16">
        <f t="shared" si="10"/>
        <v>4</v>
      </c>
      <c r="AR14" s="17">
        <f t="shared" si="6"/>
        <v>0</v>
      </c>
      <c r="AS14" s="8">
        <f t="shared" si="11"/>
        <v>5</v>
      </c>
      <c r="AT14" s="8">
        <f t="shared" si="12"/>
        <v>2</v>
      </c>
      <c r="AU14" s="8">
        <f t="shared" si="13"/>
        <v>10</v>
      </c>
      <c r="AV14" s="8">
        <f t="shared" si="14"/>
        <v>3</v>
      </c>
      <c r="AW14" s="8">
        <f t="shared" si="15"/>
        <v>2</v>
      </c>
      <c r="AX14" s="8">
        <f t="shared" si="16"/>
        <v>4</v>
      </c>
      <c r="AY14" s="8">
        <f t="shared" si="17"/>
        <v>1</v>
      </c>
      <c r="AZ14" s="8">
        <f t="shared" si="18"/>
        <v>5</v>
      </c>
      <c r="BA14" s="8">
        <f t="shared" si="7"/>
        <v>1</v>
      </c>
      <c r="BB14" s="8">
        <f t="shared" si="7"/>
        <v>1</v>
      </c>
      <c r="BC14" s="8">
        <f t="shared" si="7"/>
        <v>1</v>
      </c>
      <c r="BD14" s="8">
        <f t="shared" si="7"/>
        <v>0</v>
      </c>
      <c r="BE14" s="8">
        <f t="shared" si="7"/>
        <v>0</v>
      </c>
      <c r="BF14" s="8">
        <f t="shared" si="8"/>
        <v>0</v>
      </c>
      <c r="BG14" s="8">
        <f t="shared" si="8"/>
        <v>1</v>
      </c>
      <c r="BH14" s="8">
        <f t="shared" si="8"/>
        <v>1</v>
      </c>
      <c r="BI14" s="8">
        <f t="shared" si="8"/>
        <v>0</v>
      </c>
      <c r="BJ14" s="8">
        <f t="shared" si="8"/>
        <v>0</v>
      </c>
      <c r="BK14" s="8">
        <f t="shared" si="8"/>
        <v>1</v>
      </c>
      <c r="BL14" s="8">
        <f t="shared" si="8"/>
        <v>1</v>
      </c>
      <c r="BM14" s="8">
        <f t="shared" si="8"/>
        <v>1</v>
      </c>
      <c r="BN14" s="8">
        <f t="shared" si="8"/>
        <v>1</v>
      </c>
      <c r="BO14" s="8">
        <f t="shared" si="8"/>
        <v>0</v>
      </c>
      <c r="BP14" s="8">
        <f t="shared" si="8"/>
        <v>0</v>
      </c>
      <c r="BQ14" s="8">
        <f t="shared" si="8"/>
        <v>1</v>
      </c>
      <c r="BR14" s="8">
        <f t="shared" si="8"/>
        <v>1</v>
      </c>
      <c r="BS14" s="8">
        <f t="shared" si="8"/>
        <v>0</v>
      </c>
      <c r="BT14" s="8">
        <f t="shared" si="8"/>
        <v>0</v>
      </c>
      <c r="BU14" s="8">
        <f t="shared" si="8"/>
        <v>0</v>
      </c>
      <c r="BV14" s="8">
        <f t="shared" si="9"/>
        <v>1</v>
      </c>
      <c r="BW14" s="8">
        <f t="shared" si="9"/>
        <v>1</v>
      </c>
      <c r="BX14" s="8">
        <f t="shared" si="9"/>
        <v>1</v>
      </c>
      <c r="BY14" s="8">
        <f t="shared" si="9"/>
        <v>0</v>
      </c>
      <c r="BZ14" s="8">
        <f t="shared" si="9"/>
        <v>0</v>
      </c>
      <c r="CA14" s="8">
        <f t="shared" si="9"/>
        <v>1</v>
      </c>
      <c r="CB14" s="8">
        <f t="shared" si="9"/>
        <v>1</v>
      </c>
      <c r="CC14" s="8">
        <f t="shared" si="9"/>
        <v>1</v>
      </c>
      <c r="CD14" s="8">
        <f t="shared" si="9"/>
        <v>1</v>
      </c>
      <c r="CE14" s="8">
        <f t="shared" si="9"/>
        <v>1</v>
      </c>
      <c r="CF14" s="8">
        <f t="shared" si="9"/>
        <v>0</v>
      </c>
      <c r="CG14" s="8">
        <f t="shared" si="9"/>
        <v>0</v>
      </c>
      <c r="CH14" s="8">
        <f t="shared" si="9"/>
        <v>0</v>
      </c>
      <c r="CI14" s="8">
        <f t="shared" si="9"/>
        <v>0</v>
      </c>
      <c r="CJ14" s="8">
        <f t="shared" si="9"/>
        <v>1</v>
      </c>
    </row>
    <row r="15" spans="1:88" ht="19.5" customHeight="1" x14ac:dyDescent="0.25">
      <c r="B15" s="1" t="s">
        <v>87</v>
      </c>
      <c r="C15" s="2" t="s">
        <v>88</v>
      </c>
      <c r="D15" s="35" t="s">
        <v>13</v>
      </c>
      <c r="E15" s="35" t="s">
        <v>22</v>
      </c>
      <c r="F15" s="35" t="s">
        <v>12</v>
      </c>
      <c r="G15" s="35" t="s">
        <v>312</v>
      </c>
      <c r="H15" s="35" t="s">
        <v>261</v>
      </c>
      <c r="I15" s="53" t="s">
        <v>269</v>
      </c>
      <c r="J15" s="2"/>
      <c r="K15" s="34" t="s">
        <v>284</v>
      </c>
      <c r="L15" s="35" t="s">
        <v>284</v>
      </c>
      <c r="M15" s="35" t="s">
        <v>310</v>
      </c>
      <c r="N15" s="35" t="s">
        <v>312</v>
      </c>
      <c r="O15" s="35" t="s">
        <v>13</v>
      </c>
      <c r="P15" s="35" t="s">
        <v>18</v>
      </c>
      <c r="Q15" s="35" t="s">
        <v>261</v>
      </c>
      <c r="R15" s="35" t="s">
        <v>5</v>
      </c>
      <c r="S15" s="35" t="s">
        <v>261</v>
      </c>
      <c r="T15" s="35" t="s">
        <v>201</v>
      </c>
      <c r="U15" s="35" t="s">
        <v>78</v>
      </c>
      <c r="V15" s="35" t="s">
        <v>78</v>
      </c>
      <c r="W15" s="35" t="s">
        <v>78</v>
      </c>
      <c r="X15" s="35" t="s">
        <v>261</v>
      </c>
      <c r="Y15" s="35" t="s">
        <v>284</v>
      </c>
      <c r="Z15" s="35" t="s">
        <v>19</v>
      </c>
      <c r="AA15" s="35" t="s">
        <v>23</v>
      </c>
      <c r="AB15" s="184" t="s">
        <v>17</v>
      </c>
      <c r="AC15" s="184" t="s">
        <v>12</v>
      </c>
      <c r="AD15" s="35" t="s">
        <v>284</v>
      </c>
      <c r="AE15" s="35" t="s">
        <v>284</v>
      </c>
      <c r="AF15" s="35" t="s">
        <v>307</v>
      </c>
      <c r="AG15" s="35" t="s">
        <v>8</v>
      </c>
      <c r="AH15" s="35" t="s">
        <v>8</v>
      </c>
      <c r="AI15" s="184" t="s">
        <v>311</v>
      </c>
      <c r="AJ15" s="35" t="s">
        <v>311</v>
      </c>
      <c r="AK15" s="35" t="s">
        <v>261</v>
      </c>
      <c r="AL15" s="35" t="s">
        <v>261</v>
      </c>
      <c r="AM15" s="35" t="s">
        <v>5</v>
      </c>
      <c r="AN15" s="68" t="s">
        <v>17</v>
      </c>
      <c r="AO15" s="69" t="s">
        <v>17</v>
      </c>
      <c r="AP15" s="9">
        <f t="shared" si="5"/>
        <v>10</v>
      </c>
      <c r="AQ15" s="10">
        <f t="shared" si="10"/>
        <v>4</v>
      </c>
      <c r="AR15" s="11">
        <f t="shared" si="6"/>
        <v>2</v>
      </c>
      <c r="AS15" s="8">
        <f t="shared" si="11"/>
        <v>5</v>
      </c>
      <c r="AT15" s="8">
        <f t="shared" si="12"/>
        <v>3</v>
      </c>
      <c r="AU15" s="8">
        <f t="shared" si="13"/>
        <v>8</v>
      </c>
      <c r="AV15" s="8">
        <f t="shared" si="14"/>
        <v>2</v>
      </c>
      <c r="AW15" s="8">
        <f t="shared" si="15"/>
        <v>3</v>
      </c>
      <c r="AX15" s="8">
        <f t="shared" si="16"/>
        <v>0</v>
      </c>
      <c r="AY15" s="8">
        <f t="shared" si="17"/>
        <v>4</v>
      </c>
      <c r="AZ15" s="8">
        <f t="shared" si="18"/>
        <v>4</v>
      </c>
      <c r="BA15" s="8">
        <f t="shared" si="7"/>
        <v>1</v>
      </c>
      <c r="BB15" s="8">
        <f t="shared" si="7"/>
        <v>1</v>
      </c>
      <c r="BC15" s="8">
        <f t="shared" si="7"/>
        <v>1</v>
      </c>
      <c r="BD15" s="8">
        <f t="shared" si="7"/>
        <v>1</v>
      </c>
      <c r="BE15" s="8">
        <f t="shared" si="7"/>
        <v>0</v>
      </c>
      <c r="BF15" s="8">
        <f t="shared" si="8"/>
        <v>0</v>
      </c>
      <c r="BG15" s="8">
        <f t="shared" si="8"/>
        <v>0</v>
      </c>
      <c r="BH15" s="8">
        <f t="shared" si="8"/>
        <v>1</v>
      </c>
      <c r="BI15" s="8">
        <f t="shared" si="8"/>
        <v>1</v>
      </c>
      <c r="BJ15" s="8">
        <f t="shared" si="8"/>
        <v>1</v>
      </c>
      <c r="BK15" s="8">
        <f t="shared" si="8"/>
        <v>1</v>
      </c>
      <c r="BL15" s="8">
        <f t="shared" si="8"/>
        <v>0</v>
      </c>
      <c r="BM15" s="8">
        <f t="shared" si="8"/>
        <v>0</v>
      </c>
      <c r="BN15" s="8">
        <f t="shared" si="8"/>
        <v>0</v>
      </c>
      <c r="BO15" s="8">
        <f t="shared" si="8"/>
        <v>0</v>
      </c>
      <c r="BP15" s="8">
        <f t="shared" si="8"/>
        <v>0</v>
      </c>
      <c r="BQ15" s="8">
        <f t="shared" si="8"/>
        <v>0</v>
      </c>
      <c r="BR15" s="8">
        <f t="shared" si="8"/>
        <v>0</v>
      </c>
      <c r="BS15" s="8">
        <f t="shared" si="8"/>
        <v>0</v>
      </c>
      <c r="BT15" s="8">
        <f t="shared" si="8"/>
        <v>0</v>
      </c>
      <c r="BU15" s="8">
        <f t="shared" si="8"/>
        <v>1</v>
      </c>
      <c r="BV15" s="8">
        <f t="shared" si="9"/>
        <v>1</v>
      </c>
      <c r="BW15" s="8">
        <f t="shared" si="9"/>
        <v>1</v>
      </c>
      <c r="BX15" s="8">
        <f t="shared" si="9"/>
        <v>1</v>
      </c>
      <c r="BY15" s="8">
        <f t="shared" si="9"/>
        <v>0</v>
      </c>
      <c r="BZ15" s="8">
        <f t="shared" si="9"/>
        <v>0</v>
      </c>
      <c r="CA15" s="8">
        <f t="shared" si="9"/>
        <v>1</v>
      </c>
      <c r="CB15" s="8">
        <f t="shared" si="9"/>
        <v>1</v>
      </c>
      <c r="CC15" s="8">
        <f t="shared" si="9"/>
        <v>1</v>
      </c>
      <c r="CD15" s="8">
        <f t="shared" si="9"/>
        <v>1</v>
      </c>
      <c r="CE15" s="8">
        <f t="shared" si="9"/>
        <v>1</v>
      </c>
      <c r="CF15" s="8">
        <f t="shared" si="9"/>
        <v>0</v>
      </c>
      <c r="CG15" s="8">
        <f t="shared" si="9"/>
        <v>0</v>
      </c>
      <c r="CH15" s="8">
        <f t="shared" si="9"/>
        <v>0</v>
      </c>
      <c r="CI15" s="8">
        <f t="shared" si="9"/>
        <v>1</v>
      </c>
      <c r="CJ15" s="8">
        <f t="shared" si="9"/>
        <v>1</v>
      </c>
    </row>
    <row r="16" spans="1:88" ht="18.600000000000001" customHeight="1" x14ac:dyDescent="0.25">
      <c r="B16" s="4" t="s">
        <v>89</v>
      </c>
      <c r="C16" s="5" t="s">
        <v>90</v>
      </c>
      <c r="D16" s="38" t="s">
        <v>312</v>
      </c>
      <c r="E16" s="35" t="s">
        <v>13</v>
      </c>
      <c r="F16" s="38" t="s">
        <v>284</v>
      </c>
      <c r="G16" s="35" t="s">
        <v>284</v>
      </c>
      <c r="H16" s="38" t="s">
        <v>261</v>
      </c>
      <c r="I16" s="154" t="s">
        <v>267</v>
      </c>
      <c r="J16" s="2"/>
      <c r="K16" s="37" t="s">
        <v>13</v>
      </c>
      <c r="L16" s="38" t="s">
        <v>22</v>
      </c>
      <c r="M16" s="38" t="s">
        <v>22</v>
      </c>
      <c r="N16" s="38" t="s">
        <v>284</v>
      </c>
      <c r="O16" s="38" t="s">
        <v>284</v>
      </c>
      <c r="P16" s="38" t="s">
        <v>284</v>
      </c>
      <c r="Q16" s="38" t="s">
        <v>17</v>
      </c>
      <c r="R16" s="38" t="s">
        <v>18</v>
      </c>
      <c r="S16" s="38" t="s">
        <v>13</v>
      </c>
      <c r="T16" s="38" t="s">
        <v>12</v>
      </c>
      <c r="U16" s="38" t="s">
        <v>284</v>
      </c>
      <c r="V16" s="38" t="s">
        <v>284</v>
      </c>
      <c r="W16" s="38" t="s">
        <v>284</v>
      </c>
      <c r="X16" s="38" t="s">
        <v>306</v>
      </c>
      <c r="Y16" s="38" t="s">
        <v>306</v>
      </c>
      <c r="Z16" s="35" t="s">
        <v>306</v>
      </c>
      <c r="AA16" s="38" t="s">
        <v>311</v>
      </c>
      <c r="AB16" s="38" t="s">
        <v>261</v>
      </c>
      <c r="AC16" s="38" t="s">
        <v>261</v>
      </c>
      <c r="AD16" s="200" t="s">
        <v>22</v>
      </c>
      <c r="AE16" s="200" t="s">
        <v>13</v>
      </c>
      <c r="AF16" s="38" t="s">
        <v>15</v>
      </c>
      <c r="AG16" s="38" t="s">
        <v>22</v>
      </c>
      <c r="AH16" s="38" t="s">
        <v>16</v>
      </c>
      <c r="AI16" s="35" t="s">
        <v>284</v>
      </c>
      <c r="AJ16" s="38" t="s">
        <v>284</v>
      </c>
      <c r="AK16" s="35" t="s">
        <v>311</v>
      </c>
      <c r="AL16" s="200" t="s">
        <v>311</v>
      </c>
      <c r="AM16" s="38" t="s">
        <v>17</v>
      </c>
      <c r="AN16" s="200" t="s">
        <v>15</v>
      </c>
      <c r="AO16" s="184" t="s">
        <v>13</v>
      </c>
      <c r="AP16" s="12">
        <f t="shared" si="5"/>
        <v>10</v>
      </c>
      <c r="AQ16" s="13">
        <f t="shared" si="10"/>
        <v>0</v>
      </c>
      <c r="AR16" s="14">
        <f t="shared" si="6"/>
        <v>0</v>
      </c>
      <c r="AS16" s="8">
        <f t="shared" si="11"/>
        <v>5</v>
      </c>
      <c r="AT16" s="8">
        <f t="shared" si="12"/>
        <v>3</v>
      </c>
      <c r="AU16" s="8">
        <f t="shared" si="13"/>
        <v>15</v>
      </c>
      <c r="AV16" s="8">
        <f t="shared" si="14"/>
        <v>7</v>
      </c>
      <c r="AW16" s="8">
        <f t="shared" si="15"/>
        <v>3</v>
      </c>
      <c r="AX16" s="8">
        <f t="shared" si="16"/>
        <v>0</v>
      </c>
      <c r="AY16" s="8">
        <f t="shared" si="17"/>
        <v>3</v>
      </c>
      <c r="AZ16" s="8">
        <f t="shared" si="18"/>
        <v>3</v>
      </c>
      <c r="BA16" s="8">
        <f t="shared" si="7"/>
        <v>1</v>
      </c>
      <c r="BB16" s="8">
        <f t="shared" si="7"/>
        <v>1</v>
      </c>
      <c r="BC16" s="8">
        <f t="shared" si="7"/>
        <v>0</v>
      </c>
      <c r="BD16" s="8">
        <f t="shared" si="7"/>
        <v>0</v>
      </c>
      <c r="BE16" s="8">
        <f t="shared" si="7"/>
        <v>0</v>
      </c>
      <c r="BF16" s="8">
        <f t="shared" si="8"/>
        <v>1</v>
      </c>
      <c r="BG16" s="8">
        <f t="shared" si="8"/>
        <v>1</v>
      </c>
      <c r="BH16" s="8">
        <f t="shared" si="8"/>
        <v>1</v>
      </c>
      <c r="BI16" s="8">
        <f t="shared" si="8"/>
        <v>0</v>
      </c>
      <c r="BJ16" s="8">
        <f t="shared" si="8"/>
        <v>0</v>
      </c>
      <c r="BK16" s="8">
        <f t="shared" si="8"/>
        <v>0</v>
      </c>
      <c r="BL16" s="8">
        <f t="shared" si="8"/>
        <v>1</v>
      </c>
      <c r="BM16" s="8">
        <f t="shared" si="8"/>
        <v>1</v>
      </c>
      <c r="BN16" s="8">
        <f t="shared" si="8"/>
        <v>1</v>
      </c>
      <c r="BO16" s="8">
        <f t="shared" si="8"/>
        <v>1</v>
      </c>
      <c r="BP16" s="8">
        <f t="shared" si="8"/>
        <v>0</v>
      </c>
      <c r="BQ16" s="8">
        <f t="shared" si="8"/>
        <v>0</v>
      </c>
      <c r="BR16" s="8">
        <f t="shared" si="8"/>
        <v>0</v>
      </c>
      <c r="BS16" s="8">
        <f t="shared" si="8"/>
        <v>1</v>
      </c>
      <c r="BT16" s="8">
        <f t="shared" si="8"/>
        <v>1</v>
      </c>
      <c r="BU16" s="8">
        <f t="shared" si="8"/>
        <v>1</v>
      </c>
      <c r="BV16" s="8">
        <f t="shared" si="9"/>
        <v>1</v>
      </c>
      <c r="BW16" s="8">
        <f t="shared" si="9"/>
        <v>0</v>
      </c>
      <c r="BX16" s="8">
        <f t="shared" si="9"/>
        <v>0</v>
      </c>
      <c r="BY16" s="8">
        <f t="shared" si="9"/>
        <v>1</v>
      </c>
      <c r="BZ16" s="8">
        <f t="shared" si="9"/>
        <v>1</v>
      </c>
      <c r="CA16" s="8">
        <f t="shared" si="9"/>
        <v>1</v>
      </c>
      <c r="CB16" s="8">
        <f t="shared" si="9"/>
        <v>1</v>
      </c>
      <c r="CC16" s="8">
        <f t="shared" si="9"/>
        <v>1</v>
      </c>
      <c r="CD16" s="8">
        <f t="shared" si="9"/>
        <v>0</v>
      </c>
      <c r="CE16" s="8">
        <f t="shared" si="9"/>
        <v>0</v>
      </c>
      <c r="CF16" s="8">
        <f t="shared" si="9"/>
        <v>1</v>
      </c>
      <c r="CG16" s="8">
        <f t="shared" si="9"/>
        <v>1</v>
      </c>
      <c r="CH16" s="8">
        <f t="shared" si="9"/>
        <v>1</v>
      </c>
      <c r="CI16" s="8">
        <f t="shared" si="9"/>
        <v>1</v>
      </c>
      <c r="CJ16" s="8">
        <f t="shared" si="9"/>
        <v>1</v>
      </c>
    </row>
    <row r="17" spans="1:88" ht="19.5" customHeight="1" x14ac:dyDescent="0.25">
      <c r="B17" s="4" t="s">
        <v>96</v>
      </c>
      <c r="C17" s="5" t="s">
        <v>60</v>
      </c>
      <c r="D17" s="41" t="s">
        <v>23</v>
      </c>
      <c r="E17" s="41" t="s">
        <v>14</v>
      </c>
      <c r="F17" s="41" t="s">
        <v>284</v>
      </c>
      <c r="G17" s="41" t="s">
        <v>284</v>
      </c>
      <c r="H17" s="35" t="s">
        <v>310</v>
      </c>
      <c r="I17" s="53" t="s">
        <v>349</v>
      </c>
      <c r="J17" s="2"/>
      <c r="K17" s="40" t="s">
        <v>14</v>
      </c>
      <c r="L17" s="41" t="s">
        <v>13</v>
      </c>
      <c r="M17" s="41" t="s">
        <v>312</v>
      </c>
      <c r="N17" s="41" t="s">
        <v>261</v>
      </c>
      <c r="O17" s="41" t="s">
        <v>261</v>
      </c>
      <c r="P17" s="41" t="s">
        <v>284</v>
      </c>
      <c r="Q17" s="41" t="s">
        <v>312</v>
      </c>
      <c r="R17" s="41" t="s">
        <v>310</v>
      </c>
      <c r="S17" s="41" t="s">
        <v>14</v>
      </c>
      <c r="T17" s="41" t="s">
        <v>284</v>
      </c>
      <c r="U17" s="41" t="s">
        <v>12</v>
      </c>
      <c r="V17" s="41" t="s">
        <v>16</v>
      </c>
      <c r="W17" s="41" t="s">
        <v>202</v>
      </c>
      <c r="X17" s="41" t="s">
        <v>23</v>
      </c>
      <c r="Y17" s="41" t="s">
        <v>19</v>
      </c>
      <c r="Z17" s="41" t="s">
        <v>284</v>
      </c>
      <c r="AA17" s="41" t="s">
        <v>284</v>
      </c>
      <c r="AB17" s="35" t="s">
        <v>307</v>
      </c>
      <c r="AC17" s="41" t="s">
        <v>22</v>
      </c>
      <c r="AD17" s="41" t="s">
        <v>18</v>
      </c>
      <c r="AE17" s="35" t="s">
        <v>23</v>
      </c>
      <c r="AF17" s="41" t="s">
        <v>284</v>
      </c>
      <c r="AG17" s="41" t="s">
        <v>284</v>
      </c>
      <c r="AH17" s="41" t="s">
        <v>311</v>
      </c>
      <c r="AI17" s="185" t="s">
        <v>17</v>
      </c>
      <c r="AJ17" s="41" t="s">
        <v>15</v>
      </c>
      <c r="AK17" s="41" t="s">
        <v>261</v>
      </c>
      <c r="AL17" s="35" t="s">
        <v>261</v>
      </c>
      <c r="AM17" s="41" t="s">
        <v>16</v>
      </c>
      <c r="AN17" s="35" t="s">
        <v>19</v>
      </c>
      <c r="AO17" s="224" t="s">
        <v>12</v>
      </c>
      <c r="AP17" s="15">
        <f t="shared" si="5"/>
        <v>10</v>
      </c>
      <c r="AQ17" s="16">
        <f t="shared" si="10"/>
        <v>0</v>
      </c>
      <c r="AR17" s="17">
        <f t="shared" si="6"/>
        <v>0</v>
      </c>
      <c r="AS17" s="8">
        <f t="shared" si="11"/>
        <v>5</v>
      </c>
      <c r="AT17" s="8">
        <f t="shared" si="12"/>
        <v>1</v>
      </c>
      <c r="AU17" s="8">
        <f t="shared" si="13"/>
        <v>16</v>
      </c>
      <c r="AV17" s="8">
        <f t="shared" si="14"/>
        <v>7</v>
      </c>
      <c r="AW17" s="8">
        <f t="shared" si="15"/>
        <v>3</v>
      </c>
      <c r="AX17" s="8">
        <f t="shared" si="16"/>
        <v>0</v>
      </c>
      <c r="AY17" s="8">
        <f t="shared" si="17"/>
        <v>4</v>
      </c>
      <c r="AZ17" s="8">
        <f t="shared" si="18"/>
        <v>4</v>
      </c>
      <c r="BA17" s="8">
        <f t="shared" si="7"/>
        <v>1</v>
      </c>
      <c r="BB17" s="8">
        <f t="shared" si="7"/>
        <v>1</v>
      </c>
      <c r="BC17" s="8">
        <f t="shared" si="7"/>
        <v>0</v>
      </c>
      <c r="BD17" s="8">
        <f t="shared" si="7"/>
        <v>0</v>
      </c>
      <c r="BE17" s="8">
        <f t="shared" si="7"/>
        <v>1</v>
      </c>
      <c r="BF17" s="8">
        <f t="shared" si="8"/>
        <v>1</v>
      </c>
      <c r="BG17" s="8">
        <f t="shared" si="8"/>
        <v>1</v>
      </c>
      <c r="BH17" s="8">
        <f t="shared" si="8"/>
        <v>1</v>
      </c>
      <c r="BI17" s="8">
        <f t="shared" si="8"/>
        <v>0</v>
      </c>
      <c r="BJ17" s="8">
        <f t="shared" si="8"/>
        <v>0</v>
      </c>
      <c r="BK17" s="8">
        <f t="shared" si="8"/>
        <v>0</v>
      </c>
      <c r="BL17" s="8">
        <f t="shared" si="8"/>
        <v>1</v>
      </c>
      <c r="BM17" s="8">
        <f t="shared" si="8"/>
        <v>1</v>
      </c>
      <c r="BN17" s="8">
        <f t="shared" si="8"/>
        <v>1</v>
      </c>
      <c r="BO17" s="8">
        <f t="shared" si="8"/>
        <v>0</v>
      </c>
      <c r="BP17" s="8">
        <f t="shared" si="8"/>
        <v>1</v>
      </c>
      <c r="BQ17" s="8">
        <f t="shared" si="8"/>
        <v>1</v>
      </c>
      <c r="BR17" s="8">
        <f t="shared" si="8"/>
        <v>1</v>
      </c>
      <c r="BS17" s="8">
        <f t="shared" si="8"/>
        <v>1</v>
      </c>
      <c r="BT17" s="8">
        <f t="shared" si="8"/>
        <v>1</v>
      </c>
      <c r="BU17" s="8">
        <f t="shared" si="8"/>
        <v>0</v>
      </c>
      <c r="BV17" s="8">
        <f t="shared" si="9"/>
        <v>0</v>
      </c>
      <c r="BW17" s="8">
        <f t="shared" si="9"/>
        <v>1</v>
      </c>
      <c r="BX17" s="8">
        <f t="shared" si="9"/>
        <v>1</v>
      </c>
      <c r="BY17" s="8">
        <f t="shared" si="9"/>
        <v>1</v>
      </c>
      <c r="BZ17" s="8">
        <f t="shared" si="9"/>
        <v>1</v>
      </c>
      <c r="CA17" s="8">
        <f t="shared" si="9"/>
        <v>0</v>
      </c>
      <c r="CB17" s="8">
        <f t="shared" si="9"/>
        <v>0</v>
      </c>
      <c r="CC17" s="8">
        <f t="shared" si="9"/>
        <v>1</v>
      </c>
      <c r="CD17" s="8">
        <f t="shared" si="9"/>
        <v>1</v>
      </c>
      <c r="CE17" s="8">
        <f t="shared" si="9"/>
        <v>1</v>
      </c>
      <c r="CF17" s="8">
        <f t="shared" si="9"/>
        <v>0</v>
      </c>
      <c r="CG17" s="8">
        <f t="shared" si="9"/>
        <v>0</v>
      </c>
      <c r="CH17" s="8">
        <f t="shared" si="9"/>
        <v>1</v>
      </c>
      <c r="CI17" s="8">
        <f t="shared" si="9"/>
        <v>1</v>
      </c>
      <c r="CJ17" s="8">
        <f t="shared" si="9"/>
        <v>1</v>
      </c>
    </row>
    <row r="18" spans="1:88" ht="19.5" customHeight="1" x14ac:dyDescent="0.25">
      <c r="B18" s="1" t="s">
        <v>97</v>
      </c>
      <c r="C18" s="2" t="s">
        <v>92</v>
      </c>
      <c r="D18" s="68" t="s">
        <v>261</v>
      </c>
      <c r="E18" s="68" t="s">
        <v>8</v>
      </c>
      <c r="F18" s="68" t="s">
        <v>8</v>
      </c>
      <c r="G18" s="68" t="s">
        <v>22</v>
      </c>
      <c r="H18" s="35" t="s">
        <v>12</v>
      </c>
      <c r="I18" s="53" t="s">
        <v>269</v>
      </c>
      <c r="J18" s="2"/>
      <c r="K18" s="67" t="s">
        <v>22</v>
      </c>
      <c r="L18" s="68" t="s">
        <v>261</v>
      </c>
      <c r="M18" s="68" t="s">
        <v>284</v>
      </c>
      <c r="N18" s="68" t="s">
        <v>314</v>
      </c>
      <c r="O18" s="68" t="s">
        <v>314</v>
      </c>
      <c r="P18" s="68" t="s">
        <v>316</v>
      </c>
      <c r="Q18" s="68" t="s">
        <v>316</v>
      </c>
      <c r="R18" s="68" t="s">
        <v>261</v>
      </c>
      <c r="S18" s="68" t="s">
        <v>261</v>
      </c>
      <c r="T18" s="223" t="s">
        <v>17</v>
      </c>
      <c r="U18" s="68" t="s">
        <v>16</v>
      </c>
      <c r="V18" s="68" t="s">
        <v>12</v>
      </c>
      <c r="W18" s="68" t="s">
        <v>23</v>
      </c>
      <c r="X18" s="68" t="s">
        <v>17</v>
      </c>
      <c r="Y18" s="68" t="s">
        <v>261</v>
      </c>
      <c r="Z18" s="68" t="s">
        <v>5</v>
      </c>
      <c r="AA18" s="68" t="s">
        <v>8</v>
      </c>
      <c r="AB18" s="217" t="s">
        <v>8</v>
      </c>
      <c r="AC18" s="68" t="s">
        <v>261</v>
      </c>
      <c r="AD18" s="68" t="s">
        <v>12</v>
      </c>
      <c r="AE18" s="217" t="s">
        <v>19</v>
      </c>
      <c r="AF18" s="68" t="s">
        <v>261</v>
      </c>
      <c r="AG18" s="68" t="s">
        <v>284</v>
      </c>
      <c r="AH18" s="68" t="s">
        <v>315</v>
      </c>
      <c r="AI18" s="68" t="s">
        <v>23</v>
      </c>
      <c r="AJ18" s="68" t="s">
        <v>23</v>
      </c>
      <c r="AK18" s="68" t="s">
        <v>12</v>
      </c>
      <c r="AL18" s="35" t="s">
        <v>14</v>
      </c>
      <c r="AM18" s="68" t="s">
        <v>262</v>
      </c>
      <c r="AN18" s="68" t="s">
        <v>284</v>
      </c>
      <c r="AO18" s="35" t="s">
        <v>284</v>
      </c>
      <c r="AP18" s="9">
        <f t="shared" si="5"/>
        <v>10</v>
      </c>
      <c r="AQ18" s="10">
        <f t="shared" si="10"/>
        <v>1</v>
      </c>
      <c r="AR18" s="11">
        <f t="shared" si="6"/>
        <v>1</v>
      </c>
      <c r="AS18" s="8">
        <f t="shared" si="11"/>
        <v>5</v>
      </c>
      <c r="AT18" s="8">
        <f t="shared" si="12"/>
        <v>2</v>
      </c>
      <c r="AU18" s="8">
        <f t="shared" si="13"/>
        <v>12</v>
      </c>
      <c r="AV18" s="8">
        <f t="shared" si="14"/>
        <v>4</v>
      </c>
      <c r="AW18" s="8">
        <f t="shared" si="15"/>
        <v>3</v>
      </c>
      <c r="AX18" s="8">
        <f t="shared" si="16"/>
        <v>5</v>
      </c>
      <c r="AY18" s="8">
        <f t="shared" si="17"/>
        <v>0</v>
      </c>
      <c r="AZ18" s="8">
        <f t="shared" si="18"/>
        <v>5</v>
      </c>
      <c r="BA18" s="8">
        <f t="shared" si="7"/>
        <v>0</v>
      </c>
      <c r="BB18" s="8">
        <f t="shared" si="7"/>
        <v>1</v>
      </c>
      <c r="BC18" s="8">
        <f t="shared" si="7"/>
        <v>1</v>
      </c>
      <c r="BD18" s="8">
        <f t="shared" si="7"/>
        <v>1</v>
      </c>
      <c r="BE18" s="8">
        <f t="shared" si="7"/>
        <v>1</v>
      </c>
      <c r="BF18" s="8">
        <f t="shared" si="8"/>
        <v>1</v>
      </c>
      <c r="BG18" s="8">
        <f t="shared" si="8"/>
        <v>0</v>
      </c>
      <c r="BH18" s="8">
        <f t="shared" si="8"/>
        <v>0</v>
      </c>
      <c r="BI18" s="8">
        <f t="shared" si="8"/>
        <v>1</v>
      </c>
      <c r="BJ18" s="8">
        <f t="shared" si="8"/>
        <v>1</v>
      </c>
      <c r="BK18" s="8">
        <f t="shared" si="8"/>
        <v>1</v>
      </c>
      <c r="BL18" s="8">
        <f t="shared" si="8"/>
        <v>1</v>
      </c>
      <c r="BM18" s="8">
        <f t="shared" si="8"/>
        <v>0</v>
      </c>
      <c r="BN18" s="8">
        <f t="shared" si="8"/>
        <v>0</v>
      </c>
      <c r="BO18" s="8">
        <f t="shared" si="8"/>
        <v>1</v>
      </c>
      <c r="BP18" s="8">
        <f t="shared" si="8"/>
        <v>1</v>
      </c>
      <c r="BQ18" s="8">
        <f t="shared" si="8"/>
        <v>1</v>
      </c>
      <c r="BR18" s="8">
        <f t="shared" si="8"/>
        <v>1</v>
      </c>
      <c r="BS18" s="8">
        <f t="shared" si="8"/>
        <v>1</v>
      </c>
      <c r="BT18" s="8">
        <f t="shared" si="8"/>
        <v>0</v>
      </c>
      <c r="BU18" s="8">
        <f t="shared" si="8"/>
        <v>0</v>
      </c>
      <c r="BV18" s="8">
        <f t="shared" si="9"/>
        <v>1</v>
      </c>
      <c r="BW18" s="8">
        <f t="shared" si="9"/>
        <v>1</v>
      </c>
      <c r="BX18" s="8">
        <f t="shared" si="9"/>
        <v>0</v>
      </c>
      <c r="BY18" s="8">
        <f t="shared" si="9"/>
        <v>1</v>
      </c>
      <c r="BZ18" s="8">
        <f t="shared" si="9"/>
        <v>1</v>
      </c>
      <c r="CA18" s="8">
        <f t="shared" si="9"/>
        <v>0</v>
      </c>
      <c r="CB18" s="8">
        <f t="shared" si="9"/>
        <v>0</v>
      </c>
      <c r="CC18" s="8">
        <f t="shared" si="9"/>
        <v>1</v>
      </c>
      <c r="CD18" s="8">
        <f t="shared" si="9"/>
        <v>1</v>
      </c>
      <c r="CE18" s="8">
        <f t="shared" si="9"/>
        <v>1</v>
      </c>
      <c r="CF18" s="8">
        <f t="shared" si="9"/>
        <v>1</v>
      </c>
      <c r="CG18" s="8">
        <f t="shared" si="9"/>
        <v>1</v>
      </c>
      <c r="CH18" s="8">
        <f t="shared" si="9"/>
        <v>0</v>
      </c>
      <c r="CI18" s="8">
        <f t="shared" si="9"/>
        <v>0</v>
      </c>
      <c r="CJ18" s="8">
        <f t="shared" si="9"/>
        <v>0</v>
      </c>
    </row>
    <row r="19" spans="1:88" ht="19.5" customHeight="1" x14ac:dyDescent="0.25">
      <c r="B19" s="4" t="s">
        <v>98</v>
      </c>
      <c r="C19" s="5" t="s">
        <v>93</v>
      </c>
      <c r="D19" s="38" t="s">
        <v>8</v>
      </c>
      <c r="E19" s="38" t="s">
        <v>200</v>
      </c>
      <c r="F19" s="38" t="s">
        <v>18</v>
      </c>
      <c r="G19" s="38" t="s">
        <v>16</v>
      </c>
      <c r="H19" s="38" t="s">
        <v>261</v>
      </c>
      <c r="I19" s="53" t="s">
        <v>350</v>
      </c>
      <c r="J19" s="2"/>
      <c r="K19" s="37" t="s">
        <v>261</v>
      </c>
      <c r="L19" s="38" t="s">
        <v>262</v>
      </c>
      <c r="M19" s="38" t="s">
        <v>262</v>
      </c>
      <c r="N19" s="38" t="s">
        <v>261</v>
      </c>
      <c r="O19" s="38" t="s">
        <v>306</v>
      </c>
      <c r="P19" s="38" t="s">
        <v>15</v>
      </c>
      <c r="Q19" s="38" t="s">
        <v>14</v>
      </c>
      <c r="R19" s="38" t="s">
        <v>361</v>
      </c>
      <c r="S19" s="38" t="s">
        <v>201</v>
      </c>
      <c r="T19" s="38" t="s">
        <v>284</v>
      </c>
      <c r="U19" s="38" t="s">
        <v>284</v>
      </c>
      <c r="V19" s="38" t="s">
        <v>261</v>
      </c>
      <c r="W19" s="38" t="s">
        <v>201</v>
      </c>
      <c r="X19" s="38" t="s">
        <v>78</v>
      </c>
      <c r="Y19" s="38" t="s">
        <v>201</v>
      </c>
      <c r="Z19" s="38" t="s">
        <v>12</v>
      </c>
      <c r="AA19" s="38" t="s">
        <v>261</v>
      </c>
      <c r="AB19" s="38" t="s">
        <v>284</v>
      </c>
      <c r="AC19" s="38" t="s">
        <v>261</v>
      </c>
      <c r="AD19" s="38" t="s">
        <v>81</v>
      </c>
      <c r="AE19" s="38" t="s">
        <v>28</v>
      </c>
      <c r="AF19" s="38" t="s">
        <v>14</v>
      </c>
      <c r="AG19" s="200" t="s">
        <v>303</v>
      </c>
      <c r="AH19" s="38" t="s">
        <v>13</v>
      </c>
      <c r="AI19" s="38" t="s">
        <v>284</v>
      </c>
      <c r="AJ19" s="38" t="s">
        <v>261</v>
      </c>
      <c r="AK19" s="38" t="s">
        <v>315</v>
      </c>
      <c r="AL19" s="38" t="s">
        <v>315</v>
      </c>
      <c r="AM19" s="35" t="s">
        <v>8</v>
      </c>
      <c r="AN19" s="200" t="s">
        <v>16</v>
      </c>
      <c r="AO19" s="218" t="s">
        <v>312</v>
      </c>
      <c r="AP19" s="12">
        <f t="shared" si="5"/>
        <v>10</v>
      </c>
      <c r="AQ19" s="13">
        <f>COUNTIF(K19:AO19,"PAID")</f>
        <v>7</v>
      </c>
      <c r="AR19" s="14">
        <f t="shared" si="6"/>
        <v>0</v>
      </c>
      <c r="AS19" s="8">
        <f t="shared" si="11"/>
        <v>4</v>
      </c>
      <c r="AT19" s="8">
        <f t="shared" si="12"/>
        <v>2</v>
      </c>
      <c r="AU19" s="8">
        <f t="shared" si="13"/>
        <v>9</v>
      </c>
      <c r="AV19" s="8">
        <f t="shared" si="14"/>
        <v>6</v>
      </c>
      <c r="AW19" s="8">
        <f t="shared" si="15"/>
        <v>1</v>
      </c>
      <c r="AX19" s="8">
        <f t="shared" si="16"/>
        <v>2</v>
      </c>
      <c r="AY19" s="8">
        <f t="shared" si="17"/>
        <v>1</v>
      </c>
      <c r="AZ19" s="8">
        <f t="shared" si="18"/>
        <v>3</v>
      </c>
      <c r="BA19" s="8">
        <f t="shared" si="7"/>
        <v>1</v>
      </c>
      <c r="BB19" s="8">
        <f t="shared" si="7"/>
        <v>1</v>
      </c>
      <c r="BC19" s="8">
        <f t="shared" si="7"/>
        <v>1</v>
      </c>
      <c r="BD19" s="8">
        <f t="shared" si="7"/>
        <v>1</v>
      </c>
      <c r="BE19" s="8">
        <f t="shared" si="7"/>
        <v>0</v>
      </c>
      <c r="BF19" s="8">
        <f t="shared" si="8"/>
        <v>0</v>
      </c>
      <c r="BG19" s="8">
        <f t="shared" si="8"/>
        <v>0</v>
      </c>
      <c r="BH19" s="8">
        <f t="shared" si="8"/>
        <v>0</v>
      </c>
      <c r="BI19" s="8">
        <f t="shared" si="8"/>
        <v>0</v>
      </c>
      <c r="BJ19" s="8">
        <f t="shared" si="8"/>
        <v>1</v>
      </c>
      <c r="BK19" s="8">
        <f t="shared" si="8"/>
        <v>1</v>
      </c>
      <c r="BL19" s="8">
        <f t="shared" si="8"/>
        <v>1</v>
      </c>
      <c r="BM19" s="8">
        <f t="shared" si="8"/>
        <v>1</v>
      </c>
      <c r="BN19" s="8">
        <f t="shared" si="8"/>
        <v>0</v>
      </c>
      <c r="BO19" s="8">
        <f t="shared" si="8"/>
        <v>0</v>
      </c>
      <c r="BP19" s="8">
        <f t="shared" si="8"/>
        <v>0</v>
      </c>
      <c r="BQ19" s="8">
        <f t="shared" si="8"/>
        <v>0</v>
      </c>
      <c r="BR19" s="8">
        <f t="shared" si="8"/>
        <v>0</v>
      </c>
      <c r="BS19" s="8">
        <f t="shared" si="8"/>
        <v>0</v>
      </c>
      <c r="BT19" s="8">
        <f t="shared" si="8"/>
        <v>0</v>
      </c>
      <c r="BU19" s="8">
        <f t="shared" si="8"/>
        <v>1</v>
      </c>
      <c r="BV19" s="8">
        <f t="shared" si="9"/>
        <v>0</v>
      </c>
      <c r="BW19" s="8">
        <f t="shared" si="9"/>
        <v>0</v>
      </c>
      <c r="BX19" s="8">
        <f t="shared" si="9"/>
        <v>0</v>
      </c>
      <c r="BY19" s="8">
        <f t="shared" si="9"/>
        <v>0</v>
      </c>
      <c r="BZ19" s="8">
        <f t="shared" si="9"/>
        <v>1</v>
      </c>
      <c r="CA19" s="8">
        <f t="shared" si="9"/>
        <v>1</v>
      </c>
      <c r="CB19" s="8">
        <f t="shared" si="9"/>
        <v>1</v>
      </c>
      <c r="CC19" s="8">
        <f t="shared" si="9"/>
        <v>1</v>
      </c>
      <c r="CD19" s="8">
        <f t="shared" si="9"/>
        <v>0</v>
      </c>
      <c r="CE19" s="8">
        <f t="shared" si="9"/>
        <v>0</v>
      </c>
      <c r="CF19" s="8">
        <f t="shared" si="9"/>
        <v>1</v>
      </c>
      <c r="CG19" s="8">
        <f t="shared" si="9"/>
        <v>1</v>
      </c>
      <c r="CH19" s="8">
        <f t="shared" si="9"/>
        <v>1</v>
      </c>
      <c r="CI19" s="8">
        <f t="shared" si="9"/>
        <v>1</v>
      </c>
      <c r="CJ19" s="8">
        <f t="shared" si="9"/>
        <v>1</v>
      </c>
    </row>
    <row r="20" spans="1:88" ht="19.5" customHeight="1" x14ac:dyDescent="0.25">
      <c r="B20" s="4" t="s">
        <v>115</v>
      </c>
      <c r="C20" s="5" t="s">
        <v>116</v>
      </c>
      <c r="D20" s="38" t="s">
        <v>316</v>
      </c>
      <c r="E20" s="35" t="s">
        <v>284</v>
      </c>
      <c r="F20" s="38" t="s">
        <v>284</v>
      </c>
      <c r="G20" s="41" t="s">
        <v>316</v>
      </c>
      <c r="H20" s="38" t="s">
        <v>261</v>
      </c>
      <c r="I20" s="155"/>
      <c r="J20" s="2"/>
      <c r="K20" s="37" t="s">
        <v>261</v>
      </c>
      <c r="L20" s="41" t="s">
        <v>16</v>
      </c>
      <c r="M20" s="38" t="s">
        <v>19</v>
      </c>
      <c r="N20" s="38" t="s">
        <v>262</v>
      </c>
      <c r="O20" s="38" t="s">
        <v>261</v>
      </c>
      <c r="P20" s="38" t="s">
        <v>312</v>
      </c>
      <c r="Q20" s="38" t="s">
        <v>310</v>
      </c>
      <c r="R20" s="38" t="s">
        <v>16</v>
      </c>
      <c r="S20" s="38" t="s">
        <v>261</v>
      </c>
      <c r="T20" s="38" t="s">
        <v>284</v>
      </c>
      <c r="U20" s="38" t="s">
        <v>284</v>
      </c>
      <c r="V20" s="38" t="s">
        <v>316</v>
      </c>
      <c r="W20" s="38" t="s">
        <v>316</v>
      </c>
      <c r="X20" s="200" t="s">
        <v>307</v>
      </c>
      <c r="Y20" s="38" t="s">
        <v>5</v>
      </c>
      <c r="Z20" s="38" t="s">
        <v>284</v>
      </c>
      <c r="AA20" s="152" t="s">
        <v>17</v>
      </c>
      <c r="AB20" s="38" t="s">
        <v>18</v>
      </c>
      <c r="AC20" s="38" t="s">
        <v>17</v>
      </c>
      <c r="AD20" s="38" t="s">
        <v>17</v>
      </c>
      <c r="AE20" s="38" t="s">
        <v>284</v>
      </c>
      <c r="AF20" s="38" t="s">
        <v>284</v>
      </c>
      <c r="AG20" s="38" t="s">
        <v>315</v>
      </c>
      <c r="AH20" s="200" t="s">
        <v>307</v>
      </c>
      <c r="AI20" s="35" t="s">
        <v>12</v>
      </c>
      <c r="AJ20" s="38" t="s">
        <v>284</v>
      </c>
      <c r="AK20" s="41" t="s">
        <v>261</v>
      </c>
      <c r="AL20" s="38" t="s">
        <v>8</v>
      </c>
      <c r="AM20" s="41" t="s">
        <v>15</v>
      </c>
      <c r="AN20" s="38" t="s">
        <v>14</v>
      </c>
      <c r="AO20" s="39" t="s">
        <v>22</v>
      </c>
      <c r="AP20" s="12">
        <f t="shared" si="5"/>
        <v>10</v>
      </c>
      <c r="AQ20" s="13">
        <f t="shared" si="10"/>
        <v>1</v>
      </c>
      <c r="AR20" s="14">
        <f t="shared" si="6"/>
        <v>1</v>
      </c>
      <c r="AS20" s="8">
        <f t="shared" si="11"/>
        <v>4</v>
      </c>
      <c r="AT20" s="8">
        <f t="shared" si="12"/>
        <v>3</v>
      </c>
      <c r="AU20" s="8">
        <f t="shared" si="13"/>
        <v>11</v>
      </c>
      <c r="AV20" s="8">
        <f t="shared" si="14"/>
        <v>3</v>
      </c>
      <c r="AW20" s="8">
        <f t="shared" si="15"/>
        <v>5</v>
      </c>
      <c r="AX20" s="8">
        <f t="shared" si="16"/>
        <v>3</v>
      </c>
      <c r="AY20" s="8">
        <f t="shared" si="17"/>
        <v>2</v>
      </c>
      <c r="AZ20" s="8">
        <f t="shared" si="18"/>
        <v>5</v>
      </c>
      <c r="BA20" s="8">
        <f t="shared" si="7"/>
        <v>1</v>
      </c>
      <c r="BB20" s="8">
        <f t="shared" si="7"/>
        <v>0</v>
      </c>
      <c r="BC20" s="8">
        <f t="shared" si="7"/>
        <v>0</v>
      </c>
      <c r="BD20" s="8">
        <f t="shared" si="7"/>
        <v>1</v>
      </c>
      <c r="BE20" s="8">
        <f t="shared" si="7"/>
        <v>0</v>
      </c>
      <c r="BF20" s="8">
        <f t="shared" si="8"/>
        <v>0</v>
      </c>
      <c r="BG20" s="8">
        <f t="shared" si="8"/>
        <v>1</v>
      </c>
      <c r="BH20" s="8">
        <f t="shared" si="8"/>
        <v>1</v>
      </c>
      <c r="BI20" s="8">
        <f t="shared" si="8"/>
        <v>0</v>
      </c>
      <c r="BJ20" s="8">
        <f t="shared" si="8"/>
        <v>0</v>
      </c>
      <c r="BK20" s="8">
        <f t="shared" si="8"/>
        <v>1</v>
      </c>
      <c r="BL20" s="8">
        <f t="shared" si="8"/>
        <v>1</v>
      </c>
      <c r="BM20" s="8">
        <f t="shared" si="8"/>
        <v>1</v>
      </c>
      <c r="BN20" s="8">
        <f t="shared" si="8"/>
        <v>0</v>
      </c>
      <c r="BO20" s="8">
        <f t="shared" si="8"/>
        <v>0</v>
      </c>
      <c r="BP20" s="8">
        <f t="shared" si="8"/>
        <v>0</v>
      </c>
      <c r="BQ20" s="8">
        <f t="shared" si="8"/>
        <v>1</v>
      </c>
      <c r="BR20" s="8">
        <f t="shared" si="8"/>
        <v>1</v>
      </c>
      <c r="BS20" s="8">
        <f t="shared" si="8"/>
        <v>1</v>
      </c>
      <c r="BT20" s="8">
        <f t="shared" si="8"/>
        <v>0</v>
      </c>
      <c r="BU20" s="8">
        <f t="shared" si="8"/>
        <v>0</v>
      </c>
      <c r="BV20" s="8">
        <f t="shared" si="9"/>
        <v>1</v>
      </c>
      <c r="BW20" s="8">
        <f t="shared" si="9"/>
        <v>1</v>
      </c>
      <c r="BX20" s="8">
        <f t="shared" si="9"/>
        <v>1</v>
      </c>
      <c r="BY20" s="8">
        <f t="shared" si="9"/>
        <v>1</v>
      </c>
      <c r="BZ20" s="8">
        <f t="shared" si="9"/>
        <v>0</v>
      </c>
      <c r="CA20" s="8">
        <f t="shared" si="9"/>
        <v>0</v>
      </c>
      <c r="CB20" s="8">
        <f t="shared" si="9"/>
        <v>1</v>
      </c>
      <c r="CC20" s="8">
        <f t="shared" si="9"/>
        <v>1</v>
      </c>
      <c r="CD20" s="8">
        <f t="shared" si="9"/>
        <v>1</v>
      </c>
      <c r="CE20" s="8">
        <f t="shared" si="9"/>
        <v>0</v>
      </c>
      <c r="CF20" s="8">
        <f t="shared" si="9"/>
        <v>0</v>
      </c>
      <c r="CG20" s="8">
        <f t="shared" si="9"/>
        <v>1</v>
      </c>
      <c r="CH20" s="8">
        <f t="shared" si="9"/>
        <v>1</v>
      </c>
      <c r="CI20" s="8">
        <f t="shared" si="9"/>
        <v>1</v>
      </c>
      <c r="CJ20" s="8">
        <f t="shared" si="9"/>
        <v>1</v>
      </c>
    </row>
    <row r="21" spans="1:88" ht="19.5" customHeight="1" x14ac:dyDescent="0.25">
      <c r="B21" s="1" t="s">
        <v>117</v>
      </c>
      <c r="C21" s="2" t="s">
        <v>118</v>
      </c>
      <c r="D21" s="35" t="s">
        <v>12</v>
      </c>
      <c r="E21" s="41" t="s">
        <v>284</v>
      </c>
      <c r="F21" s="68" t="s">
        <v>284</v>
      </c>
      <c r="G21" s="68" t="s">
        <v>8</v>
      </c>
      <c r="H21" s="68" t="s">
        <v>8</v>
      </c>
      <c r="I21" s="53"/>
      <c r="J21" s="2"/>
      <c r="K21" s="67" t="s">
        <v>15</v>
      </c>
      <c r="L21" s="68" t="s">
        <v>17</v>
      </c>
      <c r="M21" s="68" t="s">
        <v>23</v>
      </c>
      <c r="N21" s="68" t="s">
        <v>262</v>
      </c>
      <c r="O21" s="68" t="s">
        <v>284</v>
      </c>
      <c r="P21" s="68" t="s">
        <v>284</v>
      </c>
      <c r="Q21" s="68" t="s">
        <v>15</v>
      </c>
      <c r="R21" s="68" t="s">
        <v>13</v>
      </c>
      <c r="S21" s="210" t="s">
        <v>12</v>
      </c>
      <c r="T21" s="68" t="s">
        <v>284</v>
      </c>
      <c r="U21" s="68" t="s">
        <v>284</v>
      </c>
      <c r="V21" s="68" t="s">
        <v>306</v>
      </c>
      <c r="W21" s="68" t="s">
        <v>17</v>
      </c>
      <c r="X21" s="68" t="s">
        <v>19</v>
      </c>
      <c r="Y21" s="68" t="s">
        <v>13</v>
      </c>
      <c r="Z21" s="68" t="s">
        <v>312</v>
      </c>
      <c r="AA21" s="68" t="s">
        <v>262</v>
      </c>
      <c r="AB21" s="68" t="s">
        <v>284</v>
      </c>
      <c r="AC21" s="68" t="s">
        <v>16</v>
      </c>
      <c r="AD21" s="192" t="s">
        <v>400</v>
      </c>
      <c r="AE21" s="217" t="s">
        <v>311</v>
      </c>
      <c r="AF21" s="68" t="s">
        <v>311</v>
      </c>
      <c r="AG21" s="68" t="s">
        <v>284</v>
      </c>
      <c r="AH21" s="35" t="s">
        <v>284</v>
      </c>
      <c r="AI21" s="41" t="s">
        <v>14</v>
      </c>
      <c r="AJ21" s="68" t="s">
        <v>18</v>
      </c>
      <c r="AK21" s="217" t="s">
        <v>17</v>
      </c>
      <c r="AL21" s="185" t="s">
        <v>23</v>
      </c>
      <c r="AM21" s="68" t="s">
        <v>284</v>
      </c>
      <c r="AN21" s="68" t="s">
        <v>284</v>
      </c>
      <c r="AO21" s="68" t="s">
        <v>284</v>
      </c>
      <c r="AP21" s="9">
        <f t="shared" si="5"/>
        <v>10</v>
      </c>
      <c r="AQ21" s="10">
        <f t="shared" si="10"/>
        <v>2</v>
      </c>
      <c r="AR21" s="11">
        <f t="shared" si="6"/>
        <v>0</v>
      </c>
      <c r="AS21" s="8">
        <f t="shared" si="11"/>
        <v>5</v>
      </c>
      <c r="AT21" s="8">
        <f t="shared" si="12"/>
        <v>1</v>
      </c>
      <c r="AU21" s="8">
        <f t="shared" si="13"/>
        <v>14</v>
      </c>
      <c r="AV21" s="8">
        <f t="shared" si="14"/>
        <v>6</v>
      </c>
      <c r="AW21" s="8">
        <f t="shared" si="15"/>
        <v>4</v>
      </c>
      <c r="AX21" s="8">
        <f t="shared" si="16"/>
        <v>0</v>
      </c>
      <c r="AY21" s="8">
        <f t="shared" si="17"/>
        <v>3</v>
      </c>
      <c r="AZ21" s="8">
        <f t="shared" si="18"/>
        <v>3</v>
      </c>
      <c r="BA21" s="8">
        <f t="shared" si="7"/>
        <v>1</v>
      </c>
      <c r="BB21" s="8">
        <f t="shared" si="7"/>
        <v>0</v>
      </c>
      <c r="BC21" s="8">
        <f t="shared" si="7"/>
        <v>0</v>
      </c>
      <c r="BD21" s="8">
        <f t="shared" si="7"/>
        <v>1</v>
      </c>
      <c r="BE21" s="8">
        <f t="shared" si="7"/>
        <v>1</v>
      </c>
      <c r="BF21" s="8">
        <f t="shared" si="8"/>
        <v>1</v>
      </c>
      <c r="BG21" s="8">
        <f t="shared" si="8"/>
        <v>1</v>
      </c>
      <c r="BH21" s="8">
        <f t="shared" si="8"/>
        <v>1</v>
      </c>
      <c r="BI21" s="8">
        <f t="shared" si="8"/>
        <v>0</v>
      </c>
      <c r="BJ21" s="8">
        <f t="shared" si="8"/>
        <v>0</v>
      </c>
      <c r="BK21" s="8">
        <f t="shared" si="8"/>
        <v>0</v>
      </c>
      <c r="BL21" s="8">
        <f t="shared" si="8"/>
        <v>1</v>
      </c>
      <c r="BM21" s="8">
        <f t="shared" si="8"/>
        <v>1</v>
      </c>
      <c r="BN21" s="8">
        <f t="shared" si="8"/>
        <v>1</v>
      </c>
      <c r="BO21" s="8">
        <f t="shared" si="8"/>
        <v>0</v>
      </c>
      <c r="BP21" s="8">
        <f t="shared" si="8"/>
        <v>0</v>
      </c>
      <c r="BQ21" s="8">
        <f t="shared" si="8"/>
        <v>1</v>
      </c>
      <c r="BR21" s="8">
        <f t="shared" si="8"/>
        <v>1</v>
      </c>
      <c r="BS21" s="8">
        <f t="shared" si="8"/>
        <v>1</v>
      </c>
      <c r="BT21" s="8">
        <f t="shared" si="8"/>
        <v>1</v>
      </c>
      <c r="BU21" s="8">
        <f t="shared" ref="BU21:CJ28" si="19">IF(COUNTIF(Z21,"Off")+COUNTIF(Z21,"Paid")+COUNTIF(Z21,"Pl")+COUNTIF(Z21,"PAID")+COUNTIF(Z21,"PL")+COUNTIF(Z21,"OFF")+COUNTIF(Z21,""),0,1)</f>
        <v>1</v>
      </c>
      <c r="BV21" s="8">
        <f t="shared" si="9"/>
        <v>0</v>
      </c>
      <c r="BW21" s="8">
        <f t="shared" si="9"/>
        <v>0</v>
      </c>
      <c r="BX21" s="8">
        <f t="shared" si="9"/>
        <v>1</v>
      </c>
      <c r="BY21" s="8">
        <f t="shared" si="9"/>
        <v>1</v>
      </c>
      <c r="BZ21" s="8">
        <f t="shared" si="9"/>
        <v>1</v>
      </c>
      <c r="CA21" s="8">
        <f t="shared" si="9"/>
        <v>1</v>
      </c>
      <c r="CB21" s="8">
        <f t="shared" si="9"/>
        <v>0</v>
      </c>
      <c r="CC21" s="8">
        <f t="shared" si="9"/>
        <v>0</v>
      </c>
      <c r="CD21" s="8">
        <f t="shared" si="9"/>
        <v>1</v>
      </c>
      <c r="CE21" s="8">
        <f t="shared" si="9"/>
        <v>1</v>
      </c>
      <c r="CF21" s="8">
        <f t="shared" si="9"/>
        <v>1</v>
      </c>
      <c r="CG21" s="8">
        <f t="shared" si="9"/>
        <v>1</v>
      </c>
      <c r="CH21" s="8">
        <f t="shared" si="9"/>
        <v>0</v>
      </c>
      <c r="CI21" s="8">
        <f t="shared" si="9"/>
        <v>0</v>
      </c>
      <c r="CJ21" s="8">
        <f t="shared" si="9"/>
        <v>0</v>
      </c>
    </row>
    <row r="22" spans="1:88" ht="19.5" customHeight="1" x14ac:dyDescent="0.25">
      <c r="B22" s="6" t="s">
        <v>99</v>
      </c>
      <c r="C22" s="7" t="s">
        <v>64</v>
      </c>
      <c r="D22" s="41" t="s">
        <v>284</v>
      </c>
      <c r="E22" s="41" t="s">
        <v>284</v>
      </c>
      <c r="F22" s="41" t="s">
        <v>312</v>
      </c>
      <c r="G22" s="41" t="s">
        <v>23</v>
      </c>
      <c r="H22" s="35" t="s">
        <v>13</v>
      </c>
      <c r="I22" s="155"/>
      <c r="J22" s="2"/>
      <c r="K22" s="40" t="s">
        <v>261</v>
      </c>
      <c r="L22" s="41" t="s">
        <v>261</v>
      </c>
      <c r="M22" s="41" t="s">
        <v>14</v>
      </c>
      <c r="N22" s="41" t="s">
        <v>16</v>
      </c>
      <c r="O22" s="41" t="s">
        <v>261</v>
      </c>
      <c r="P22" s="41" t="s">
        <v>16</v>
      </c>
      <c r="Q22" s="41" t="s">
        <v>200</v>
      </c>
      <c r="R22" s="41" t="s">
        <v>17</v>
      </c>
      <c r="S22" s="41" t="s">
        <v>19</v>
      </c>
      <c r="T22" s="41" t="s">
        <v>310</v>
      </c>
      <c r="U22" s="41" t="s">
        <v>284</v>
      </c>
      <c r="V22" s="41" t="s">
        <v>284</v>
      </c>
      <c r="W22" s="185" t="s">
        <v>24</v>
      </c>
      <c r="X22" s="41" t="s">
        <v>16</v>
      </c>
      <c r="Y22" s="41" t="s">
        <v>12</v>
      </c>
      <c r="Z22" s="41" t="s">
        <v>22</v>
      </c>
      <c r="AA22" s="41" t="s">
        <v>284</v>
      </c>
      <c r="AB22" s="41" t="s">
        <v>284</v>
      </c>
      <c r="AC22" s="41" t="s">
        <v>311</v>
      </c>
      <c r="AD22" s="184" t="s">
        <v>311</v>
      </c>
      <c r="AE22" s="41" t="s">
        <v>201</v>
      </c>
      <c r="AF22" s="41" t="s">
        <v>201</v>
      </c>
      <c r="AG22" s="41" t="s">
        <v>18</v>
      </c>
      <c r="AH22" s="41" t="s">
        <v>284</v>
      </c>
      <c r="AI22" s="41" t="s">
        <v>261</v>
      </c>
      <c r="AJ22" s="41" t="s">
        <v>19</v>
      </c>
      <c r="AK22" s="41" t="s">
        <v>22</v>
      </c>
      <c r="AL22" s="35" t="s">
        <v>13</v>
      </c>
      <c r="AM22" s="41" t="s">
        <v>21</v>
      </c>
      <c r="AN22" s="41" t="s">
        <v>20</v>
      </c>
      <c r="AO22" s="42" t="s">
        <v>284</v>
      </c>
      <c r="AP22" s="15">
        <f t="shared" si="5"/>
        <v>10</v>
      </c>
      <c r="AQ22" s="16">
        <f t="shared" si="10"/>
        <v>2</v>
      </c>
      <c r="AR22" s="17">
        <f t="shared" si="6"/>
        <v>0</v>
      </c>
      <c r="AS22" s="8">
        <f t="shared" si="11"/>
        <v>5</v>
      </c>
      <c r="AT22" s="8">
        <f t="shared" si="12"/>
        <v>0</v>
      </c>
      <c r="AU22" s="8">
        <f t="shared" si="13"/>
        <v>16</v>
      </c>
      <c r="AV22" s="8">
        <f t="shared" si="14"/>
        <v>4</v>
      </c>
      <c r="AW22" s="8">
        <f t="shared" si="15"/>
        <v>4</v>
      </c>
      <c r="AX22" s="8">
        <f t="shared" si="16"/>
        <v>0</v>
      </c>
      <c r="AY22" s="8">
        <f t="shared" si="17"/>
        <v>3</v>
      </c>
      <c r="AZ22" s="8">
        <f t="shared" si="18"/>
        <v>3</v>
      </c>
      <c r="BA22" s="8">
        <f t="shared" si="7"/>
        <v>0</v>
      </c>
      <c r="BB22" s="8">
        <f t="shared" si="7"/>
        <v>0</v>
      </c>
      <c r="BC22" s="8">
        <f t="shared" si="7"/>
        <v>1</v>
      </c>
      <c r="BD22" s="8">
        <f t="shared" si="7"/>
        <v>1</v>
      </c>
      <c r="BE22" s="8">
        <f t="shared" si="7"/>
        <v>1</v>
      </c>
      <c r="BF22" s="8">
        <f t="shared" ref="BF22:BT28" si="20">IF(COUNTIF(K22,"Off")+COUNTIF(K22,"Paid")+COUNTIF(K22,"Pl")+COUNTIF(K22,"PAID")+COUNTIF(K22,"PL")+COUNTIF(K22,"OFF")+COUNTIF(K22,""),0,1)</f>
        <v>0</v>
      </c>
      <c r="BG22" s="8">
        <f t="shared" si="20"/>
        <v>0</v>
      </c>
      <c r="BH22" s="8">
        <f t="shared" si="20"/>
        <v>1</v>
      </c>
      <c r="BI22" s="8">
        <f t="shared" si="20"/>
        <v>1</v>
      </c>
      <c r="BJ22" s="8">
        <f t="shared" si="20"/>
        <v>0</v>
      </c>
      <c r="BK22" s="8">
        <f t="shared" si="20"/>
        <v>1</v>
      </c>
      <c r="BL22" s="8">
        <f t="shared" si="20"/>
        <v>1</v>
      </c>
      <c r="BM22" s="8">
        <f t="shared" si="20"/>
        <v>1</v>
      </c>
      <c r="BN22" s="8">
        <f t="shared" si="20"/>
        <v>1</v>
      </c>
      <c r="BO22" s="8">
        <f t="shared" si="20"/>
        <v>1</v>
      </c>
      <c r="BP22" s="8">
        <f t="shared" si="20"/>
        <v>0</v>
      </c>
      <c r="BQ22" s="8">
        <f t="shared" si="20"/>
        <v>0</v>
      </c>
      <c r="BR22" s="8">
        <f t="shared" si="20"/>
        <v>1</v>
      </c>
      <c r="BS22" s="8">
        <f t="shared" si="20"/>
        <v>1</v>
      </c>
      <c r="BT22" s="8">
        <f t="shared" si="20"/>
        <v>1</v>
      </c>
      <c r="BU22" s="8">
        <f t="shared" si="19"/>
        <v>1</v>
      </c>
      <c r="BV22" s="8">
        <f t="shared" si="9"/>
        <v>0</v>
      </c>
      <c r="BW22" s="8">
        <f t="shared" si="9"/>
        <v>0</v>
      </c>
      <c r="BX22" s="8">
        <f t="shared" si="9"/>
        <v>1</v>
      </c>
      <c r="BY22" s="8">
        <f t="shared" si="9"/>
        <v>1</v>
      </c>
      <c r="BZ22" s="8">
        <f t="shared" si="9"/>
        <v>0</v>
      </c>
      <c r="CA22" s="8">
        <f t="shared" si="9"/>
        <v>0</v>
      </c>
      <c r="CB22" s="8">
        <f t="shared" si="9"/>
        <v>1</v>
      </c>
      <c r="CC22" s="8">
        <f t="shared" si="9"/>
        <v>0</v>
      </c>
      <c r="CD22" s="8">
        <f t="shared" si="9"/>
        <v>0</v>
      </c>
      <c r="CE22" s="8">
        <f t="shared" si="9"/>
        <v>1</v>
      </c>
      <c r="CF22" s="8">
        <f t="shared" si="9"/>
        <v>1</v>
      </c>
      <c r="CG22" s="8">
        <f t="shared" si="9"/>
        <v>1</v>
      </c>
      <c r="CH22" s="8">
        <f t="shared" si="9"/>
        <v>1</v>
      </c>
      <c r="CI22" s="8">
        <f t="shared" si="9"/>
        <v>1</v>
      </c>
      <c r="CJ22" s="8">
        <f t="shared" si="9"/>
        <v>0</v>
      </c>
    </row>
    <row r="23" spans="1:88" ht="19.5" customHeight="1" x14ac:dyDescent="0.25">
      <c r="A23" s="11"/>
      <c r="B23" s="156" t="s">
        <v>138</v>
      </c>
      <c r="C23" s="59" t="s">
        <v>139</v>
      </c>
      <c r="D23" s="41" t="s">
        <v>19</v>
      </c>
      <c r="E23" s="41" t="s">
        <v>15</v>
      </c>
      <c r="F23" s="41" t="s">
        <v>23</v>
      </c>
      <c r="G23" s="41" t="s">
        <v>284</v>
      </c>
      <c r="H23" s="41" t="s">
        <v>9</v>
      </c>
      <c r="I23" s="53" t="s">
        <v>271</v>
      </c>
      <c r="J23" s="2">
        <v>1</v>
      </c>
      <c r="K23" s="37" t="s">
        <v>18</v>
      </c>
      <c r="L23" s="38" t="s">
        <v>310</v>
      </c>
      <c r="M23" s="38" t="s">
        <v>261</v>
      </c>
      <c r="N23" s="38" t="s">
        <v>261</v>
      </c>
      <c r="O23" s="38" t="s">
        <v>16</v>
      </c>
      <c r="P23" s="38" t="s">
        <v>17</v>
      </c>
      <c r="Q23" s="38" t="s">
        <v>202</v>
      </c>
      <c r="R23" s="38" t="s">
        <v>14</v>
      </c>
      <c r="S23" s="38" t="s">
        <v>25</v>
      </c>
      <c r="T23" s="38" t="s">
        <v>284</v>
      </c>
      <c r="U23" s="38" t="s">
        <v>284</v>
      </c>
      <c r="V23" s="35" t="s">
        <v>312</v>
      </c>
      <c r="W23" s="41" t="s">
        <v>12</v>
      </c>
      <c r="X23" s="41" t="s">
        <v>22</v>
      </c>
      <c r="Y23" s="41" t="s">
        <v>16</v>
      </c>
      <c r="Z23" s="41" t="s">
        <v>21</v>
      </c>
      <c r="AA23" s="41" t="s">
        <v>284</v>
      </c>
      <c r="AB23" s="41" t="s">
        <v>284</v>
      </c>
      <c r="AC23" s="41" t="s">
        <v>315</v>
      </c>
      <c r="AD23" s="41" t="s">
        <v>315</v>
      </c>
      <c r="AE23" s="217" t="s">
        <v>314</v>
      </c>
      <c r="AF23" s="217" t="s">
        <v>8</v>
      </c>
      <c r="AG23" s="41" t="s">
        <v>15</v>
      </c>
      <c r="AH23" s="41" t="s">
        <v>284</v>
      </c>
      <c r="AI23" s="41" t="s">
        <v>284</v>
      </c>
      <c r="AJ23" s="41" t="s">
        <v>262</v>
      </c>
      <c r="AK23" s="41" t="s">
        <v>14</v>
      </c>
      <c r="AL23" s="41" t="s">
        <v>22</v>
      </c>
      <c r="AM23" s="38" t="s">
        <v>23</v>
      </c>
      <c r="AN23" s="41" t="s">
        <v>284</v>
      </c>
      <c r="AO23" s="35" t="s">
        <v>284</v>
      </c>
      <c r="AP23" s="15">
        <f t="shared" si="5"/>
        <v>10</v>
      </c>
      <c r="AQ23" s="16">
        <f t="shared" si="10"/>
        <v>1</v>
      </c>
      <c r="AR23" s="17">
        <f t="shared" si="6"/>
        <v>0</v>
      </c>
      <c r="AS23" s="8">
        <f t="shared" si="11"/>
        <v>5</v>
      </c>
      <c r="AT23" s="8">
        <f t="shared" si="12"/>
        <v>1</v>
      </c>
      <c r="AU23" s="8">
        <f t="shared" si="13"/>
        <v>14</v>
      </c>
      <c r="AV23" s="8">
        <f t="shared" si="14"/>
        <v>5</v>
      </c>
      <c r="AW23" s="8">
        <f t="shared" si="15"/>
        <v>3</v>
      </c>
      <c r="AX23" s="8">
        <f t="shared" si="16"/>
        <v>3</v>
      </c>
      <c r="AY23" s="8">
        <f t="shared" si="17"/>
        <v>2</v>
      </c>
      <c r="AZ23" s="8">
        <f t="shared" si="18"/>
        <v>5</v>
      </c>
      <c r="BA23" s="8">
        <f t="shared" si="7"/>
        <v>1</v>
      </c>
      <c r="BB23" s="8">
        <f t="shared" si="7"/>
        <v>1</v>
      </c>
      <c r="BC23" s="8">
        <f t="shared" si="7"/>
        <v>1</v>
      </c>
      <c r="BD23" s="8">
        <f t="shared" si="7"/>
        <v>0</v>
      </c>
      <c r="BE23" s="8">
        <f t="shared" si="7"/>
        <v>1</v>
      </c>
      <c r="BF23" s="8">
        <f t="shared" si="20"/>
        <v>1</v>
      </c>
      <c r="BG23" s="8">
        <f t="shared" si="20"/>
        <v>1</v>
      </c>
      <c r="BH23" s="8">
        <f t="shared" si="20"/>
        <v>0</v>
      </c>
      <c r="BI23" s="8">
        <f t="shared" si="20"/>
        <v>0</v>
      </c>
      <c r="BJ23" s="8">
        <f t="shared" si="20"/>
        <v>1</v>
      </c>
      <c r="BK23" s="8">
        <f t="shared" si="20"/>
        <v>1</v>
      </c>
      <c r="BL23" s="8">
        <f t="shared" si="20"/>
        <v>1</v>
      </c>
      <c r="BM23" s="8">
        <f t="shared" si="20"/>
        <v>1</v>
      </c>
      <c r="BN23" s="8">
        <f t="shared" si="20"/>
        <v>1</v>
      </c>
      <c r="BO23" s="8">
        <f t="shared" si="20"/>
        <v>0</v>
      </c>
      <c r="BP23" s="8">
        <f t="shared" si="20"/>
        <v>0</v>
      </c>
      <c r="BQ23" s="8">
        <f t="shared" si="20"/>
        <v>1</v>
      </c>
      <c r="BR23" s="8">
        <f t="shared" si="20"/>
        <v>1</v>
      </c>
      <c r="BS23" s="8">
        <f t="shared" si="20"/>
        <v>1</v>
      </c>
      <c r="BT23" s="8">
        <f t="shared" si="20"/>
        <v>1</v>
      </c>
      <c r="BU23" s="8">
        <f t="shared" si="19"/>
        <v>1</v>
      </c>
      <c r="BV23" s="8">
        <f t="shared" si="19"/>
        <v>0</v>
      </c>
      <c r="BW23" s="8">
        <f t="shared" si="19"/>
        <v>0</v>
      </c>
      <c r="BX23" s="8">
        <f t="shared" si="19"/>
        <v>1</v>
      </c>
      <c r="BY23" s="8">
        <f t="shared" si="19"/>
        <v>1</v>
      </c>
      <c r="BZ23" s="8">
        <f t="shared" si="19"/>
        <v>1</v>
      </c>
      <c r="CA23" s="8">
        <f t="shared" si="19"/>
        <v>1</v>
      </c>
      <c r="CB23" s="8">
        <f t="shared" si="19"/>
        <v>1</v>
      </c>
      <c r="CC23" s="8">
        <f t="shared" si="19"/>
        <v>0</v>
      </c>
      <c r="CD23" s="8">
        <f t="shared" si="19"/>
        <v>0</v>
      </c>
      <c r="CE23" s="8">
        <f t="shared" si="19"/>
        <v>0</v>
      </c>
      <c r="CF23" s="8">
        <f t="shared" si="19"/>
        <v>1</v>
      </c>
      <c r="CG23" s="8">
        <f t="shared" si="19"/>
        <v>1</v>
      </c>
      <c r="CH23" s="8">
        <f t="shared" si="19"/>
        <v>1</v>
      </c>
      <c r="CI23" s="8">
        <f t="shared" si="19"/>
        <v>0</v>
      </c>
      <c r="CJ23" s="8">
        <f t="shared" si="19"/>
        <v>0</v>
      </c>
    </row>
    <row r="24" spans="1:88" ht="19.5" customHeight="1" x14ac:dyDescent="0.25">
      <c r="A24" s="11"/>
      <c r="B24" s="157" t="s">
        <v>154</v>
      </c>
      <c r="C24" s="158" t="s">
        <v>155</v>
      </c>
      <c r="D24" s="38" t="s">
        <v>16</v>
      </c>
      <c r="E24" s="38" t="s">
        <v>18</v>
      </c>
      <c r="F24" s="35" t="s">
        <v>13</v>
      </c>
      <c r="G24" s="38" t="s">
        <v>284</v>
      </c>
      <c r="H24" s="41" t="s">
        <v>261</v>
      </c>
      <c r="I24" s="53"/>
      <c r="J24" s="2"/>
      <c r="K24" s="37" t="s">
        <v>261</v>
      </c>
      <c r="L24" s="38" t="s">
        <v>284</v>
      </c>
      <c r="M24" s="38" t="s">
        <v>306</v>
      </c>
      <c r="N24" s="38">
        <v>8</v>
      </c>
      <c r="O24" s="38" t="s">
        <v>18</v>
      </c>
      <c r="P24" s="38" t="s">
        <v>200</v>
      </c>
      <c r="Q24" s="38" t="s">
        <v>22</v>
      </c>
      <c r="R24" s="38" t="s">
        <v>284</v>
      </c>
      <c r="S24" s="38" t="s">
        <v>284</v>
      </c>
      <c r="T24" s="38" t="s">
        <v>312</v>
      </c>
      <c r="U24" s="38" t="s">
        <v>310</v>
      </c>
      <c r="V24" s="38" t="s">
        <v>17</v>
      </c>
      <c r="W24" s="38" t="s">
        <v>14</v>
      </c>
      <c r="X24" s="38" t="s">
        <v>284</v>
      </c>
      <c r="Y24" s="41" t="s">
        <v>284</v>
      </c>
      <c r="Z24" s="185" t="s">
        <v>307</v>
      </c>
      <c r="AA24" s="185" t="s">
        <v>307</v>
      </c>
      <c r="AB24" s="41" t="s">
        <v>12</v>
      </c>
      <c r="AC24" s="41" t="s">
        <v>18</v>
      </c>
      <c r="AD24" s="41" t="s">
        <v>23</v>
      </c>
      <c r="AE24" s="35" t="s">
        <v>284</v>
      </c>
      <c r="AF24" s="41" t="s">
        <v>284</v>
      </c>
      <c r="AG24" s="38" t="s">
        <v>19</v>
      </c>
      <c r="AH24" s="38" t="s">
        <v>17</v>
      </c>
      <c r="AI24" s="210" t="s">
        <v>400</v>
      </c>
      <c r="AJ24" s="35" t="s">
        <v>14</v>
      </c>
      <c r="AK24" s="38" t="s">
        <v>261</v>
      </c>
      <c r="AL24" s="41" t="s">
        <v>284</v>
      </c>
      <c r="AM24" s="41" t="s">
        <v>307</v>
      </c>
      <c r="AN24" s="41" t="s">
        <v>307</v>
      </c>
      <c r="AO24" s="185" t="s">
        <v>315</v>
      </c>
      <c r="AP24" s="15">
        <f t="shared" si="5"/>
        <v>10</v>
      </c>
      <c r="AQ24" s="16">
        <f t="shared" si="10"/>
        <v>0</v>
      </c>
      <c r="AR24" s="17">
        <f t="shared" si="6"/>
        <v>0</v>
      </c>
      <c r="AS24" s="8">
        <f t="shared" si="11"/>
        <v>5</v>
      </c>
      <c r="AT24" s="8">
        <f t="shared" si="12"/>
        <v>6</v>
      </c>
      <c r="AU24" s="8">
        <f t="shared" si="13"/>
        <v>11</v>
      </c>
      <c r="AV24" s="8">
        <f t="shared" si="14"/>
        <v>4</v>
      </c>
      <c r="AW24" s="8">
        <f t="shared" si="15"/>
        <v>2</v>
      </c>
      <c r="AX24" s="8">
        <f t="shared" si="16"/>
        <v>1</v>
      </c>
      <c r="AY24" s="8">
        <f t="shared" si="17"/>
        <v>2</v>
      </c>
      <c r="AZ24" s="8">
        <f t="shared" si="18"/>
        <v>3</v>
      </c>
      <c r="BA24" s="8">
        <f t="shared" si="7"/>
        <v>1</v>
      </c>
      <c r="BB24" s="8">
        <f t="shared" si="7"/>
        <v>1</v>
      </c>
      <c r="BC24" s="8">
        <f t="shared" si="7"/>
        <v>1</v>
      </c>
      <c r="BD24" s="8">
        <f t="shared" si="7"/>
        <v>0</v>
      </c>
      <c r="BE24" s="8">
        <f t="shared" si="7"/>
        <v>0</v>
      </c>
      <c r="BF24" s="8">
        <f t="shared" si="20"/>
        <v>0</v>
      </c>
      <c r="BG24" s="8">
        <f t="shared" si="20"/>
        <v>0</v>
      </c>
      <c r="BH24" s="8">
        <f t="shared" si="20"/>
        <v>1</v>
      </c>
      <c r="BI24" s="8">
        <f t="shared" si="20"/>
        <v>1</v>
      </c>
      <c r="BJ24" s="8">
        <f t="shared" si="20"/>
        <v>1</v>
      </c>
      <c r="BK24" s="8">
        <f t="shared" si="20"/>
        <v>1</v>
      </c>
      <c r="BL24" s="8">
        <f t="shared" si="20"/>
        <v>1</v>
      </c>
      <c r="BM24" s="8">
        <f t="shared" si="20"/>
        <v>0</v>
      </c>
      <c r="BN24" s="8">
        <f t="shared" si="20"/>
        <v>0</v>
      </c>
      <c r="BO24" s="8">
        <f t="shared" si="20"/>
        <v>1</v>
      </c>
      <c r="BP24" s="8">
        <f t="shared" si="20"/>
        <v>1</v>
      </c>
      <c r="BQ24" s="8">
        <f t="shared" si="20"/>
        <v>1</v>
      </c>
      <c r="BR24" s="8">
        <f t="shared" si="20"/>
        <v>1</v>
      </c>
      <c r="BS24" s="8">
        <f t="shared" si="20"/>
        <v>0</v>
      </c>
      <c r="BT24" s="8">
        <f t="shared" si="20"/>
        <v>0</v>
      </c>
      <c r="BU24" s="8">
        <f t="shared" si="19"/>
        <v>1</v>
      </c>
      <c r="BV24" s="8">
        <f t="shared" si="19"/>
        <v>1</v>
      </c>
      <c r="BW24" s="8">
        <f t="shared" si="19"/>
        <v>1</v>
      </c>
      <c r="BX24" s="8">
        <f t="shared" si="19"/>
        <v>1</v>
      </c>
      <c r="BY24" s="8">
        <f t="shared" si="19"/>
        <v>1</v>
      </c>
      <c r="BZ24" s="8">
        <f t="shared" si="19"/>
        <v>0</v>
      </c>
      <c r="CA24" s="8">
        <f t="shared" si="19"/>
        <v>0</v>
      </c>
      <c r="CB24" s="8">
        <f t="shared" si="19"/>
        <v>1</v>
      </c>
      <c r="CC24" s="8">
        <f t="shared" si="19"/>
        <v>1</v>
      </c>
      <c r="CD24" s="8">
        <f t="shared" si="19"/>
        <v>1</v>
      </c>
      <c r="CE24" s="8">
        <f t="shared" si="19"/>
        <v>1</v>
      </c>
      <c r="CF24" s="8">
        <f t="shared" si="19"/>
        <v>0</v>
      </c>
      <c r="CG24" s="8">
        <f t="shared" si="19"/>
        <v>0</v>
      </c>
      <c r="CH24" s="8">
        <f t="shared" si="19"/>
        <v>1</v>
      </c>
      <c r="CI24" s="8">
        <f t="shared" si="19"/>
        <v>1</v>
      </c>
      <c r="CJ24" s="8">
        <f t="shared" si="19"/>
        <v>1</v>
      </c>
    </row>
    <row r="25" spans="1:88" ht="19.5" customHeight="1" x14ac:dyDescent="0.25">
      <c r="A25" s="11"/>
      <c r="B25" s="157" t="s">
        <v>156</v>
      </c>
      <c r="C25" s="158" t="s">
        <v>157</v>
      </c>
      <c r="D25" s="41" t="s">
        <v>310</v>
      </c>
      <c r="E25" s="41" t="s">
        <v>312</v>
      </c>
      <c r="F25" s="41" t="s">
        <v>284</v>
      </c>
      <c r="G25" s="41" t="s">
        <v>261</v>
      </c>
      <c r="H25" s="35" t="s">
        <v>261</v>
      </c>
      <c r="I25" s="53"/>
      <c r="J25" s="2"/>
      <c r="K25" s="37" t="s">
        <v>19</v>
      </c>
      <c r="L25" s="191" t="s">
        <v>24</v>
      </c>
      <c r="M25" s="38" t="s">
        <v>371</v>
      </c>
      <c r="N25" s="38" t="s">
        <v>15</v>
      </c>
      <c r="O25" s="191" t="s">
        <v>20</v>
      </c>
      <c r="P25" s="38" t="s">
        <v>284</v>
      </c>
      <c r="Q25" s="38" t="s">
        <v>284</v>
      </c>
      <c r="R25" s="38" t="s">
        <v>261</v>
      </c>
      <c r="S25" s="38" t="s">
        <v>314</v>
      </c>
      <c r="T25" s="38" t="s">
        <v>14</v>
      </c>
      <c r="U25" s="38" t="s">
        <v>312</v>
      </c>
      <c r="V25" s="38" t="s">
        <v>261</v>
      </c>
      <c r="W25" s="41" t="s">
        <v>261</v>
      </c>
      <c r="X25" s="41" t="s">
        <v>261</v>
      </c>
      <c r="Y25" s="41" t="s">
        <v>316</v>
      </c>
      <c r="Z25" s="41" t="s">
        <v>316</v>
      </c>
      <c r="AA25" s="41" t="s">
        <v>203</v>
      </c>
      <c r="AB25" s="41" t="s">
        <v>284</v>
      </c>
      <c r="AC25" s="41" t="s">
        <v>261</v>
      </c>
      <c r="AD25" s="41" t="s">
        <v>16</v>
      </c>
      <c r="AE25" s="35" t="s">
        <v>14</v>
      </c>
      <c r="AF25" s="41" t="s">
        <v>261</v>
      </c>
      <c r="AG25" s="41" t="s">
        <v>13</v>
      </c>
      <c r="AH25" s="212" t="s">
        <v>400</v>
      </c>
      <c r="AI25" s="41" t="s">
        <v>25</v>
      </c>
      <c r="AJ25" s="41" t="s">
        <v>284</v>
      </c>
      <c r="AK25" s="41" t="s">
        <v>5</v>
      </c>
      <c r="AL25" s="35" t="s">
        <v>12</v>
      </c>
      <c r="AM25" s="184" t="s">
        <v>22</v>
      </c>
      <c r="AN25" s="41" t="s">
        <v>311</v>
      </c>
      <c r="AO25" s="42" t="s">
        <v>23</v>
      </c>
      <c r="AP25" s="15">
        <f t="shared" si="5"/>
        <v>10</v>
      </c>
      <c r="AQ25" s="16">
        <f t="shared" si="10"/>
        <v>1</v>
      </c>
      <c r="AR25" s="17">
        <f t="shared" si="6"/>
        <v>1</v>
      </c>
      <c r="AS25" s="8">
        <f t="shared" si="11"/>
        <v>5</v>
      </c>
      <c r="AT25" s="8">
        <f t="shared" si="12"/>
        <v>0</v>
      </c>
      <c r="AU25" s="8">
        <f t="shared" si="13"/>
        <v>13</v>
      </c>
      <c r="AV25" s="8">
        <f t="shared" si="14"/>
        <v>5</v>
      </c>
      <c r="AW25" s="8">
        <f t="shared" si="15"/>
        <v>1</v>
      </c>
      <c r="AX25" s="8">
        <f t="shared" si="16"/>
        <v>3</v>
      </c>
      <c r="AY25" s="8">
        <f t="shared" si="17"/>
        <v>2</v>
      </c>
      <c r="AZ25" s="8">
        <f t="shared" si="18"/>
        <v>5</v>
      </c>
      <c r="BA25" s="8">
        <f t="shared" si="7"/>
        <v>1</v>
      </c>
      <c r="BB25" s="8">
        <f t="shared" si="7"/>
        <v>1</v>
      </c>
      <c r="BC25" s="8">
        <f t="shared" si="7"/>
        <v>0</v>
      </c>
      <c r="BD25" s="8">
        <f t="shared" si="7"/>
        <v>0</v>
      </c>
      <c r="BE25" s="8">
        <f t="shared" si="7"/>
        <v>0</v>
      </c>
      <c r="BF25" s="8">
        <f t="shared" si="20"/>
        <v>1</v>
      </c>
      <c r="BG25" s="8">
        <f t="shared" si="20"/>
        <v>1</v>
      </c>
      <c r="BH25" s="8">
        <f t="shared" si="20"/>
        <v>1</v>
      </c>
      <c r="BI25" s="8">
        <f t="shared" si="20"/>
        <v>1</v>
      </c>
      <c r="BJ25" s="8">
        <f t="shared" si="20"/>
        <v>1</v>
      </c>
      <c r="BK25" s="8">
        <f t="shared" si="20"/>
        <v>0</v>
      </c>
      <c r="BL25" s="8">
        <f t="shared" si="20"/>
        <v>0</v>
      </c>
      <c r="BM25" s="8">
        <f t="shared" si="20"/>
        <v>0</v>
      </c>
      <c r="BN25" s="8">
        <f t="shared" si="20"/>
        <v>1</v>
      </c>
      <c r="BO25" s="8">
        <f t="shared" si="20"/>
        <v>1</v>
      </c>
      <c r="BP25" s="8">
        <f t="shared" si="20"/>
        <v>1</v>
      </c>
      <c r="BQ25" s="8">
        <f t="shared" si="20"/>
        <v>0</v>
      </c>
      <c r="BR25" s="8">
        <f t="shared" si="20"/>
        <v>0</v>
      </c>
      <c r="BS25" s="8">
        <f t="shared" si="20"/>
        <v>0</v>
      </c>
      <c r="BT25" s="8">
        <f t="shared" si="20"/>
        <v>1</v>
      </c>
      <c r="BU25" s="8">
        <f t="shared" si="19"/>
        <v>1</v>
      </c>
      <c r="BV25" s="8">
        <f t="shared" si="19"/>
        <v>0</v>
      </c>
      <c r="BW25" s="8">
        <f t="shared" si="19"/>
        <v>0</v>
      </c>
      <c r="BX25" s="8">
        <f t="shared" si="19"/>
        <v>0</v>
      </c>
      <c r="BY25" s="8">
        <f t="shared" si="19"/>
        <v>1</v>
      </c>
      <c r="BZ25" s="8">
        <f t="shared" si="19"/>
        <v>1</v>
      </c>
      <c r="CA25" s="8">
        <f t="shared" si="19"/>
        <v>0</v>
      </c>
      <c r="CB25" s="8">
        <f t="shared" si="19"/>
        <v>1</v>
      </c>
      <c r="CC25" s="8">
        <f t="shared" si="19"/>
        <v>1</v>
      </c>
      <c r="CD25" s="8">
        <f t="shared" si="19"/>
        <v>1</v>
      </c>
      <c r="CE25" s="8">
        <f t="shared" si="19"/>
        <v>0</v>
      </c>
      <c r="CF25" s="8">
        <f t="shared" si="19"/>
        <v>0</v>
      </c>
      <c r="CG25" s="8">
        <f t="shared" si="19"/>
        <v>1</v>
      </c>
      <c r="CH25" s="8">
        <f t="shared" si="19"/>
        <v>1</v>
      </c>
      <c r="CI25" s="8">
        <f t="shared" si="19"/>
        <v>1</v>
      </c>
      <c r="CJ25" s="8">
        <f t="shared" si="19"/>
        <v>1</v>
      </c>
    </row>
    <row r="26" spans="1:88" ht="19.5" customHeight="1" x14ac:dyDescent="0.25">
      <c r="A26" s="11"/>
      <c r="B26" s="157" t="s">
        <v>158</v>
      </c>
      <c r="C26" s="158" t="s">
        <v>159</v>
      </c>
      <c r="D26" s="41" t="s">
        <v>261</v>
      </c>
      <c r="E26" s="41" t="s">
        <v>5</v>
      </c>
      <c r="F26" s="41" t="s">
        <v>262</v>
      </c>
      <c r="G26" s="41" t="s">
        <v>262</v>
      </c>
      <c r="H26" s="41" t="s">
        <v>312</v>
      </c>
      <c r="I26" s="53"/>
      <c r="J26" s="2"/>
      <c r="K26" s="37" t="s">
        <v>17</v>
      </c>
      <c r="L26" s="38" t="s">
        <v>261</v>
      </c>
      <c r="M26" s="38" t="s">
        <v>284</v>
      </c>
      <c r="N26" s="38" t="s">
        <v>316</v>
      </c>
      <c r="O26" s="38" t="s">
        <v>316</v>
      </c>
      <c r="P26" s="38" t="s">
        <v>314</v>
      </c>
      <c r="Q26" s="38" t="s">
        <v>314</v>
      </c>
      <c r="R26" s="38" t="s">
        <v>284</v>
      </c>
      <c r="S26" s="38" t="s">
        <v>284</v>
      </c>
      <c r="T26" s="38" t="s">
        <v>23</v>
      </c>
      <c r="U26" s="41" t="s">
        <v>17</v>
      </c>
      <c r="V26" s="41" t="s">
        <v>14</v>
      </c>
      <c r="W26" s="41" t="s">
        <v>18</v>
      </c>
      <c r="X26" s="41" t="s">
        <v>312</v>
      </c>
      <c r="Y26" s="35" t="s">
        <v>261</v>
      </c>
      <c r="Z26" s="41" t="s">
        <v>261</v>
      </c>
      <c r="AA26" s="185" t="s">
        <v>14</v>
      </c>
      <c r="AB26" s="41" t="s">
        <v>262</v>
      </c>
      <c r="AC26" s="41" t="s">
        <v>262</v>
      </c>
      <c r="AD26" s="41" t="s">
        <v>5</v>
      </c>
      <c r="AE26" s="41" t="s">
        <v>261</v>
      </c>
      <c r="AF26" s="41" t="s">
        <v>21</v>
      </c>
      <c r="AG26" s="41" t="s">
        <v>23</v>
      </c>
      <c r="AH26" s="41" t="s">
        <v>12</v>
      </c>
      <c r="AI26" s="41" t="s">
        <v>22</v>
      </c>
      <c r="AJ26" s="185" t="s">
        <v>402</v>
      </c>
      <c r="AK26" s="41" t="s">
        <v>284</v>
      </c>
      <c r="AL26" s="41" t="s">
        <v>284</v>
      </c>
      <c r="AM26" s="41" t="s">
        <v>14</v>
      </c>
      <c r="AN26" s="41" t="s">
        <v>13</v>
      </c>
      <c r="AO26" s="38" t="s">
        <v>284</v>
      </c>
      <c r="AP26" s="15">
        <f t="shared" si="5"/>
        <v>10</v>
      </c>
      <c r="AQ26" s="16">
        <f t="shared" si="10"/>
        <v>2</v>
      </c>
      <c r="AR26" s="17">
        <f t="shared" si="6"/>
        <v>1</v>
      </c>
      <c r="AS26" s="8">
        <f t="shared" si="11"/>
        <v>5</v>
      </c>
      <c r="AT26" s="8">
        <f t="shared" si="12"/>
        <v>0</v>
      </c>
      <c r="AU26" s="8">
        <f t="shared" si="13"/>
        <v>12</v>
      </c>
      <c r="AV26" s="8">
        <f t="shared" si="14"/>
        <v>5</v>
      </c>
      <c r="AW26" s="8">
        <f t="shared" si="15"/>
        <v>2</v>
      </c>
      <c r="AX26" s="8">
        <f t="shared" si="16"/>
        <v>4</v>
      </c>
      <c r="AY26" s="8">
        <f t="shared" si="17"/>
        <v>1</v>
      </c>
      <c r="AZ26" s="8">
        <f t="shared" si="18"/>
        <v>5</v>
      </c>
      <c r="BA26" s="8">
        <f t="shared" si="7"/>
        <v>0</v>
      </c>
      <c r="BB26" s="8">
        <f t="shared" si="7"/>
        <v>0</v>
      </c>
      <c r="BC26" s="8">
        <f t="shared" si="7"/>
        <v>0</v>
      </c>
      <c r="BD26" s="8">
        <f t="shared" si="7"/>
        <v>0</v>
      </c>
      <c r="BE26" s="8">
        <f t="shared" si="7"/>
        <v>1</v>
      </c>
      <c r="BF26" s="8">
        <f t="shared" si="20"/>
        <v>1</v>
      </c>
      <c r="BG26" s="8">
        <f t="shared" si="20"/>
        <v>0</v>
      </c>
      <c r="BH26" s="8">
        <f t="shared" si="20"/>
        <v>0</v>
      </c>
      <c r="BI26" s="8">
        <f t="shared" si="20"/>
        <v>1</v>
      </c>
      <c r="BJ26" s="8">
        <f t="shared" si="20"/>
        <v>1</v>
      </c>
      <c r="BK26" s="8">
        <f t="shared" si="20"/>
        <v>1</v>
      </c>
      <c r="BL26" s="8">
        <f t="shared" si="20"/>
        <v>1</v>
      </c>
      <c r="BM26" s="8">
        <f t="shared" si="20"/>
        <v>0</v>
      </c>
      <c r="BN26" s="8">
        <f t="shared" si="20"/>
        <v>0</v>
      </c>
      <c r="BO26" s="8">
        <f t="shared" si="20"/>
        <v>1</v>
      </c>
      <c r="BP26" s="8">
        <f t="shared" si="20"/>
        <v>1</v>
      </c>
      <c r="BQ26" s="8">
        <f t="shared" si="20"/>
        <v>1</v>
      </c>
      <c r="BR26" s="8">
        <f t="shared" si="20"/>
        <v>1</v>
      </c>
      <c r="BS26" s="8">
        <f t="shared" si="20"/>
        <v>1</v>
      </c>
      <c r="BT26" s="8">
        <f t="shared" si="20"/>
        <v>0</v>
      </c>
      <c r="BU26" s="8">
        <f t="shared" si="19"/>
        <v>0</v>
      </c>
      <c r="BV26" s="8">
        <f t="shared" si="19"/>
        <v>1</v>
      </c>
      <c r="BW26" s="8">
        <f t="shared" si="19"/>
        <v>0</v>
      </c>
      <c r="BX26" s="8">
        <f t="shared" si="19"/>
        <v>0</v>
      </c>
      <c r="BY26" s="8">
        <f t="shared" si="19"/>
        <v>0</v>
      </c>
      <c r="BZ26" s="8">
        <f t="shared" si="19"/>
        <v>0</v>
      </c>
      <c r="CA26" s="8">
        <f t="shared" si="19"/>
        <v>1</v>
      </c>
      <c r="CB26" s="8">
        <f t="shared" si="19"/>
        <v>1</v>
      </c>
      <c r="CC26" s="8">
        <f t="shared" si="19"/>
        <v>1</v>
      </c>
      <c r="CD26" s="8">
        <f t="shared" si="19"/>
        <v>1</v>
      </c>
      <c r="CE26" s="8">
        <f t="shared" si="19"/>
        <v>1</v>
      </c>
      <c r="CF26" s="8">
        <f t="shared" si="19"/>
        <v>0</v>
      </c>
      <c r="CG26" s="8">
        <f t="shared" si="19"/>
        <v>0</v>
      </c>
      <c r="CH26" s="8">
        <f t="shared" si="19"/>
        <v>1</v>
      </c>
      <c r="CI26" s="8">
        <f t="shared" si="19"/>
        <v>1</v>
      </c>
      <c r="CJ26" s="8">
        <f t="shared" si="19"/>
        <v>0</v>
      </c>
    </row>
    <row r="27" spans="1:88" ht="19.5" customHeight="1" x14ac:dyDescent="0.25">
      <c r="A27" s="11"/>
      <c r="B27" s="157" t="s">
        <v>160</v>
      </c>
      <c r="C27" s="158" t="s">
        <v>161</v>
      </c>
      <c r="D27" s="35" t="s">
        <v>18</v>
      </c>
      <c r="E27" s="35" t="s">
        <v>12</v>
      </c>
      <c r="F27" s="35" t="s">
        <v>22</v>
      </c>
      <c r="G27" s="41" t="s">
        <v>284</v>
      </c>
      <c r="H27" s="41" t="s">
        <v>261</v>
      </c>
      <c r="I27" s="53" t="s">
        <v>347</v>
      </c>
      <c r="J27" s="2"/>
      <c r="K27" s="37" t="s">
        <v>306</v>
      </c>
      <c r="L27" s="38" t="s">
        <v>15</v>
      </c>
      <c r="M27" s="41" t="s">
        <v>18</v>
      </c>
      <c r="N27" s="38" t="s">
        <v>23</v>
      </c>
      <c r="O27" s="38" t="s">
        <v>23</v>
      </c>
      <c r="P27" s="38" t="s">
        <v>284</v>
      </c>
      <c r="Q27" s="38" t="s">
        <v>261</v>
      </c>
      <c r="R27" s="38" t="s">
        <v>312</v>
      </c>
      <c r="S27" s="38" t="s">
        <v>310</v>
      </c>
      <c r="T27" s="38" t="s">
        <v>18</v>
      </c>
      <c r="U27" s="38" t="s">
        <v>22</v>
      </c>
      <c r="V27" s="38" t="s">
        <v>284</v>
      </c>
      <c r="W27" s="41" t="s">
        <v>284</v>
      </c>
      <c r="X27" s="41" t="s">
        <v>261</v>
      </c>
      <c r="Y27" s="185" t="s">
        <v>307</v>
      </c>
      <c r="Z27" s="41" t="s">
        <v>17</v>
      </c>
      <c r="AA27" s="41" t="s">
        <v>78</v>
      </c>
      <c r="AB27" s="41" t="s">
        <v>13</v>
      </c>
      <c r="AC27" s="41" t="s">
        <v>261</v>
      </c>
      <c r="AD27" s="41" t="s">
        <v>262</v>
      </c>
      <c r="AE27" s="35" t="s">
        <v>261</v>
      </c>
      <c r="AF27" s="35" t="s">
        <v>22</v>
      </c>
      <c r="AG27" s="35" t="s">
        <v>14</v>
      </c>
      <c r="AH27" s="35" t="s">
        <v>284</v>
      </c>
      <c r="AI27" s="35" t="s">
        <v>315</v>
      </c>
      <c r="AJ27" s="35" t="s">
        <v>315</v>
      </c>
      <c r="AK27" s="185" t="s">
        <v>8</v>
      </c>
      <c r="AL27" s="41" t="s">
        <v>261</v>
      </c>
      <c r="AM27" s="41" t="s">
        <v>284</v>
      </c>
      <c r="AN27" s="41" t="s">
        <v>12</v>
      </c>
      <c r="AO27" s="38" t="s">
        <v>16</v>
      </c>
      <c r="AP27" s="15">
        <f t="shared" si="5"/>
        <v>10</v>
      </c>
      <c r="AQ27" s="16">
        <f t="shared" si="10"/>
        <v>2</v>
      </c>
      <c r="AR27" s="17">
        <f t="shared" si="6"/>
        <v>0</v>
      </c>
      <c r="AS27" s="8">
        <f t="shared" si="11"/>
        <v>5</v>
      </c>
      <c r="AT27" s="8">
        <f t="shared" si="12"/>
        <v>3</v>
      </c>
      <c r="AU27" s="8">
        <f t="shared" si="13"/>
        <v>12</v>
      </c>
      <c r="AV27" s="8">
        <f t="shared" si="14"/>
        <v>4</v>
      </c>
      <c r="AW27" s="8">
        <f t="shared" si="15"/>
        <v>2</v>
      </c>
      <c r="AX27" s="8">
        <f t="shared" si="16"/>
        <v>2</v>
      </c>
      <c r="AY27" s="8">
        <f t="shared" si="17"/>
        <v>2</v>
      </c>
      <c r="AZ27" s="8">
        <f t="shared" si="18"/>
        <v>4</v>
      </c>
      <c r="BA27" s="8">
        <f t="shared" si="7"/>
        <v>1</v>
      </c>
      <c r="BB27" s="8">
        <f t="shared" si="7"/>
        <v>1</v>
      </c>
      <c r="BC27" s="8">
        <f t="shared" si="7"/>
        <v>1</v>
      </c>
      <c r="BD27" s="8">
        <f t="shared" si="7"/>
        <v>0</v>
      </c>
      <c r="BE27" s="8">
        <f t="shared" si="7"/>
        <v>0</v>
      </c>
      <c r="BF27" s="8">
        <f t="shared" si="20"/>
        <v>1</v>
      </c>
      <c r="BG27" s="8">
        <f t="shared" si="20"/>
        <v>1</v>
      </c>
      <c r="BH27" s="8">
        <f t="shared" si="20"/>
        <v>1</v>
      </c>
      <c r="BI27" s="8">
        <f t="shared" si="20"/>
        <v>1</v>
      </c>
      <c r="BJ27" s="8">
        <f t="shared" si="20"/>
        <v>1</v>
      </c>
      <c r="BK27" s="8">
        <f t="shared" si="20"/>
        <v>0</v>
      </c>
      <c r="BL27" s="8">
        <f t="shared" si="20"/>
        <v>0</v>
      </c>
      <c r="BM27" s="8">
        <f t="shared" si="20"/>
        <v>1</v>
      </c>
      <c r="BN27" s="8">
        <f t="shared" si="20"/>
        <v>1</v>
      </c>
      <c r="BO27" s="8">
        <f t="shared" si="20"/>
        <v>1</v>
      </c>
      <c r="BP27" s="8">
        <f t="shared" si="20"/>
        <v>1</v>
      </c>
      <c r="BQ27" s="8">
        <f t="shared" si="20"/>
        <v>0</v>
      </c>
      <c r="BR27" s="8">
        <f t="shared" si="20"/>
        <v>0</v>
      </c>
      <c r="BS27" s="8">
        <f t="shared" si="20"/>
        <v>0</v>
      </c>
      <c r="BT27" s="8">
        <f t="shared" si="20"/>
        <v>1</v>
      </c>
      <c r="BU27" s="8">
        <f t="shared" si="19"/>
        <v>1</v>
      </c>
      <c r="BV27" s="8">
        <f t="shared" si="19"/>
        <v>0</v>
      </c>
      <c r="BW27" s="8">
        <f t="shared" si="19"/>
        <v>1</v>
      </c>
      <c r="BX27" s="8">
        <f t="shared" si="19"/>
        <v>0</v>
      </c>
      <c r="BY27" s="8">
        <f t="shared" si="19"/>
        <v>0</v>
      </c>
      <c r="BZ27" s="8">
        <f t="shared" si="19"/>
        <v>0</v>
      </c>
      <c r="CA27" s="8">
        <f t="shared" si="19"/>
        <v>1</v>
      </c>
      <c r="CB27" s="8">
        <f t="shared" si="19"/>
        <v>1</v>
      </c>
      <c r="CC27" s="8">
        <f t="shared" si="19"/>
        <v>0</v>
      </c>
      <c r="CD27" s="8">
        <f t="shared" si="19"/>
        <v>1</v>
      </c>
      <c r="CE27" s="8">
        <f t="shared" si="19"/>
        <v>1</v>
      </c>
      <c r="CF27" s="8">
        <f t="shared" si="19"/>
        <v>1</v>
      </c>
      <c r="CG27" s="8">
        <f t="shared" si="19"/>
        <v>0</v>
      </c>
      <c r="CH27" s="8">
        <f t="shared" si="19"/>
        <v>0</v>
      </c>
      <c r="CI27" s="8">
        <f t="shared" si="19"/>
        <v>1</v>
      </c>
      <c r="CJ27" s="8">
        <f t="shared" si="19"/>
        <v>1</v>
      </c>
    </row>
    <row r="28" spans="1:88" ht="19.5" customHeight="1" thickBot="1" x14ac:dyDescent="0.3">
      <c r="A28" s="11"/>
      <c r="B28" s="159" t="s">
        <v>162</v>
      </c>
      <c r="C28" s="160" t="s">
        <v>163</v>
      </c>
      <c r="D28" s="126" t="s">
        <v>261</v>
      </c>
      <c r="E28" s="126" t="s">
        <v>284</v>
      </c>
      <c r="F28" s="126" t="s">
        <v>314</v>
      </c>
      <c r="G28" s="126" t="s">
        <v>314</v>
      </c>
      <c r="H28" s="126" t="s">
        <v>314</v>
      </c>
      <c r="I28" s="161"/>
      <c r="J28" s="2"/>
      <c r="K28" s="125" t="s">
        <v>312</v>
      </c>
      <c r="L28" s="126" t="s">
        <v>284</v>
      </c>
      <c r="M28" s="126" t="s">
        <v>284</v>
      </c>
      <c r="N28" s="126" t="s">
        <v>310</v>
      </c>
      <c r="O28" s="126" t="s">
        <v>22</v>
      </c>
      <c r="P28" s="126" t="s">
        <v>23</v>
      </c>
      <c r="Q28" s="126" t="s">
        <v>23</v>
      </c>
      <c r="R28" s="126" t="s">
        <v>284</v>
      </c>
      <c r="S28" s="126" t="s">
        <v>261</v>
      </c>
      <c r="T28" s="219" t="s">
        <v>8</v>
      </c>
      <c r="U28" s="219" t="s">
        <v>8</v>
      </c>
      <c r="V28" s="126" t="s">
        <v>22</v>
      </c>
      <c r="W28" s="126" t="s">
        <v>19</v>
      </c>
      <c r="X28" s="126" t="s">
        <v>12</v>
      </c>
      <c r="Y28" s="126" t="s">
        <v>261</v>
      </c>
      <c r="Z28" s="126" t="s">
        <v>262</v>
      </c>
      <c r="AA28" s="126" t="s">
        <v>15</v>
      </c>
      <c r="AB28" s="126" t="s">
        <v>16</v>
      </c>
      <c r="AC28" s="126" t="s">
        <v>23</v>
      </c>
      <c r="AD28" s="126" t="s">
        <v>261</v>
      </c>
      <c r="AE28" s="126" t="s">
        <v>22</v>
      </c>
      <c r="AF28" s="126" t="s">
        <v>12</v>
      </c>
      <c r="AG28" s="126" t="s">
        <v>261</v>
      </c>
      <c r="AH28" s="126" t="s">
        <v>284</v>
      </c>
      <c r="AI28" s="219" t="s">
        <v>8</v>
      </c>
      <c r="AJ28" s="219" t="s">
        <v>8</v>
      </c>
      <c r="AK28" s="126" t="s">
        <v>21</v>
      </c>
      <c r="AL28" s="126" t="s">
        <v>16</v>
      </c>
      <c r="AM28" s="126" t="s">
        <v>311</v>
      </c>
      <c r="AN28" s="126" t="s">
        <v>284</v>
      </c>
      <c r="AO28" s="126" t="s">
        <v>284</v>
      </c>
      <c r="AP28" s="128">
        <f t="shared" si="5"/>
        <v>10</v>
      </c>
      <c r="AQ28" s="114">
        <f>COUNTIF(K28:AO28,"PAID")</f>
        <v>1</v>
      </c>
      <c r="AR28" s="129">
        <f t="shared" si="6"/>
        <v>0</v>
      </c>
      <c r="AS28" s="8" cm="1">
        <f t="array" ref="AS28">MAX(FREQUENCY(COLUMN(BA28:CJ28),(BA28:CJ28&lt;&gt;1)*COLUMN(BA28:CJ28))-1)</f>
        <v>5</v>
      </c>
      <c r="AT28" s="8">
        <f>COUNTIF(K28:AO28,"8"&amp;"*")+COUNTIF(K28:AO28,"8")</f>
        <v>4</v>
      </c>
      <c r="AU28" s="8">
        <f t="shared" si="13"/>
        <v>13</v>
      </c>
      <c r="AV28" s="8">
        <f t="shared" si="14"/>
        <v>3</v>
      </c>
      <c r="AW28" s="8">
        <f t="shared" si="15"/>
        <v>2</v>
      </c>
      <c r="AX28" s="8">
        <f t="shared" si="16"/>
        <v>0</v>
      </c>
      <c r="AY28" s="8">
        <f t="shared" si="17"/>
        <v>3</v>
      </c>
      <c r="AZ28" s="8">
        <f t="shared" si="18"/>
        <v>3</v>
      </c>
      <c r="BA28" s="8">
        <f t="shared" si="7"/>
        <v>0</v>
      </c>
      <c r="BB28" s="8">
        <f t="shared" si="7"/>
        <v>0</v>
      </c>
      <c r="BC28" s="8">
        <f t="shared" si="7"/>
        <v>1</v>
      </c>
      <c r="BD28" s="8">
        <f t="shared" si="7"/>
        <v>1</v>
      </c>
      <c r="BE28" s="8">
        <f t="shared" si="7"/>
        <v>1</v>
      </c>
      <c r="BF28" s="8">
        <f t="shared" si="20"/>
        <v>1</v>
      </c>
      <c r="BG28" s="8">
        <f t="shared" si="20"/>
        <v>0</v>
      </c>
      <c r="BH28" s="8">
        <f t="shared" si="20"/>
        <v>0</v>
      </c>
      <c r="BI28" s="8">
        <f t="shared" si="20"/>
        <v>1</v>
      </c>
      <c r="BJ28" s="8">
        <f t="shared" si="20"/>
        <v>1</v>
      </c>
      <c r="BK28" s="8">
        <f t="shared" si="20"/>
        <v>1</v>
      </c>
      <c r="BL28" s="8">
        <f t="shared" si="20"/>
        <v>1</v>
      </c>
      <c r="BM28" s="8">
        <f t="shared" si="20"/>
        <v>0</v>
      </c>
      <c r="BN28" s="8">
        <f t="shared" si="20"/>
        <v>0</v>
      </c>
      <c r="BO28" s="8">
        <f t="shared" si="20"/>
        <v>1</v>
      </c>
      <c r="BP28" s="8">
        <f t="shared" si="20"/>
        <v>1</v>
      </c>
      <c r="BQ28" s="8">
        <f t="shared" si="20"/>
        <v>1</v>
      </c>
      <c r="BR28" s="8">
        <f t="shared" si="20"/>
        <v>1</v>
      </c>
      <c r="BS28" s="8">
        <f t="shared" si="20"/>
        <v>1</v>
      </c>
      <c r="BT28" s="8">
        <f t="shared" si="20"/>
        <v>0</v>
      </c>
      <c r="BU28" s="8">
        <f t="shared" si="19"/>
        <v>0</v>
      </c>
      <c r="BV28" s="8">
        <f t="shared" si="19"/>
        <v>1</v>
      </c>
      <c r="BW28" s="8">
        <f t="shared" si="19"/>
        <v>1</v>
      </c>
      <c r="BX28" s="8">
        <f t="shared" si="19"/>
        <v>1</v>
      </c>
      <c r="BY28" s="8">
        <f t="shared" si="19"/>
        <v>0</v>
      </c>
      <c r="BZ28" s="8">
        <f t="shared" si="19"/>
        <v>1</v>
      </c>
      <c r="CA28" s="8">
        <f t="shared" si="19"/>
        <v>1</v>
      </c>
      <c r="CB28" s="8">
        <f t="shared" si="19"/>
        <v>0</v>
      </c>
      <c r="CC28" s="8">
        <f t="shared" si="19"/>
        <v>0</v>
      </c>
      <c r="CD28" s="8">
        <f t="shared" si="19"/>
        <v>1</v>
      </c>
      <c r="CE28" s="8">
        <f t="shared" si="19"/>
        <v>1</v>
      </c>
      <c r="CF28" s="8">
        <f t="shared" si="19"/>
        <v>1</v>
      </c>
      <c r="CG28" s="8">
        <f t="shared" si="19"/>
        <v>1</v>
      </c>
      <c r="CH28" s="8">
        <f t="shared" si="19"/>
        <v>1</v>
      </c>
      <c r="CI28" s="8">
        <f t="shared" si="19"/>
        <v>0</v>
      </c>
      <c r="CJ28" s="8">
        <f t="shared" si="19"/>
        <v>0</v>
      </c>
    </row>
    <row r="29" spans="1:88" ht="19.5" customHeight="1" x14ac:dyDescent="0.25">
      <c r="B29" s="104"/>
      <c r="C29" s="53"/>
      <c r="D29" s="105"/>
      <c r="E29" s="105"/>
      <c r="F29" s="35"/>
      <c r="G29" s="105"/>
      <c r="H29" s="105"/>
      <c r="I29" s="35"/>
      <c r="J29" s="10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</row>
    <row r="30" spans="1:88" ht="19.5" customHeight="1" thickBot="1" x14ac:dyDescent="0.3">
      <c r="B30" s="110"/>
      <c r="C30" s="72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77"/>
      <c r="O30" s="35"/>
      <c r="P30" s="77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</row>
    <row r="31" spans="1:88" ht="24" customHeight="1" thickBot="1" x14ac:dyDescent="0.3">
      <c r="A31" s="61" t="s">
        <v>211</v>
      </c>
      <c r="B31" s="175" t="s">
        <v>170</v>
      </c>
      <c r="C31" s="176">
        <f>SUBTOTAL(103,C32:C49)</f>
        <v>18</v>
      </c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</row>
    <row r="32" spans="1:88" ht="19.5" customHeight="1" x14ac:dyDescent="0.25">
      <c r="A32" s="8" t="s">
        <v>188</v>
      </c>
      <c r="B32" s="178" t="s">
        <v>372</v>
      </c>
      <c r="C32" s="179" t="s">
        <v>59</v>
      </c>
      <c r="D32" s="105" t="s">
        <v>261</v>
      </c>
      <c r="E32" s="105" t="s">
        <v>261</v>
      </c>
      <c r="F32" s="105" t="s">
        <v>284</v>
      </c>
      <c r="G32" s="105" t="s">
        <v>300</v>
      </c>
      <c r="H32" s="105" t="s">
        <v>300</v>
      </c>
      <c r="I32" s="162"/>
      <c r="J32" s="117"/>
      <c r="K32" s="163" t="s">
        <v>20</v>
      </c>
      <c r="L32" s="105" t="s">
        <v>20</v>
      </c>
      <c r="M32" s="105" t="s">
        <v>20</v>
      </c>
      <c r="N32" s="105" t="s">
        <v>261</v>
      </c>
      <c r="O32" s="105" t="s">
        <v>284</v>
      </c>
      <c r="P32" s="105" t="s">
        <v>308</v>
      </c>
      <c r="Q32" s="105" t="s">
        <v>308</v>
      </c>
      <c r="R32" s="105" t="s">
        <v>308</v>
      </c>
      <c r="S32" s="105" t="s">
        <v>24</v>
      </c>
      <c r="T32" s="105" t="s">
        <v>24</v>
      </c>
      <c r="U32" s="105" t="s">
        <v>261</v>
      </c>
      <c r="V32" s="105" t="s">
        <v>284</v>
      </c>
      <c r="W32" s="105" t="s">
        <v>310</v>
      </c>
      <c r="X32" s="105" t="s">
        <v>328</v>
      </c>
      <c r="Y32" s="105" t="s">
        <v>321</v>
      </c>
      <c r="Z32" s="105" t="s">
        <v>321</v>
      </c>
      <c r="AA32" s="105" t="s">
        <v>284</v>
      </c>
      <c r="AB32" s="105" t="s">
        <v>261</v>
      </c>
      <c r="AC32" s="105" t="s">
        <v>21</v>
      </c>
      <c r="AD32" s="105" t="s">
        <v>21</v>
      </c>
      <c r="AE32" s="105" t="s">
        <v>284</v>
      </c>
      <c r="AF32" s="105" t="s">
        <v>313</v>
      </c>
      <c r="AG32" s="105" t="s">
        <v>26</v>
      </c>
      <c r="AH32" s="105" t="s">
        <v>26</v>
      </c>
      <c r="AI32" s="105" t="s">
        <v>261</v>
      </c>
      <c r="AJ32" s="105" t="s">
        <v>313</v>
      </c>
      <c r="AK32" s="105" t="s">
        <v>20</v>
      </c>
      <c r="AL32" s="105" t="s">
        <v>324</v>
      </c>
      <c r="AM32" s="105" t="s">
        <v>324</v>
      </c>
      <c r="AN32" s="105" t="s">
        <v>284</v>
      </c>
      <c r="AO32" s="105" t="s">
        <v>284</v>
      </c>
      <c r="AP32" s="180">
        <f t="shared" si="5"/>
        <v>10</v>
      </c>
      <c r="AQ32" s="181">
        <f t="shared" si="10"/>
        <v>0</v>
      </c>
      <c r="AR32" s="182">
        <f t="shared" si="6"/>
        <v>0</v>
      </c>
      <c r="AS32" s="8">
        <f t="shared" ref="AS32:AS47" si="21">MAX(FREQUENCY(COLUMN(BA32:CJ32),(BA32:CJ32&lt;&gt;1)*COLUMN(BA32:CJ32))-1)</f>
        <v>5</v>
      </c>
      <c r="AT32" s="8">
        <f t="shared" ref="AT32:AT47" si="22">COUNTIF(K32:AO32,"8"&amp;"*")+COUNTIF(K32:AO32,"8")</f>
        <v>3</v>
      </c>
      <c r="AU32" s="8">
        <f t="shared" ref="AU32:AU47" si="23">COUNTIF(K32:AO32,"13"&amp;"*")+COUNTIF(K32:AO32,"13")</f>
        <v>15</v>
      </c>
      <c r="BA32" s="8">
        <f t="shared" ref="BA32:BE47" si="24">IF(COUNTIF(D32,"Off")+COUNTIF(D32,"Paid")+COUNTIF(D32,"Pl")+COUNTIF(D32,"PAID")+COUNTIF(D32,"PL")+COUNTIF(D32,"OFF")+COUNTIF(D32,""),0,1)</f>
        <v>0</v>
      </c>
      <c r="BB32" s="8">
        <f t="shared" si="24"/>
        <v>0</v>
      </c>
      <c r="BC32" s="8">
        <f t="shared" si="24"/>
        <v>0</v>
      </c>
      <c r="BD32" s="8">
        <f t="shared" si="24"/>
        <v>1</v>
      </c>
      <c r="BE32" s="8">
        <f t="shared" si="24"/>
        <v>1</v>
      </c>
      <c r="BF32" s="8">
        <f t="shared" ref="BF32:BU47" si="25">IF(COUNTIF(K32,"Off")+COUNTIF(K32,"Paid")+COUNTIF(K32,"Pl")+COUNTIF(K32,"PAID")+COUNTIF(K32,"PL")+COUNTIF(K32,"OFF")+COUNTIF(K32,""),0,1)</f>
        <v>1</v>
      </c>
      <c r="BG32" s="8">
        <f t="shared" si="25"/>
        <v>1</v>
      </c>
      <c r="BH32" s="8">
        <f t="shared" si="25"/>
        <v>1</v>
      </c>
      <c r="BI32" s="8">
        <f t="shared" si="25"/>
        <v>0</v>
      </c>
      <c r="BJ32" s="8">
        <f t="shared" si="25"/>
        <v>0</v>
      </c>
      <c r="BK32" s="8">
        <f t="shared" si="25"/>
        <v>1</v>
      </c>
      <c r="BL32" s="8">
        <f t="shared" si="25"/>
        <v>1</v>
      </c>
      <c r="BM32" s="8">
        <f t="shared" si="25"/>
        <v>1</v>
      </c>
      <c r="BN32" s="8">
        <f t="shared" si="25"/>
        <v>1</v>
      </c>
      <c r="BO32" s="8">
        <f t="shared" si="25"/>
        <v>1</v>
      </c>
      <c r="BP32" s="8">
        <f t="shared" si="25"/>
        <v>0</v>
      </c>
      <c r="BQ32" s="8">
        <f t="shared" si="25"/>
        <v>0</v>
      </c>
      <c r="BR32" s="8">
        <f t="shared" si="25"/>
        <v>1</v>
      </c>
      <c r="BS32" s="8">
        <f t="shared" si="25"/>
        <v>1</v>
      </c>
      <c r="BT32" s="8">
        <f t="shared" si="25"/>
        <v>1</v>
      </c>
      <c r="BU32" s="8">
        <f t="shared" si="25"/>
        <v>1</v>
      </c>
      <c r="BV32" s="8">
        <f t="shared" ref="BV32:CJ49" si="26">IF(COUNTIF(AA32,"Off")+COUNTIF(AA32,"Paid")+COUNTIF(AA32,"Pl")+COUNTIF(AA32,"PAID")+COUNTIF(AA32,"PL")+COUNTIF(AA32,"OFF")+COUNTIF(AA32,""),0,1)</f>
        <v>0</v>
      </c>
      <c r="BW32" s="8">
        <f t="shared" si="26"/>
        <v>0</v>
      </c>
      <c r="BX32" s="8">
        <f t="shared" si="26"/>
        <v>1</v>
      </c>
      <c r="BY32" s="8">
        <f t="shared" si="26"/>
        <v>1</v>
      </c>
      <c r="BZ32" s="8">
        <f t="shared" si="26"/>
        <v>0</v>
      </c>
      <c r="CA32" s="8">
        <f t="shared" si="26"/>
        <v>1</v>
      </c>
      <c r="CB32" s="8">
        <f t="shared" si="26"/>
        <v>1</v>
      </c>
      <c r="CC32" s="8">
        <f t="shared" si="26"/>
        <v>1</v>
      </c>
      <c r="CD32" s="8">
        <f t="shared" si="26"/>
        <v>0</v>
      </c>
      <c r="CE32" s="8">
        <f t="shared" si="26"/>
        <v>1</v>
      </c>
      <c r="CF32" s="8">
        <f t="shared" si="26"/>
        <v>1</v>
      </c>
      <c r="CG32" s="8">
        <f t="shared" si="26"/>
        <v>1</v>
      </c>
      <c r="CH32" s="8">
        <f t="shared" si="26"/>
        <v>1</v>
      </c>
      <c r="CI32" s="8">
        <f t="shared" si="26"/>
        <v>0</v>
      </c>
      <c r="CJ32" s="8">
        <f t="shared" si="26"/>
        <v>0</v>
      </c>
    </row>
    <row r="33" spans="1:92" ht="19.5" customHeight="1" x14ac:dyDescent="0.25">
      <c r="A33" s="8" t="s">
        <v>189</v>
      </c>
      <c r="B33" s="1" t="s">
        <v>373</v>
      </c>
      <c r="C33" s="2" t="s">
        <v>61</v>
      </c>
      <c r="D33" s="35" t="s">
        <v>322</v>
      </c>
      <c r="E33" s="35" t="s">
        <v>322</v>
      </c>
      <c r="F33" s="35" t="s">
        <v>322</v>
      </c>
      <c r="G33" s="35" t="s">
        <v>284</v>
      </c>
      <c r="H33" s="35" t="s">
        <v>319</v>
      </c>
      <c r="I33" s="164" t="s">
        <v>351</v>
      </c>
      <c r="J33" s="35" t="s">
        <v>274</v>
      </c>
      <c r="K33" s="34" t="s">
        <v>9</v>
      </c>
      <c r="L33" s="35" t="s">
        <v>9</v>
      </c>
      <c r="M33" s="35" t="s">
        <v>24</v>
      </c>
      <c r="N33" s="35" t="s">
        <v>24</v>
      </c>
      <c r="O33" s="35" t="s">
        <v>284</v>
      </c>
      <c r="P33" s="35" t="s">
        <v>284</v>
      </c>
      <c r="Q33" s="35" t="s">
        <v>20</v>
      </c>
      <c r="R33" s="35" t="s">
        <v>20</v>
      </c>
      <c r="S33" s="152" t="s">
        <v>27</v>
      </c>
      <c r="T33" s="35" t="s">
        <v>284</v>
      </c>
      <c r="U33" s="35" t="s">
        <v>284</v>
      </c>
      <c r="V33" s="35" t="s">
        <v>321</v>
      </c>
      <c r="W33" s="35" t="s">
        <v>321</v>
      </c>
      <c r="X33" s="35" t="s">
        <v>321</v>
      </c>
      <c r="Y33" s="35" t="s">
        <v>284</v>
      </c>
      <c r="Z33" s="35" t="s">
        <v>262</v>
      </c>
      <c r="AA33" s="35" t="s">
        <v>308</v>
      </c>
      <c r="AB33" s="35" t="s">
        <v>313</v>
      </c>
      <c r="AC33" s="35" t="s">
        <v>26</v>
      </c>
      <c r="AD33" s="35" t="s">
        <v>26</v>
      </c>
      <c r="AE33" s="35" t="s">
        <v>26</v>
      </c>
      <c r="AF33" s="35" t="s">
        <v>284</v>
      </c>
      <c r="AG33" s="35" t="s">
        <v>262</v>
      </c>
      <c r="AH33" s="35" t="s">
        <v>313</v>
      </c>
      <c r="AI33" s="35" t="s">
        <v>313</v>
      </c>
      <c r="AJ33" s="35" t="s">
        <v>261</v>
      </c>
      <c r="AK33" s="35" t="s">
        <v>23</v>
      </c>
      <c r="AL33" s="192" t="s">
        <v>21</v>
      </c>
      <c r="AM33" s="35" t="s">
        <v>261</v>
      </c>
      <c r="AN33" s="35" t="s">
        <v>261</v>
      </c>
      <c r="AO33" s="35" t="s">
        <v>284</v>
      </c>
      <c r="AP33" s="76">
        <f t="shared" si="5"/>
        <v>10</v>
      </c>
      <c r="AQ33" s="10">
        <f t="shared" si="10"/>
        <v>2</v>
      </c>
      <c r="AR33" s="11">
        <f t="shared" si="6"/>
        <v>0</v>
      </c>
      <c r="AS33" s="8">
        <f t="shared" si="21"/>
        <v>5</v>
      </c>
      <c r="AT33" s="8">
        <f t="shared" si="22"/>
        <v>3</v>
      </c>
      <c r="AU33" s="8">
        <f t="shared" si="23"/>
        <v>13</v>
      </c>
      <c r="BA33" s="8">
        <f t="shared" si="24"/>
        <v>1</v>
      </c>
      <c r="BB33" s="8">
        <f t="shared" si="24"/>
        <v>1</v>
      </c>
      <c r="BC33" s="8">
        <f t="shared" si="24"/>
        <v>1</v>
      </c>
      <c r="BD33" s="8">
        <f t="shared" si="24"/>
        <v>0</v>
      </c>
      <c r="BE33" s="8">
        <f t="shared" si="24"/>
        <v>1</v>
      </c>
      <c r="BF33" s="8">
        <f t="shared" si="25"/>
        <v>1</v>
      </c>
      <c r="BG33" s="8">
        <f t="shared" si="25"/>
        <v>1</v>
      </c>
      <c r="BH33" s="8">
        <f t="shared" si="25"/>
        <v>1</v>
      </c>
      <c r="BI33" s="8">
        <f t="shared" si="25"/>
        <v>1</v>
      </c>
      <c r="BJ33" s="8">
        <f t="shared" si="25"/>
        <v>0</v>
      </c>
      <c r="BK33" s="8">
        <f t="shared" si="25"/>
        <v>0</v>
      </c>
      <c r="BL33" s="8">
        <f t="shared" si="25"/>
        <v>1</v>
      </c>
      <c r="BM33" s="8">
        <f t="shared" si="25"/>
        <v>1</v>
      </c>
      <c r="BN33" s="8">
        <f t="shared" si="25"/>
        <v>1</v>
      </c>
      <c r="BO33" s="8">
        <f t="shared" si="25"/>
        <v>0</v>
      </c>
      <c r="BP33" s="8">
        <f t="shared" si="25"/>
        <v>0</v>
      </c>
      <c r="BQ33" s="8">
        <f t="shared" si="25"/>
        <v>1</v>
      </c>
      <c r="BR33" s="8">
        <f t="shared" si="25"/>
        <v>1</v>
      </c>
      <c r="BS33" s="8">
        <f t="shared" si="25"/>
        <v>1</v>
      </c>
      <c r="BT33" s="8">
        <f t="shared" si="25"/>
        <v>0</v>
      </c>
      <c r="BU33" s="8">
        <f t="shared" si="25"/>
        <v>0</v>
      </c>
      <c r="BV33" s="8">
        <f t="shared" si="26"/>
        <v>1</v>
      </c>
      <c r="BW33" s="8">
        <f t="shared" si="26"/>
        <v>1</v>
      </c>
      <c r="BX33" s="8">
        <f t="shared" si="26"/>
        <v>1</v>
      </c>
      <c r="BY33" s="8">
        <f t="shared" si="26"/>
        <v>1</v>
      </c>
      <c r="BZ33" s="8">
        <f t="shared" si="26"/>
        <v>1</v>
      </c>
      <c r="CA33" s="8">
        <f t="shared" si="26"/>
        <v>0</v>
      </c>
      <c r="CB33" s="8">
        <f t="shared" si="26"/>
        <v>0</v>
      </c>
      <c r="CC33" s="8">
        <f t="shared" si="26"/>
        <v>1</v>
      </c>
      <c r="CD33" s="8">
        <f t="shared" si="26"/>
        <v>1</v>
      </c>
      <c r="CE33" s="8">
        <f t="shared" si="26"/>
        <v>0</v>
      </c>
      <c r="CF33" s="8">
        <f t="shared" si="26"/>
        <v>1</v>
      </c>
      <c r="CG33" s="8">
        <f t="shared" si="26"/>
        <v>1</v>
      </c>
      <c r="CH33" s="8">
        <f t="shared" si="26"/>
        <v>0</v>
      </c>
      <c r="CI33" s="8">
        <f t="shared" si="26"/>
        <v>0</v>
      </c>
      <c r="CJ33" s="8">
        <f t="shared" si="26"/>
        <v>0</v>
      </c>
    </row>
    <row r="34" spans="1:92" ht="19.5" customHeight="1" x14ac:dyDescent="0.25">
      <c r="A34" s="8" t="s">
        <v>188</v>
      </c>
      <c r="B34" s="4" t="s">
        <v>374</v>
      </c>
      <c r="C34" s="5" t="s">
        <v>62</v>
      </c>
      <c r="D34" s="38" t="s">
        <v>328</v>
      </c>
      <c r="E34" s="38" t="s">
        <v>328</v>
      </c>
      <c r="F34" s="38" t="s">
        <v>328</v>
      </c>
      <c r="G34" s="38" t="s">
        <v>284</v>
      </c>
      <c r="H34" s="38" t="s">
        <v>325</v>
      </c>
      <c r="I34" s="165" t="s">
        <v>276</v>
      </c>
      <c r="J34" s="38"/>
      <c r="K34" s="37" t="s">
        <v>21</v>
      </c>
      <c r="L34" s="38" t="s">
        <v>21</v>
      </c>
      <c r="M34" s="38" t="s">
        <v>284</v>
      </c>
      <c r="N34" s="38" t="s">
        <v>18</v>
      </c>
      <c r="O34" s="38" t="s">
        <v>24</v>
      </c>
      <c r="P34" s="38" t="s">
        <v>262</v>
      </c>
      <c r="Q34" s="38" t="s">
        <v>261</v>
      </c>
      <c r="R34" s="38" t="s">
        <v>21</v>
      </c>
      <c r="S34" s="38" t="s">
        <v>21</v>
      </c>
      <c r="T34" s="38" t="s">
        <v>21</v>
      </c>
      <c r="U34" s="38" t="s">
        <v>284</v>
      </c>
      <c r="V34" s="38" t="s">
        <v>284</v>
      </c>
      <c r="W34" s="38" t="s">
        <v>322</v>
      </c>
      <c r="X34" s="38" t="s">
        <v>322</v>
      </c>
      <c r="Y34" s="38" t="s">
        <v>284</v>
      </c>
      <c r="Z34" s="38" t="s">
        <v>323</v>
      </c>
      <c r="AA34" s="38" t="s">
        <v>323</v>
      </c>
      <c r="AB34" s="38" t="s">
        <v>284</v>
      </c>
      <c r="AC34" s="38" t="s">
        <v>20</v>
      </c>
      <c r="AD34" s="38" t="s">
        <v>324</v>
      </c>
      <c r="AE34" s="38" t="s">
        <v>324</v>
      </c>
      <c r="AF34" s="38" t="s">
        <v>284</v>
      </c>
      <c r="AG34" s="38" t="s">
        <v>21</v>
      </c>
      <c r="AH34" s="38" t="s">
        <v>284</v>
      </c>
      <c r="AI34" s="38" t="s">
        <v>309</v>
      </c>
      <c r="AJ34" s="38" t="s">
        <v>28</v>
      </c>
      <c r="AK34" s="38" t="s">
        <v>309</v>
      </c>
      <c r="AL34" s="38" t="s">
        <v>284</v>
      </c>
      <c r="AM34" s="38" t="s">
        <v>25</v>
      </c>
      <c r="AN34" s="38" t="s">
        <v>25</v>
      </c>
      <c r="AO34" s="38" t="s">
        <v>284</v>
      </c>
      <c r="AP34" s="75">
        <f t="shared" si="5"/>
        <v>10</v>
      </c>
      <c r="AQ34" s="13">
        <f t="shared" si="10"/>
        <v>1</v>
      </c>
      <c r="AR34" s="14">
        <f t="shared" si="6"/>
        <v>0</v>
      </c>
      <c r="AS34" s="8">
        <f t="shared" si="21"/>
        <v>3</v>
      </c>
      <c r="AT34" s="8">
        <f t="shared" si="22"/>
        <v>0</v>
      </c>
      <c r="AU34" s="8">
        <f t="shared" si="23"/>
        <v>18</v>
      </c>
      <c r="BA34" s="8">
        <f t="shared" si="24"/>
        <v>1</v>
      </c>
      <c r="BB34" s="8">
        <f t="shared" si="24"/>
        <v>1</v>
      </c>
      <c r="BC34" s="8">
        <f t="shared" si="24"/>
        <v>1</v>
      </c>
      <c r="BD34" s="8">
        <f t="shared" si="24"/>
        <v>0</v>
      </c>
      <c r="BE34" s="8">
        <f t="shared" si="24"/>
        <v>1</v>
      </c>
      <c r="BF34" s="8">
        <f t="shared" si="25"/>
        <v>1</v>
      </c>
      <c r="BG34" s="8">
        <f t="shared" si="25"/>
        <v>1</v>
      </c>
      <c r="BH34" s="8">
        <f t="shared" si="25"/>
        <v>0</v>
      </c>
      <c r="BI34" s="8">
        <f t="shared" si="25"/>
        <v>1</v>
      </c>
      <c r="BJ34" s="8">
        <f t="shared" si="25"/>
        <v>1</v>
      </c>
      <c r="BK34" s="8">
        <f t="shared" si="25"/>
        <v>0</v>
      </c>
      <c r="BL34" s="8">
        <f t="shared" si="25"/>
        <v>0</v>
      </c>
      <c r="BM34" s="8">
        <f t="shared" si="25"/>
        <v>1</v>
      </c>
      <c r="BN34" s="8">
        <f t="shared" si="25"/>
        <v>1</v>
      </c>
      <c r="BO34" s="8">
        <f t="shared" si="25"/>
        <v>1</v>
      </c>
      <c r="BP34" s="8">
        <f t="shared" si="25"/>
        <v>0</v>
      </c>
      <c r="BQ34" s="8">
        <f t="shared" si="25"/>
        <v>0</v>
      </c>
      <c r="BR34" s="8">
        <f t="shared" si="25"/>
        <v>1</v>
      </c>
      <c r="BS34" s="8">
        <f t="shared" si="25"/>
        <v>1</v>
      </c>
      <c r="BT34" s="8">
        <f t="shared" si="25"/>
        <v>0</v>
      </c>
      <c r="BU34" s="8">
        <f t="shared" si="25"/>
        <v>1</v>
      </c>
      <c r="BV34" s="8">
        <f t="shared" si="26"/>
        <v>1</v>
      </c>
      <c r="BW34" s="8">
        <f t="shared" si="26"/>
        <v>0</v>
      </c>
      <c r="BX34" s="8">
        <f t="shared" si="26"/>
        <v>1</v>
      </c>
      <c r="BY34" s="8">
        <f t="shared" si="26"/>
        <v>1</v>
      </c>
      <c r="BZ34" s="8">
        <f t="shared" si="26"/>
        <v>1</v>
      </c>
      <c r="CA34" s="8">
        <f t="shared" si="26"/>
        <v>0</v>
      </c>
      <c r="CB34" s="8">
        <f t="shared" si="26"/>
        <v>1</v>
      </c>
      <c r="CC34" s="8">
        <f t="shared" si="26"/>
        <v>0</v>
      </c>
      <c r="CD34" s="8">
        <f t="shared" si="26"/>
        <v>1</v>
      </c>
      <c r="CE34" s="8">
        <f t="shared" si="26"/>
        <v>1</v>
      </c>
      <c r="CF34" s="8">
        <f t="shared" si="26"/>
        <v>1</v>
      </c>
      <c r="CG34" s="8">
        <f t="shared" si="26"/>
        <v>0</v>
      </c>
      <c r="CH34" s="8">
        <f t="shared" si="26"/>
        <v>1</v>
      </c>
      <c r="CI34" s="8">
        <f t="shared" si="26"/>
        <v>1</v>
      </c>
      <c r="CJ34" s="8">
        <f t="shared" si="26"/>
        <v>0</v>
      </c>
    </row>
    <row r="35" spans="1:92" ht="19.5" customHeight="1" x14ac:dyDescent="0.25">
      <c r="A35" s="8" t="s">
        <v>190</v>
      </c>
      <c r="B35" s="1" t="s">
        <v>375</v>
      </c>
      <c r="C35" s="2" t="s">
        <v>63</v>
      </c>
      <c r="D35" s="35" t="s">
        <v>284</v>
      </c>
      <c r="E35" s="35" t="s">
        <v>320</v>
      </c>
      <c r="F35" s="35" t="s">
        <v>320</v>
      </c>
      <c r="G35" s="35" t="s">
        <v>320</v>
      </c>
      <c r="H35" s="35" t="s">
        <v>320</v>
      </c>
      <c r="I35" s="164" t="s">
        <v>352</v>
      </c>
      <c r="J35" s="35"/>
      <c r="K35" s="203" t="s">
        <v>78</v>
      </c>
      <c r="L35" s="35" t="s">
        <v>261</v>
      </c>
      <c r="M35" s="35" t="s">
        <v>284</v>
      </c>
      <c r="N35" s="35" t="s">
        <v>308</v>
      </c>
      <c r="O35" s="35" t="s">
        <v>308</v>
      </c>
      <c r="P35" s="35" t="s">
        <v>24</v>
      </c>
      <c r="Q35" s="35" t="s">
        <v>24</v>
      </c>
      <c r="R35" s="35" t="s">
        <v>24</v>
      </c>
      <c r="S35" s="35" t="s">
        <v>261</v>
      </c>
      <c r="T35" s="35" t="s">
        <v>284</v>
      </c>
      <c r="U35" s="35" t="s">
        <v>308</v>
      </c>
      <c r="V35" s="184" t="s">
        <v>11</v>
      </c>
      <c r="W35" s="35" t="s">
        <v>320</v>
      </c>
      <c r="X35" s="35" t="s">
        <v>320</v>
      </c>
      <c r="Y35" s="35" t="s">
        <v>324</v>
      </c>
      <c r="Z35" s="35" t="s">
        <v>261</v>
      </c>
      <c r="AA35" s="35" t="s">
        <v>284</v>
      </c>
      <c r="AB35" s="35" t="s">
        <v>25</v>
      </c>
      <c r="AC35" s="35" t="s">
        <v>262</v>
      </c>
      <c r="AD35" s="35" t="s">
        <v>24</v>
      </c>
      <c r="AE35" s="35" t="s">
        <v>24</v>
      </c>
      <c r="AF35" s="35" t="s">
        <v>309</v>
      </c>
      <c r="AG35" s="35" t="s">
        <v>261</v>
      </c>
      <c r="AH35" s="35" t="s">
        <v>284</v>
      </c>
      <c r="AI35" s="35" t="s">
        <v>11</v>
      </c>
      <c r="AJ35" s="35" t="s">
        <v>21</v>
      </c>
      <c r="AK35" s="35" t="s">
        <v>24</v>
      </c>
      <c r="AL35" s="35" t="s">
        <v>19</v>
      </c>
      <c r="AM35" s="35" t="s">
        <v>284</v>
      </c>
      <c r="AN35" s="35" t="s">
        <v>261</v>
      </c>
      <c r="AO35" s="35" t="s">
        <v>309</v>
      </c>
      <c r="AP35" s="9">
        <f t="shared" si="5"/>
        <v>10</v>
      </c>
      <c r="AQ35" s="10">
        <f t="shared" si="10"/>
        <v>2</v>
      </c>
      <c r="AR35" s="11">
        <f t="shared" si="6"/>
        <v>0</v>
      </c>
      <c r="AS35" s="8">
        <f t="shared" si="21"/>
        <v>5</v>
      </c>
      <c r="AT35" s="8">
        <f t="shared" si="22"/>
        <v>5</v>
      </c>
      <c r="AU35" s="8">
        <f t="shared" si="23"/>
        <v>12</v>
      </c>
      <c r="BA35" s="8">
        <f t="shared" si="24"/>
        <v>0</v>
      </c>
      <c r="BB35" s="8">
        <f t="shared" si="24"/>
        <v>1</v>
      </c>
      <c r="BC35" s="8">
        <f t="shared" si="24"/>
        <v>1</v>
      </c>
      <c r="BD35" s="8">
        <f t="shared" si="24"/>
        <v>1</v>
      </c>
      <c r="BE35" s="8">
        <f t="shared" si="24"/>
        <v>1</v>
      </c>
      <c r="BF35" s="8">
        <f t="shared" si="25"/>
        <v>0</v>
      </c>
      <c r="BG35" s="8">
        <f t="shared" si="25"/>
        <v>0</v>
      </c>
      <c r="BH35" s="8">
        <f t="shared" si="25"/>
        <v>0</v>
      </c>
      <c r="BI35" s="8">
        <f t="shared" si="25"/>
        <v>1</v>
      </c>
      <c r="BJ35" s="8">
        <f t="shared" si="25"/>
        <v>1</v>
      </c>
      <c r="BK35" s="8">
        <f t="shared" si="25"/>
        <v>1</v>
      </c>
      <c r="BL35" s="8">
        <f t="shared" si="25"/>
        <v>1</v>
      </c>
      <c r="BM35" s="8">
        <f t="shared" si="25"/>
        <v>1</v>
      </c>
      <c r="BN35" s="8">
        <f t="shared" si="25"/>
        <v>0</v>
      </c>
      <c r="BO35" s="8">
        <f t="shared" si="25"/>
        <v>0</v>
      </c>
      <c r="BP35" s="8">
        <f t="shared" si="25"/>
        <v>1</v>
      </c>
      <c r="BQ35" s="8">
        <f t="shared" si="25"/>
        <v>1</v>
      </c>
      <c r="BR35" s="8">
        <f t="shared" si="25"/>
        <v>1</v>
      </c>
      <c r="BS35" s="8">
        <f t="shared" si="25"/>
        <v>1</v>
      </c>
      <c r="BT35" s="8">
        <f t="shared" si="25"/>
        <v>1</v>
      </c>
      <c r="BU35" s="8">
        <f t="shared" si="25"/>
        <v>0</v>
      </c>
      <c r="BV35" s="8">
        <f t="shared" si="26"/>
        <v>0</v>
      </c>
      <c r="BW35" s="8">
        <f t="shared" si="26"/>
        <v>1</v>
      </c>
      <c r="BX35" s="8">
        <f t="shared" si="26"/>
        <v>0</v>
      </c>
      <c r="BY35" s="8">
        <f t="shared" si="26"/>
        <v>1</v>
      </c>
      <c r="BZ35" s="8">
        <f t="shared" si="26"/>
        <v>1</v>
      </c>
      <c r="CA35" s="8">
        <f t="shared" si="26"/>
        <v>1</v>
      </c>
      <c r="CB35" s="8">
        <f t="shared" si="26"/>
        <v>0</v>
      </c>
      <c r="CC35" s="8">
        <f t="shared" si="26"/>
        <v>0</v>
      </c>
      <c r="CD35" s="8">
        <f t="shared" si="26"/>
        <v>1</v>
      </c>
      <c r="CE35" s="8">
        <f t="shared" si="26"/>
        <v>1</v>
      </c>
      <c r="CF35" s="8">
        <f t="shared" si="26"/>
        <v>1</v>
      </c>
      <c r="CG35" s="8">
        <f t="shared" si="26"/>
        <v>1</v>
      </c>
      <c r="CH35" s="8">
        <f t="shared" si="26"/>
        <v>0</v>
      </c>
      <c r="CI35" s="8">
        <f t="shared" si="26"/>
        <v>0</v>
      </c>
      <c r="CJ35" s="8">
        <f t="shared" si="26"/>
        <v>1</v>
      </c>
      <c r="CN35" s="80"/>
    </row>
    <row r="36" spans="1:92" ht="19.5" customHeight="1" x14ac:dyDescent="0.25">
      <c r="A36" s="8" t="s">
        <v>189</v>
      </c>
      <c r="B36" s="4" t="s">
        <v>376</v>
      </c>
      <c r="C36" s="5" t="s">
        <v>65</v>
      </c>
      <c r="D36" s="38" t="s">
        <v>284</v>
      </c>
      <c r="E36" s="38" t="s">
        <v>319</v>
      </c>
      <c r="F36" s="38" t="s">
        <v>323</v>
      </c>
      <c r="G36" s="38" t="s">
        <v>323</v>
      </c>
      <c r="H36" s="38" t="s">
        <v>323</v>
      </c>
      <c r="I36" s="165" t="s">
        <v>353</v>
      </c>
      <c r="J36" s="38"/>
      <c r="K36" s="37" t="s">
        <v>284</v>
      </c>
      <c r="L36" s="38" t="s">
        <v>382</v>
      </c>
      <c r="M36" s="38" t="s">
        <v>28</v>
      </c>
      <c r="N36" s="38" t="s">
        <v>28</v>
      </c>
      <c r="O36" s="38" t="s">
        <v>28</v>
      </c>
      <c r="P36" s="38" t="s">
        <v>284</v>
      </c>
      <c r="Q36" s="38" t="s">
        <v>26</v>
      </c>
      <c r="R36" s="38" t="s">
        <v>26</v>
      </c>
      <c r="S36" s="38" t="s">
        <v>26</v>
      </c>
      <c r="T36" s="38" t="s">
        <v>284</v>
      </c>
      <c r="U36" s="38" t="s">
        <v>9</v>
      </c>
      <c r="V36" s="38" t="s">
        <v>308</v>
      </c>
      <c r="W36" s="38" t="s">
        <v>319</v>
      </c>
      <c r="X36" s="38" t="s">
        <v>325</v>
      </c>
      <c r="Y36" s="38" t="s">
        <v>261</v>
      </c>
      <c r="Z36" s="38" t="s">
        <v>261</v>
      </c>
      <c r="AA36" s="38" t="s">
        <v>27</v>
      </c>
      <c r="AB36" s="38" t="s">
        <v>321</v>
      </c>
      <c r="AC36" s="38" t="s">
        <v>321</v>
      </c>
      <c r="AD36" s="38" t="s">
        <v>321</v>
      </c>
      <c r="AE36" s="38" t="s">
        <v>321</v>
      </c>
      <c r="AF36" s="38" t="s">
        <v>261</v>
      </c>
      <c r="AG36" s="38" t="s">
        <v>261</v>
      </c>
      <c r="AH36" s="191" t="s">
        <v>428</v>
      </c>
      <c r="AI36" s="38" t="s">
        <v>28</v>
      </c>
      <c r="AJ36" s="38" t="s">
        <v>309</v>
      </c>
      <c r="AK36" s="38" t="s">
        <v>284</v>
      </c>
      <c r="AL36" s="38" t="s">
        <v>308</v>
      </c>
      <c r="AM36" s="38" t="s">
        <v>308</v>
      </c>
      <c r="AN36" s="38" t="s">
        <v>308</v>
      </c>
      <c r="AO36" s="38" t="s">
        <v>308</v>
      </c>
      <c r="AP36" s="75">
        <f t="shared" si="5"/>
        <v>9</v>
      </c>
      <c r="AQ36" s="13">
        <f t="shared" si="10"/>
        <v>0</v>
      </c>
      <c r="AR36" s="14">
        <f t="shared" si="6"/>
        <v>0</v>
      </c>
      <c r="AS36" s="8">
        <f t="shared" si="21"/>
        <v>5</v>
      </c>
      <c r="AT36" s="8">
        <f t="shared" si="22"/>
        <v>7</v>
      </c>
      <c r="AU36" s="8">
        <f t="shared" si="23"/>
        <v>14</v>
      </c>
      <c r="BA36" s="8">
        <f t="shared" si="24"/>
        <v>0</v>
      </c>
      <c r="BB36" s="8">
        <f t="shared" si="24"/>
        <v>1</v>
      </c>
      <c r="BC36" s="8">
        <f t="shared" si="24"/>
        <v>1</v>
      </c>
      <c r="BD36" s="8">
        <f t="shared" si="24"/>
        <v>1</v>
      </c>
      <c r="BE36" s="8">
        <f t="shared" si="24"/>
        <v>1</v>
      </c>
      <c r="BF36" s="8">
        <f t="shared" si="25"/>
        <v>0</v>
      </c>
      <c r="BG36" s="8">
        <f t="shared" si="25"/>
        <v>1</v>
      </c>
      <c r="BH36" s="8">
        <f t="shared" si="25"/>
        <v>1</v>
      </c>
      <c r="BI36" s="8">
        <f t="shared" si="25"/>
        <v>1</v>
      </c>
      <c r="BJ36" s="8">
        <f t="shared" si="25"/>
        <v>1</v>
      </c>
      <c r="BK36" s="8">
        <f t="shared" si="25"/>
        <v>0</v>
      </c>
      <c r="BL36" s="8">
        <f t="shared" si="25"/>
        <v>1</v>
      </c>
      <c r="BM36" s="8">
        <f t="shared" si="25"/>
        <v>1</v>
      </c>
      <c r="BN36" s="8">
        <f t="shared" si="25"/>
        <v>1</v>
      </c>
      <c r="BO36" s="8">
        <f t="shared" si="25"/>
        <v>0</v>
      </c>
      <c r="BP36" s="8">
        <f t="shared" si="25"/>
        <v>1</v>
      </c>
      <c r="BQ36" s="8">
        <f t="shared" si="25"/>
        <v>1</v>
      </c>
      <c r="BR36" s="8">
        <f t="shared" si="25"/>
        <v>1</v>
      </c>
      <c r="BS36" s="8">
        <f t="shared" si="25"/>
        <v>1</v>
      </c>
      <c r="BT36" s="8">
        <f t="shared" si="25"/>
        <v>0</v>
      </c>
      <c r="BU36" s="8">
        <f t="shared" si="25"/>
        <v>0</v>
      </c>
      <c r="BV36" s="8">
        <f t="shared" si="26"/>
        <v>1</v>
      </c>
      <c r="BW36" s="8">
        <f t="shared" si="26"/>
        <v>1</v>
      </c>
      <c r="BX36" s="8">
        <f t="shared" si="26"/>
        <v>1</v>
      </c>
      <c r="BY36" s="8">
        <f t="shared" si="26"/>
        <v>1</v>
      </c>
      <c r="BZ36" s="8">
        <f t="shared" si="26"/>
        <v>1</v>
      </c>
      <c r="CA36" s="8">
        <f t="shared" si="26"/>
        <v>0</v>
      </c>
      <c r="CB36" s="8">
        <f t="shared" si="26"/>
        <v>0</v>
      </c>
      <c r="CC36" s="8">
        <f t="shared" si="26"/>
        <v>0</v>
      </c>
      <c r="CD36" s="8">
        <f t="shared" si="26"/>
        <v>1</v>
      </c>
      <c r="CE36" s="8">
        <f t="shared" si="26"/>
        <v>1</v>
      </c>
      <c r="CF36" s="8">
        <f t="shared" si="26"/>
        <v>0</v>
      </c>
      <c r="CG36" s="8">
        <f t="shared" si="26"/>
        <v>1</v>
      </c>
      <c r="CH36" s="8">
        <f t="shared" si="26"/>
        <v>1</v>
      </c>
      <c r="CI36" s="8">
        <f t="shared" si="26"/>
        <v>1</v>
      </c>
      <c r="CJ36" s="8">
        <f t="shared" si="26"/>
        <v>1</v>
      </c>
    </row>
    <row r="37" spans="1:92" ht="19.5" customHeight="1" x14ac:dyDescent="0.25">
      <c r="A37" s="8" t="s">
        <v>188</v>
      </c>
      <c r="B37" s="58" t="s">
        <v>377</v>
      </c>
      <c r="C37" s="5" t="s">
        <v>66</v>
      </c>
      <c r="D37" s="38" t="s">
        <v>308</v>
      </c>
      <c r="E37" s="38" t="s">
        <v>284</v>
      </c>
      <c r="F37" s="38" t="s">
        <v>324</v>
      </c>
      <c r="G37" s="38" t="s">
        <v>324</v>
      </c>
      <c r="H37" s="38" t="s">
        <v>324</v>
      </c>
      <c r="I37" s="165" t="s">
        <v>281</v>
      </c>
      <c r="J37" s="38"/>
      <c r="K37" s="37" t="s">
        <v>261</v>
      </c>
      <c r="L37" s="38" t="s">
        <v>26</v>
      </c>
      <c r="M37" s="38" t="s">
        <v>26</v>
      </c>
      <c r="N37" s="38" t="s">
        <v>26</v>
      </c>
      <c r="O37" s="38" t="s">
        <v>25</v>
      </c>
      <c r="P37" s="38" t="s">
        <v>25</v>
      </c>
      <c r="Q37" s="38" t="s">
        <v>119</v>
      </c>
      <c r="R37" s="38" t="s">
        <v>261</v>
      </c>
      <c r="S37" s="38" t="s">
        <v>308</v>
      </c>
      <c r="T37" s="38" t="s">
        <v>308</v>
      </c>
      <c r="U37" s="38" t="s">
        <v>28</v>
      </c>
      <c r="V37" s="38" t="s">
        <v>320</v>
      </c>
      <c r="W37" s="38" t="s">
        <v>284</v>
      </c>
      <c r="X37" s="38" t="s">
        <v>308</v>
      </c>
      <c r="Y37" s="38" t="s">
        <v>261</v>
      </c>
      <c r="Z37" s="38" t="s">
        <v>261</v>
      </c>
      <c r="AA37" s="38" t="s">
        <v>24</v>
      </c>
      <c r="AB37" s="38" t="s">
        <v>328</v>
      </c>
      <c r="AC37" s="38" t="s">
        <v>328</v>
      </c>
      <c r="AD37" s="38" t="s">
        <v>309</v>
      </c>
      <c r="AE37" s="38" t="s">
        <v>309</v>
      </c>
      <c r="AF37" s="38" t="s">
        <v>261</v>
      </c>
      <c r="AG37" s="38" t="s">
        <v>10</v>
      </c>
      <c r="AH37" s="38" t="s">
        <v>308</v>
      </c>
      <c r="AI37" s="38" t="s">
        <v>308</v>
      </c>
      <c r="AJ37" s="38" t="s">
        <v>284</v>
      </c>
      <c r="AK37" s="38" t="s">
        <v>25</v>
      </c>
      <c r="AL37" s="38" t="s">
        <v>25</v>
      </c>
      <c r="AM37" s="38" t="s">
        <v>261</v>
      </c>
      <c r="AN37" s="38" t="s">
        <v>403</v>
      </c>
      <c r="AO37" s="38" t="s">
        <v>24</v>
      </c>
      <c r="AP37" s="75">
        <f t="shared" si="5"/>
        <v>9</v>
      </c>
      <c r="AQ37" s="13">
        <f t="shared" si="10"/>
        <v>0</v>
      </c>
      <c r="AR37" s="17">
        <f t="shared" si="6"/>
        <v>0</v>
      </c>
      <c r="AS37" s="8">
        <f t="shared" si="21"/>
        <v>5</v>
      </c>
      <c r="AT37" s="8">
        <f t="shared" si="22"/>
        <v>6</v>
      </c>
      <c r="AU37" s="8">
        <f t="shared" si="23"/>
        <v>14</v>
      </c>
      <c r="BA37" s="8">
        <f t="shared" si="24"/>
        <v>1</v>
      </c>
      <c r="BB37" s="8">
        <f t="shared" si="24"/>
        <v>0</v>
      </c>
      <c r="BC37" s="8">
        <f t="shared" si="24"/>
        <v>1</v>
      </c>
      <c r="BD37" s="8">
        <f t="shared" si="24"/>
        <v>1</v>
      </c>
      <c r="BE37" s="8">
        <f t="shared" si="24"/>
        <v>1</v>
      </c>
      <c r="BF37" s="8">
        <f t="shared" si="25"/>
        <v>0</v>
      </c>
      <c r="BG37" s="8">
        <f t="shared" si="25"/>
        <v>1</v>
      </c>
      <c r="BH37" s="8">
        <f t="shared" si="25"/>
        <v>1</v>
      </c>
      <c r="BI37" s="8">
        <f t="shared" si="25"/>
        <v>1</v>
      </c>
      <c r="BJ37" s="8">
        <f t="shared" si="25"/>
        <v>1</v>
      </c>
      <c r="BK37" s="8">
        <f t="shared" si="25"/>
        <v>1</v>
      </c>
      <c r="BL37" s="8">
        <f t="shared" si="25"/>
        <v>0</v>
      </c>
      <c r="BM37" s="8">
        <f t="shared" si="25"/>
        <v>0</v>
      </c>
      <c r="BN37" s="8">
        <f t="shared" si="25"/>
        <v>1</v>
      </c>
      <c r="BO37" s="8">
        <f t="shared" si="25"/>
        <v>1</v>
      </c>
      <c r="BP37" s="8">
        <f t="shared" si="25"/>
        <v>1</v>
      </c>
      <c r="BQ37" s="8">
        <f t="shared" si="25"/>
        <v>1</v>
      </c>
      <c r="BR37" s="8">
        <f t="shared" si="25"/>
        <v>0</v>
      </c>
      <c r="BS37" s="8">
        <f t="shared" si="25"/>
        <v>1</v>
      </c>
      <c r="BT37" s="8">
        <f t="shared" si="25"/>
        <v>0</v>
      </c>
      <c r="BU37" s="8">
        <f t="shared" si="25"/>
        <v>0</v>
      </c>
      <c r="BV37" s="8">
        <f t="shared" si="26"/>
        <v>1</v>
      </c>
      <c r="BW37" s="8">
        <f t="shared" si="26"/>
        <v>1</v>
      </c>
      <c r="BX37" s="8">
        <f t="shared" si="26"/>
        <v>1</v>
      </c>
      <c r="BY37" s="8">
        <f t="shared" si="26"/>
        <v>1</v>
      </c>
      <c r="BZ37" s="8">
        <f t="shared" si="26"/>
        <v>1</v>
      </c>
      <c r="CA37" s="8">
        <f t="shared" si="26"/>
        <v>0</v>
      </c>
      <c r="CB37" s="8">
        <f t="shared" si="26"/>
        <v>1</v>
      </c>
      <c r="CC37" s="8">
        <f t="shared" si="26"/>
        <v>1</v>
      </c>
      <c r="CD37" s="8">
        <f t="shared" si="26"/>
        <v>1</v>
      </c>
      <c r="CE37" s="8">
        <f t="shared" si="26"/>
        <v>0</v>
      </c>
      <c r="CF37" s="8">
        <f t="shared" si="26"/>
        <v>1</v>
      </c>
      <c r="CG37" s="8">
        <f t="shared" si="26"/>
        <v>1</v>
      </c>
      <c r="CH37" s="8">
        <f t="shared" si="26"/>
        <v>0</v>
      </c>
      <c r="CI37" s="8">
        <f t="shared" si="26"/>
        <v>1</v>
      </c>
      <c r="CJ37" s="8">
        <f t="shared" si="26"/>
        <v>1</v>
      </c>
    </row>
    <row r="38" spans="1:92" ht="19.5" customHeight="1" x14ac:dyDescent="0.25">
      <c r="A38" s="8" t="s">
        <v>188</v>
      </c>
      <c r="B38" s="166" t="s">
        <v>378</v>
      </c>
      <c r="C38" s="5" t="s">
        <v>83</v>
      </c>
      <c r="D38" s="38" t="s">
        <v>300</v>
      </c>
      <c r="E38" s="38" t="s">
        <v>284</v>
      </c>
      <c r="F38" s="35" t="s">
        <v>319</v>
      </c>
      <c r="G38" s="38" t="s">
        <v>325</v>
      </c>
      <c r="H38" s="38" t="s">
        <v>261</v>
      </c>
      <c r="I38" s="165"/>
      <c r="J38" s="38"/>
      <c r="K38" s="37" t="s">
        <v>369</v>
      </c>
      <c r="L38" s="38" t="s">
        <v>308</v>
      </c>
      <c r="M38" s="38" t="s">
        <v>308</v>
      </c>
      <c r="N38" s="38" t="s">
        <v>19</v>
      </c>
      <c r="O38" s="38" t="s">
        <v>261</v>
      </c>
      <c r="P38" s="38" t="s">
        <v>284</v>
      </c>
      <c r="Q38" s="38" t="s">
        <v>25</v>
      </c>
      <c r="R38" s="38" t="s">
        <v>25</v>
      </c>
      <c r="S38" s="38" t="s">
        <v>261</v>
      </c>
      <c r="T38" s="38" t="s">
        <v>26</v>
      </c>
      <c r="U38" s="38" t="s">
        <v>26</v>
      </c>
      <c r="V38" s="38" t="s">
        <v>322</v>
      </c>
      <c r="W38" s="38" t="s">
        <v>284</v>
      </c>
      <c r="X38" s="38" t="s">
        <v>284</v>
      </c>
      <c r="Y38" s="38" t="s">
        <v>261</v>
      </c>
      <c r="Z38" s="38" t="s">
        <v>314</v>
      </c>
      <c r="AA38" s="38" t="s">
        <v>313</v>
      </c>
      <c r="AB38" s="38" t="s">
        <v>11</v>
      </c>
      <c r="AC38" s="38" t="s">
        <v>25</v>
      </c>
      <c r="AD38" s="38" t="s">
        <v>284</v>
      </c>
      <c r="AE38" s="38" t="s">
        <v>261</v>
      </c>
      <c r="AF38" s="38" t="s">
        <v>28</v>
      </c>
      <c r="AG38" s="38" t="s">
        <v>320</v>
      </c>
      <c r="AH38" s="38" t="s">
        <v>320</v>
      </c>
      <c r="AI38" s="38" t="s">
        <v>261</v>
      </c>
      <c r="AJ38" s="184" t="s">
        <v>11</v>
      </c>
      <c r="AK38" s="38" t="s">
        <v>313</v>
      </c>
      <c r="AL38" s="210" t="s">
        <v>58</v>
      </c>
      <c r="AM38" s="38" t="s">
        <v>327</v>
      </c>
      <c r="AN38" s="38" t="s">
        <v>327</v>
      </c>
      <c r="AO38" s="38" t="s">
        <v>327</v>
      </c>
      <c r="AP38" s="75">
        <f t="shared" si="5"/>
        <v>10</v>
      </c>
      <c r="AQ38" s="13">
        <f t="shared" si="10"/>
        <v>0</v>
      </c>
      <c r="AR38" s="14">
        <f t="shared" si="6"/>
        <v>0</v>
      </c>
      <c r="AS38" s="8">
        <f t="shared" si="21"/>
        <v>4</v>
      </c>
      <c r="AT38" s="8">
        <f t="shared" si="22"/>
        <v>5</v>
      </c>
      <c r="AU38" s="8">
        <f t="shared" si="23"/>
        <v>13</v>
      </c>
      <c r="BA38" s="8">
        <f t="shared" si="24"/>
        <v>1</v>
      </c>
      <c r="BB38" s="8">
        <f t="shared" si="24"/>
        <v>0</v>
      </c>
      <c r="BC38" s="8">
        <f t="shared" si="24"/>
        <v>1</v>
      </c>
      <c r="BD38" s="8">
        <f t="shared" si="24"/>
        <v>1</v>
      </c>
      <c r="BE38" s="8">
        <f t="shared" si="24"/>
        <v>0</v>
      </c>
      <c r="BF38" s="8">
        <f t="shared" si="25"/>
        <v>1</v>
      </c>
      <c r="BG38" s="8">
        <f t="shared" si="25"/>
        <v>1</v>
      </c>
      <c r="BH38" s="8">
        <f t="shared" si="25"/>
        <v>1</v>
      </c>
      <c r="BI38" s="8">
        <f t="shared" si="25"/>
        <v>1</v>
      </c>
      <c r="BJ38" s="8">
        <f t="shared" si="25"/>
        <v>0</v>
      </c>
      <c r="BK38" s="8">
        <f t="shared" si="25"/>
        <v>0</v>
      </c>
      <c r="BL38" s="8">
        <f t="shared" si="25"/>
        <v>1</v>
      </c>
      <c r="BM38" s="8">
        <f t="shared" si="25"/>
        <v>1</v>
      </c>
      <c r="BN38" s="8">
        <f t="shared" si="25"/>
        <v>0</v>
      </c>
      <c r="BO38" s="8">
        <f t="shared" si="25"/>
        <v>1</v>
      </c>
      <c r="BP38" s="8">
        <f t="shared" si="25"/>
        <v>1</v>
      </c>
      <c r="BQ38" s="8">
        <f t="shared" si="25"/>
        <v>1</v>
      </c>
      <c r="BR38" s="8">
        <f t="shared" si="25"/>
        <v>0</v>
      </c>
      <c r="BS38" s="8">
        <f t="shared" si="25"/>
        <v>0</v>
      </c>
      <c r="BT38" s="8">
        <f t="shared" si="25"/>
        <v>0</v>
      </c>
      <c r="BU38" s="8">
        <f t="shared" si="25"/>
        <v>1</v>
      </c>
      <c r="BV38" s="8">
        <f t="shared" si="26"/>
        <v>1</v>
      </c>
      <c r="BW38" s="8">
        <f t="shared" si="26"/>
        <v>1</v>
      </c>
      <c r="BX38" s="8">
        <f t="shared" si="26"/>
        <v>1</v>
      </c>
      <c r="BY38" s="8">
        <f t="shared" si="26"/>
        <v>0</v>
      </c>
      <c r="BZ38" s="8">
        <f t="shared" si="26"/>
        <v>0</v>
      </c>
      <c r="CA38" s="8">
        <f t="shared" si="26"/>
        <v>1</v>
      </c>
      <c r="CB38" s="8">
        <f t="shared" si="26"/>
        <v>1</v>
      </c>
      <c r="CC38" s="8">
        <f t="shared" si="26"/>
        <v>1</v>
      </c>
      <c r="CD38" s="8">
        <f t="shared" si="26"/>
        <v>0</v>
      </c>
      <c r="CE38" s="8">
        <f t="shared" si="26"/>
        <v>1</v>
      </c>
      <c r="CF38" s="8">
        <f t="shared" si="26"/>
        <v>1</v>
      </c>
      <c r="CG38" s="8">
        <f t="shared" si="26"/>
        <v>0</v>
      </c>
      <c r="CH38" s="8">
        <f t="shared" si="26"/>
        <v>1</v>
      </c>
      <c r="CI38" s="8">
        <f t="shared" si="26"/>
        <v>1</v>
      </c>
      <c r="CJ38" s="8">
        <f t="shared" si="26"/>
        <v>1</v>
      </c>
    </row>
    <row r="39" spans="1:92" ht="19.5" customHeight="1" x14ac:dyDescent="0.25">
      <c r="A39" s="8" t="s">
        <v>190</v>
      </c>
      <c r="B39" s="166" t="s">
        <v>379</v>
      </c>
      <c r="C39" s="5" t="s">
        <v>120</v>
      </c>
      <c r="D39" s="38" t="s">
        <v>284</v>
      </c>
      <c r="E39" s="38" t="s">
        <v>284</v>
      </c>
      <c r="F39" s="38" t="s">
        <v>308</v>
      </c>
      <c r="G39" s="38" t="s">
        <v>308</v>
      </c>
      <c r="H39" s="38" t="s">
        <v>261</v>
      </c>
      <c r="I39" s="165" t="s">
        <v>354</v>
      </c>
      <c r="J39" s="38"/>
      <c r="K39" s="202" t="s">
        <v>119</v>
      </c>
      <c r="L39" s="38" t="s">
        <v>261</v>
      </c>
      <c r="M39" s="38" t="s">
        <v>9</v>
      </c>
      <c r="N39" s="191" t="s">
        <v>262</v>
      </c>
      <c r="O39" s="38" t="s">
        <v>261</v>
      </c>
      <c r="P39" s="38" t="s">
        <v>22</v>
      </c>
      <c r="Q39" s="38" t="s">
        <v>27</v>
      </c>
      <c r="R39" s="38" t="s">
        <v>27</v>
      </c>
      <c r="S39" s="38" t="s">
        <v>261</v>
      </c>
      <c r="T39" s="38" t="s">
        <v>27</v>
      </c>
      <c r="U39" s="38" t="s">
        <v>27</v>
      </c>
      <c r="V39" s="38" t="s">
        <v>261</v>
      </c>
      <c r="W39" s="38" t="s">
        <v>314</v>
      </c>
      <c r="X39" s="38" t="s">
        <v>314</v>
      </c>
      <c r="Y39" s="200" t="s">
        <v>308</v>
      </c>
      <c r="Z39" s="38" t="s">
        <v>284</v>
      </c>
      <c r="AA39" s="38" t="s">
        <v>310</v>
      </c>
      <c r="AB39" s="38" t="s">
        <v>310</v>
      </c>
      <c r="AC39" s="191" t="s">
        <v>320</v>
      </c>
      <c r="AD39" s="38" t="s">
        <v>320</v>
      </c>
      <c r="AE39" s="38" t="s">
        <v>78</v>
      </c>
      <c r="AF39" s="38" t="s">
        <v>261</v>
      </c>
      <c r="AG39" s="38" t="s">
        <v>20</v>
      </c>
      <c r="AH39" s="38" t="s">
        <v>324</v>
      </c>
      <c r="AI39" s="38" t="s">
        <v>324</v>
      </c>
      <c r="AJ39" s="38" t="s">
        <v>324</v>
      </c>
      <c r="AK39" s="38" t="s">
        <v>261</v>
      </c>
      <c r="AL39" s="38" t="s">
        <v>313</v>
      </c>
      <c r="AM39" s="38" t="s">
        <v>26</v>
      </c>
      <c r="AN39" s="38" t="s">
        <v>322</v>
      </c>
      <c r="AO39" s="38" t="s">
        <v>322</v>
      </c>
      <c r="AP39" s="75">
        <f t="shared" si="5"/>
        <v>8</v>
      </c>
      <c r="AQ39" s="13">
        <f t="shared" si="10"/>
        <v>2</v>
      </c>
      <c r="AR39" s="14">
        <f t="shared" si="6"/>
        <v>0</v>
      </c>
      <c r="AS39" s="8">
        <f t="shared" si="21"/>
        <v>4</v>
      </c>
      <c r="AT39" s="8">
        <f t="shared" si="22"/>
        <v>2</v>
      </c>
      <c r="AU39" s="8">
        <f t="shared" si="23"/>
        <v>14</v>
      </c>
      <c r="BA39" s="8">
        <f t="shared" si="24"/>
        <v>0</v>
      </c>
      <c r="BB39" s="8">
        <f t="shared" si="24"/>
        <v>0</v>
      </c>
      <c r="BC39" s="8">
        <f t="shared" si="24"/>
        <v>1</v>
      </c>
      <c r="BD39" s="8">
        <f t="shared" si="24"/>
        <v>1</v>
      </c>
      <c r="BE39" s="8">
        <f t="shared" si="24"/>
        <v>0</v>
      </c>
      <c r="BF39" s="8">
        <f t="shared" si="25"/>
        <v>0</v>
      </c>
      <c r="BG39" s="8">
        <f t="shared" si="25"/>
        <v>0</v>
      </c>
      <c r="BH39" s="8">
        <f t="shared" si="25"/>
        <v>1</v>
      </c>
      <c r="BI39" s="8">
        <f t="shared" si="25"/>
        <v>0</v>
      </c>
      <c r="BJ39" s="8">
        <f t="shared" si="25"/>
        <v>0</v>
      </c>
      <c r="BK39" s="8">
        <f t="shared" si="25"/>
        <v>1</v>
      </c>
      <c r="BL39" s="8">
        <f t="shared" si="25"/>
        <v>1</v>
      </c>
      <c r="BM39" s="8">
        <f t="shared" si="25"/>
        <v>1</v>
      </c>
      <c r="BN39" s="8">
        <f t="shared" si="25"/>
        <v>0</v>
      </c>
      <c r="BO39" s="8">
        <f t="shared" si="25"/>
        <v>1</v>
      </c>
      <c r="BP39" s="8">
        <f t="shared" si="25"/>
        <v>1</v>
      </c>
      <c r="BQ39" s="8">
        <f t="shared" si="25"/>
        <v>0</v>
      </c>
      <c r="BR39" s="8">
        <f t="shared" si="25"/>
        <v>1</v>
      </c>
      <c r="BS39" s="8">
        <f t="shared" si="25"/>
        <v>1</v>
      </c>
      <c r="BT39" s="8">
        <f t="shared" si="25"/>
        <v>1</v>
      </c>
      <c r="BU39" s="8">
        <f t="shared" si="25"/>
        <v>0</v>
      </c>
      <c r="BV39" s="8">
        <f t="shared" si="26"/>
        <v>1</v>
      </c>
      <c r="BW39" s="8">
        <f t="shared" si="26"/>
        <v>1</v>
      </c>
      <c r="BX39" s="8">
        <f t="shared" si="26"/>
        <v>1</v>
      </c>
      <c r="BY39" s="8">
        <f t="shared" si="26"/>
        <v>1</v>
      </c>
      <c r="BZ39" s="8">
        <f t="shared" si="26"/>
        <v>0</v>
      </c>
      <c r="CA39" s="8">
        <f t="shared" si="26"/>
        <v>0</v>
      </c>
      <c r="CB39" s="8">
        <f t="shared" si="26"/>
        <v>1</v>
      </c>
      <c r="CC39" s="8">
        <f t="shared" si="26"/>
        <v>1</v>
      </c>
      <c r="CD39" s="8">
        <f t="shared" si="26"/>
        <v>1</v>
      </c>
      <c r="CE39" s="8">
        <f t="shared" si="26"/>
        <v>1</v>
      </c>
      <c r="CF39" s="8">
        <f t="shared" si="26"/>
        <v>0</v>
      </c>
      <c r="CG39" s="8">
        <f t="shared" si="26"/>
        <v>1</v>
      </c>
      <c r="CH39" s="8">
        <f t="shared" si="26"/>
        <v>1</v>
      </c>
      <c r="CI39" s="8">
        <f t="shared" si="26"/>
        <v>1</v>
      </c>
      <c r="CJ39" s="8">
        <f t="shared" si="26"/>
        <v>1</v>
      </c>
    </row>
    <row r="40" spans="1:92" ht="19.5" customHeight="1" x14ac:dyDescent="0.25">
      <c r="A40" s="8" t="s">
        <v>190</v>
      </c>
      <c r="B40" s="166" t="s">
        <v>380</v>
      </c>
      <c r="C40" s="167" t="s">
        <v>122</v>
      </c>
      <c r="D40" s="38" t="s">
        <v>284</v>
      </c>
      <c r="E40" s="38" t="s">
        <v>300</v>
      </c>
      <c r="F40" s="38" t="s">
        <v>300</v>
      </c>
      <c r="G40" s="38" t="s">
        <v>328</v>
      </c>
      <c r="H40" s="38" t="s">
        <v>328</v>
      </c>
      <c r="I40" s="165" t="s">
        <v>281</v>
      </c>
      <c r="J40" s="38" t="s">
        <v>274</v>
      </c>
      <c r="K40" s="37" t="s">
        <v>284</v>
      </c>
      <c r="L40" s="38" t="s">
        <v>19</v>
      </c>
      <c r="M40" s="38" t="s">
        <v>25</v>
      </c>
      <c r="N40" s="38" t="s">
        <v>25</v>
      </c>
      <c r="O40" s="38" t="s">
        <v>284</v>
      </c>
      <c r="P40" s="38" t="s">
        <v>9</v>
      </c>
      <c r="Q40" s="38" t="s">
        <v>9</v>
      </c>
      <c r="R40" s="38" t="s">
        <v>344</v>
      </c>
      <c r="S40" s="38" t="s">
        <v>11</v>
      </c>
      <c r="T40" s="38" t="s">
        <v>11</v>
      </c>
      <c r="U40" s="38" t="s">
        <v>18</v>
      </c>
      <c r="V40" s="38" t="s">
        <v>284</v>
      </c>
      <c r="W40" s="200" t="s">
        <v>308</v>
      </c>
      <c r="X40" s="38" t="s">
        <v>310</v>
      </c>
      <c r="Y40" s="38" t="s">
        <v>262</v>
      </c>
      <c r="Z40" s="200" t="s">
        <v>11</v>
      </c>
      <c r="AA40" s="38" t="s">
        <v>19</v>
      </c>
      <c r="AB40" s="38" t="s">
        <v>19</v>
      </c>
      <c r="AC40" s="38" t="s">
        <v>309</v>
      </c>
      <c r="AD40" s="38" t="s">
        <v>284</v>
      </c>
      <c r="AE40" s="38" t="s">
        <v>284</v>
      </c>
      <c r="AF40" s="38" t="s">
        <v>27</v>
      </c>
      <c r="AG40" s="38" t="s">
        <v>321</v>
      </c>
      <c r="AH40" s="38" t="s">
        <v>321</v>
      </c>
      <c r="AI40" s="38" t="s">
        <v>284</v>
      </c>
      <c r="AJ40" s="38" t="s">
        <v>284</v>
      </c>
      <c r="AK40" s="38" t="s">
        <v>11</v>
      </c>
      <c r="AL40" s="38" t="s">
        <v>24</v>
      </c>
      <c r="AM40" s="38" t="s">
        <v>24</v>
      </c>
      <c r="AN40" s="38" t="s">
        <v>284</v>
      </c>
      <c r="AO40" s="38" t="s">
        <v>11</v>
      </c>
      <c r="AP40" s="12">
        <f t="shared" si="5"/>
        <v>8</v>
      </c>
      <c r="AQ40" s="13">
        <f t="shared" si="10"/>
        <v>2</v>
      </c>
      <c r="AR40" s="14">
        <f t="shared" si="6"/>
        <v>0</v>
      </c>
      <c r="AS40" s="8">
        <f t="shared" si="21"/>
        <v>4</v>
      </c>
      <c r="AT40" s="8">
        <f t="shared" si="22"/>
        <v>8</v>
      </c>
      <c r="AU40" s="8">
        <f t="shared" si="23"/>
        <v>11</v>
      </c>
      <c r="BA40" s="8">
        <f t="shared" si="24"/>
        <v>0</v>
      </c>
      <c r="BB40" s="8">
        <f t="shared" si="24"/>
        <v>1</v>
      </c>
      <c r="BC40" s="8">
        <f t="shared" si="24"/>
        <v>1</v>
      </c>
      <c r="BD40" s="8">
        <f t="shared" si="24"/>
        <v>1</v>
      </c>
      <c r="BE40" s="8">
        <f t="shared" si="24"/>
        <v>1</v>
      </c>
      <c r="BF40" s="8">
        <f t="shared" si="25"/>
        <v>0</v>
      </c>
      <c r="BG40" s="8">
        <f t="shared" si="25"/>
        <v>1</v>
      </c>
      <c r="BH40" s="8">
        <f t="shared" si="25"/>
        <v>1</v>
      </c>
      <c r="BI40" s="8">
        <f t="shared" si="25"/>
        <v>1</v>
      </c>
      <c r="BJ40" s="8">
        <f t="shared" si="25"/>
        <v>0</v>
      </c>
      <c r="BK40" s="8">
        <f t="shared" si="25"/>
        <v>1</v>
      </c>
      <c r="BL40" s="8">
        <f t="shared" si="25"/>
        <v>1</v>
      </c>
      <c r="BM40" s="8">
        <f t="shared" si="25"/>
        <v>0</v>
      </c>
      <c r="BN40" s="8">
        <f t="shared" si="25"/>
        <v>1</v>
      </c>
      <c r="BO40" s="8">
        <f t="shared" si="25"/>
        <v>1</v>
      </c>
      <c r="BP40" s="8">
        <f t="shared" si="25"/>
        <v>1</v>
      </c>
      <c r="BQ40" s="8">
        <f t="shared" si="25"/>
        <v>0</v>
      </c>
      <c r="BR40" s="8">
        <f t="shared" si="25"/>
        <v>1</v>
      </c>
      <c r="BS40" s="8">
        <f t="shared" si="25"/>
        <v>1</v>
      </c>
      <c r="BT40" s="8">
        <f t="shared" si="25"/>
        <v>0</v>
      </c>
      <c r="BU40" s="8">
        <f t="shared" si="25"/>
        <v>1</v>
      </c>
      <c r="BV40" s="8">
        <f t="shared" si="26"/>
        <v>1</v>
      </c>
      <c r="BW40" s="8">
        <f t="shared" si="26"/>
        <v>1</v>
      </c>
      <c r="BX40" s="8">
        <f t="shared" si="26"/>
        <v>1</v>
      </c>
      <c r="BY40" s="8">
        <f t="shared" si="26"/>
        <v>0</v>
      </c>
      <c r="BZ40" s="8">
        <f t="shared" si="26"/>
        <v>0</v>
      </c>
      <c r="CA40" s="8">
        <f t="shared" si="26"/>
        <v>1</v>
      </c>
      <c r="CB40" s="8">
        <f t="shared" si="26"/>
        <v>1</v>
      </c>
      <c r="CC40" s="8">
        <f t="shared" si="26"/>
        <v>1</v>
      </c>
      <c r="CD40" s="8">
        <f t="shared" si="26"/>
        <v>0</v>
      </c>
      <c r="CE40" s="8">
        <f t="shared" si="26"/>
        <v>0</v>
      </c>
      <c r="CF40" s="8">
        <f t="shared" si="26"/>
        <v>1</v>
      </c>
      <c r="CG40" s="8">
        <f t="shared" si="26"/>
        <v>1</v>
      </c>
      <c r="CH40" s="8">
        <f t="shared" si="26"/>
        <v>1</v>
      </c>
      <c r="CI40" s="8">
        <f t="shared" si="26"/>
        <v>0</v>
      </c>
      <c r="CJ40" s="8">
        <f t="shared" si="26"/>
        <v>1</v>
      </c>
    </row>
    <row r="41" spans="1:92" ht="19.5" customHeight="1" x14ac:dyDescent="0.25">
      <c r="A41" s="8" t="s">
        <v>188</v>
      </c>
      <c r="B41" s="166" t="s">
        <v>381</v>
      </c>
      <c r="C41" s="167" t="s">
        <v>150</v>
      </c>
      <c r="D41" s="38" t="s">
        <v>262</v>
      </c>
      <c r="E41" s="38" t="s">
        <v>308</v>
      </c>
      <c r="F41" s="38" t="s">
        <v>325</v>
      </c>
      <c r="G41" s="38" t="s">
        <v>284</v>
      </c>
      <c r="H41" s="38" t="s">
        <v>308</v>
      </c>
      <c r="I41" s="165"/>
      <c r="J41" s="38"/>
      <c r="K41" s="37" t="s">
        <v>11</v>
      </c>
      <c r="L41" s="38" t="s">
        <v>11</v>
      </c>
      <c r="M41" s="38" t="s">
        <v>284</v>
      </c>
      <c r="N41" s="191" t="s">
        <v>78</v>
      </c>
      <c r="O41" s="191" t="s">
        <v>58</v>
      </c>
      <c r="P41" s="38" t="s">
        <v>20</v>
      </c>
      <c r="Q41" s="38" t="s">
        <v>284</v>
      </c>
      <c r="R41" s="38" t="s">
        <v>284</v>
      </c>
      <c r="S41" s="38" t="s">
        <v>28</v>
      </c>
      <c r="T41" s="38" t="s">
        <v>28</v>
      </c>
      <c r="U41" s="38" t="s">
        <v>21</v>
      </c>
      <c r="V41" s="38" t="s">
        <v>325</v>
      </c>
      <c r="W41" s="38" t="s">
        <v>284</v>
      </c>
      <c r="X41" s="38" t="s">
        <v>284</v>
      </c>
      <c r="Y41" s="38" t="s">
        <v>310</v>
      </c>
      <c r="Z41" s="38" t="s">
        <v>322</v>
      </c>
      <c r="AA41" s="38" t="s">
        <v>322</v>
      </c>
      <c r="AB41" s="38" t="s">
        <v>284</v>
      </c>
      <c r="AC41" s="38" t="s">
        <v>284</v>
      </c>
      <c r="AD41" s="38" t="s">
        <v>10</v>
      </c>
      <c r="AE41" s="38" t="s">
        <v>10</v>
      </c>
      <c r="AF41" s="38" t="s">
        <v>26</v>
      </c>
      <c r="AG41" s="38" t="s">
        <v>309</v>
      </c>
      <c r="AH41" s="38" t="s">
        <v>18</v>
      </c>
      <c r="AI41" s="38" t="s">
        <v>284</v>
      </c>
      <c r="AJ41" s="38" t="s">
        <v>308</v>
      </c>
      <c r="AK41" s="41" t="s">
        <v>308</v>
      </c>
      <c r="AL41" s="41" t="s">
        <v>284</v>
      </c>
      <c r="AM41" s="41" t="s">
        <v>11</v>
      </c>
      <c r="AN41" s="41" t="s">
        <v>21</v>
      </c>
      <c r="AO41" s="38" t="s">
        <v>21</v>
      </c>
      <c r="AP41" s="12">
        <f t="shared" si="5"/>
        <v>10</v>
      </c>
      <c r="AQ41" s="13">
        <f t="shared" si="10"/>
        <v>1</v>
      </c>
      <c r="AR41" s="14">
        <f t="shared" si="6"/>
        <v>0</v>
      </c>
      <c r="AS41" s="8">
        <f t="shared" si="21"/>
        <v>5</v>
      </c>
      <c r="AT41" s="8">
        <f t="shared" si="22"/>
        <v>7</v>
      </c>
      <c r="AU41" s="8">
        <f t="shared" si="23"/>
        <v>11</v>
      </c>
      <c r="BA41" s="8">
        <f t="shared" si="24"/>
        <v>0</v>
      </c>
      <c r="BB41" s="8">
        <f t="shared" si="24"/>
        <v>1</v>
      </c>
      <c r="BC41" s="8">
        <f t="shared" si="24"/>
        <v>1</v>
      </c>
      <c r="BD41" s="8">
        <f t="shared" si="24"/>
        <v>0</v>
      </c>
      <c r="BE41" s="8">
        <f t="shared" si="24"/>
        <v>1</v>
      </c>
      <c r="BF41" s="8">
        <f t="shared" si="25"/>
        <v>1</v>
      </c>
      <c r="BG41" s="8">
        <f t="shared" si="25"/>
        <v>1</v>
      </c>
      <c r="BH41" s="8">
        <f t="shared" si="25"/>
        <v>0</v>
      </c>
      <c r="BI41" s="8">
        <f t="shared" si="25"/>
        <v>0</v>
      </c>
      <c r="BJ41" s="8">
        <f t="shared" si="25"/>
        <v>0</v>
      </c>
      <c r="BK41" s="8">
        <f t="shared" si="25"/>
        <v>1</v>
      </c>
      <c r="BL41" s="8">
        <f t="shared" si="25"/>
        <v>0</v>
      </c>
      <c r="BM41" s="8">
        <f t="shared" si="25"/>
        <v>0</v>
      </c>
      <c r="BN41" s="8">
        <f t="shared" si="25"/>
        <v>1</v>
      </c>
      <c r="BO41" s="8">
        <f t="shared" si="25"/>
        <v>1</v>
      </c>
      <c r="BP41" s="8">
        <f t="shared" si="25"/>
        <v>1</v>
      </c>
      <c r="BQ41" s="8">
        <f t="shared" si="25"/>
        <v>1</v>
      </c>
      <c r="BR41" s="8">
        <f t="shared" si="25"/>
        <v>0</v>
      </c>
      <c r="BS41" s="8">
        <f t="shared" si="25"/>
        <v>0</v>
      </c>
      <c r="BT41" s="8">
        <f t="shared" si="25"/>
        <v>1</v>
      </c>
      <c r="BU41" s="8">
        <f t="shared" si="25"/>
        <v>1</v>
      </c>
      <c r="BV41" s="8">
        <f t="shared" si="26"/>
        <v>1</v>
      </c>
      <c r="BW41" s="8">
        <f t="shared" si="26"/>
        <v>0</v>
      </c>
      <c r="BX41" s="8">
        <f t="shared" si="26"/>
        <v>0</v>
      </c>
      <c r="BY41" s="8">
        <f t="shared" si="26"/>
        <v>1</v>
      </c>
      <c r="BZ41" s="8">
        <f t="shared" si="26"/>
        <v>1</v>
      </c>
      <c r="CA41" s="8">
        <f t="shared" si="26"/>
        <v>1</v>
      </c>
      <c r="CB41" s="8">
        <f t="shared" si="26"/>
        <v>1</v>
      </c>
      <c r="CC41" s="8">
        <f t="shared" si="26"/>
        <v>1</v>
      </c>
      <c r="CD41" s="8">
        <f t="shared" si="26"/>
        <v>0</v>
      </c>
      <c r="CE41" s="8">
        <f t="shared" si="26"/>
        <v>1</v>
      </c>
      <c r="CF41" s="8">
        <f t="shared" si="26"/>
        <v>1</v>
      </c>
      <c r="CG41" s="8">
        <f t="shared" si="26"/>
        <v>0</v>
      </c>
      <c r="CH41" s="8">
        <f t="shared" si="26"/>
        <v>1</v>
      </c>
      <c r="CI41" s="8">
        <f t="shared" si="26"/>
        <v>1</v>
      </c>
      <c r="CJ41" s="8">
        <f t="shared" si="26"/>
        <v>1</v>
      </c>
    </row>
    <row r="42" spans="1:92" ht="19.5" customHeight="1" x14ac:dyDescent="0.25">
      <c r="A42" s="11" t="s">
        <v>188</v>
      </c>
      <c r="B42" s="168" t="s">
        <v>174</v>
      </c>
      <c r="C42" s="169" t="s">
        <v>175</v>
      </c>
      <c r="D42" s="35" t="s">
        <v>323</v>
      </c>
      <c r="E42" s="35" t="s">
        <v>323</v>
      </c>
      <c r="F42" s="35" t="s">
        <v>284</v>
      </c>
      <c r="G42" s="35" t="s">
        <v>321</v>
      </c>
      <c r="H42" s="69" t="s">
        <v>321</v>
      </c>
      <c r="I42" s="164" t="s">
        <v>273</v>
      </c>
      <c r="J42" s="69"/>
      <c r="K42" s="67" t="s">
        <v>27</v>
      </c>
      <c r="L42" s="35" t="s">
        <v>27</v>
      </c>
      <c r="M42" s="35" t="s">
        <v>27</v>
      </c>
      <c r="N42" s="35" t="s">
        <v>284</v>
      </c>
      <c r="O42" s="35" t="s">
        <v>284</v>
      </c>
      <c r="P42" s="35" t="s">
        <v>11</v>
      </c>
      <c r="Q42" s="35" t="s">
        <v>11</v>
      </c>
      <c r="R42" s="35" t="s">
        <v>9</v>
      </c>
      <c r="S42" s="35" t="s">
        <v>284</v>
      </c>
      <c r="T42" s="35" t="s">
        <v>22</v>
      </c>
      <c r="U42" s="35" t="s">
        <v>24</v>
      </c>
      <c r="V42" s="35" t="s">
        <v>328</v>
      </c>
      <c r="W42" s="35" t="s">
        <v>284</v>
      </c>
      <c r="X42" s="35" t="s">
        <v>284</v>
      </c>
      <c r="Y42" s="35" t="s">
        <v>328</v>
      </c>
      <c r="Z42" s="35" t="s">
        <v>328</v>
      </c>
      <c r="AA42" s="35" t="s">
        <v>28</v>
      </c>
      <c r="AB42" s="35" t="s">
        <v>28</v>
      </c>
      <c r="AC42" s="35" t="s">
        <v>284</v>
      </c>
      <c r="AD42" s="35" t="s">
        <v>11</v>
      </c>
      <c r="AE42" s="35" t="s">
        <v>11</v>
      </c>
      <c r="AF42" s="35" t="s">
        <v>11</v>
      </c>
      <c r="AG42" s="35" t="s">
        <v>25</v>
      </c>
      <c r="AH42" s="35" t="s">
        <v>323</v>
      </c>
      <c r="AI42" s="35" t="s">
        <v>284</v>
      </c>
      <c r="AJ42" s="35" t="s">
        <v>284</v>
      </c>
      <c r="AK42" s="35" t="s">
        <v>28</v>
      </c>
      <c r="AL42" s="35" t="s">
        <v>28</v>
      </c>
      <c r="AM42" s="35" t="s">
        <v>28</v>
      </c>
      <c r="AN42" s="35" t="s">
        <v>28</v>
      </c>
      <c r="AO42" s="35" t="s">
        <v>28</v>
      </c>
      <c r="AP42" s="112">
        <f t="shared" si="5"/>
        <v>8</v>
      </c>
      <c r="AQ42" s="16">
        <f t="shared" si="10"/>
        <v>0</v>
      </c>
      <c r="AR42" s="115">
        <f t="shared" si="6"/>
        <v>0</v>
      </c>
      <c r="AS42" s="8">
        <f t="shared" si="21"/>
        <v>5</v>
      </c>
      <c r="AT42" s="8">
        <f t="shared" si="22"/>
        <v>6</v>
      </c>
      <c r="AU42" s="8">
        <f t="shared" si="23"/>
        <v>17</v>
      </c>
      <c r="BA42" s="8">
        <f t="shared" si="24"/>
        <v>1</v>
      </c>
      <c r="BB42" s="8">
        <f t="shared" si="24"/>
        <v>1</v>
      </c>
      <c r="BC42" s="8">
        <f t="shared" si="24"/>
        <v>0</v>
      </c>
      <c r="BD42" s="8">
        <f t="shared" si="24"/>
        <v>1</v>
      </c>
      <c r="BE42" s="8">
        <f t="shared" si="24"/>
        <v>1</v>
      </c>
      <c r="BF42" s="8">
        <f t="shared" si="25"/>
        <v>1</v>
      </c>
      <c r="BG42" s="8">
        <f t="shared" si="25"/>
        <v>1</v>
      </c>
      <c r="BH42" s="8">
        <f t="shared" si="25"/>
        <v>1</v>
      </c>
      <c r="BI42" s="8">
        <f t="shared" si="25"/>
        <v>0</v>
      </c>
      <c r="BJ42" s="8">
        <f t="shared" si="25"/>
        <v>0</v>
      </c>
      <c r="BK42" s="8">
        <f t="shared" si="25"/>
        <v>1</v>
      </c>
      <c r="BL42" s="8">
        <f t="shared" si="25"/>
        <v>1</v>
      </c>
      <c r="BM42" s="8">
        <f t="shared" si="25"/>
        <v>1</v>
      </c>
      <c r="BN42" s="8">
        <f t="shared" si="25"/>
        <v>0</v>
      </c>
      <c r="BO42" s="8">
        <f t="shared" si="25"/>
        <v>1</v>
      </c>
      <c r="BP42" s="8">
        <f t="shared" si="25"/>
        <v>1</v>
      </c>
      <c r="BQ42" s="8">
        <f t="shared" si="25"/>
        <v>1</v>
      </c>
      <c r="BR42" s="8">
        <f t="shared" si="25"/>
        <v>0</v>
      </c>
      <c r="BS42" s="8">
        <f t="shared" si="25"/>
        <v>0</v>
      </c>
      <c r="BT42" s="8">
        <f t="shared" si="25"/>
        <v>1</v>
      </c>
      <c r="BU42" s="8">
        <f t="shared" si="25"/>
        <v>1</v>
      </c>
      <c r="BV42" s="8">
        <f t="shared" si="26"/>
        <v>1</v>
      </c>
      <c r="BW42" s="8">
        <f t="shared" si="26"/>
        <v>1</v>
      </c>
      <c r="BX42" s="8">
        <f t="shared" si="26"/>
        <v>0</v>
      </c>
      <c r="BY42" s="8">
        <f t="shared" si="26"/>
        <v>1</v>
      </c>
      <c r="BZ42" s="8">
        <f t="shared" si="26"/>
        <v>1</v>
      </c>
      <c r="CA42" s="8">
        <f t="shared" si="26"/>
        <v>1</v>
      </c>
      <c r="CB42" s="8">
        <f t="shared" si="26"/>
        <v>1</v>
      </c>
      <c r="CC42" s="8">
        <f t="shared" si="26"/>
        <v>1</v>
      </c>
      <c r="CD42" s="8">
        <f t="shared" si="26"/>
        <v>0</v>
      </c>
      <c r="CE42" s="8">
        <f t="shared" si="26"/>
        <v>0</v>
      </c>
      <c r="CF42" s="8">
        <f t="shared" si="26"/>
        <v>1</v>
      </c>
      <c r="CG42" s="8">
        <f t="shared" si="26"/>
        <v>1</v>
      </c>
      <c r="CH42" s="8">
        <f t="shared" si="26"/>
        <v>1</v>
      </c>
      <c r="CI42" s="8">
        <f t="shared" si="26"/>
        <v>1</v>
      </c>
      <c r="CJ42" s="8">
        <f t="shared" si="26"/>
        <v>1</v>
      </c>
    </row>
    <row r="43" spans="1:92" ht="19.5" customHeight="1" x14ac:dyDescent="0.25">
      <c r="A43" s="11" t="s">
        <v>188</v>
      </c>
      <c r="B43" s="3" t="s">
        <v>176</v>
      </c>
      <c r="C43" s="2" t="s">
        <v>177</v>
      </c>
      <c r="D43" s="35" t="s">
        <v>320</v>
      </c>
      <c r="E43" s="35" t="s">
        <v>284</v>
      </c>
      <c r="F43" s="35" t="s">
        <v>284</v>
      </c>
      <c r="G43" s="35" t="s">
        <v>319</v>
      </c>
      <c r="H43" s="36" t="s">
        <v>326</v>
      </c>
      <c r="I43" s="164"/>
      <c r="J43" s="36"/>
      <c r="K43" s="34" t="s">
        <v>58</v>
      </c>
      <c r="L43" s="35" t="s">
        <v>58</v>
      </c>
      <c r="M43" s="35" t="s">
        <v>284</v>
      </c>
      <c r="N43" s="35" t="s">
        <v>9</v>
      </c>
      <c r="O43" s="35" t="s">
        <v>9</v>
      </c>
      <c r="P43" s="35" t="s">
        <v>21</v>
      </c>
      <c r="Q43" s="35" t="s">
        <v>21</v>
      </c>
      <c r="R43" s="35" t="s">
        <v>261</v>
      </c>
      <c r="S43" s="152" t="s">
        <v>20</v>
      </c>
      <c r="T43" s="35" t="s">
        <v>20</v>
      </c>
      <c r="U43" s="35" t="s">
        <v>20</v>
      </c>
      <c r="V43" s="35" t="s">
        <v>310</v>
      </c>
      <c r="W43" s="35" t="s">
        <v>284</v>
      </c>
      <c r="X43" s="35" t="s">
        <v>319</v>
      </c>
      <c r="Y43" s="35" t="s">
        <v>319</v>
      </c>
      <c r="Z43" s="35" t="s">
        <v>261</v>
      </c>
      <c r="AA43" s="35" t="s">
        <v>11</v>
      </c>
      <c r="AB43" s="35" t="s">
        <v>26</v>
      </c>
      <c r="AC43" s="35" t="s">
        <v>261</v>
      </c>
      <c r="AD43" s="35" t="s">
        <v>261</v>
      </c>
      <c r="AE43" s="35" t="s">
        <v>261</v>
      </c>
      <c r="AF43" s="35" t="s">
        <v>10</v>
      </c>
      <c r="AG43" s="35" t="s">
        <v>9</v>
      </c>
      <c r="AH43" s="35" t="s">
        <v>19</v>
      </c>
      <c r="AI43" s="35" t="s">
        <v>261</v>
      </c>
      <c r="AJ43" s="35" t="s">
        <v>261</v>
      </c>
      <c r="AK43" s="35" t="s">
        <v>261</v>
      </c>
      <c r="AL43" s="35" t="s">
        <v>26</v>
      </c>
      <c r="AM43" s="35" t="s">
        <v>309</v>
      </c>
      <c r="AN43" s="35" t="s">
        <v>27</v>
      </c>
      <c r="AO43" s="36" t="s">
        <v>27</v>
      </c>
      <c r="AP43" s="112">
        <f t="shared" si="5"/>
        <v>12</v>
      </c>
      <c r="AQ43" s="16">
        <f t="shared" si="10"/>
        <v>0</v>
      </c>
      <c r="AR43" s="115">
        <f t="shared" si="6"/>
        <v>0</v>
      </c>
      <c r="AS43" s="8">
        <f t="shared" si="21"/>
        <v>4</v>
      </c>
      <c r="AT43" s="8">
        <f t="shared" si="22"/>
        <v>7</v>
      </c>
      <c r="AU43" s="8">
        <f t="shared" si="23"/>
        <v>10</v>
      </c>
      <c r="BA43" s="8">
        <f t="shared" si="24"/>
        <v>1</v>
      </c>
      <c r="BB43" s="8">
        <f t="shared" si="24"/>
        <v>0</v>
      </c>
      <c r="BC43" s="8">
        <f t="shared" si="24"/>
        <v>0</v>
      </c>
      <c r="BD43" s="8">
        <f t="shared" si="24"/>
        <v>1</v>
      </c>
      <c r="BE43" s="8">
        <f t="shared" si="24"/>
        <v>1</v>
      </c>
      <c r="BF43" s="8">
        <f t="shared" si="25"/>
        <v>0</v>
      </c>
      <c r="BG43" s="8">
        <f t="shared" si="25"/>
        <v>0</v>
      </c>
      <c r="BH43" s="8">
        <f t="shared" si="25"/>
        <v>0</v>
      </c>
      <c r="BI43" s="8">
        <f t="shared" si="25"/>
        <v>1</v>
      </c>
      <c r="BJ43" s="8">
        <f t="shared" si="25"/>
        <v>1</v>
      </c>
      <c r="BK43" s="8">
        <f t="shared" si="25"/>
        <v>1</v>
      </c>
      <c r="BL43" s="8">
        <f t="shared" si="25"/>
        <v>1</v>
      </c>
      <c r="BM43" s="8">
        <f t="shared" si="25"/>
        <v>0</v>
      </c>
      <c r="BN43" s="8">
        <f t="shared" si="25"/>
        <v>1</v>
      </c>
      <c r="BO43" s="8">
        <f t="shared" si="25"/>
        <v>1</v>
      </c>
      <c r="BP43" s="8">
        <f t="shared" si="25"/>
        <v>1</v>
      </c>
      <c r="BQ43" s="8">
        <f t="shared" si="25"/>
        <v>1</v>
      </c>
      <c r="BR43" s="8">
        <f t="shared" si="25"/>
        <v>0</v>
      </c>
      <c r="BS43" s="8">
        <f t="shared" si="25"/>
        <v>1</v>
      </c>
      <c r="BT43" s="8">
        <f t="shared" si="25"/>
        <v>1</v>
      </c>
      <c r="BU43" s="8">
        <f t="shared" si="25"/>
        <v>0</v>
      </c>
      <c r="BV43" s="8">
        <f t="shared" si="26"/>
        <v>1</v>
      </c>
      <c r="BW43" s="8">
        <f t="shared" si="26"/>
        <v>1</v>
      </c>
      <c r="BX43" s="8">
        <f t="shared" si="26"/>
        <v>0</v>
      </c>
      <c r="BY43" s="8">
        <f t="shared" si="26"/>
        <v>0</v>
      </c>
      <c r="BZ43" s="8">
        <f t="shared" si="26"/>
        <v>0</v>
      </c>
      <c r="CA43" s="8">
        <f t="shared" si="26"/>
        <v>1</v>
      </c>
      <c r="CB43" s="8">
        <f t="shared" si="26"/>
        <v>1</v>
      </c>
      <c r="CC43" s="8">
        <f t="shared" si="26"/>
        <v>1</v>
      </c>
      <c r="CD43" s="8">
        <f t="shared" si="26"/>
        <v>0</v>
      </c>
      <c r="CE43" s="8">
        <f t="shared" si="26"/>
        <v>0</v>
      </c>
      <c r="CF43" s="8">
        <f t="shared" si="26"/>
        <v>0</v>
      </c>
      <c r="CG43" s="8">
        <f t="shared" si="26"/>
        <v>1</v>
      </c>
      <c r="CH43" s="8">
        <f t="shared" si="26"/>
        <v>1</v>
      </c>
      <c r="CI43" s="8">
        <f t="shared" si="26"/>
        <v>1</v>
      </c>
      <c r="CJ43" s="8">
        <f t="shared" si="26"/>
        <v>1</v>
      </c>
    </row>
    <row r="44" spans="1:92" ht="19.5" customHeight="1" x14ac:dyDescent="0.25">
      <c r="A44" s="11" t="s">
        <v>188</v>
      </c>
      <c r="B44" s="3" t="s">
        <v>178</v>
      </c>
      <c r="C44" s="2" t="s">
        <v>179</v>
      </c>
      <c r="D44" s="35" t="s">
        <v>324</v>
      </c>
      <c r="E44" s="35" t="s">
        <v>324</v>
      </c>
      <c r="F44" s="35" t="s">
        <v>284</v>
      </c>
      <c r="G44" s="35" t="s">
        <v>322</v>
      </c>
      <c r="H44" s="36" t="s">
        <v>322</v>
      </c>
      <c r="I44" s="164" t="s">
        <v>355</v>
      </c>
      <c r="J44" s="36"/>
      <c r="K44" s="34" t="s">
        <v>26</v>
      </c>
      <c r="L44" s="35" t="s">
        <v>284</v>
      </c>
      <c r="M44" s="35" t="s">
        <v>11</v>
      </c>
      <c r="N44" s="35" t="s">
        <v>11</v>
      </c>
      <c r="O44" s="35" t="s">
        <v>11</v>
      </c>
      <c r="P44" s="35" t="s">
        <v>19</v>
      </c>
      <c r="Q44" s="35" t="s">
        <v>19</v>
      </c>
      <c r="R44" s="35" t="s">
        <v>284</v>
      </c>
      <c r="S44" s="35" t="s">
        <v>284</v>
      </c>
      <c r="T44" s="35" t="s">
        <v>25</v>
      </c>
      <c r="U44" s="35" t="s">
        <v>25</v>
      </c>
      <c r="V44" s="35" t="s">
        <v>323</v>
      </c>
      <c r="W44" s="35" t="s">
        <v>261</v>
      </c>
      <c r="X44" s="35" t="s">
        <v>261</v>
      </c>
      <c r="Y44" s="35" t="s">
        <v>320</v>
      </c>
      <c r="Z44" s="35" t="s">
        <v>310</v>
      </c>
      <c r="AA44" s="35" t="s">
        <v>284</v>
      </c>
      <c r="AB44" s="35" t="s">
        <v>284</v>
      </c>
      <c r="AC44" s="35" t="s">
        <v>11</v>
      </c>
      <c r="AD44" s="35" t="s">
        <v>19</v>
      </c>
      <c r="AE44" s="35" t="s">
        <v>21</v>
      </c>
      <c r="AF44" s="35" t="s">
        <v>24</v>
      </c>
      <c r="AG44" s="35" t="s">
        <v>284</v>
      </c>
      <c r="AH44" s="35" t="s">
        <v>22</v>
      </c>
      <c r="AI44" s="35" t="s">
        <v>26</v>
      </c>
      <c r="AJ44" s="35" t="s">
        <v>26</v>
      </c>
      <c r="AK44" s="35" t="s">
        <v>26</v>
      </c>
      <c r="AL44" s="35" t="s">
        <v>309</v>
      </c>
      <c r="AM44" s="35" t="s">
        <v>284</v>
      </c>
      <c r="AN44" s="35" t="s">
        <v>284</v>
      </c>
      <c r="AO44" s="36" t="s">
        <v>19</v>
      </c>
      <c r="AP44" s="112">
        <f t="shared" si="5"/>
        <v>10</v>
      </c>
      <c r="AQ44" s="16">
        <f t="shared" si="10"/>
        <v>0</v>
      </c>
      <c r="AR44" s="115">
        <f t="shared" si="6"/>
        <v>0</v>
      </c>
      <c r="AS44" s="8">
        <f t="shared" si="21"/>
        <v>5</v>
      </c>
      <c r="AT44" s="8">
        <f t="shared" si="22"/>
        <v>4</v>
      </c>
      <c r="AU44" s="8">
        <f t="shared" si="23"/>
        <v>15</v>
      </c>
      <c r="BA44" s="8">
        <f t="shared" si="24"/>
        <v>1</v>
      </c>
      <c r="BB44" s="8">
        <f t="shared" si="24"/>
        <v>1</v>
      </c>
      <c r="BC44" s="8">
        <f t="shared" si="24"/>
        <v>0</v>
      </c>
      <c r="BD44" s="8">
        <f t="shared" si="24"/>
        <v>1</v>
      </c>
      <c r="BE44" s="8">
        <f t="shared" si="24"/>
        <v>1</v>
      </c>
      <c r="BF44" s="8">
        <f t="shared" si="25"/>
        <v>1</v>
      </c>
      <c r="BG44" s="8">
        <f t="shared" si="25"/>
        <v>0</v>
      </c>
      <c r="BH44" s="8">
        <f t="shared" si="25"/>
        <v>1</v>
      </c>
      <c r="BI44" s="8">
        <f t="shared" si="25"/>
        <v>1</v>
      </c>
      <c r="BJ44" s="8">
        <f t="shared" si="25"/>
        <v>1</v>
      </c>
      <c r="BK44" s="8">
        <f t="shared" si="25"/>
        <v>1</v>
      </c>
      <c r="BL44" s="8">
        <f t="shared" si="25"/>
        <v>1</v>
      </c>
      <c r="BM44" s="8">
        <f t="shared" si="25"/>
        <v>0</v>
      </c>
      <c r="BN44" s="8">
        <f t="shared" si="25"/>
        <v>0</v>
      </c>
      <c r="BO44" s="8">
        <f t="shared" si="25"/>
        <v>1</v>
      </c>
      <c r="BP44" s="8">
        <f t="shared" si="25"/>
        <v>1</v>
      </c>
      <c r="BQ44" s="8">
        <f t="shared" si="25"/>
        <v>1</v>
      </c>
      <c r="BR44" s="8">
        <f t="shared" si="25"/>
        <v>0</v>
      </c>
      <c r="BS44" s="8">
        <f t="shared" si="25"/>
        <v>0</v>
      </c>
      <c r="BT44" s="8">
        <f t="shared" si="25"/>
        <v>1</v>
      </c>
      <c r="BU44" s="8">
        <f t="shared" si="25"/>
        <v>1</v>
      </c>
      <c r="BV44" s="8">
        <f t="shared" si="26"/>
        <v>0</v>
      </c>
      <c r="BW44" s="8">
        <f t="shared" si="26"/>
        <v>0</v>
      </c>
      <c r="BX44" s="8">
        <f t="shared" si="26"/>
        <v>1</v>
      </c>
      <c r="BY44" s="8">
        <f t="shared" si="26"/>
        <v>1</v>
      </c>
      <c r="BZ44" s="8">
        <f t="shared" si="26"/>
        <v>1</v>
      </c>
      <c r="CA44" s="8">
        <f t="shared" si="26"/>
        <v>1</v>
      </c>
      <c r="CB44" s="8">
        <f t="shared" si="26"/>
        <v>0</v>
      </c>
      <c r="CC44" s="8">
        <f t="shared" si="26"/>
        <v>1</v>
      </c>
      <c r="CD44" s="8">
        <f t="shared" si="26"/>
        <v>1</v>
      </c>
      <c r="CE44" s="8">
        <f t="shared" si="26"/>
        <v>1</v>
      </c>
      <c r="CF44" s="8">
        <f t="shared" si="26"/>
        <v>1</v>
      </c>
      <c r="CG44" s="8">
        <f t="shared" si="26"/>
        <v>1</v>
      </c>
      <c r="CH44" s="8">
        <f t="shared" si="26"/>
        <v>0</v>
      </c>
      <c r="CI44" s="8">
        <f t="shared" si="26"/>
        <v>0</v>
      </c>
      <c r="CJ44" s="8">
        <f t="shared" si="26"/>
        <v>1</v>
      </c>
    </row>
    <row r="45" spans="1:92" ht="19.5" customHeight="1" x14ac:dyDescent="0.25">
      <c r="A45" s="11" t="s">
        <v>190</v>
      </c>
      <c r="B45" s="3" t="s">
        <v>180</v>
      </c>
      <c r="C45" s="2" t="s">
        <v>181</v>
      </c>
      <c r="D45" s="35" t="s">
        <v>325</v>
      </c>
      <c r="E45" s="35" t="s">
        <v>325</v>
      </c>
      <c r="F45" s="35" t="s">
        <v>326</v>
      </c>
      <c r="G45" s="35" t="s">
        <v>326</v>
      </c>
      <c r="H45" s="36" t="s">
        <v>261</v>
      </c>
      <c r="I45" s="164" t="s">
        <v>356</v>
      </c>
      <c r="J45" s="36"/>
      <c r="K45" s="34" t="s">
        <v>262</v>
      </c>
      <c r="L45" s="35" t="s">
        <v>261</v>
      </c>
      <c r="M45" s="35" t="s">
        <v>261</v>
      </c>
      <c r="N45" s="35" t="s">
        <v>27</v>
      </c>
      <c r="O45" s="35" t="s">
        <v>27</v>
      </c>
      <c r="P45" s="35" t="s">
        <v>27</v>
      </c>
      <c r="Q45" s="35" t="s">
        <v>18</v>
      </c>
      <c r="R45" s="35" t="s">
        <v>28</v>
      </c>
      <c r="S45" s="35" t="s">
        <v>284</v>
      </c>
      <c r="T45" s="35" t="s">
        <v>284</v>
      </c>
      <c r="U45" s="35" t="s">
        <v>19</v>
      </c>
      <c r="V45" s="35" t="s">
        <v>326</v>
      </c>
      <c r="W45" s="35" t="s">
        <v>20</v>
      </c>
      <c r="X45" s="35" t="s">
        <v>284</v>
      </c>
      <c r="Y45" s="35" t="s">
        <v>314</v>
      </c>
      <c r="Z45" s="35" t="s">
        <v>308</v>
      </c>
      <c r="AA45" s="35" t="s">
        <v>21</v>
      </c>
      <c r="AB45" s="35" t="s">
        <v>284</v>
      </c>
      <c r="AC45" s="35" t="s">
        <v>313</v>
      </c>
      <c r="AD45" s="35" t="s">
        <v>262</v>
      </c>
      <c r="AE45" s="35" t="s">
        <v>261</v>
      </c>
      <c r="AF45" s="35" t="s">
        <v>261</v>
      </c>
      <c r="AG45" s="35" t="s">
        <v>11</v>
      </c>
      <c r="AH45" s="35" t="s">
        <v>11</v>
      </c>
      <c r="AI45" s="35" t="s">
        <v>261</v>
      </c>
      <c r="AJ45" s="35" t="s">
        <v>27</v>
      </c>
      <c r="AK45" s="35" t="s">
        <v>27</v>
      </c>
      <c r="AL45" s="35" t="s">
        <v>27</v>
      </c>
      <c r="AM45" s="35" t="s">
        <v>284</v>
      </c>
      <c r="AN45" s="35" t="s">
        <v>11</v>
      </c>
      <c r="AO45" s="36" t="s">
        <v>313</v>
      </c>
      <c r="AP45" s="112">
        <f t="shared" si="5"/>
        <v>10</v>
      </c>
      <c r="AQ45" s="16">
        <f t="shared" si="10"/>
        <v>2</v>
      </c>
      <c r="AR45" s="115">
        <f t="shared" si="6"/>
        <v>0</v>
      </c>
      <c r="AS45" s="8">
        <f t="shared" si="21"/>
        <v>5</v>
      </c>
      <c r="AT45" s="8">
        <f t="shared" si="22"/>
        <v>4</v>
      </c>
      <c r="AU45" s="8">
        <f t="shared" si="23"/>
        <v>12</v>
      </c>
      <c r="BA45" s="8">
        <f t="shared" si="24"/>
        <v>1</v>
      </c>
      <c r="BB45" s="8">
        <f t="shared" si="24"/>
        <v>1</v>
      </c>
      <c r="BC45" s="8">
        <f t="shared" si="24"/>
        <v>1</v>
      </c>
      <c r="BD45" s="8">
        <f t="shared" si="24"/>
        <v>1</v>
      </c>
      <c r="BE45" s="8">
        <f t="shared" si="24"/>
        <v>0</v>
      </c>
      <c r="BF45" s="8">
        <f t="shared" si="25"/>
        <v>0</v>
      </c>
      <c r="BG45" s="8">
        <f t="shared" si="25"/>
        <v>0</v>
      </c>
      <c r="BH45" s="8">
        <f t="shared" si="25"/>
        <v>0</v>
      </c>
      <c r="BI45" s="8">
        <f t="shared" si="25"/>
        <v>1</v>
      </c>
      <c r="BJ45" s="8">
        <f t="shared" si="25"/>
        <v>1</v>
      </c>
      <c r="BK45" s="8">
        <f t="shared" si="25"/>
        <v>1</v>
      </c>
      <c r="BL45" s="8">
        <f t="shared" si="25"/>
        <v>1</v>
      </c>
      <c r="BM45" s="8">
        <f t="shared" si="25"/>
        <v>1</v>
      </c>
      <c r="BN45" s="8">
        <f t="shared" si="25"/>
        <v>0</v>
      </c>
      <c r="BO45" s="8">
        <f t="shared" si="25"/>
        <v>0</v>
      </c>
      <c r="BP45" s="8">
        <f t="shared" si="25"/>
        <v>1</v>
      </c>
      <c r="BQ45" s="8">
        <f t="shared" si="25"/>
        <v>1</v>
      </c>
      <c r="BR45" s="8">
        <f t="shared" si="25"/>
        <v>1</v>
      </c>
      <c r="BS45" s="8">
        <f t="shared" si="25"/>
        <v>0</v>
      </c>
      <c r="BT45" s="8">
        <f t="shared" si="25"/>
        <v>1</v>
      </c>
      <c r="BU45" s="8">
        <f t="shared" si="25"/>
        <v>1</v>
      </c>
      <c r="BV45" s="8">
        <f t="shared" si="26"/>
        <v>1</v>
      </c>
      <c r="BW45" s="8">
        <f t="shared" si="26"/>
        <v>0</v>
      </c>
      <c r="BX45" s="8">
        <f t="shared" si="26"/>
        <v>1</v>
      </c>
      <c r="BY45" s="8">
        <f t="shared" si="26"/>
        <v>0</v>
      </c>
      <c r="BZ45" s="8">
        <f t="shared" si="26"/>
        <v>0</v>
      </c>
      <c r="CA45" s="8">
        <f t="shared" si="26"/>
        <v>0</v>
      </c>
      <c r="CB45" s="8">
        <f t="shared" si="26"/>
        <v>1</v>
      </c>
      <c r="CC45" s="8">
        <f t="shared" si="26"/>
        <v>1</v>
      </c>
      <c r="CD45" s="8">
        <f t="shared" si="26"/>
        <v>0</v>
      </c>
      <c r="CE45" s="8">
        <f t="shared" si="26"/>
        <v>1</v>
      </c>
      <c r="CF45" s="8">
        <f t="shared" si="26"/>
        <v>1</v>
      </c>
      <c r="CG45" s="8">
        <f t="shared" si="26"/>
        <v>1</v>
      </c>
      <c r="CH45" s="8">
        <f t="shared" si="26"/>
        <v>0</v>
      </c>
      <c r="CI45" s="8">
        <f t="shared" si="26"/>
        <v>1</v>
      </c>
      <c r="CJ45" s="8">
        <f t="shared" si="26"/>
        <v>1</v>
      </c>
    </row>
    <row r="46" spans="1:92" ht="19.5" customHeight="1" x14ac:dyDescent="0.25">
      <c r="A46" s="11" t="s">
        <v>190</v>
      </c>
      <c r="B46" s="3" t="s">
        <v>182</v>
      </c>
      <c r="C46" s="2" t="s">
        <v>183</v>
      </c>
      <c r="D46" s="35" t="s">
        <v>319</v>
      </c>
      <c r="E46" s="35" t="s">
        <v>326</v>
      </c>
      <c r="F46" s="35" t="s">
        <v>284</v>
      </c>
      <c r="G46" s="35" t="s">
        <v>284</v>
      </c>
      <c r="H46" s="36" t="s">
        <v>302</v>
      </c>
      <c r="I46" s="164" t="s">
        <v>357</v>
      </c>
      <c r="J46" s="36"/>
      <c r="K46" s="34" t="s">
        <v>25</v>
      </c>
      <c r="L46" s="35" t="s">
        <v>25</v>
      </c>
      <c r="M46" s="35" t="s">
        <v>284</v>
      </c>
      <c r="N46" s="35" t="s">
        <v>22</v>
      </c>
      <c r="O46" s="35" t="s">
        <v>26</v>
      </c>
      <c r="P46" s="35" t="s">
        <v>26</v>
      </c>
      <c r="Q46" s="152" t="s">
        <v>284</v>
      </c>
      <c r="R46" s="35" t="s">
        <v>11</v>
      </c>
      <c r="S46" s="35" t="s">
        <v>9</v>
      </c>
      <c r="T46" s="35" t="s">
        <v>9</v>
      </c>
      <c r="U46" s="35" t="s">
        <v>284</v>
      </c>
      <c r="V46" s="35" t="s">
        <v>327</v>
      </c>
      <c r="W46" s="35" t="s">
        <v>325</v>
      </c>
      <c r="X46" s="35" t="s">
        <v>284</v>
      </c>
      <c r="Y46" s="35" t="s">
        <v>284</v>
      </c>
      <c r="Z46" s="35" t="s">
        <v>324</v>
      </c>
      <c r="AA46" s="35" t="s">
        <v>324</v>
      </c>
      <c r="AB46" s="35" t="s">
        <v>78</v>
      </c>
      <c r="AC46" s="35" t="s">
        <v>284</v>
      </c>
      <c r="AD46" s="35" t="s">
        <v>25</v>
      </c>
      <c r="AE46" s="35" t="s">
        <v>25</v>
      </c>
      <c r="AF46" s="35" t="s">
        <v>25</v>
      </c>
      <c r="AG46" s="35" t="s">
        <v>284</v>
      </c>
      <c r="AH46" s="35" t="s">
        <v>21</v>
      </c>
      <c r="AI46" s="35" t="s">
        <v>27</v>
      </c>
      <c r="AJ46" s="35" t="s">
        <v>284</v>
      </c>
      <c r="AK46" s="35" t="s">
        <v>284</v>
      </c>
      <c r="AL46" s="35" t="s">
        <v>11</v>
      </c>
      <c r="AM46" s="35" t="s">
        <v>313</v>
      </c>
      <c r="AN46" s="35" t="s">
        <v>313</v>
      </c>
      <c r="AO46" s="36" t="s">
        <v>284</v>
      </c>
      <c r="AP46" s="112">
        <f t="shared" si="5"/>
        <v>10</v>
      </c>
      <c r="AQ46" s="16">
        <f t="shared" si="10"/>
        <v>1</v>
      </c>
      <c r="AR46" s="115">
        <f t="shared" si="6"/>
        <v>0</v>
      </c>
      <c r="AS46" s="8">
        <f t="shared" si="21"/>
        <v>3</v>
      </c>
      <c r="AT46" s="8">
        <f t="shared" si="22"/>
        <v>4</v>
      </c>
      <c r="AU46" s="8">
        <f t="shared" si="23"/>
        <v>14</v>
      </c>
      <c r="BA46" s="8">
        <f t="shared" si="24"/>
        <v>1</v>
      </c>
      <c r="BB46" s="8">
        <f t="shared" si="24"/>
        <v>1</v>
      </c>
      <c r="BC46" s="8">
        <f t="shared" si="24"/>
        <v>0</v>
      </c>
      <c r="BD46" s="8">
        <f t="shared" si="24"/>
        <v>0</v>
      </c>
      <c r="BE46" s="8">
        <f t="shared" si="24"/>
        <v>1</v>
      </c>
      <c r="BF46" s="8">
        <f t="shared" si="25"/>
        <v>1</v>
      </c>
      <c r="BG46" s="8">
        <f t="shared" si="25"/>
        <v>1</v>
      </c>
      <c r="BH46" s="8">
        <f t="shared" si="25"/>
        <v>0</v>
      </c>
      <c r="BI46" s="8">
        <f t="shared" si="25"/>
        <v>1</v>
      </c>
      <c r="BJ46" s="8">
        <f t="shared" si="25"/>
        <v>1</v>
      </c>
      <c r="BK46" s="8">
        <f t="shared" si="25"/>
        <v>1</v>
      </c>
      <c r="BL46" s="8">
        <f t="shared" si="25"/>
        <v>0</v>
      </c>
      <c r="BM46" s="8">
        <f t="shared" si="25"/>
        <v>1</v>
      </c>
      <c r="BN46" s="8">
        <f t="shared" si="25"/>
        <v>1</v>
      </c>
      <c r="BO46" s="8">
        <f t="shared" si="25"/>
        <v>1</v>
      </c>
      <c r="BP46" s="8">
        <f t="shared" si="25"/>
        <v>0</v>
      </c>
      <c r="BQ46" s="8">
        <f t="shared" si="25"/>
        <v>1</v>
      </c>
      <c r="BR46" s="8">
        <f t="shared" si="25"/>
        <v>1</v>
      </c>
      <c r="BS46" s="8">
        <f t="shared" si="25"/>
        <v>0</v>
      </c>
      <c r="BT46" s="8">
        <f t="shared" si="25"/>
        <v>0</v>
      </c>
      <c r="BU46" s="8">
        <f t="shared" si="25"/>
        <v>1</v>
      </c>
      <c r="BV46" s="8">
        <f t="shared" si="26"/>
        <v>1</v>
      </c>
      <c r="BW46" s="8">
        <f t="shared" si="26"/>
        <v>0</v>
      </c>
      <c r="BX46" s="8">
        <f t="shared" si="26"/>
        <v>0</v>
      </c>
      <c r="BY46" s="8">
        <f t="shared" si="26"/>
        <v>1</v>
      </c>
      <c r="BZ46" s="8">
        <f t="shared" si="26"/>
        <v>1</v>
      </c>
      <c r="CA46" s="8">
        <f t="shared" si="26"/>
        <v>1</v>
      </c>
      <c r="CB46" s="8">
        <f t="shared" si="26"/>
        <v>0</v>
      </c>
      <c r="CC46" s="8">
        <f t="shared" si="26"/>
        <v>1</v>
      </c>
      <c r="CD46" s="8">
        <f t="shared" si="26"/>
        <v>1</v>
      </c>
      <c r="CE46" s="8">
        <f t="shared" si="26"/>
        <v>0</v>
      </c>
      <c r="CF46" s="8">
        <f t="shared" si="26"/>
        <v>0</v>
      </c>
      <c r="CG46" s="8">
        <f t="shared" si="26"/>
        <v>1</v>
      </c>
      <c r="CH46" s="8">
        <f t="shared" si="26"/>
        <v>1</v>
      </c>
      <c r="CI46" s="8">
        <f t="shared" si="26"/>
        <v>1</v>
      </c>
      <c r="CJ46" s="8">
        <f t="shared" si="26"/>
        <v>0</v>
      </c>
    </row>
    <row r="47" spans="1:92" ht="19.5" customHeight="1" x14ac:dyDescent="0.25">
      <c r="A47" s="11" t="s">
        <v>190</v>
      </c>
      <c r="B47" s="3" t="s">
        <v>184</v>
      </c>
      <c r="C47" s="2" t="s">
        <v>185</v>
      </c>
      <c r="D47" s="35" t="s">
        <v>321</v>
      </c>
      <c r="E47" s="35" t="s">
        <v>321</v>
      </c>
      <c r="F47" s="35" t="s">
        <v>321</v>
      </c>
      <c r="G47" s="35" t="s">
        <v>327</v>
      </c>
      <c r="H47" s="35" t="s">
        <v>327</v>
      </c>
      <c r="I47" s="164"/>
      <c r="J47" s="36"/>
      <c r="K47" s="34" t="s">
        <v>261</v>
      </c>
      <c r="L47" s="35" t="s">
        <v>284</v>
      </c>
      <c r="M47" s="35" t="s">
        <v>21</v>
      </c>
      <c r="N47" s="35" t="s">
        <v>21</v>
      </c>
      <c r="O47" s="35" t="s">
        <v>21</v>
      </c>
      <c r="P47" s="35" t="s">
        <v>28</v>
      </c>
      <c r="Q47" s="35" t="s">
        <v>28</v>
      </c>
      <c r="R47" s="35" t="s">
        <v>261</v>
      </c>
      <c r="S47" s="35" t="s">
        <v>261</v>
      </c>
      <c r="T47" s="35" t="s">
        <v>261</v>
      </c>
      <c r="U47" s="35" t="s">
        <v>11</v>
      </c>
      <c r="V47" s="35" t="s">
        <v>314</v>
      </c>
      <c r="W47" s="35" t="s">
        <v>323</v>
      </c>
      <c r="X47" s="35" t="s">
        <v>323</v>
      </c>
      <c r="Y47" s="35" t="s">
        <v>323</v>
      </c>
      <c r="Z47" s="35" t="s">
        <v>284</v>
      </c>
      <c r="AA47" s="35" t="s">
        <v>284</v>
      </c>
      <c r="AB47" s="35" t="s">
        <v>308</v>
      </c>
      <c r="AC47" s="35" t="s">
        <v>308</v>
      </c>
      <c r="AD47" s="35" t="s">
        <v>307</v>
      </c>
      <c r="AE47" s="35" t="s">
        <v>307</v>
      </c>
      <c r="AF47" s="35" t="s">
        <v>261</v>
      </c>
      <c r="AG47" s="35" t="s">
        <v>24</v>
      </c>
      <c r="AH47" s="35" t="s">
        <v>328</v>
      </c>
      <c r="AI47" s="35" t="s">
        <v>328</v>
      </c>
      <c r="AJ47" s="35" t="s">
        <v>328</v>
      </c>
      <c r="AK47" s="35" t="s">
        <v>284</v>
      </c>
      <c r="AL47" s="35" t="s">
        <v>284</v>
      </c>
      <c r="AM47" s="35" t="s">
        <v>27</v>
      </c>
      <c r="AN47" s="35" t="s">
        <v>309</v>
      </c>
      <c r="AO47" s="36" t="s">
        <v>25</v>
      </c>
      <c r="AP47" s="222">
        <f t="shared" si="5"/>
        <v>10</v>
      </c>
      <c r="AQ47" s="122">
        <f t="shared" si="10"/>
        <v>0</v>
      </c>
      <c r="AR47" s="221">
        <f t="shared" si="6"/>
        <v>0</v>
      </c>
      <c r="AS47" s="8">
        <f t="shared" si="21"/>
        <v>5</v>
      </c>
      <c r="AT47" s="8">
        <f t="shared" si="22"/>
        <v>5</v>
      </c>
      <c r="AU47" s="8">
        <f t="shared" si="23"/>
        <v>14</v>
      </c>
      <c r="BA47" s="8">
        <f t="shared" si="24"/>
        <v>1</v>
      </c>
      <c r="BB47" s="8">
        <f t="shared" si="24"/>
        <v>1</v>
      </c>
      <c r="BC47" s="8">
        <f t="shared" si="24"/>
        <v>1</v>
      </c>
      <c r="BD47" s="8">
        <f t="shared" si="24"/>
        <v>1</v>
      </c>
      <c r="BE47" s="8">
        <f t="shared" si="24"/>
        <v>1</v>
      </c>
      <c r="BF47" s="8">
        <f t="shared" si="25"/>
        <v>0</v>
      </c>
      <c r="BG47" s="8">
        <f t="shared" si="25"/>
        <v>0</v>
      </c>
      <c r="BH47" s="8">
        <f t="shared" si="25"/>
        <v>1</v>
      </c>
      <c r="BI47" s="8">
        <f t="shared" si="25"/>
        <v>1</v>
      </c>
      <c r="BJ47" s="8">
        <f t="shared" si="25"/>
        <v>1</v>
      </c>
      <c r="BK47" s="8">
        <f t="shared" si="25"/>
        <v>1</v>
      </c>
      <c r="BL47" s="8">
        <f t="shared" si="25"/>
        <v>1</v>
      </c>
      <c r="BM47" s="8">
        <f t="shared" si="25"/>
        <v>0</v>
      </c>
      <c r="BN47" s="8">
        <f t="shared" si="25"/>
        <v>0</v>
      </c>
      <c r="BO47" s="8">
        <f t="shared" si="25"/>
        <v>0</v>
      </c>
      <c r="BP47" s="8">
        <f t="shared" si="25"/>
        <v>1</v>
      </c>
      <c r="BQ47" s="8">
        <f t="shared" si="25"/>
        <v>1</v>
      </c>
      <c r="BR47" s="8">
        <f t="shared" si="25"/>
        <v>1</v>
      </c>
      <c r="BS47" s="8">
        <f t="shared" si="25"/>
        <v>1</v>
      </c>
      <c r="BT47" s="8">
        <f t="shared" si="25"/>
        <v>1</v>
      </c>
      <c r="BU47" s="8">
        <f t="shared" ref="BU47" si="27">IF(COUNTIF(Z47,"Off")+COUNTIF(Z47,"Paid")+COUNTIF(Z47,"Pl")+COUNTIF(Z47,"PAID")+COUNTIF(Z47,"PL")+COUNTIF(Z47,"OFF")+COUNTIF(Z47,""),0,1)</f>
        <v>0</v>
      </c>
      <c r="BV47" s="8">
        <f t="shared" si="26"/>
        <v>0</v>
      </c>
      <c r="BW47" s="8">
        <f t="shared" si="26"/>
        <v>1</v>
      </c>
      <c r="BX47" s="8">
        <f t="shared" si="26"/>
        <v>1</v>
      </c>
      <c r="BY47" s="8">
        <f t="shared" si="26"/>
        <v>1</v>
      </c>
      <c r="BZ47" s="8">
        <f t="shared" si="26"/>
        <v>1</v>
      </c>
      <c r="CA47" s="8">
        <f t="shared" si="26"/>
        <v>0</v>
      </c>
      <c r="CB47" s="8">
        <f t="shared" si="26"/>
        <v>1</v>
      </c>
      <c r="CC47" s="8">
        <f t="shared" si="26"/>
        <v>1</v>
      </c>
      <c r="CD47" s="8">
        <f t="shared" si="26"/>
        <v>1</v>
      </c>
      <c r="CE47" s="8">
        <f t="shared" si="26"/>
        <v>1</v>
      </c>
      <c r="CF47" s="8">
        <f t="shared" si="26"/>
        <v>0</v>
      </c>
      <c r="CG47" s="8">
        <f t="shared" si="26"/>
        <v>0</v>
      </c>
      <c r="CH47" s="8">
        <f t="shared" si="26"/>
        <v>1</v>
      </c>
      <c r="CI47" s="8">
        <f t="shared" si="26"/>
        <v>1</v>
      </c>
      <c r="CJ47" s="8">
        <f t="shared" si="26"/>
        <v>1</v>
      </c>
    </row>
    <row r="48" spans="1:92" ht="19.5" customHeight="1" x14ac:dyDescent="0.25">
      <c r="A48" s="11" t="s">
        <v>188</v>
      </c>
      <c r="B48" s="70" t="s">
        <v>409</v>
      </c>
      <c r="C48" s="169" t="s">
        <v>410</v>
      </c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 t="s">
        <v>397</v>
      </c>
      <c r="AB48" s="68" t="s">
        <v>397</v>
      </c>
      <c r="AC48" s="211" t="s">
        <v>399</v>
      </c>
      <c r="AD48" s="211" t="s">
        <v>398</v>
      </c>
      <c r="AE48" s="68" t="s">
        <v>401</v>
      </c>
      <c r="AF48" s="68" t="s">
        <v>119</v>
      </c>
      <c r="AG48" s="68" t="s">
        <v>119</v>
      </c>
      <c r="AH48" s="211" t="s">
        <v>399</v>
      </c>
      <c r="AI48" s="211" t="s">
        <v>399</v>
      </c>
      <c r="AJ48" s="211" t="s">
        <v>399</v>
      </c>
      <c r="AK48" s="68" t="s">
        <v>407</v>
      </c>
      <c r="AL48" s="68" t="s">
        <v>404</v>
      </c>
      <c r="AM48" s="68" t="s">
        <v>119</v>
      </c>
      <c r="AN48" s="68" t="s">
        <v>119</v>
      </c>
      <c r="AO48" s="68" t="s">
        <v>119</v>
      </c>
      <c r="AP48" s="222">
        <f t="shared" ref="AP48:AP49" si="28">COUNTIF(K48:AO48,"OFF")</f>
        <v>5</v>
      </c>
      <c r="AQ48" s="122">
        <f t="shared" ref="AQ48:AQ49" si="29">COUNTIF(K48:AO48,"PAID")</f>
        <v>0</v>
      </c>
      <c r="AR48" s="221">
        <f t="shared" ref="AR48:AR49" si="30">COUNTIF(K48:AO48,"PL")</f>
        <v>0</v>
      </c>
      <c r="BV48" s="8">
        <f t="shared" si="26"/>
        <v>1</v>
      </c>
      <c r="BW48" s="8">
        <f t="shared" si="26"/>
        <v>1</v>
      </c>
      <c r="CB48" s="8">
        <f t="shared" si="26"/>
        <v>0</v>
      </c>
      <c r="CE48" s="8">
        <f t="shared" si="26"/>
        <v>1</v>
      </c>
      <c r="CH48" s="8">
        <f t="shared" si="26"/>
        <v>0</v>
      </c>
      <c r="CI48" s="8">
        <f t="shared" si="26"/>
        <v>0</v>
      </c>
    </row>
    <row r="49" spans="1:92" ht="19.5" customHeight="1" thickBot="1" x14ac:dyDescent="0.3">
      <c r="A49" s="11" t="s">
        <v>188</v>
      </c>
      <c r="B49" s="220" t="s">
        <v>413</v>
      </c>
      <c r="C49" s="160" t="s">
        <v>414</v>
      </c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 t="s">
        <v>397</v>
      </c>
      <c r="AB49" s="44" t="s">
        <v>397</v>
      </c>
      <c r="AC49" s="214" t="s">
        <v>398</v>
      </c>
      <c r="AD49" s="214" t="s">
        <v>398</v>
      </c>
      <c r="AE49" s="44" t="s">
        <v>401</v>
      </c>
      <c r="AF49" s="44" t="s">
        <v>119</v>
      </c>
      <c r="AG49" s="44" t="s">
        <v>119</v>
      </c>
      <c r="AH49" s="214" t="s">
        <v>399</v>
      </c>
      <c r="AI49" s="214" t="s">
        <v>399</v>
      </c>
      <c r="AJ49" s="214" t="s">
        <v>399</v>
      </c>
      <c r="AK49" s="44" t="s">
        <v>406</v>
      </c>
      <c r="AL49" s="44" t="s">
        <v>405</v>
      </c>
      <c r="AM49" s="44" t="s">
        <v>119</v>
      </c>
      <c r="AN49" s="44" t="s">
        <v>119</v>
      </c>
      <c r="AO49" s="44" t="s">
        <v>119</v>
      </c>
      <c r="AP49" s="113">
        <f t="shared" si="28"/>
        <v>5</v>
      </c>
      <c r="AQ49" s="114">
        <f t="shared" si="29"/>
        <v>0</v>
      </c>
      <c r="AR49" s="116">
        <f t="shared" si="30"/>
        <v>0</v>
      </c>
      <c r="BW49" s="8">
        <f t="shared" si="26"/>
        <v>1</v>
      </c>
      <c r="CB49" s="8">
        <f t="shared" si="26"/>
        <v>0</v>
      </c>
      <c r="CE49" s="8">
        <f t="shared" si="26"/>
        <v>1</v>
      </c>
      <c r="CH49" s="8">
        <f t="shared" si="26"/>
        <v>0</v>
      </c>
      <c r="CI49" s="8">
        <f t="shared" ref="CI49" si="31">IF(COUNTIF(AN49,"Off")+COUNTIF(AN49,"Paid")+COUNTIF(AN49,"Pl")+COUNTIF(AN49,"PAID")+COUNTIF(AN49,"PL")+COUNTIF(AN49,"OFF")+COUNTIF(AN49,""),0,1)</f>
        <v>0</v>
      </c>
    </row>
    <row r="50" spans="1:92" ht="19.5" customHeight="1" x14ac:dyDescent="0.25">
      <c r="B50" s="177"/>
      <c r="C50" s="53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</row>
    <row r="51" spans="1:92" ht="19.5" hidden="1" customHeight="1" outlineLevel="1" x14ac:dyDescent="0.25">
      <c r="B51" s="195" t="s">
        <v>358</v>
      </c>
      <c r="C51" s="111">
        <v>3</v>
      </c>
      <c r="D51" s="68"/>
      <c r="E51" s="68"/>
      <c r="F51" s="68"/>
      <c r="G51" s="68"/>
      <c r="H51" s="68"/>
      <c r="I51" s="68"/>
      <c r="J51" s="68"/>
      <c r="K51" s="196">
        <f t="shared" ref="K51:AL51" si="32">COUNTIF(K6:K28,"6"&amp;"*")+COUNTIF(K6:K28,"6")-COUNTIF(K6:K28,"6T")</f>
        <v>2</v>
      </c>
      <c r="L51" s="196">
        <f t="shared" si="32"/>
        <v>2</v>
      </c>
      <c r="M51" s="196">
        <f t="shared" si="32"/>
        <v>2</v>
      </c>
      <c r="N51" s="196">
        <f t="shared" si="32"/>
        <v>2</v>
      </c>
      <c r="O51" s="196">
        <f t="shared" si="32"/>
        <v>2</v>
      </c>
      <c r="P51" s="196">
        <f t="shared" si="32"/>
        <v>2</v>
      </c>
      <c r="Q51" s="196">
        <f t="shared" si="32"/>
        <v>2</v>
      </c>
      <c r="R51" s="196">
        <f t="shared" si="32"/>
        <v>2</v>
      </c>
      <c r="S51" s="196">
        <f t="shared" si="32"/>
        <v>2</v>
      </c>
      <c r="T51" s="196">
        <f t="shared" si="32"/>
        <v>2</v>
      </c>
      <c r="U51" s="196">
        <f t="shared" si="32"/>
        <v>2</v>
      </c>
      <c r="V51" s="196">
        <f t="shared" si="32"/>
        <v>1</v>
      </c>
      <c r="W51" s="196">
        <f t="shared" si="32"/>
        <v>1</v>
      </c>
      <c r="X51" s="196">
        <f t="shared" si="32"/>
        <v>1</v>
      </c>
      <c r="Y51" s="196">
        <f t="shared" si="32"/>
        <v>1</v>
      </c>
      <c r="Z51" s="196">
        <f t="shared" si="32"/>
        <v>1</v>
      </c>
      <c r="AA51" s="196">
        <f t="shared" si="32"/>
        <v>1</v>
      </c>
      <c r="AB51" s="196">
        <f t="shared" si="32"/>
        <v>1</v>
      </c>
      <c r="AC51" s="196">
        <f t="shared" si="32"/>
        <v>1</v>
      </c>
      <c r="AD51" s="196">
        <f t="shared" si="32"/>
        <v>2</v>
      </c>
      <c r="AE51" s="196">
        <f t="shared" si="32"/>
        <v>2</v>
      </c>
      <c r="AF51" s="196">
        <f t="shared" si="32"/>
        <v>1</v>
      </c>
      <c r="AG51" s="196">
        <f t="shared" si="32"/>
        <v>2</v>
      </c>
      <c r="AH51" s="196">
        <f t="shared" si="32"/>
        <v>1</v>
      </c>
      <c r="AI51" s="196">
        <f t="shared" si="32"/>
        <v>1</v>
      </c>
      <c r="AJ51" s="196">
        <f t="shared" si="32"/>
        <v>1</v>
      </c>
      <c r="AK51" s="196">
        <f t="shared" si="32"/>
        <v>1</v>
      </c>
      <c r="AL51" s="196">
        <f t="shared" si="32"/>
        <v>1</v>
      </c>
      <c r="AM51" s="196">
        <f>COUNTIF(AM5:AM27,"6"&amp;"*")+COUNTIF(AM5:AM27,"6")-COUNTIF(AM5:AM27,"6T")</f>
        <v>1</v>
      </c>
      <c r="AN51" s="196">
        <f>COUNTIF(AN5:AN27,"6"&amp;"*")+COUNTIF(AN5:AN27,"6")-COUNTIF(AN5:AN27,"6T")</f>
        <v>1</v>
      </c>
      <c r="AO51" s="196">
        <f>COUNTIF(AO5:AO27,"6"&amp;"*")+COUNTIF(AO5:AO27,"6")-COUNTIF(AO5:AO27,"6T")</f>
        <v>1</v>
      </c>
    </row>
    <row r="52" spans="1:92" ht="19.5" hidden="1" customHeight="1" outlineLevel="1" x14ac:dyDescent="0.25">
      <c r="B52" s="193" t="s">
        <v>358</v>
      </c>
      <c r="C52" s="8">
        <v>99</v>
      </c>
      <c r="D52" s="35"/>
      <c r="E52" s="35"/>
      <c r="F52" s="35"/>
      <c r="G52" s="35"/>
      <c r="H52" s="35"/>
      <c r="I52" s="35"/>
      <c r="J52" s="35"/>
      <c r="K52" s="194">
        <f t="shared" ref="K52:AL52" si="33">COUNTIF(K32:K47,"6"&amp;"*")+COUNTIF(K32:K47,"6")-COUNTIF(K32:K47,"6T")</f>
        <v>0</v>
      </c>
      <c r="L52" s="194">
        <f t="shared" si="33"/>
        <v>0</v>
      </c>
      <c r="M52" s="194">
        <f t="shared" si="33"/>
        <v>0</v>
      </c>
      <c r="N52" s="194">
        <f t="shared" si="33"/>
        <v>0</v>
      </c>
      <c r="O52" s="194">
        <f t="shared" si="33"/>
        <v>0</v>
      </c>
      <c r="P52" s="194">
        <f t="shared" si="33"/>
        <v>0</v>
      </c>
      <c r="Q52" s="194">
        <f t="shared" si="33"/>
        <v>0</v>
      </c>
      <c r="R52" s="194">
        <f t="shared" si="33"/>
        <v>0</v>
      </c>
      <c r="S52" s="194">
        <f t="shared" si="33"/>
        <v>0</v>
      </c>
      <c r="T52" s="194">
        <f t="shared" si="33"/>
        <v>0</v>
      </c>
      <c r="U52" s="194">
        <f t="shared" si="33"/>
        <v>0</v>
      </c>
      <c r="V52" s="194">
        <f t="shared" si="33"/>
        <v>1</v>
      </c>
      <c r="W52" s="194">
        <f t="shared" si="33"/>
        <v>1</v>
      </c>
      <c r="X52" s="194">
        <f t="shared" si="33"/>
        <v>1</v>
      </c>
      <c r="Y52" s="194">
        <f t="shared" si="33"/>
        <v>1</v>
      </c>
      <c r="Z52" s="194">
        <f t="shared" si="33"/>
        <v>1</v>
      </c>
      <c r="AA52" s="194">
        <f t="shared" si="33"/>
        <v>1</v>
      </c>
      <c r="AB52" s="194">
        <f t="shared" si="33"/>
        <v>1</v>
      </c>
      <c r="AC52" s="194">
        <f t="shared" si="33"/>
        <v>1</v>
      </c>
      <c r="AD52" s="194">
        <f t="shared" si="33"/>
        <v>0</v>
      </c>
      <c r="AE52" s="194">
        <f t="shared" si="33"/>
        <v>0</v>
      </c>
      <c r="AF52" s="194">
        <f t="shared" si="33"/>
        <v>1</v>
      </c>
      <c r="AG52" s="194">
        <f t="shared" si="33"/>
        <v>0</v>
      </c>
      <c r="AH52" s="194">
        <f t="shared" si="33"/>
        <v>1</v>
      </c>
      <c r="AI52" s="194">
        <f t="shared" si="33"/>
        <v>1</v>
      </c>
      <c r="AJ52" s="194">
        <f t="shared" si="33"/>
        <v>1</v>
      </c>
      <c r="AK52" s="194">
        <f t="shared" si="33"/>
        <v>1</v>
      </c>
      <c r="AL52" s="194">
        <f t="shared" si="33"/>
        <v>1</v>
      </c>
      <c r="AM52" s="194">
        <f>COUNTIF(AM31:AM46,"6"&amp;"*")+COUNTIF(AM31:AM46,"6")-COUNTIF(AM31:AM46,"6T")</f>
        <v>1</v>
      </c>
      <c r="AN52" s="194">
        <f>COUNTIF(AN31:AN46,"6"&amp;"*")+COUNTIF(AN31:AN46,"6")-COUNTIF(AN31:AN46,"6T")</f>
        <v>1</v>
      </c>
      <c r="AO52" s="194">
        <f>COUNTIF(AO31:AO46,"6"&amp;"*")+COUNTIF(AO31:AO46,"6")-COUNTIF(AO31:AO46,"6T")</f>
        <v>1</v>
      </c>
    </row>
    <row r="53" spans="1:92" ht="19.5" hidden="1" customHeight="1" outlineLevel="1" x14ac:dyDescent="0.25">
      <c r="B53" s="193"/>
      <c r="C53" s="8" t="s">
        <v>94</v>
      </c>
      <c r="D53" s="35"/>
      <c r="E53" s="35"/>
      <c r="F53" s="35"/>
      <c r="G53" s="35"/>
      <c r="H53" s="35"/>
      <c r="I53" s="35"/>
      <c r="J53" s="35"/>
      <c r="K53" s="194">
        <f t="shared" ref="K53:AO53" si="34">SUM(K51:K52)</f>
        <v>2</v>
      </c>
      <c r="L53" s="194">
        <f t="shared" si="34"/>
        <v>2</v>
      </c>
      <c r="M53" s="194">
        <f t="shared" si="34"/>
        <v>2</v>
      </c>
      <c r="N53" s="194">
        <f t="shared" si="34"/>
        <v>2</v>
      </c>
      <c r="O53" s="194">
        <f t="shared" si="34"/>
        <v>2</v>
      </c>
      <c r="P53" s="194">
        <f t="shared" si="34"/>
        <v>2</v>
      </c>
      <c r="Q53" s="194">
        <f t="shared" si="34"/>
        <v>2</v>
      </c>
      <c r="R53" s="194">
        <f t="shared" si="34"/>
        <v>2</v>
      </c>
      <c r="S53" s="194">
        <f t="shared" si="34"/>
        <v>2</v>
      </c>
      <c r="T53" s="194">
        <f t="shared" si="34"/>
        <v>2</v>
      </c>
      <c r="U53" s="194">
        <f t="shared" si="34"/>
        <v>2</v>
      </c>
      <c r="V53" s="194">
        <f t="shared" si="34"/>
        <v>2</v>
      </c>
      <c r="W53" s="194">
        <f t="shared" si="34"/>
        <v>2</v>
      </c>
      <c r="X53" s="194">
        <f t="shared" si="34"/>
        <v>2</v>
      </c>
      <c r="Y53" s="194">
        <f t="shared" si="34"/>
        <v>2</v>
      </c>
      <c r="Z53" s="194">
        <f t="shared" si="34"/>
        <v>2</v>
      </c>
      <c r="AA53" s="194">
        <f t="shared" si="34"/>
        <v>2</v>
      </c>
      <c r="AB53" s="194">
        <f t="shared" si="34"/>
        <v>2</v>
      </c>
      <c r="AC53" s="194">
        <f t="shared" si="34"/>
        <v>2</v>
      </c>
      <c r="AD53" s="194">
        <f t="shared" si="34"/>
        <v>2</v>
      </c>
      <c r="AE53" s="194">
        <f t="shared" si="34"/>
        <v>2</v>
      </c>
      <c r="AF53" s="194">
        <f t="shared" si="34"/>
        <v>2</v>
      </c>
      <c r="AG53" s="194">
        <f t="shared" si="34"/>
        <v>2</v>
      </c>
      <c r="AH53" s="194">
        <f t="shared" si="34"/>
        <v>2</v>
      </c>
      <c r="AI53" s="194">
        <f t="shared" si="34"/>
        <v>2</v>
      </c>
      <c r="AJ53" s="194">
        <f t="shared" si="34"/>
        <v>2</v>
      </c>
      <c r="AK53" s="194">
        <f t="shared" si="34"/>
        <v>2</v>
      </c>
      <c r="AL53" s="194">
        <f t="shared" si="34"/>
        <v>2</v>
      </c>
      <c r="AM53" s="194">
        <f t="shared" si="34"/>
        <v>2</v>
      </c>
      <c r="AN53" s="194">
        <f t="shared" si="34"/>
        <v>2</v>
      </c>
      <c r="AO53" s="194">
        <f t="shared" si="34"/>
        <v>2</v>
      </c>
    </row>
    <row r="54" spans="1:92" hidden="1" outlineLevel="1" x14ac:dyDescent="0.25">
      <c r="B54" s="8" t="s">
        <v>67</v>
      </c>
      <c r="C54" s="8">
        <v>3</v>
      </c>
      <c r="D54" s="8">
        <f>COUNTIF(D6:D28,"8"&amp;"*")+COUNTIF(D6:D28,"8")</f>
        <v>2</v>
      </c>
      <c r="E54" s="8">
        <f>COUNTIF(E6:E28,"8"&amp;"*")+COUNTIF(E6:E28,"8")</f>
        <v>2</v>
      </c>
      <c r="F54" s="8">
        <f>COUNTIF(F6:F28,"8"&amp;"*")+COUNTIF(F6:F28,"8")</f>
        <v>2</v>
      </c>
      <c r="G54" s="8">
        <f>COUNTIF(G6:G28,"8"&amp;"*")+COUNTIF(G6:G28,"8")</f>
        <v>2</v>
      </c>
      <c r="H54" s="8">
        <f>COUNTIF(H6:H28,"8"&amp;"*")+COUNTIF(H6:H28,"8")</f>
        <v>2</v>
      </c>
      <c r="K54" s="8">
        <f t="shared" ref="K54:AO54" si="35">COUNTIF(K6:K28,"8"&amp;"*")+COUNTIF(K6:K28,"8")-COUNTIF(K6:K28,"8T")</f>
        <v>1</v>
      </c>
      <c r="L54" s="8">
        <f t="shared" si="35"/>
        <v>1</v>
      </c>
      <c r="M54" s="8">
        <f t="shared" si="35"/>
        <v>1</v>
      </c>
      <c r="N54" s="8">
        <f t="shared" si="35"/>
        <v>2</v>
      </c>
      <c r="O54" s="8">
        <f t="shared" si="35"/>
        <v>2</v>
      </c>
      <c r="P54" s="8">
        <f t="shared" si="35"/>
        <v>1</v>
      </c>
      <c r="Q54" s="8">
        <f t="shared" si="35"/>
        <v>1</v>
      </c>
      <c r="R54" s="8">
        <f t="shared" si="35"/>
        <v>1</v>
      </c>
      <c r="S54" s="8">
        <f t="shared" si="35"/>
        <v>1</v>
      </c>
      <c r="T54" s="8">
        <f t="shared" si="35"/>
        <v>1</v>
      </c>
      <c r="U54" s="8">
        <f t="shared" si="35"/>
        <v>1</v>
      </c>
      <c r="V54" s="8">
        <f t="shared" si="35"/>
        <v>2</v>
      </c>
      <c r="W54" s="8">
        <f t="shared" si="35"/>
        <v>1</v>
      </c>
      <c r="X54" s="8">
        <f t="shared" si="35"/>
        <v>2</v>
      </c>
      <c r="Y54" s="8">
        <f t="shared" si="35"/>
        <v>2</v>
      </c>
      <c r="Z54" s="8">
        <f t="shared" si="35"/>
        <v>2</v>
      </c>
      <c r="AA54" s="8">
        <f t="shared" si="35"/>
        <v>2</v>
      </c>
      <c r="AB54" s="8">
        <f t="shared" si="35"/>
        <v>2</v>
      </c>
      <c r="AC54" s="8">
        <f t="shared" si="35"/>
        <v>2</v>
      </c>
      <c r="AD54" s="8">
        <f t="shared" si="35"/>
        <v>1</v>
      </c>
      <c r="AE54" s="8">
        <f t="shared" si="35"/>
        <v>1</v>
      </c>
      <c r="AF54" s="8">
        <f t="shared" si="35"/>
        <v>2</v>
      </c>
      <c r="AG54" s="8">
        <f t="shared" si="35"/>
        <v>1</v>
      </c>
      <c r="AH54" s="8">
        <f t="shared" si="35"/>
        <v>2</v>
      </c>
      <c r="AI54" s="8">
        <f t="shared" si="35"/>
        <v>2</v>
      </c>
      <c r="AJ54" s="8">
        <f t="shared" si="35"/>
        <v>2</v>
      </c>
      <c r="AK54" s="8">
        <f t="shared" si="35"/>
        <v>2</v>
      </c>
      <c r="AL54" s="8">
        <f t="shared" si="35"/>
        <v>2</v>
      </c>
      <c r="AM54" s="8">
        <f t="shared" si="35"/>
        <v>2</v>
      </c>
      <c r="AN54" s="8">
        <f t="shared" si="35"/>
        <v>2</v>
      </c>
      <c r="AO54" s="8">
        <f t="shared" si="35"/>
        <v>2</v>
      </c>
    </row>
    <row r="55" spans="1:92" hidden="1" outlineLevel="1" x14ac:dyDescent="0.25">
      <c r="B55" s="8" t="s">
        <v>67</v>
      </c>
      <c r="C55" s="8">
        <v>99</v>
      </c>
      <c r="D55" s="8">
        <f>COUNTIF(D32:D47,"8"&amp;"*")+COUNTIF(D32:D47,"8")</f>
        <v>2</v>
      </c>
      <c r="E55" s="8">
        <f>COUNTIF(E32:E47,"8"&amp;"*")+COUNTIF(E32:E47,"8")</f>
        <v>2</v>
      </c>
      <c r="F55" s="8">
        <f>COUNTIF(F32:F47,"8"&amp;"*")+COUNTIF(F32:F47,"8")</f>
        <v>2</v>
      </c>
      <c r="G55" s="8">
        <f>COUNTIF(G32:G47,"8"&amp;"*")+COUNTIF(G32:G47,"8")</f>
        <v>2</v>
      </c>
      <c r="H55" s="8">
        <f>COUNTIF(H32:H47,"8"&amp;"*")+COUNTIF(H32:H47,"8")</f>
        <v>2</v>
      </c>
      <c r="K55" s="8">
        <f t="shared" ref="K55:AO55" si="36">COUNTIF(K32:K47,"8"&amp;"*")+COUNTIF(K32:K47,"8")-COUNTIF(K32:K47,"8T")</f>
        <v>3</v>
      </c>
      <c r="L55" s="8">
        <f t="shared" si="36"/>
        <v>3</v>
      </c>
      <c r="M55" s="8">
        <f t="shared" si="36"/>
        <v>3</v>
      </c>
      <c r="N55" s="8">
        <f t="shared" si="36"/>
        <v>3</v>
      </c>
      <c r="O55" s="8">
        <f t="shared" si="36"/>
        <v>3</v>
      </c>
      <c r="P55" s="8">
        <f t="shared" si="36"/>
        <v>3</v>
      </c>
      <c r="Q55" s="8">
        <f t="shared" si="36"/>
        <v>3</v>
      </c>
      <c r="R55" s="8">
        <f t="shared" si="36"/>
        <v>3</v>
      </c>
      <c r="S55" s="8">
        <f t="shared" si="36"/>
        <v>3</v>
      </c>
      <c r="T55" s="8">
        <f t="shared" si="36"/>
        <v>3</v>
      </c>
      <c r="U55" s="8">
        <f t="shared" si="36"/>
        <v>3</v>
      </c>
      <c r="V55" s="8">
        <f t="shared" si="36"/>
        <v>2</v>
      </c>
      <c r="W55" s="8">
        <f t="shared" si="36"/>
        <v>2</v>
      </c>
      <c r="X55" s="8">
        <f t="shared" si="36"/>
        <v>2</v>
      </c>
      <c r="Y55" s="8">
        <f t="shared" si="36"/>
        <v>2</v>
      </c>
      <c r="Z55" s="8">
        <f t="shared" si="36"/>
        <v>2</v>
      </c>
      <c r="AA55" s="8">
        <f t="shared" si="36"/>
        <v>2</v>
      </c>
      <c r="AB55" s="8">
        <f t="shared" si="36"/>
        <v>2</v>
      </c>
      <c r="AC55" s="8">
        <f t="shared" si="36"/>
        <v>2</v>
      </c>
      <c r="AD55" s="8">
        <f t="shared" si="36"/>
        <v>3</v>
      </c>
      <c r="AE55" s="8">
        <f t="shared" si="36"/>
        <v>3</v>
      </c>
      <c r="AF55" s="8">
        <f t="shared" si="36"/>
        <v>2</v>
      </c>
      <c r="AG55" s="8">
        <f t="shared" si="36"/>
        <v>3</v>
      </c>
      <c r="AH55" s="8">
        <f t="shared" si="36"/>
        <v>2</v>
      </c>
      <c r="AI55" s="8">
        <f t="shared" si="36"/>
        <v>2</v>
      </c>
      <c r="AJ55" s="8">
        <f t="shared" si="36"/>
        <v>2</v>
      </c>
      <c r="AK55" s="8">
        <f t="shared" si="36"/>
        <v>2</v>
      </c>
      <c r="AL55" s="8">
        <f t="shared" si="36"/>
        <v>2</v>
      </c>
      <c r="AM55" s="8">
        <f t="shared" si="36"/>
        <v>2</v>
      </c>
      <c r="AN55" s="8">
        <f t="shared" si="36"/>
        <v>2</v>
      </c>
      <c r="AO55" s="8">
        <f t="shared" si="36"/>
        <v>2</v>
      </c>
    </row>
    <row r="56" spans="1:92" hidden="1" outlineLevel="1" x14ac:dyDescent="0.25">
      <c r="B56" s="8" t="s">
        <v>67</v>
      </c>
      <c r="C56" s="8" t="s">
        <v>94</v>
      </c>
      <c r="D56" s="8">
        <f>SUM(D54:D55)</f>
        <v>4</v>
      </c>
      <c r="E56" s="8">
        <f t="shared" ref="E56:H56" si="37">SUM(E54:E55)</f>
        <v>4</v>
      </c>
      <c r="F56" s="8">
        <f t="shared" si="37"/>
        <v>4</v>
      </c>
      <c r="G56" s="8">
        <f t="shared" si="37"/>
        <v>4</v>
      </c>
      <c r="H56" s="8">
        <f t="shared" si="37"/>
        <v>4</v>
      </c>
      <c r="K56" s="8">
        <f>SUM(K54:K55)</f>
        <v>4</v>
      </c>
      <c r="L56" s="8">
        <f t="shared" ref="L56:AO56" si="38">SUM(L54:L55)</f>
        <v>4</v>
      </c>
      <c r="M56" s="8">
        <f t="shared" si="38"/>
        <v>4</v>
      </c>
      <c r="N56" s="8">
        <f t="shared" si="38"/>
        <v>5</v>
      </c>
      <c r="O56" s="8">
        <f t="shared" si="38"/>
        <v>5</v>
      </c>
      <c r="P56" s="8">
        <f t="shared" si="38"/>
        <v>4</v>
      </c>
      <c r="Q56" s="8">
        <f t="shared" si="38"/>
        <v>4</v>
      </c>
      <c r="R56" s="8">
        <f t="shared" si="38"/>
        <v>4</v>
      </c>
      <c r="S56" s="8">
        <f t="shared" si="38"/>
        <v>4</v>
      </c>
      <c r="T56" s="8">
        <f t="shared" si="38"/>
        <v>4</v>
      </c>
      <c r="U56" s="8">
        <f t="shared" si="38"/>
        <v>4</v>
      </c>
      <c r="V56" s="8">
        <f t="shared" si="38"/>
        <v>4</v>
      </c>
      <c r="W56" s="8">
        <f t="shared" si="38"/>
        <v>3</v>
      </c>
      <c r="X56" s="8">
        <f t="shared" si="38"/>
        <v>4</v>
      </c>
      <c r="Y56" s="8">
        <f t="shared" si="38"/>
        <v>4</v>
      </c>
      <c r="Z56" s="8">
        <f t="shared" si="38"/>
        <v>4</v>
      </c>
      <c r="AA56" s="8">
        <f t="shared" si="38"/>
        <v>4</v>
      </c>
      <c r="AB56" s="8">
        <f t="shared" si="38"/>
        <v>4</v>
      </c>
      <c r="AC56" s="8">
        <f t="shared" si="38"/>
        <v>4</v>
      </c>
      <c r="AD56" s="8">
        <f t="shared" si="38"/>
        <v>4</v>
      </c>
      <c r="AE56" s="8">
        <f t="shared" si="38"/>
        <v>4</v>
      </c>
      <c r="AF56" s="8">
        <f t="shared" si="38"/>
        <v>4</v>
      </c>
      <c r="AG56" s="8">
        <f t="shared" si="38"/>
        <v>4</v>
      </c>
      <c r="AH56" s="8">
        <f t="shared" si="38"/>
        <v>4</v>
      </c>
      <c r="AI56" s="8">
        <f t="shared" si="38"/>
        <v>4</v>
      </c>
      <c r="AJ56" s="8">
        <f t="shared" si="38"/>
        <v>4</v>
      </c>
      <c r="AK56" s="8">
        <f t="shared" si="38"/>
        <v>4</v>
      </c>
      <c r="AL56" s="8">
        <f t="shared" si="38"/>
        <v>4</v>
      </c>
      <c r="AM56" s="8">
        <f t="shared" si="38"/>
        <v>4</v>
      </c>
      <c r="AN56" s="8">
        <f t="shared" si="38"/>
        <v>4</v>
      </c>
      <c r="AO56" s="8">
        <f t="shared" si="38"/>
        <v>4</v>
      </c>
    </row>
    <row r="57" spans="1:92" hidden="1" outlineLevel="1" x14ac:dyDescent="0.25">
      <c r="B57" s="8" t="s">
        <v>68</v>
      </c>
      <c r="C57" s="8">
        <v>3</v>
      </c>
      <c r="D57" s="8">
        <f>COUNTIF(D6:D28,"13"&amp;"*")+COUNTIF(D6:D28,"13")</f>
        <v>8</v>
      </c>
      <c r="E57" s="8">
        <f>COUNTIF(E6:E28,"13"&amp;"*")+COUNTIF(E6:E28,"13")</f>
        <v>9</v>
      </c>
      <c r="F57" s="8">
        <f>COUNTIF(F6:F28,"13"&amp;"*")+COUNTIF(F6:F28,"13")</f>
        <v>7</v>
      </c>
      <c r="G57" s="8">
        <f>COUNTIF(G6:G28,"13"&amp;"*")+COUNTIF(G6:G28,"13")</f>
        <v>5</v>
      </c>
      <c r="H57" s="8">
        <f>COUNTIF(H6:H28,"13"&amp;"*")+COUNTIF(H6:H28,"13")</f>
        <v>4</v>
      </c>
      <c r="K57" s="8">
        <f t="shared" ref="K57:AO57" si="39">COUNTIF(K6:K28,"13"&amp;"*")+COUNTIF(K6:K28,"13")-COUNTIF(K6:K28,"13T")</f>
        <v>11</v>
      </c>
      <c r="L57" s="8">
        <f t="shared" si="39"/>
        <v>10</v>
      </c>
      <c r="M57" s="8">
        <f t="shared" si="39"/>
        <v>10</v>
      </c>
      <c r="N57" s="8">
        <f t="shared" si="39"/>
        <v>6</v>
      </c>
      <c r="O57" s="8">
        <f t="shared" si="39"/>
        <v>8</v>
      </c>
      <c r="P57" s="8">
        <f t="shared" si="39"/>
        <v>9</v>
      </c>
      <c r="Q57" s="8">
        <f t="shared" si="39"/>
        <v>10</v>
      </c>
      <c r="R57" s="8">
        <f t="shared" si="39"/>
        <v>9</v>
      </c>
      <c r="S57" s="8">
        <f t="shared" si="39"/>
        <v>10</v>
      </c>
      <c r="T57" s="8">
        <f t="shared" si="39"/>
        <v>7</v>
      </c>
      <c r="U57" s="8">
        <f t="shared" si="39"/>
        <v>6</v>
      </c>
      <c r="V57" s="8">
        <f t="shared" si="39"/>
        <v>8</v>
      </c>
      <c r="W57" s="8">
        <f t="shared" si="39"/>
        <v>11</v>
      </c>
      <c r="X57" s="8">
        <f t="shared" si="39"/>
        <v>9</v>
      </c>
      <c r="Y57" s="8">
        <f t="shared" si="39"/>
        <v>9</v>
      </c>
      <c r="Z57" s="8">
        <f t="shared" si="39"/>
        <v>11</v>
      </c>
      <c r="AA57" s="8">
        <f t="shared" si="39"/>
        <v>8</v>
      </c>
      <c r="AB57" s="8">
        <f t="shared" si="39"/>
        <v>8</v>
      </c>
      <c r="AC57" s="8">
        <f t="shared" si="39"/>
        <v>7</v>
      </c>
      <c r="AD57" s="8">
        <f t="shared" si="39"/>
        <v>7</v>
      </c>
      <c r="AE57" s="8">
        <f t="shared" si="39"/>
        <v>8</v>
      </c>
      <c r="AF57" s="8">
        <f t="shared" si="39"/>
        <v>11</v>
      </c>
      <c r="AG57" s="8">
        <f t="shared" si="39"/>
        <v>11</v>
      </c>
      <c r="AH57" s="8">
        <f t="shared" si="39"/>
        <v>6</v>
      </c>
      <c r="AI57" s="8">
        <f t="shared" si="39"/>
        <v>11</v>
      </c>
      <c r="AJ57" s="8">
        <f t="shared" si="39"/>
        <v>11</v>
      </c>
      <c r="AK57" s="8">
        <f t="shared" si="39"/>
        <v>9</v>
      </c>
      <c r="AL57" s="8">
        <f t="shared" si="39"/>
        <v>9</v>
      </c>
      <c r="AM57" s="8">
        <f t="shared" si="39"/>
        <v>10</v>
      </c>
      <c r="AN57" s="8">
        <f t="shared" si="39"/>
        <v>11</v>
      </c>
      <c r="AO57" s="8">
        <f t="shared" si="39"/>
        <v>10</v>
      </c>
    </row>
    <row r="58" spans="1:92" hidden="1" outlineLevel="1" x14ac:dyDescent="0.25">
      <c r="B58" s="8" t="s">
        <v>68</v>
      </c>
      <c r="C58" s="8">
        <v>99</v>
      </c>
      <c r="D58" s="8">
        <f>COUNTIF(D32:D47,"13"&amp;"*")+COUNTIF(D32:D47,"13")</f>
        <v>8</v>
      </c>
      <c r="E58" s="8">
        <f>COUNTIF(E32:E47,"13"&amp;"*")+COUNTIF(E32:E47,"13")</f>
        <v>9</v>
      </c>
      <c r="F58" s="8">
        <f>COUNTIF(F32:F47,"13"&amp;"*")+COUNTIF(F32:F47,"13")</f>
        <v>9</v>
      </c>
      <c r="G58" s="8">
        <f>COUNTIF(G32:G47,"13"&amp;"*")+COUNTIF(G32:G47,"13")</f>
        <v>10</v>
      </c>
      <c r="H58" s="8">
        <f>COUNTIF(H32:H47,"13"&amp;"*")+COUNTIF(H32:H47,"13")</f>
        <v>11</v>
      </c>
      <c r="K58" s="8">
        <f t="shared" ref="K58:AO58" si="40">COUNTIF(K32:K47,"13"&amp;"*")+COUNTIF(K32:K47,"13")-COUNTIF(K32:K47,"13T")</f>
        <v>5</v>
      </c>
      <c r="L58" s="8">
        <f t="shared" si="40"/>
        <v>7</v>
      </c>
      <c r="M58" s="8">
        <f t="shared" si="40"/>
        <v>7</v>
      </c>
      <c r="N58" s="8">
        <f t="shared" si="40"/>
        <v>9</v>
      </c>
      <c r="O58" s="8">
        <f t="shared" si="40"/>
        <v>6</v>
      </c>
      <c r="P58" s="8">
        <f t="shared" si="40"/>
        <v>9</v>
      </c>
      <c r="Q58" s="8">
        <f t="shared" si="40"/>
        <v>9</v>
      </c>
      <c r="R58" s="8">
        <f t="shared" si="40"/>
        <v>7</v>
      </c>
      <c r="S58" s="8">
        <f t="shared" si="40"/>
        <v>6</v>
      </c>
      <c r="T58" s="8">
        <f t="shared" si="40"/>
        <v>8</v>
      </c>
      <c r="U58" s="8">
        <f t="shared" si="40"/>
        <v>9</v>
      </c>
      <c r="V58" s="8">
        <f t="shared" si="40"/>
        <v>8</v>
      </c>
      <c r="W58" s="8">
        <f t="shared" si="40"/>
        <v>6</v>
      </c>
      <c r="X58" s="8">
        <f t="shared" si="40"/>
        <v>6</v>
      </c>
      <c r="Y58" s="8">
        <f t="shared" si="40"/>
        <v>5</v>
      </c>
      <c r="Z58" s="8">
        <f t="shared" si="40"/>
        <v>5</v>
      </c>
      <c r="AA58" s="8">
        <f t="shared" si="40"/>
        <v>8</v>
      </c>
      <c r="AB58" s="8">
        <f t="shared" si="40"/>
        <v>6</v>
      </c>
      <c r="AC58" s="8">
        <f t="shared" si="40"/>
        <v>7</v>
      </c>
      <c r="AD58" s="8">
        <f t="shared" si="40"/>
        <v>8</v>
      </c>
      <c r="AE58" s="8">
        <f t="shared" si="40"/>
        <v>6</v>
      </c>
      <c r="AF58" s="8">
        <f t="shared" si="40"/>
        <v>5</v>
      </c>
      <c r="AG58" s="8">
        <f t="shared" si="40"/>
        <v>7</v>
      </c>
      <c r="AH58" s="8">
        <f t="shared" si="40"/>
        <v>10</v>
      </c>
      <c r="AI58" s="8">
        <f t="shared" si="40"/>
        <v>5</v>
      </c>
      <c r="AJ58" s="8">
        <f t="shared" si="40"/>
        <v>6</v>
      </c>
      <c r="AK58" s="8">
        <f t="shared" si="40"/>
        <v>7</v>
      </c>
      <c r="AL58" s="8">
        <f t="shared" si="40"/>
        <v>8</v>
      </c>
      <c r="AM58" s="8">
        <f t="shared" si="40"/>
        <v>7</v>
      </c>
      <c r="AN58" s="8">
        <f t="shared" si="40"/>
        <v>7</v>
      </c>
      <c r="AO58" s="8">
        <f t="shared" si="40"/>
        <v>8</v>
      </c>
    </row>
    <row r="59" spans="1:92" hidden="1" outlineLevel="1" x14ac:dyDescent="0.25">
      <c r="B59" s="8" t="s">
        <v>68</v>
      </c>
      <c r="C59" s="8" t="s">
        <v>94</v>
      </c>
      <c r="D59" s="8">
        <f>SUM(D57:D58)</f>
        <v>16</v>
      </c>
      <c r="E59" s="8">
        <f t="shared" ref="E59:H59" si="41">SUM(E57:E58)</f>
        <v>18</v>
      </c>
      <c r="F59" s="8">
        <f t="shared" si="41"/>
        <v>16</v>
      </c>
      <c r="G59" s="8">
        <f t="shared" si="41"/>
        <v>15</v>
      </c>
      <c r="H59" s="8">
        <f t="shared" si="41"/>
        <v>15</v>
      </c>
      <c r="K59" s="8">
        <f>SUM(K57:K58)</f>
        <v>16</v>
      </c>
      <c r="L59" s="8">
        <f t="shared" ref="L59:AO59" si="42">SUM(L57:L58)</f>
        <v>17</v>
      </c>
      <c r="M59" s="8">
        <f t="shared" si="42"/>
        <v>17</v>
      </c>
      <c r="N59" s="8">
        <f t="shared" si="42"/>
        <v>15</v>
      </c>
      <c r="O59" s="8">
        <f t="shared" si="42"/>
        <v>14</v>
      </c>
      <c r="P59" s="8">
        <f t="shared" si="42"/>
        <v>18</v>
      </c>
      <c r="Q59" s="8">
        <f t="shared" si="42"/>
        <v>19</v>
      </c>
      <c r="R59" s="8">
        <f t="shared" si="42"/>
        <v>16</v>
      </c>
      <c r="S59" s="8">
        <f t="shared" si="42"/>
        <v>16</v>
      </c>
      <c r="T59" s="8">
        <f t="shared" si="42"/>
        <v>15</v>
      </c>
      <c r="U59" s="8">
        <f t="shared" si="42"/>
        <v>15</v>
      </c>
      <c r="V59" s="8">
        <f t="shared" si="42"/>
        <v>16</v>
      </c>
      <c r="W59" s="8">
        <f t="shared" si="42"/>
        <v>17</v>
      </c>
      <c r="X59" s="8">
        <f t="shared" si="42"/>
        <v>15</v>
      </c>
      <c r="Y59" s="8">
        <f t="shared" si="42"/>
        <v>14</v>
      </c>
      <c r="Z59" s="8">
        <f t="shared" si="42"/>
        <v>16</v>
      </c>
      <c r="AA59" s="8">
        <f t="shared" si="42"/>
        <v>16</v>
      </c>
      <c r="AB59" s="8">
        <f t="shared" si="42"/>
        <v>14</v>
      </c>
      <c r="AC59" s="8">
        <f t="shared" si="42"/>
        <v>14</v>
      </c>
      <c r="AD59" s="8">
        <f t="shared" si="42"/>
        <v>15</v>
      </c>
      <c r="AE59" s="8">
        <f t="shared" si="42"/>
        <v>14</v>
      </c>
      <c r="AF59" s="8">
        <f t="shared" si="42"/>
        <v>16</v>
      </c>
      <c r="AG59" s="8">
        <f t="shared" si="42"/>
        <v>18</v>
      </c>
      <c r="AH59" s="8">
        <f t="shared" si="42"/>
        <v>16</v>
      </c>
      <c r="AI59" s="8">
        <f t="shared" si="42"/>
        <v>16</v>
      </c>
      <c r="AJ59" s="8">
        <f>SUM(AJ57:AJ58)</f>
        <v>17</v>
      </c>
      <c r="AK59" s="8">
        <f t="shared" si="42"/>
        <v>16</v>
      </c>
      <c r="AL59" s="8">
        <f t="shared" si="42"/>
        <v>17</v>
      </c>
      <c r="AM59" s="8">
        <f t="shared" si="42"/>
        <v>17</v>
      </c>
      <c r="AN59" s="8">
        <f t="shared" si="42"/>
        <v>18</v>
      </c>
      <c r="AO59" s="8">
        <f t="shared" si="42"/>
        <v>18</v>
      </c>
    </row>
    <row r="60" spans="1:92" s="52" customFormat="1" hidden="1" outlineLevel="1" x14ac:dyDescent="0.25">
      <c r="C60" s="52" t="s">
        <v>69</v>
      </c>
      <c r="D60" s="52">
        <f>COUNTIF(D6:D41,"13*T")+COUNTIF(D6:D41,"8*T")</f>
        <v>0</v>
      </c>
      <c r="E60" s="52">
        <f>COUNTIF(E6:E41,"13*T")+COUNTIF(E6:E41,"8*T")</f>
        <v>0</v>
      </c>
      <c r="F60" s="52">
        <f>COUNTIF(F6:F41,"13*T")+COUNTIF(F6:F41,"8*T")</f>
        <v>0</v>
      </c>
      <c r="G60" s="52">
        <f>COUNTIF(G6:G41,"13*T")+COUNTIF(G6:G41,"8*T")</f>
        <v>0</v>
      </c>
      <c r="H60" s="52">
        <f>COUNTIF(H6:H41,"13*T")+COUNTIF(H6:H41,"8*T")</f>
        <v>0</v>
      </c>
      <c r="K60" s="52">
        <f t="shared" ref="K60:AO60" si="43">COUNTIF(K6:K41,"13*T")+COUNTIF(K6:K41,"8*T")+COUNTIF(K6:K41,"13*Te")+COUNTIF(K6:K41,"13*Tr")</f>
        <v>0</v>
      </c>
      <c r="L60" s="52">
        <f t="shared" si="43"/>
        <v>0</v>
      </c>
      <c r="M60" s="52">
        <f t="shared" si="43"/>
        <v>0</v>
      </c>
      <c r="N60" s="52">
        <f t="shared" si="43"/>
        <v>0</v>
      </c>
      <c r="O60" s="52">
        <f t="shared" si="43"/>
        <v>0</v>
      </c>
      <c r="P60" s="52">
        <f t="shared" si="43"/>
        <v>0</v>
      </c>
      <c r="Q60" s="52">
        <f t="shared" si="43"/>
        <v>0</v>
      </c>
      <c r="R60" s="52">
        <f t="shared" si="43"/>
        <v>0</v>
      </c>
      <c r="S60" s="52">
        <f t="shared" si="43"/>
        <v>0</v>
      </c>
      <c r="T60" s="52">
        <f t="shared" si="43"/>
        <v>0</v>
      </c>
      <c r="U60" s="52">
        <f t="shared" si="43"/>
        <v>0</v>
      </c>
      <c r="V60" s="52">
        <f t="shared" si="43"/>
        <v>0</v>
      </c>
      <c r="W60" s="52">
        <f t="shared" si="43"/>
        <v>0</v>
      </c>
      <c r="X60" s="52">
        <f t="shared" si="43"/>
        <v>0</v>
      </c>
      <c r="Y60" s="52">
        <f t="shared" si="43"/>
        <v>0</v>
      </c>
      <c r="Z60" s="52">
        <f t="shared" si="43"/>
        <v>0</v>
      </c>
      <c r="AA60" s="52">
        <f t="shared" si="43"/>
        <v>0</v>
      </c>
      <c r="AB60" s="52">
        <f t="shared" si="43"/>
        <v>0</v>
      </c>
      <c r="AC60" s="52">
        <f t="shared" si="43"/>
        <v>0</v>
      </c>
      <c r="AD60" s="52">
        <f t="shared" si="43"/>
        <v>0</v>
      </c>
      <c r="AE60" s="52">
        <f t="shared" si="43"/>
        <v>0</v>
      </c>
      <c r="AF60" s="52">
        <f t="shared" si="43"/>
        <v>0</v>
      </c>
      <c r="AG60" s="52">
        <f t="shared" si="43"/>
        <v>0</v>
      </c>
      <c r="AH60" s="52">
        <f t="shared" si="43"/>
        <v>0</v>
      </c>
      <c r="AI60" s="52">
        <f t="shared" si="43"/>
        <v>0</v>
      </c>
      <c r="AJ60" s="52">
        <f t="shared" si="43"/>
        <v>0</v>
      </c>
      <c r="AK60" s="52">
        <f t="shared" si="43"/>
        <v>0</v>
      </c>
      <c r="AL60" s="52">
        <f t="shared" si="43"/>
        <v>0</v>
      </c>
      <c r="AM60" s="52">
        <f t="shared" si="43"/>
        <v>0</v>
      </c>
      <c r="AN60" s="52">
        <f t="shared" si="43"/>
        <v>0</v>
      </c>
      <c r="AO60" s="52">
        <f t="shared" si="43"/>
        <v>0</v>
      </c>
      <c r="BA60" s="8"/>
      <c r="BB60" s="8"/>
      <c r="BC60" s="8"/>
      <c r="BD60" s="8"/>
      <c r="BE60" s="8"/>
      <c r="CN60" s="81"/>
    </row>
    <row r="61" spans="1:92" s="52" customFormat="1" hidden="1" outlineLevel="1" x14ac:dyDescent="0.25">
      <c r="B61" s="197" t="s">
        <v>359</v>
      </c>
      <c r="C61" s="8">
        <v>3</v>
      </c>
      <c r="K61" s="52">
        <f t="shared" ref="K61:AO61" si="44">COUNTIF(K6:K28,"14"&amp;"*")+COUNTIF(K6:K28,"14")-COUNTIF(K6:K28,"14T")</f>
        <v>2</v>
      </c>
      <c r="L61" s="52">
        <f t="shared" si="44"/>
        <v>2</v>
      </c>
      <c r="M61" s="52">
        <f t="shared" si="44"/>
        <v>2</v>
      </c>
      <c r="N61" s="52">
        <f t="shared" si="44"/>
        <v>2</v>
      </c>
      <c r="O61" s="52">
        <f t="shared" si="44"/>
        <v>2</v>
      </c>
      <c r="P61" s="52">
        <f t="shared" si="44"/>
        <v>2</v>
      </c>
      <c r="Q61" s="52">
        <f t="shared" si="44"/>
        <v>2</v>
      </c>
      <c r="R61" s="52">
        <f t="shared" si="44"/>
        <v>2</v>
      </c>
      <c r="S61" s="52">
        <f t="shared" si="44"/>
        <v>2</v>
      </c>
      <c r="T61" s="52">
        <f t="shared" si="44"/>
        <v>2</v>
      </c>
      <c r="U61" s="52">
        <f t="shared" si="44"/>
        <v>2</v>
      </c>
      <c r="V61" s="52">
        <f t="shared" si="44"/>
        <v>1</v>
      </c>
      <c r="W61" s="52">
        <f t="shared" si="44"/>
        <v>1</v>
      </c>
      <c r="X61" s="52">
        <f t="shared" si="44"/>
        <v>1</v>
      </c>
      <c r="Y61" s="52">
        <f t="shared" si="44"/>
        <v>1</v>
      </c>
      <c r="Z61" s="52">
        <f t="shared" si="44"/>
        <v>1</v>
      </c>
      <c r="AA61" s="52">
        <f t="shared" si="44"/>
        <v>1</v>
      </c>
      <c r="AB61" s="52">
        <f t="shared" si="44"/>
        <v>1</v>
      </c>
      <c r="AC61" s="52">
        <f t="shared" si="44"/>
        <v>1</v>
      </c>
      <c r="AD61" s="52">
        <f t="shared" si="44"/>
        <v>1</v>
      </c>
      <c r="AE61" s="52">
        <f t="shared" si="44"/>
        <v>1</v>
      </c>
      <c r="AF61" s="52">
        <f t="shared" si="44"/>
        <v>1</v>
      </c>
      <c r="AG61" s="52">
        <f t="shared" si="44"/>
        <v>1</v>
      </c>
      <c r="AH61" s="52">
        <f t="shared" si="44"/>
        <v>1</v>
      </c>
      <c r="AI61" s="52">
        <f t="shared" si="44"/>
        <v>1</v>
      </c>
      <c r="AJ61" s="52">
        <f t="shared" si="44"/>
        <v>1</v>
      </c>
      <c r="AK61" s="52">
        <f t="shared" si="44"/>
        <v>1</v>
      </c>
      <c r="AL61" s="52">
        <f t="shared" si="44"/>
        <v>1</v>
      </c>
      <c r="AM61" s="52">
        <f t="shared" si="44"/>
        <v>1</v>
      </c>
      <c r="AN61" s="52">
        <f t="shared" si="44"/>
        <v>1</v>
      </c>
      <c r="AO61" s="52">
        <f t="shared" si="44"/>
        <v>1</v>
      </c>
      <c r="BA61" s="8"/>
      <c r="BB61" s="8"/>
      <c r="BC61" s="8"/>
      <c r="BD61" s="8"/>
      <c r="BE61" s="8"/>
      <c r="CN61" s="81"/>
    </row>
    <row r="62" spans="1:92" s="52" customFormat="1" hidden="1" outlineLevel="1" x14ac:dyDescent="0.25">
      <c r="B62" s="197" t="s">
        <v>359</v>
      </c>
      <c r="C62" s="8">
        <v>99</v>
      </c>
      <c r="K62" s="52">
        <f t="shared" ref="K62:AO62" si="45">COUNTIF(K32:K47,"14"&amp;"*")+COUNTIF(K32:K47,"14")-COUNTIF(K32:K47,"14T")</f>
        <v>0</v>
      </c>
      <c r="L62" s="52">
        <f t="shared" si="45"/>
        <v>0</v>
      </c>
      <c r="M62" s="52">
        <f t="shared" si="45"/>
        <v>0</v>
      </c>
      <c r="N62" s="52">
        <f t="shared" si="45"/>
        <v>0</v>
      </c>
      <c r="O62" s="52">
        <f t="shared" si="45"/>
        <v>0</v>
      </c>
      <c r="P62" s="52">
        <f t="shared" si="45"/>
        <v>0</v>
      </c>
      <c r="Q62" s="52">
        <f t="shared" si="45"/>
        <v>0</v>
      </c>
      <c r="R62" s="52">
        <f t="shared" si="45"/>
        <v>0</v>
      </c>
      <c r="S62" s="52">
        <f t="shared" si="45"/>
        <v>0</v>
      </c>
      <c r="T62" s="52">
        <f t="shared" si="45"/>
        <v>0</v>
      </c>
      <c r="U62" s="52">
        <f t="shared" si="45"/>
        <v>0</v>
      </c>
      <c r="V62" s="52">
        <f t="shared" si="45"/>
        <v>1</v>
      </c>
      <c r="W62" s="52">
        <f t="shared" si="45"/>
        <v>1</v>
      </c>
      <c r="X62" s="52">
        <f t="shared" si="45"/>
        <v>1</v>
      </c>
      <c r="Y62" s="52">
        <f t="shared" si="45"/>
        <v>1</v>
      </c>
      <c r="Z62" s="52">
        <f t="shared" si="45"/>
        <v>1</v>
      </c>
      <c r="AA62" s="52">
        <f t="shared" si="45"/>
        <v>1</v>
      </c>
      <c r="AB62" s="52">
        <f t="shared" si="45"/>
        <v>1</v>
      </c>
      <c r="AC62" s="52">
        <f t="shared" si="45"/>
        <v>1</v>
      </c>
      <c r="AD62" s="52">
        <f t="shared" si="45"/>
        <v>1</v>
      </c>
      <c r="AE62" s="52">
        <f t="shared" si="45"/>
        <v>1</v>
      </c>
      <c r="AF62" s="52">
        <f t="shared" si="45"/>
        <v>1</v>
      </c>
      <c r="AG62" s="52">
        <f t="shared" si="45"/>
        <v>1</v>
      </c>
      <c r="AH62" s="52">
        <f t="shared" si="45"/>
        <v>0</v>
      </c>
      <c r="AI62" s="52">
        <f t="shared" si="45"/>
        <v>1</v>
      </c>
      <c r="AJ62" s="52">
        <f t="shared" si="45"/>
        <v>1</v>
      </c>
      <c r="AK62" s="52">
        <f t="shared" si="45"/>
        <v>1</v>
      </c>
      <c r="AL62" s="52">
        <f t="shared" si="45"/>
        <v>1</v>
      </c>
      <c r="AM62" s="52">
        <f t="shared" si="45"/>
        <v>1</v>
      </c>
      <c r="AN62" s="52">
        <f t="shared" si="45"/>
        <v>1</v>
      </c>
      <c r="AO62" s="52">
        <f t="shared" si="45"/>
        <v>1</v>
      </c>
      <c r="BA62" s="8"/>
      <c r="BB62" s="8"/>
      <c r="BC62" s="8"/>
      <c r="BD62" s="8"/>
      <c r="BE62" s="8"/>
      <c r="CN62" s="81"/>
    </row>
    <row r="63" spans="1:92" s="52" customFormat="1" hidden="1" outlineLevel="1" x14ac:dyDescent="0.25">
      <c r="B63" s="197"/>
      <c r="C63" s="8" t="s">
        <v>94</v>
      </c>
      <c r="K63" s="52">
        <f>SUM(K61:K62)</f>
        <v>2</v>
      </c>
      <c r="L63" s="52">
        <f t="shared" ref="L63:AO63" si="46">SUM(L61:L62)</f>
        <v>2</v>
      </c>
      <c r="M63" s="52">
        <f t="shared" si="46"/>
        <v>2</v>
      </c>
      <c r="N63" s="52">
        <f t="shared" si="46"/>
        <v>2</v>
      </c>
      <c r="O63" s="52">
        <f t="shared" si="46"/>
        <v>2</v>
      </c>
      <c r="P63" s="52">
        <f t="shared" si="46"/>
        <v>2</v>
      </c>
      <c r="Q63" s="52">
        <f t="shared" si="46"/>
        <v>2</v>
      </c>
      <c r="R63" s="52">
        <f t="shared" si="46"/>
        <v>2</v>
      </c>
      <c r="S63" s="52">
        <f t="shared" si="46"/>
        <v>2</v>
      </c>
      <c r="T63" s="52">
        <f t="shared" si="46"/>
        <v>2</v>
      </c>
      <c r="U63" s="52">
        <f t="shared" si="46"/>
        <v>2</v>
      </c>
      <c r="V63" s="52">
        <f t="shared" si="46"/>
        <v>2</v>
      </c>
      <c r="W63" s="52">
        <f t="shared" si="46"/>
        <v>2</v>
      </c>
      <c r="X63" s="52">
        <f t="shared" si="46"/>
        <v>2</v>
      </c>
      <c r="Y63" s="52">
        <f t="shared" si="46"/>
        <v>2</v>
      </c>
      <c r="Z63" s="52">
        <f t="shared" si="46"/>
        <v>2</v>
      </c>
      <c r="AA63" s="52">
        <f t="shared" si="46"/>
        <v>2</v>
      </c>
      <c r="AB63" s="52">
        <f t="shared" si="46"/>
        <v>2</v>
      </c>
      <c r="AC63" s="52">
        <f t="shared" si="46"/>
        <v>2</v>
      </c>
      <c r="AD63" s="52">
        <f t="shared" si="46"/>
        <v>2</v>
      </c>
      <c r="AE63" s="52">
        <f t="shared" si="46"/>
        <v>2</v>
      </c>
      <c r="AF63" s="52">
        <f t="shared" si="46"/>
        <v>2</v>
      </c>
      <c r="AG63" s="52">
        <f t="shared" si="46"/>
        <v>2</v>
      </c>
      <c r="AH63" s="52">
        <f t="shared" si="46"/>
        <v>1</v>
      </c>
      <c r="AI63" s="52">
        <f t="shared" si="46"/>
        <v>2</v>
      </c>
      <c r="AJ63" s="52">
        <f t="shared" si="46"/>
        <v>2</v>
      </c>
      <c r="AK63" s="52">
        <f t="shared" si="46"/>
        <v>2</v>
      </c>
      <c r="AL63" s="52">
        <f>SUM(AL61:AL62)</f>
        <v>2</v>
      </c>
      <c r="AM63" s="52">
        <f t="shared" si="46"/>
        <v>2</v>
      </c>
      <c r="AN63" s="52">
        <f t="shared" si="46"/>
        <v>2</v>
      </c>
      <c r="AO63" s="52">
        <f t="shared" si="46"/>
        <v>2</v>
      </c>
      <c r="BA63" s="8"/>
      <c r="BB63" s="8"/>
      <c r="BC63" s="8"/>
      <c r="BD63" s="8"/>
      <c r="BE63" s="8"/>
      <c r="CN63" s="81"/>
    </row>
    <row r="64" spans="1:92" hidden="1" outlineLevel="1" x14ac:dyDescent="0.25">
      <c r="B64" s="46" t="s">
        <v>6</v>
      </c>
      <c r="C64" s="46" t="s">
        <v>95</v>
      </c>
      <c r="D64" s="46">
        <f>SUM(D56,D59)-D60</f>
        <v>20</v>
      </c>
      <c r="E64" s="46">
        <f>SUM(E56,E59)-E60</f>
        <v>22</v>
      </c>
      <c r="F64" s="46">
        <f>SUM(F56,F59)-F60</f>
        <v>20</v>
      </c>
      <c r="G64" s="46">
        <f>SUM(G56,G59)-G60</f>
        <v>19</v>
      </c>
      <c r="H64" s="46">
        <f>SUM(H56,H59)-H60</f>
        <v>19</v>
      </c>
      <c r="I64" s="46"/>
      <c r="J64" s="46"/>
      <c r="K64" s="46">
        <f>SUM(K53,K56,K59,K63)</f>
        <v>24</v>
      </c>
      <c r="L64" s="46">
        <f t="shared" ref="L64:AO64" si="47">SUM(L53,L56,L59,L63)</f>
        <v>25</v>
      </c>
      <c r="M64" s="46">
        <f t="shared" si="47"/>
        <v>25</v>
      </c>
      <c r="N64" s="46">
        <f t="shared" si="47"/>
        <v>24</v>
      </c>
      <c r="O64" s="46">
        <f t="shared" si="47"/>
        <v>23</v>
      </c>
      <c r="P64" s="46">
        <f t="shared" si="47"/>
        <v>26</v>
      </c>
      <c r="Q64" s="46">
        <f t="shared" si="47"/>
        <v>27</v>
      </c>
      <c r="R64" s="46">
        <f t="shared" si="47"/>
        <v>24</v>
      </c>
      <c r="S64" s="46">
        <f t="shared" si="47"/>
        <v>24</v>
      </c>
      <c r="T64" s="46">
        <f t="shared" si="47"/>
        <v>23</v>
      </c>
      <c r="U64" s="46">
        <f t="shared" si="47"/>
        <v>23</v>
      </c>
      <c r="V64" s="46">
        <f t="shared" si="47"/>
        <v>24</v>
      </c>
      <c r="W64" s="46">
        <f t="shared" si="47"/>
        <v>24</v>
      </c>
      <c r="X64" s="46">
        <f t="shared" si="47"/>
        <v>23</v>
      </c>
      <c r="Y64" s="46">
        <f t="shared" si="47"/>
        <v>22</v>
      </c>
      <c r="Z64" s="46">
        <f t="shared" si="47"/>
        <v>24</v>
      </c>
      <c r="AA64" s="46">
        <f t="shared" si="47"/>
        <v>24</v>
      </c>
      <c r="AB64" s="46">
        <f t="shared" si="47"/>
        <v>22</v>
      </c>
      <c r="AC64" s="46">
        <f>SUM(AC53,AC56,AC59,AC63)</f>
        <v>22</v>
      </c>
      <c r="AD64" s="46">
        <f t="shared" si="47"/>
        <v>23</v>
      </c>
      <c r="AE64" s="46">
        <f t="shared" si="47"/>
        <v>22</v>
      </c>
      <c r="AF64" s="46">
        <f t="shared" si="47"/>
        <v>24</v>
      </c>
      <c r="AG64" s="46">
        <f t="shared" si="47"/>
        <v>26</v>
      </c>
      <c r="AH64" s="46">
        <f t="shared" si="47"/>
        <v>23</v>
      </c>
      <c r="AI64" s="46">
        <f t="shared" si="47"/>
        <v>24</v>
      </c>
      <c r="AJ64" s="46">
        <f t="shared" si="47"/>
        <v>25</v>
      </c>
      <c r="AK64" s="46">
        <f t="shared" si="47"/>
        <v>24</v>
      </c>
      <c r="AL64" s="46">
        <f t="shared" si="47"/>
        <v>25</v>
      </c>
      <c r="AM64" s="46">
        <f t="shared" si="47"/>
        <v>25</v>
      </c>
      <c r="AN64" s="46">
        <f t="shared" si="47"/>
        <v>26</v>
      </c>
      <c r="AO64" s="46">
        <f t="shared" si="47"/>
        <v>26</v>
      </c>
    </row>
    <row r="65" spans="2:41" hidden="1" outlineLevel="1" x14ac:dyDescent="0.25"/>
    <row r="66" spans="2:41" hidden="1" outlineLevel="1" x14ac:dyDescent="0.25"/>
    <row r="67" spans="2:41" hidden="1" outlineLevel="1" x14ac:dyDescent="0.25">
      <c r="B67" s="8">
        <v>1</v>
      </c>
      <c r="C67" s="8" t="s">
        <v>8</v>
      </c>
      <c r="K67" s="8">
        <f t="shared" ref="K67:Z82" si="48">COUNTIF(K$6:K$47,$C67)</f>
        <v>1</v>
      </c>
      <c r="L67" s="8">
        <f t="shared" si="48"/>
        <v>1</v>
      </c>
      <c r="M67" s="8">
        <f t="shared" si="48"/>
        <v>1</v>
      </c>
      <c r="N67" s="8">
        <f t="shared" si="48"/>
        <v>1</v>
      </c>
      <c r="O67" s="8">
        <f t="shared" si="48"/>
        <v>1</v>
      </c>
      <c r="P67" s="8">
        <f t="shared" si="48"/>
        <v>1</v>
      </c>
      <c r="Q67" s="8">
        <f t="shared" si="48"/>
        <v>1</v>
      </c>
      <c r="R67" s="8">
        <f t="shared" si="48"/>
        <v>1</v>
      </c>
      <c r="S67" s="8">
        <f t="shared" si="48"/>
        <v>1</v>
      </c>
      <c r="T67" s="8">
        <f t="shared" si="48"/>
        <v>1</v>
      </c>
      <c r="U67" s="8">
        <f t="shared" si="48"/>
        <v>1</v>
      </c>
      <c r="V67" s="8">
        <f t="shared" si="48"/>
        <v>1</v>
      </c>
      <c r="W67" s="8">
        <f t="shared" si="48"/>
        <v>0</v>
      </c>
      <c r="X67" s="8">
        <f t="shared" si="48"/>
        <v>1</v>
      </c>
      <c r="Y67" s="8">
        <f t="shared" si="48"/>
        <v>1</v>
      </c>
      <c r="Z67" s="8">
        <f t="shared" si="48"/>
        <v>1</v>
      </c>
      <c r="AA67" s="8">
        <f t="shared" ref="AA67:AO82" si="49">COUNTIF(AA$6:AA$47,$C67)</f>
        <v>1</v>
      </c>
      <c r="AB67" s="8">
        <f t="shared" si="49"/>
        <v>1</v>
      </c>
      <c r="AC67" s="8">
        <f t="shared" si="49"/>
        <v>1</v>
      </c>
      <c r="AD67" s="8">
        <f t="shared" si="49"/>
        <v>1</v>
      </c>
      <c r="AE67" s="8">
        <f t="shared" si="49"/>
        <v>1</v>
      </c>
      <c r="AF67" s="8">
        <f t="shared" si="49"/>
        <v>1</v>
      </c>
      <c r="AG67" s="8">
        <f t="shared" si="49"/>
        <v>1</v>
      </c>
      <c r="AH67" s="8">
        <f t="shared" si="49"/>
        <v>1</v>
      </c>
      <c r="AI67" s="8">
        <f t="shared" si="49"/>
        <v>1</v>
      </c>
      <c r="AJ67" s="8">
        <f t="shared" si="49"/>
        <v>1</v>
      </c>
      <c r="AK67" s="8">
        <f t="shared" si="49"/>
        <v>1</v>
      </c>
      <c r="AL67" s="8">
        <f t="shared" si="49"/>
        <v>1</v>
      </c>
      <c r="AM67" s="8">
        <f t="shared" si="49"/>
        <v>1</v>
      </c>
      <c r="AN67" s="8">
        <f t="shared" si="49"/>
        <v>1</v>
      </c>
      <c r="AO67" s="8">
        <f t="shared" si="49"/>
        <v>1</v>
      </c>
    </row>
    <row r="68" spans="2:41" hidden="1" outlineLevel="1" x14ac:dyDescent="0.25">
      <c r="B68" s="8">
        <v>2</v>
      </c>
      <c r="C68" s="8" t="s">
        <v>9</v>
      </c>
      <c r="K68" s="8">
        <f t="shared" si="48"/>
        <v>1</v>
      </c>
      <c r="L68" s="8">
        <f t="shared" si="48"/>
        <v>1</v>
      </c>
      <c r="M68" s="8">
        <f t="shared" si="48"/>
        <v>1</v>
      </c>
      <c r="N68" s="8">
        <f t="shared" si="48"/>
        <v>1</v>
      </c>
      <c r="O68" s="8">
        <f t="shared" si="48"/>
        <v>1</v>
      </c>
      <c r="P68" s="8">
        <f t="shared" si="48"/>
        <v>1</v>
      </c>
      <c r="Q68" s="8">
        <f t="shared" si="48"/>
        <v>1</v>
      </c>
      <c r="R68" s="8">
        <f t="shared" si="48"/>
        <v>1</v>
      </c>
      <c r="S68" s="8">
        <f t="shared" si="48"/>
        <v>1</v>
      </c>
      <c r="T68" s="8">
        <f t="shared" si="48"/>
        <v>1</v>
      </c>
      <c r="U68" s="8">
        <f t="shared" si="48"/>
        <v>1</v>
      </c>
      <c r="V68" s="8">
        <f t="shared" si="48"/>
        <v>1</v>
      </c>
      <c r="W68" s="8">
        <f t="shared" si="48"/>
        <v>1</v>
      </c>
      <c r="X68" s="8">
        <f t="shared" si="48"/>
        <v>1</v>
      </c>
      <c r="Y68" s="8">
        <f t="shared" si="48"/>
        <v>1</v>
      </c>
      <c r="Z68" s="8">
        <f t="shared" si="48"/>
        <v>1</v>
      </c>
      <c r="AA68" s="8">
        <f t="shared" si="49"/>
        <v>1</v>
      </c>
      <c r="AB68" s="8">
        <f t="shared" si="49"/>
        <v>1</v>
      </c>
      <c r="AC68" s="8">
        <f t="shared" si="49"/>
        <v>1</v>
      </c>
      <c r="AD68" s="8">
        <f t="shared" si="49"/>
        <v>1</v>
      </c>
      <c r="AE68" s="8">
        <f t="shared" si="49"/>
        <v>1</v>
      </c>
      <c r="AF68" s="8">
        <f t="shared" si="49"/>
        <v>1</v>
      </c>
      <c r="AG68" s="8">
        <f t="shared" si="49"/>
        <v>1</v>
      </c>
      <c r="AH68" s="8">
        <f t="shared" si="49"/>
        <v>1</v>
      </c>
      <c r="AI68" s="8">
        <f t="shared" si="49"/>
        <v>0</v>
      </c>
      <c r="AJ68" s="8">
        <f t="shared" si="49"/>
        <v>1</v>
      </c>
      <c r="AK68" s="8">
        <f t="shared" si="49"/>
        <v>1</v>
      </c>
      <c r="AL68" s="8">
        <f t="shared" si="49"/>
        <v>1</v>
      </c>
      <c r="AM68" s="8">
        <f t="shared" si="49"/>
        <v>1</v>
      </c>
      <c r="AN68" s="8">
        <f t="shared" si="49"/>
        <v>1</v>
      </c>
      <c r="AO68" s="8">
        <f t="shared" si="49"/>
        <v>1</v>
      </c>
    </row>
    <row r="69" spans="2:41" hidden="1" outlineLevel="1" x14ac:dyDescent="0.25">
      <c r="B69" s="8">
        <v>3</v>
      </c>
      <c r="C69" s="8" t="s">
        <v>10</v>
      </c>
      <c r="K69" s="8">
        <f t="shared" si="48"/>
        <v>1</v>
      </c>
      <c r="L69" s="8">
        <f t="shared" si="48"/>
        <v>1</v>
      </c>
      <c r="M69" s="8">
        <f t="shared" si="48"/>
        <v>1</v>
      </c>
      <c r="N69" s="8">
        <f t="shared" si="48"/>
        <v>1</v>
      </c>
      <c r="O69" s="8">
        <f t="shared" si="48"/>
        <v>1</v>
      </c>
      <c r="P69" s="8">
        <f t="shared" si="48"/>
        <v>1</v>
      </c>
      <c r="Q69" s="8">
        <f t="shared" si="48"/>
        <v>1</v>
      </c>
      <c r="R69" s="8">
        <f t="shared" si="48"/>
        <v>1</v>
      </c>
      <c r="S69" s="8">
        <f t="shared" si="48"/>
        <v>1</v>
      </c>
      <c r="T69" s="8">
        <f t="shared" si="48"/>
        <v>1</v>
      </c>
      <c r="U69" s="8">
        <f t="shared" si="48"/>
        <v>1</v>
      </c>
      <c r="V69" s="8">
        <f t="shared" si="48"/>
        <v>1</v>
      </c>
      <c r="W69" s="8">
        <f t="shared" si="48"/>
        <v>1</v>
      </c>
      <c r="X69" s="8">
        <f t="shared" si="48"/>
        <v>1</v>
      </c>
      <c r="Y69" s="8">
        <f t="shared" si="48"/>
        <v>1</v>
      </c>
      <c r="Z69" s="8">
        <f t="shared" si="48"/>
        <v>1</v>
      </c>
      <c r="AA69" s="8">
        <f t="shared" si="49"/>
        <v>1</v>
      </c>
      <c r="AB69" s="8">
        <f t="shared" si="49"/>
        <v>1</v>
      </c>
      <c r="AC69" s="8">
        <f t="shared" si="49"/>
        <v>1</v>
      </c>
      <c r="AD69" s="8">
        <f t="shared" si="49"/>
        <v>1</v>
      </c>
      <c r="AE69" s="8">
        <f t="shared" si="49"/>
        <v>1</v>
      </c>
      <c r="AF69" s="8">
        <f t="shared" si="49"/>
        <v>1</v>
      </c>
      <c r="AG69" s="8">
        <f t="shared" si="49"/>
        <v>1</v>
      </c>
      <c r="AH69" s="8">
        <f t="shared" si="49"/>
        <v>1</v>
      </c>
      <c r="AI69" s="8">
        <f t="shared" si="49"/>
        <v>1</v>
      </c>
      <c r="AJ69" s="8">
        <f t="shared" si="49"/>
        <v>1</v>
      </c>
      <c r="AK69" s="8">
        <f t="shared" si="49"/>
        <v>1</v>
      </c>
      <c r="AL69" s="8">
        <f t="shared" si="49"/>
        <v>1</v>
      </c>
      <c r="AM69" s="8">
        <f t="shared" si="49"/>
        <v>1</v>
      </c>
      <c r="AN69" s="8">
        <f t="shared" si="49"/>
        <v>1</v>
      </c>
      <c r="AO69" s="8">
        <f t="shared" si="49"/>
        <v>1</v>
      </c>
    </row>
    <row r="70" spans="2:41" hidden="1" outlineLevel="1" x14ac:dyDescent="0.25">
      <c r="B70" s="8">
        <v>4</v>
      </c>
      <c r="C70" s="8" t="s">
        <v>11</v>
      </c>
      <c r="K70" s="8">
        <f t="shared" si="48"/>
        <v>1</v>
      </c>
      <c r="L70" s="8">
        <f t="shared" si="48"/>
        <v>1</v>
      </c>
      <c r="M70" s="8">
        <f t="shared" si="48"/>
        <v>1</v>
      </c>
      <c r="N70" s="8">
        <f t="shared" si="48"/>
        <v>1</v>
      </c>
      <c r="O70" s="8">
        <f t="shared" si="48"/>
        <v>1</v>
      </c>
      <c r="P70" s="8">
        <f t="shared" si="48"/>
        <v>1</v>
      </c>
      <c r="Q70" s="8">
        <f t="shared" si="48"/>
        <v>1</v>
      </c>
      <c r="R70" s="8">
        <f t="shared" si="48"/>
        <v>1</v>
      </c>
      <c r="S70" s="8">
        <f t="shared" si="48"/>
        <v>1</v>
      </c>
      <c r="T70" s="8">
        <f t="shared" si="48"/>
        <v>1</v>
      </c>
      <c r="U70" s="8">
        <f t="shared" si="48"/>
        <v>1</v>
      </c>
      <c r="V70" s="8">
        <f t="shared" si="48"/>
        <v>1</v>
      </c>
      <c r="W70" s="8">
        <f t="shared" si="48"/>
        <v>1</v>
      </c>
      <c r="X70" s="8">
        <f t="shared" si="48"/>
        <v>1</v>
      </c>
      <c r="Y70" s="8">
        <f t="shared" si="48"/>
        <v>1</v>
      </c>
      <c r="Z70" s="8">
        <f t="shared" si="48"/>
        <v>1</v>
      </c>
      <c r="AA70" s="8">
        <f t="shared" si="49"/>
        <v>1</v>
      </c>
      <c r="AB70" s="8">
        <f t="shared" si="49"/>
        <v>1</v>
      </c>
      <c r="AC70" s="8">
        <f t="shared" si="49"/>
        <v>1</v>
      </c>
      <c r="AD70" s="8">
        <f t="shared" si="49"/>
        <v>1</v>
      </c>
      <c r="AE70" s="8">
        <f t="shared" si="49"/>
        <v>1</v>
      </c>
      <c r="AF70" s="8">
        <f t="shared" si="49"/>
        <v>1</v>
      </c>
      <c r="AG70" s="8">
        <f t="shared" si="49"/>
        <v>1</v>
      </c>
      <c r="AH70" s="8">
        <f t="shared" si="49"/>
        <v>1</v>
      </c>
      <c r="AI70" s="8">
        <f t="shared" si="49"/>
        <v>1</v>
      </c>
      <c r="AJ70" s="8">
        <f t="shared" si="49"/>
        <v>1</v>
      </c>
      <c r="AK70" s="8">
        <f t="shared" si="49"/>
        <v>1</v>
      </c>
      <c r="AL70" s="8">
        <f t="shared" si="49"/>
        <v>1</v>
      </c>
      <c r="AM70" s="8">
        <f t="shared" si="49"/>
        <v>1</v>
      </c>
      <c r="AN70" s="8">
        <f t="shared" si="49"/>
        <v>1</v>
      </c>
      <c r="AO70" s="8">
        <f t="shared" si="49"/>
        <v>1</v>
      </c>
    </row>
    <row r="71" spans="2:41" hidden="1" outlineLevel="1" x14ac:dyDescent="0.25"/>
    <row r="72" spans="2:41" hidden="1" outlineLevel="1" x14ac:dyDescent="0.25">
      <c r="B72" s="8">
        <v>5</v>
      </c>
      <c r="C72" s="8" t="s">
        <v>16</v>
      </c>
      <c r="K72" s="8">
        <f t="shared" si="48"/>
        <v>1</v>
      </c>
      <c r="L72" s="8">
        <f t="shared" si="48"/>
        <v>1</v>
      </c>
      <c r="M72" s="8">
        <f t="shared" si="48"/>
        <v>1</v>
      </c>
      <c r="N72" s="8">
        <f t="shared" si="48"/>
        <v>1</v>
      </c>
      <c r="O72" s="8">
        <f t="shared" si="48"/>
        <v>1</v>
      </c>
      <c r="P72" s="8">
        <f t="shared" si="48"/>
        <v>1</v>
      </c>
      <c r="Q72" s="8">
        <f t="shared" si="48"/>
        <v>1</v>
      </c>
      <c r="R72" s="8">
        <f t="shared" si="48"/>
        <v>1</v>
      </c>
      <c r="S72" s="8">
        <f t="shared" si="48"/>
        <v>1</v>
      </c>
      <c r="T72" s="8">
        <f t="shared" si="48"/>
        <v>1</v>
      </c>
      <c r="U72" s="8">
        <f t="shared" si="48"/>
        <v>1</v>
      </c>
      <c r="V72" s="8">
        <f t="shared" si="48"/>
        <v>1</v>
      </c>
      <c r="W72" s="8">
        <f t="shared" si="48"/>
        <v>1</v>
      </c>
      <c r="X72" s="8">
        <f t="shared" si="48"/>
        <v>1</v>
      </c>
      <c r="Y72" s="8">
        <f t="shared" si="48"/>
        <v>1</v>
      </c>
      <c r="Z72" s="8">
        <f t="shared" si="48"/>
        <v>1</v>
      </c>
      <c r="AA72" s="8">
        <f t="shared" si="49"/>
        <v>1</v>
      </c>
      <c r="AB72" s="8">
        <f t="shared" si="49"/>
        <v>1</v>
      </c>
      <c r="AC72" s="8">
        <f t="shared" si="49"/>
        <v>1</v>
      </c>
      <c r="AD72" s="8">
        <f t="shared" si="49"/>
        <v>1</v>
      </c>
      <c r="AE72" s="8">
        <f t="shared" si="49"/>
        <v>1</v>
      </c>
      <c r="AF72" s="8">
        <f t="shared" si="49"/>
        <v>1</v>
      </c>
      <c r="AG72" s="8">
        <f t="shared" si="49"/>
        <v>1</v>
      </c>
      <c r="AH72" s="8">
        <f t="shared" si="49"/>
        <v>1</v>
      </c>
      <c r="AI72" s="8">
        <f t="shared" si="49"/>
        <v>1</v>
      </c>
      <c r="AJ72" s="8">
        <f t="shared" si="49"/>
        <v>1</v>
      </c>
      <c r="AK72" s="8">
        <f t="shared" si="49"/>
        <v>1</v>
      </c>
      <c r="AL72" s="8">
        <f t="shared" si="49"/>
        <v>1</v>
      </c>
      <c r="AM72" s="8">
        <f t="shared" si="49"/>
        <v>1</v>
      </c>
      <c r="AN72" s="8">
        <f t="shared" si="49"/>
        <v>1</v>
      </c>
      <c r="AO72" s="8">
        <f t="shared" si="49"/>
        <v>1</v>
      </c>
    </row>
    <row r="73" spans="2:41" hidden="1" outlineLevel="1" x14ac:dyDescent="0.25">
      <c r="B73" s="8">
        <v>6</v>
      </c>
      <c r="C73" s="8" t="s">
        <v>17</v>
      </c>
      <c r="K73" s="8">
        <f t="shared" si="48"/>
        <v>1</v>
      </c>
      <c r="L73" s="8">
        <f t="shared" si="48"/>
        <v>1</v>
      </c>
      <c r="M73" s="8">
        <f t="shared" si="48"/>
        <v>0</v>
      </c>
      <c r="N73" s="8">
        <f t="shared" si="48"/>
        <v>1</v>
      </c>
      <c r="O73" s="8">
        <f t="shared" si="48"/>
        <v>1</v>
      </c>
      <c r="P73" s="8">
        <f t="shared" si="48"/>
        <v>1</v>
      </c>
      <c r="Q73" s="8">
        <f t="shared" si="48"/>
        <v>1</v>
      </c>
      <c r="R73" s="8">
        <f t="shared" si="48"/>
        <v>1</v>
      </c>
      <c r="S73" s="8">
        <f t="shared" si="48"/>
        <v>0</v>
      </c>
      <c r="T73" s="8">
        <f t="shared" si="48"/>
        <v>1</v>
      </c>
      <c r="U73" s="8">
        <f t="shared" si="48"/>
        <v>1</v>
      </c>
      <c r="V73" s="8">
        <f t="shared" si="48"/>
        <v>1</v>
      </c>
      <c r="W73" s="8">
        <f t="shared" si="48"/>
        <v>1</v>
      </c>
      <c r="X73" s="8">
        <f t="shared" si="48"/>
        <v>1</v>
      </c>
      <c r="Y73" s="8">
        <f t="shared" si="48"/>
        <v>0</v>
      </c>
      <c r="Z73" s="8">
        <f t="shared" si="48"/>
        <v>1</v>
      </c>
      <c r="AA73" s="8">
        <f t="shared" si="49"/>
        <v>1</v>
      </c>
      <c r="AB73" s="8">
        <f t="shared" si="49"/>
        <v>1</v>
      </c>
      <c r="AC73" s="8">
        <f t="shared" si="49"/>
        <v>1</v>
      </c>
      <c r="AD73" s="8">
        <f t="shared" si="49"/>
        <v>1</v>
      </c>
      <c r="AE73" s="8">
        <f t="shared" si="49"/>
        <v>1</v>
      </c>
      <c r="AF73" s="8">
        <f t="shared" si="49"/>
        <v>1</v>
      </c>
      <c r="AG73" s="8">
        <f t="shared" si="49"/>
        <v>1</v>
      </c>
      <c r="AH73" s="8">
        <f t="shared" si="49"/>
        <v>1</v>
      </c>
      <c r="AI73" s="8">
        <f t="shared" si="49"/>
        <v>1</v>
      </c>
      <c r="AJ73" s="8">
        <f t="shared" si="49"/>
        <v>1</v>
      </c>
      <c r="AK73" s="8">
        <f t="shared" si="49"/>
        <v>1</v>
      </c>
      <c r="AL73" s="8">
        <f t="shared" si="49"/>
        <v>1</v>
      </c>
      <c r="AM73" s="8">
        <f t="shared" si="49"/>
        <v>1</v>
      </c>
      <c r="AN73" s="8">
        <f t="shared" si="49"/>
        <v>1</v>
      </c>
      <c r="AO73" s="8">
        <f t="shared" si="49"/>
        <v>1</v>
      </c>
    </row>
    <row r="74" spans="2:41" hidden="1" outlineLevel="1" x14ac:dyDescent="0.25">
      <c r="B74" s="8">
        <v>7</v>
      </c>
      <c r="C74" s="8" t="s">
        <v>18</v>
      </c>
      <c r="K74" s="8">
        <f t="shared" si="48"/>
        <v>1</v>
      </c>
      <c r="L74" s="8">
        <f t="shared" si="48"/>
        <v>1</v>
      </c>
      <c r="M74" s="8">
        <f t="shared" si="48"/>
        <v>1</v>
      </c>
      <c r="N74" s="8">
        <f t="shared" si="48"/>
        <v>1</v>
      </c>
      <c r="O74" s="8">
        <f t="shared" si="48"/>
        <v>1</v>
      </c>
      <c r="P74" s="8">
        <f t="shared" si="48"/>
        <v>1</v>
      </c>
      <c r="Q74" s="8">
        <f t="shared" si="48"/>
        <v>1</v>
      </c>
      <c r="R74" s="8">
        <f t="shared" si="48"/>
        <v>1</v>
      </c>
      <c r="S74" s="8">
        <f t="shared" si="48"/>
        <v>1</v>
      </c>
      <c r="T74" s="8">
        <f t="shared" si="48"/>
        <v>1</v>
      </c>
      <c r="U74" s="8">
        <f t="shared" si="48"/>
        <v>1</v>
      </c>
      <c r="V74" s="8">
        <f t="shared" si="48"/>
        <v>1</v>
      </c>
      <c r="W74" s="8">
        <f t="shared" si="48"/>
        <v>1</v>
      </c>
      <c r="X74" s="8">
        <f t="shared" si="48"/>
        <v>1</v>
      </c>
      <c r="Y74" s="8">
        <f t="shared" si="48"/>
        <v>1</v>
      </c>
      <c r="Z74" s="8">
        <f t="shared" si="48"/>
        <v>1</v>
      </c>
      <c r="AA74" s="8">
        <f t="shared" si="49"/>
        <v>1</v>
      </c>
      <c r="AB74" s="8">
        <f t="shared" si="49"/>
        <v>1</v>
      </c>
      <c r="AC74" s="8">
        <f t="shared" si="49"/>
        <v>1</v>
      </c>
      <c r="AD74" s="8">
        <f t="shared" si="49"/>
        <v>1</v>
      </c>
      <c r="AE74" s="8">
        <f t="shared" si="49"/>
        <v>0</v>
      </c>
      <c r="AF74" s="8">
        <f t="shared" si="49"/>
        <v>1</v>
      </c>
      <c r="AG74" s="8">
        <f t="shared" si="49"/>
        <v>1</v>
      </c>
      <c r="AH74" s="8">
        <f t="shared" si="49"/>
        <v>1</v>
      </c>
      <c r="AI74" s="8">
        <f t="shared" si="49"/>
        <v>1</v>
      </c>
      <c r="AJ74" s="8">
        <f t="shared" si="49"/>
        <v>1</v>
      </c>
      <c r="AK74" s="8">
        <f t="shared" si="49"/>
        <v>1</v>
      </c>
      <c r="AL74" s="8">
        <f t="shared" si="49"/>
        <v>1</v>
      </c>
      <c r="AM74" s="8">
        <f t="shared" si="49"/>
        <v>1</v>
      </c>
      <c r="AN74" s="8">
        <f t="shared" si="49"/>
        <v>1</v>
      </c>
      <c r="AO74" s="8">
        <f t="shared" si="49"/>
        <v>1</v>
      </c>
    </row>
    <row r="75" spans="2:41" hidden="1" outlineLevel="1" x14ac:dyDescent="0.25">
      <c r="B75" s="8">
        <v>8</v>
      </c>
      <c r="C75" s="8" t="s">
        <v>19</v>
      </c>
      <c r="K75" s="8">
        <f t="shared" si="48"/>
        <v>1</v>
      </c>
      <c r="L75" s="8">
        <f t="shared" si="48"/>
        <v>1</v>
      </c>
      <c r="M75" s="8">
        <f t="shared" si="48"/>
        <v>1</v>
      </c>
      <c r="N75" s="8">
        <f t="shared" si="48"/>
        <v>1</v>
      </c>
      <c r="O75" s="8">
        <f t="shared" si="48"/>
        <v>1</v>
      </c>
      <c r="P75" s="8">
        <f t="shared" si="48"/>
        <v>1</v>
      </c>
      <c r="Q75" s="8">
        <f t="shared" si="48"/>
        <v>1</v>
      </c>
      <c r="R75" s="8">
        <f t="shared" si="48"/>
        <v>1</v>
      </c>
      <c r="S75" s="8">
        <f t="shared" si="48"/>
        <v>1</v>
      </c>
      <c r="T75" s="8">
        <f t="shared" si="48"/>
        <v>1</v>
      </c>
      <c r="U75" s="8">
        <f t="shared" si="48"/>
        <v>1</v>
      </c>
      <c r="V75" s="8">
        <f t="shared" si="48"/>
        <v>1</v>
      </c>
      <c r="W75" s="8">
        <f t="shared" si="48"/>
        <v>1</v>
      </c>
      <c r="X75" s="8">
        <f t="shared" si="48"/>
        <v>1</v>
      </c>
      <c r="Y75" s="8">
        <f t="shared" si="48"/>
        <v>1</v>
      </c>
      <c r="Z75" s="8">
        <f t="shared" si="48"/>
        <v>1</v>
      </c>
      <c r="AA75" s="8">
        <f t="shared" si="49"/>
        <v>1</v>
      </c>
      <c r="AB75" s="8">
        <f t="shared" si="49"/>
        <v>1</v>
      </c>
      <c r="AC75" s="8">
        <f t="shared" si="49"/>
        <v>0</v>
      </c>
      <c r="AD75" s="8">
        <f t="shared" si="49"/>
        <v>1</v>
      </c>
      <c r="AE75" s="8">
        <f t="shared" si="49"/>
        <v>1</v>
      </c>
      <c r="AF75" s="8">
        <f t="shared" si="49"/>
        <v>1</v>
      </c>
      <c r="AG75" s="8">
        <f t="shared" si="49"/>
        <v>1</v>
      </c>
      <c r="AH75" s="8">
        <f t="shared" si="49"/>
        <v>1</v>
      </c>
      <c r="AI75" s="8">
        <f t="shared" si="49"/>
        <v>1</v>
      </c>
      <c r="AJ75" s="8">
        <f t="shared" si="49"/>
        <v>1</v>
      </c>
      <c r="AK75" s="8">
        <f t="shared" si="49"/>
        <v>1</v>
      </c>
      <c r="AL75" s="8">
        <f t="shared" si="49"/>
        <v>1</v>
      </c>
      <c r="AM75" s="8">
        <f t="shared" si="49"/>
        <v>1</v>
      </c>
      <c r="AN75" s="8">
        <f t="shared" si="49"/>
        <v>1</v>
      </c>
      <c r="AO75" s="8">
        <f t="shared" si="49"/>
        <v>1</v>
      </c>
    </row>
    <row r="76" spans="2:41" hidden="1" outlineLevel="1" x14ac:dyDescent="0.25">
      <c r="B76" s="8">
        <v>9</v>
      </c>
      <c r="C76" s="8" t="s">
        <v>20</v>
      </c>
      <c r="K76" s="8">
        <f t="shared" si="48"/>
        <v>1</v>
      </c>
      <c r="L76" s="8">
        <f t="shared" si="48"/>
        <v>1</v>
      </c>
      <c r="M76" s="8">
        <f t="shared" si="48"/>
        <v>1</v>
      </c>
      <c r="N76" s="8">
        <f t="shared" si="48"/>
        <v>0</v>
      </c>
      <c r="O76" s="8">
        <f t="shared" si="48"/>
        <v>1</v>
      </c>
      <c r="P76" s="8">
        <f t="shared" si="48"/>
        <v>1</v>
      </c>
      <c r="Q76" s="8">
        <f t="shared" si="48"/>
        <v>1</v>
      </c>
      <c r="R76" s="8">
        <f t="shared" si="48"/>
        <v>1</v>
      </c>
      <c r="S76" s="8">
        <f t="shared" si="48"/>
        <v>1</v>
      </c>
      <c r="T76" s="8">
        <f t="shared" si="48"/>
        <v>1</v>
      </c>
      <c r="U76" s="8">
        <f t="shared" si="48"/>
        <v>1</v>
      </c>
      <c r="V76" s="8">
        <f t="shared" si="48"/>
        <v>1</v>
      </c>
      <c r="W76" s="8">
        <f t="shared" si="48"/>
        <v>1</v>
      </c>
      <c r="X76" s="8">
        <f t="shared" si="48"/>
        <v>1</v>
      </c>
      <c r="Y76" s="8">
        <f t="shared" si="48"/>
        <v>1</v>
      </c>
      <c r="Z76" s="8">
        <f t="shared" si="48"/>
        <v>1</v>
      </c>
      <c r="AA76" s="8">
        <f t="shared" si="49"/>
        <v>1</v>
      </c>
      <c r="AB76" s="8">
        <f t="shared" si="49"/>
        <v>0</v>
      </c>
      <c r="AC76" s="8">
        <f t="shared" si="49"/>
        <v>1</v>
      </c>
      <c r="AD76" s="8">
        <f t="shared" si="49"/>
        <v>1</v>
      </c>
      <c r="AE76" s="8">
        <f t="shared" si="49"/>
        <v>1</v>
      </c>
      <c r="AF76" s="8">
        <f t="shared" si="49"/>
        <v>1</v>
      </c>
      <c r="AG76" s="8">
        <f t="shared" si="49"/>
        <v>1</v>
      </c>
      <c r="AH76" s="8">
        <f t="shared" si="49"/>
        <v>1</v>
      </c>
      <c r="AI76" s="8">
        <f t="shared" si="49"/>
        <v>1</v>
      </c>
      <c r="AJ76" s="8">
        <f t="shared" si="49"/>
        <v>1</v>
      </c>
      <c r="AK76" s="8">
        <f t="shared" si="49"/>
        <v>1</v>
      </c>
      <c r="AL76" s="8">
        <f t="shared" si="49"/>
        <v>1</v>
      </c>
      <c r="AM76" s="8">
        <f t="shared" si="49"/>
        <v>1</v>
      </c>
      <c r="AN76" s="8">
        <f t="shared" si="49"/>
        <v>1</v>
      </c>
      <c r="AO76" s="8">
        <f t="shared" si="49"/>
        <v>1</v>
      </c>
    </row>
    <row r="77" spans="2:41" hidden="1" outlineLevel="1" x14ac:dyDescent="0.25">
      <c r="B77" s="8">
        <v>10</v>
      </c>
      <c r="C77" s="8" t="s">
        <v>21</v>
      </c>
      <c r="K77" s="8">
        <f t="shared" si="48"/>
        <v>1</v>
      </c>
      <c r="L77" s="8">
        <f t="shared" si="48"/>
        <v>1</v>
      </c>
      <c r="M77" s="8">
        <f t="shared" si="48"/>
        <v>1</v>
      </c>
      <c r="N77" s="8">
        <f t="shared" si="48"/>
        <v>1</v>
      </c>
      <c r="O77" s="8">
        <f t="shared" si="48"/>
        <v>1</v>
      </c>
      <c r="P77" s="8">
        <f t="shared" si="48"/>
        <v>1</v>
      </c>
      <c r="Q77" s="8">
        <f t="shared" si="48"/>
        <v>1</v>
      </c>
      <c r="R77" s="8">
        <f t="shared" si="48"/>
        <v>1</v>
      </c>
      <c r="S77" s="8">
        <f t="shared" si="48"/>
        <v>1</v>
      </c>
      <c r="T77" s="8">
        <f t="shared" si="48"/>
        <v>1</v>
      </c>
      <c r="U77" s="8">
        <f t="shared" si="48"/>
        <v>1</v>
      </c>
      <c r="V77" s="8">
        <f t="shared" si="48"/>
        <v>1</v>
      </c>
      <c r="W77" s="8">
        <f t="shared" si="48"/>
        <v>1</v>
      </c>
      <c r="X77" s="8">
        <f t="shared" si="48"/>
        <v>1</v>
      </c>
      <c r="Y77" s="8">
        <f t="shared" si="48"/>
        <v>1</v>
      </c>
      <c r="Z77" s="8">
        <f t="shared" si="48"/>
        <v>1</v>
      </c>
      <c r="AA77" s="8">
        <f t="shared" si="49"/>
        <v>1</v>
      </c>
      <c r="AB77" s="8">
        <f t="shared" si="49"/>
        <v>1</v>
      </c>
      <c r="AC77" s="8">
        <f t="shared" si="49"/>
        <v>1</v>
      </c>
      <c r="AD77" s="8">
        <f t="shared" si="49"/>
        <v>1</v>
      </c>
      <c r="AE77" s="8">
        <f t="shared" si="49"/>
        <v>1</v>
      </c>
      <c r="AF77" s="8">
        <f t="shared" si="49"/>
        <v>1</v>
      </c>
      <c r="AG77" s="8">
        <f t="shared" si="49"/>
        <v>1</v>
      </c>
      <c r="AH77" s="8">
        <f t="shared" si="49"/>
        <v>1</v>
      </c>
      <c r="AI77" s="8">
        <f t="shared" si="49"/>
        <v>1</v>
      </c>
      <c r="AJ77" s="8">
        <f t="shared" si="49"/>
        <v>1</v>
      </c>
      <c r="AK77" s="8">
        <f t="shared" si="49"/>
        <v>1</v>
      </c>
      <c r="AL77" s="8">
        <f t="shared" si="49"/>
        <v>1</v>
      </c>
      <c r="AM77" s="8">
        <f t="shared" si="49"/>
        <v>1</v>
      </c>
      <c r="AN77" s="8">
        <f t="shared" si="49"/>
        <v>1</v>
      </c>
      <c r="AO77" s="8">
        <f t="shared" si="49"/>
        <v>1</v>
      </c>
    </row>
    <row r="78" spans="2:41" hidden="1" outlineLevel="1" x14ac:dyDescent="0.25">
      <c r="B78" s="8">
        <v>11</v>
      </c>
      <c r="C78" s="8" t="s">
        <v>22</v>
      </c>
      <c r="K78" s="8">
        <f t="shared" si="48"/>
        <v>1</v>
      </c>
      <c r="L78" s="8">
        <f t="shared" si="48"/>
        <v>1</v>
      </c>
      <c r="M78" s="8">
        <f t="shared" si="48"/>
        <v>1</v>
      </c>
      <c r="N78" s="8">
        <f t="shared" si="48"/>
        <v>1</v>
      </c>
      <c r="O78" s="8">
        <f t="shared" si="48"/>
        <v>1</v>
      </c>
      <c r="P78" s="8">
        <f t="shared" si="48"/>
        <v>1</v>
      </c>
      <c r="Q78" s="8">
        <f t="shared" si="48"/>
        <v>1</v>
      </c>
      <c r="R78" s="8">
        <f t="shared" si="48"/>
        <v>1</v>
      </c>
      <c r="S78" s="8">
        <f t="shared" si="48"/>
        <v>1</v>
      </c>
      <c r="T78" s="8">
        <f t="shared" si="48"/>
        <v>1</v>
      </c>
      <c r="U78" s="8">
        <f t="shared" si="48"/>
        <v>1</v>
      </c>
      <c r="V78" s="8">
        <f t="shared" si="48"/>
        <v>1</v>
      </c>
      <c r="W78" s="8">
        <f t="shared" si="48"/>
        <v>1</v>
      </c>
      <c r="X78" s="8">
        <f t="shared" si="48"/>
        <v>1</v>
      </c>
      <c r="Y78" s="8">
        <f t="shared" si="48"/>
        <v>1</v>
      </c>
      <c r="Z78" s="8">
        <f t="shared" si="48"/>
        <v>1</v>
      </c>
      <c r="AA78" s="8">
        <f t="shared" si="49"/>
        <v>0</v>
      </c>
      <c r="AB78" s="8">
        <f t="shared" si="49"/>
        <v>1</v>
      </c>
      <c r="AC78" s="8">
        <f t="shared" si="49"/>
        <v>1</v>
      </c>
      <c r="AD78" s="8">
        <f t="shared" si="49"/>
        <v>1</v>
      </c>
      <c r="AE78" s="8">
        <f t="shared" si="49"/>
        <v>1</v>
      </c>
      <c r="AF78" s="8">
        <f t="shared" si="49"/>
        <v>1</v>
      </c>
      <c r="AG78" s="8">
        <f t="shared" si="49"/>
        <v>1</v>
      </c>
      <c r="AH78" s="8">
        <f t="shared" si="49"/>
        <v>1</v>
      </c>
      <c r="AI78" s="8">
        <f t="shared" si="49"/>
        <v>1</v>
      </c>
      <c r="AJ78" s="8">
        <f t="shared" si="49"/>
        <v>1</v>
      </c>
      <c r="AK78" s="8">
        <f t="shared" si="49"/>
        <v>1</v>
      </c>
      <c r="AL78" s="8">
        <f t="shared" si="49"/>
        <v>1</v>
      </c>
      <c r="AM78" s="8">
        <f t="shared" si="49"/>
        <v>1</v>
      </c>
      <c r="AN78" s="8">
        <f t="shared" si="49"/>
        <v>1</v>
      </c>
      <c r="AO78" s="8">
        <f t="shared" si="49"/>
        <v>1</v>
      </c>
    </row>
    <row r="79" spans="2:41" hidden="1" outlineLevel="1" x14ac:dyDescent="0.25">
      <c r="B79" s="8">
        <v>12</v>
      </c>
      <c r="C79" s="8" t="s">
        <v>23</v>
      </c>
      <c r="K79" s="8">
        <f t="shared" si="48"/>
        <v>1</v>
      </c>
      <c r="L79" s="8">
        <f t="shared" si="48"/>
        <v>1</v>
      </c>
      <c r="M79" s="8">
        <f t="shared" si="48"/>
        <v>1</v>
      </c>
      <c r="N79" s="8">
        <f t="shared" si="48"/>
        <v>1</v>
      </c>
      <c r="O79" s="8">
        <f t="shared" si="48"/>
        <v>1</v>
      </c>
      <c r="P79" s="8">
        <f t="shared" si="48"/>
        <v>1</v>
      </c>
      <c r="Q79" s="8">
        <f t="shared" si="48"/>
        <v>1</v>
      </c>
      <c r="R79" s="8">
        <f t="shared" si="48"/>
        <v>1</v>
      </c>
      <c r="S79" s="8">
        <f t="shared" si="48"/>
        <v>1</v>
      </c>
      <c r="T79" s="8">
        <f t="shared" si="48"/>
        <v>1</v>
      </c>
      <c r="U79" s="8">
        <f t="shared" si="48"/>
        <v>1</v>
      </c>
      <c r="V79" s="8">
        <f t="shared" si="48"/>
        <v>1</v>
      </c>
      <c r="W79" s="8">
        <f t="shared" si="48"/>
        <v>1</v>
      </c>
      <c r="X79" s="8">
        <f t="shared" si="48"/>
        <v>1</v>
      </c>
      <c r="Y79" s="8">
        <f t="shared" si="48"/>
        <v>1</v>
      </c>
      <c r="Z79" s="8">
        <f t="shared" si="48"/>
        <v>1</v>
      </c>
      <c r="AA79" s="8">
        <f t="shared" si="49"/>
        <v>1</v>
      </c>
      <c r="AB79" s="8">
        <f t="shared" si="49"/>
        <v>1</v>
      </c>
      <c r="AC79" s="8">
        <f t="shared" si="49"/>
        <v>1</v>
      </c>
      <c r="AD79" s="8">
        <f t="shared" si="49"/>
        <v>1</v>
      </c>
      <c r="AE79" s="8">
        <f t="shared" si="49"/>
        <v>1</v>
      </c>
      <c r="AF79" s="8">
        <f t="shared" si="49"/>
        <v>1</v>
      </c>
      <c r="AG79" s="8">
        <f t="shared" si="49"/>
        <v>1</v>
      </c>
      <c r="AH79" s="8">
        <f t="shared" si="49"/>
        <v>0</v>
      </c>
      <c r="AI79" s="8">
        <f t="shared" si="49"/>
        <v>1</v>
      </c>
      <c r="AJ79" s="8">
        <f t="shared" si="49"/>
        <v>1</v>
      </c>
      <c r="AK79" s="8">
        <f t="shared" si="49"/>
        <v>1</v>
      </c>
      <c r="AL79" s="8">
        <f t="shared" si="49"/>
        <v>1</v>
      </c>
      <c r="AM79" s="8">
        <f t="shared" si="49"/>
        <v>1</v>
      </c>
      <c r="AN79" s="8">
        <f t="shared" si="49"/>
        <v>1</v>
      </c>
      <c r="AO79" s="8">
        <f t="shared" si="49"/>
        <v>1</v>
      </c>
    </row>
    <row r="80" spans="2:41" hidden="1" outlineLevel="1" x14ac:dyDescent="0.25">
      <c r="B80" s="8">
        <v>13</v>
      </c>
      <c r="C80" s="8" t="s">
        <v>24</v>
      </c>
      <c r="K80" s="8">
        <f t="shared" si="48"/>
        <v>1</v>
      </c>
      <c r="L80" s="8">
        <f t="shared" si="48"/>
        <v>1</v>
      </c>
      <c r="M80" s="8">
        <f t="shared" si="48"/>
        <v>1</v>
      </c>
      <c r="N80" s="8">
        <f t="shared" si="48"/>
        <v>1</v>
      </c>
      <c r="O80" s="8">
        <f t="shared" si="48"/>
        <v>1</v>
      </c>
      <c r="P80" s="8">
        <f t="shared" si="48"/>
        <v>1</v>
      </c>
      <c r="Q80" s="8">
        <f t="shared" si="48"/>
        <v>1</v>
      </c>
      <c r="R80" s="8">
        <f t="shared" si="48"/>
        <v>1</v>
      </c>
      <c r="S80" s="8">
        <f t="shared" si="48"/>
        <v>1</v>
      </c>
      <c r="T80" s="8">
        <f t="shared" si="48"/>
        <v>1</v>
      </c>
      <c r="U80" s="8">
        <f t="shared" si="48"/>
        <v>1</v>
      </c>
      <c r="V80" s="8">
        <f t="shared" si="48"/>
        <v>1</v>
      </c>
      <c r="W80" s="8">
        <f t="shared" si="48"/>
        <v>1</v>
      </c>
      <c r="X80" s="8">
        <f t="shared" si="48"/>
        <v>1</v>
      </c>
      <c r="Y80" s="8">
        <f t="shared" si="48"/>
        <v>1</v>
      </c>
      <c r="Z80" s="8">
        <f t="shared" si="48"/>
        <v>1</v>
      </c>
      <c r="AA80" s="8">
        <f t="shared" si="49"/>
        <v>1</v>
      </c>
      <c r="AB80" s="8">
        <f t="shared" si="49"/>
        <v>1</v>
      </c>
      <c r="AC80" s="8">
        <f t="shared" si="49"/>
        <v>1</v>
      </c>
      <c r="AD80" s="8">
        <f t="shared" si="49"/>
        <v>1</v>
      </c>
      <c r="AE80" s="8">
        <f t="shared" si="49"/>
        <v>1</v>
      </c>
      <c r="AF80" s="8">
        <f t="shared" si="49"/>
        <v>1</v>
      </c>
      <c r="AG80" s="8">
        <f t="shared" si="49"/>
        <v>1</v>
      </c>
      <c r="AH80" s="8">
        <f t="shared" si="49"/>
        <v>1</v>
      </c>
      <c r="AI80" s="8">
        <f t="shared" si="49"/>
        <v>1</v>
      </c>
      <c r="AJ80" s="8">
        <f t="shared" si="49"/>
        <v>1</v>
      </c>
      <c r="AK80" s="8">
        <f t="shared" si="49"/>
        <v>1</v>
      </c>
      <c r="AL80" s="8">
        <f t="shared" si="49"/>
        <v>1</v>
      </c>
      <c r="AM80" s="8">
        <f t="shared" si="49"/>
        <v>1</v>
      </c>
      <c r="AN80" s="8">
        <f t="shared" si="49"/>
        <v>1</v>
      </c>
      <c r="AO80" s="8">
        <f t="shared" si="49"/>
        <v>1</v>
      </c>
    </row>
    <row r="81" spans="2:41" hidden="1" outlineLevel="1" x14ac:dyDescent="0.25">
      <c r="B81" s="8">
        <v>14</v>
      </c>
      <c r="C81" s="8" t="s">
        <v>25</v>
      </c>
      <c r="K81" s="8">
        <f t="shared" si="48"/>
        <v>1</v>
      </c>
      <c r="L81" s="8">
        <f t="shared" si="48"/>
        <v>1</v>
      </c>
      <c r="M81" s="8">
        <f t="shared" si="48"/>
        <v>1</v>
      </c>
      <c r="N81" s="8">
        <f t="shared" si="48"/>
        <v>1</v>
      </c>
      <c r="O81" s="8">
        <f t="shared" si="48"/>
        <v>1</v>
      </c>
      <c r="P81" s="8">
        <f t="shared" si="48"/>
        <v>1</v>
      </c>
      <c r="Q81" s="8">
        <f t="shared" si="48"/>
        <v>1</v>
      </c>
      <c r="R81" s="8">
        <f t="shared" si="48"/>
        <v>1</v>
      </c>
      <c r="S81" s="8">
        <f t="shared" si="48"/>
        <v>1</v>
      </c>
      <c r="T81" s="8">
        <f t="shared" si="48"/>
        <v>1</v>
      </c>
      <c r="U81" s="8">
        <f t="shared" si="48"/>
        <v>1</v>
      </c>
      <c r="V81" s="8">
        <f t="shared" si="48"/>
        <v>1</v>
      </c>
      <c r="W81" s="8">
        <f t="shared" si="48"/>
        <v>1</v>
      </c>
      <c r="X81" s="8">
        <f t="shared" si="48"/>
        <v>1</v>
      </c>
      <c r="Y81" s="8">
        <f t="shared" si="48"/>
        <v>1</v>
      </c>
      <c r="Z81" s="8">
        <f t="shared" si="48"/>
        <v>1</v>
      </c>
      <c r="AA81" s="8">
        <f t="shared" si="49"/>
        <v>1</v>
      </c>
      <c r="AB81" s="8">
        <f t="shared" si="49"/>
        <v>1</v>
      </c>
      <c r="AC81" s="8">
        <f t="shared" si="49"/>
        <v>1</v>
      </c>
      <c r="AD81" s="8">
        <f t="shared" si="49"/>
        <v>1</v>
      </c>
      <c r="AE81" s="8">
        <f t="shared" si="49"/>
        <v>1</v>
      </c>
      <c r="AF81" s="8">
        <f t="shared" si="49"/>
        <v>1</v>
      </c>
      <c r="AG81" s="8">
        <f t="shared" si="49"/>
        <v>1</v>
      </c>
      <c r="AH81" s="8">
        <f t="shared" si="49"/>
        <v>1</v>
      </c>
      <c r="AI81" s="8">
        <f t="shared" si="49"/>
        <v>1</v>
      </c>
      <c r="AJ81" s="8">
        <f t="shared" si="49"/>
        <v>1</v>
      </c>
      <c r="AK81" s="8">
        <f t="shared" si="49"/>
        <v>1</v>
      </c>
      <c r="AL81" s="8">
        <f t="shared" si="49"/>
        <v>1</v>
      </c>
      <c r="AM81" s="8">
        <f t="shared" si="49"/>
        <v>1</v>
      </c>
      <c r="AN81" s="8">
        <f t="shared" si="49"/>
        <v>1</v>
      </c>
      <c r="AO81" s="8">
        <f t="shared" si="49"/>
        <v>1</v>
      </c>
    </row>
    <row r="82" spans="2:41" hidden="1" outlineLevel="1" x14ac:dyDescent="0.25">
      <c r="B82" s="8">
        <v>15</v>
      </c>
      <c r="C82" s="8" t="s">
        <v>26</v>
      </c>
      <c r="K82" s="8">
        <f t="shared" si="48"/>
        <v>1</v>
      </c>
      <c r="L82" s="8">
        <f t="shared" si="48"/>
        <v>1</v>
      </c>
      <c r="M82" s="8">
        <f t="shared" si="48"/>
        <v>1</v>
      </c>
      <c r="N82" s="8">
        <f t="shared" si="48"/>
        <v>1</v>
      </c>
      <c r="O82" s="8">
        <f t="shared" si="48"/>
        <v>1</v>
      </c>
      <c r="P82" s="8">
        <f t="shared" si="48"/>
        <v>1</v>
      </c>
      <c r="Q82" s="8">
        <f t="shared" si="48"/>
        <v>1</v>
      </c>
      <c r="R82" s="8">
        <f t="shared" si="48"/>
        <v>1</v>
      </c>
      <c r="S82" s="8">
        <f t="shared" si="48"/>
        <v>1</v>
      </c>
      <c r="T82" s="8">
        <f t="shared" si="48"/>
        <v>1</v>
      </c>
      <c r="U82" s="8">
        <f t="shared" si="48"/>
        <v>1</v>
      </c>
      <c r="V82" s="8">
        <f t="shared" si="48"/>
        <v>1</v>
      </c>
      <c r="W82" s="8">
        <f t="shared" si="48"/>
        <v>1</v>
      </c>
      <c r="X82" s="8">
        <f t="shared" si="48"/>
        <v>1</v>
      </c>
      <c r="Y82" s="8">
        <f t="shared" si="48"/>
        <v>1</v>
      </c>
      <c r="Z82" s="8">
        <f t="shared" ref="U82:AJ89" si="50">COUNTIF(Z$6:Z$47,$C82)</f>
        <v>1</v>
      </c>
      <c r="AA82" s="8">
        <f t="shared" si="50"/>
        <v>1</v>
      </c>
      <c r="AB82" s="8">
        <f t="shared" si="50"/>
        <v>1</v>
      </c>
      <c r="AC82" s="8">
        <f t="shared" si="50"/>
        <v>1</v>
      </c>
      <c r="AD82" s="8">
        <f t="shared" si="50"/>
        <v>1</v>
      </c>
      <c r="AE82" s="8">
        <f t="shared" si="49"/>
        <v>1</v>
      </c>
      <c r="AF82" s="8">
        <f t="shared" si="49"/>
        <v>1</v>
      </c>
      <c r="AG82" s="8">
        <f t="shared" si="49"/>
        <v>1</v>
      </c>
      <c r="AH82" s="8">
        <f t="shared" si="49"/>
        <v>1</v>
      </c>
      <c r="AI82" s="8">
        <f t="shared" si="49"/>
        <v>1</v>
      </c>
      <c r="AJ82" s="8">
        <f t="shared" si="49"/>
        <v>1</v>
      </c>
      <c r="AK82" s="8">
        <f t="shared" si="49"/>
        <v>1</v>
      </c>
      <c r="AL82" s="8">
        <f t="shared" si="49"/>
        <v>1</v>
      </c>
      <c r="AM82" s="8">
        <f t="shared" si="49"/>
        <v>1</v>
      </c>
      <c r="AN82" s="8">
        <f t="shared" si="49"/>
        <v>1</v>
      </c>
      <c r="AO82" s="8">
        <f t="shared" si="49"/>
        <v>1</v>
      </c>
    </row>
    <row r="83" spans="2:41" hidden="1" outlineLevel="1" x14ac:dyDescent="0.25">
      <c r="B83" s="8">
        <v>16</v>
      </c>
      <c r="C83" s="8" t="s">
        <v>27</v>
      </c>
      <c r="K83" s="8">
        <f t="shared" ref="K83:T89" si="51">COUNTIF(K$6:K$47,$C83)</f>
        <v>1</v>
      </c>
      <c r="L83" s="8">
        <f t="shared" si="51"/>
        <v>1</v>
      </c>
      <c r="M83" s="8">
        <f t="shared" si="51"/>
        <v>1</v>
      </c>
      <c r="N83" s="8">
        <f t="shared" si="51"/>
        <v>1</v>
      </c>
      <c r="O83" s="8">
        <f t="shared" si="51"/>
        <v>1</v>
      </c>
      <c r="P83" s="8">
        <f t="shared" si="51"/>
        <v>1</v>
      </c>
      <c r="Q83" s="8">
        <f t="shared" si="51"/>
        <v>1</v>
      </c>
      <c r="R83" s="8">
        <f t="shared" si="51"/>
        <v>1</v>
      </c>
      <c r="S83" s="8">
        <f t="shared" si="51"/>
        <v>1</v>
      </c>
      <c r="T83" s="8">
        <f t="shared" si="51"/>
        <v>1</v>
      </c>
      <c r="U83" s="8">
        <f t="shared" si="50"/>
        <v>1</v>
      </c>
      <c r="V83" s="8">
        <f t="shared" si="50"/>
        <v>1</v>
      </c>
      <c r="W83" s="8">
        <f t="shared" si="50"/>
        <v>1</v>
      </c>
      <c r="X83" s="8">
        <f t="shared" si="50"/>
        <v>1</v>
      </c>
      <c r="Y83" s="8">
        <f t="shared" si="50"/>
        <v>1</v>
      </c>
      <c r="Z83" s="8">
        <f t="shared" si="50"/>
        <v>1</v>
      </c>
      <c r="AA83" s="8">
        <f t="shared" si="50"/>
        <v>1</v>
      </c>
      <c r="AB83" s="8">
        <f t="shared" si="50"/>
        <v>1</v>
      </c>
      <c r="AC83" s="8">
        <f t="shared" si="50"/>
        <v>1</v>
      </c>
      <c r="AD83" s="8">
        <f t="shared" si="50"/>
        <v>1</v>
      </c>
      <c r="AE83" s="8">
        <f t="shared" si="50"/>
        <v>1</v>
      </c>
      <c r="AF83" s="8">
        <f t="shared" si="50"/>
        <v>1</v>
      </c>
      <c r="AG83" s="8">
        <f t="shared" si="50"/>
        <v>1</v>
      </c>
      <c r="AH83" s="8">
        <f t="shared" si="50"/>
        <v>1</v>
      </c>
      <c r="AI83" s="8">
        <f t="shared" si="50"/>
        <v>1</v>
      </c>
      <c r="AJ83" s="8">
        <f t="shared" si="50"/>
        <v>1</v>
      </c>
      <c r="AK83" s="8">
        <f t="shared" ref="AK83:AO89" si="52">COUNTIF(AK$6:AK$47,$C83)</f>
        <v>1</v>
      </c>
      <c r="AL83" s="8">
        <f t="shared" si="52"/>
        <v>1</v>
      </c>
      <c r="AM83" s="8">
        <f t="shared" si="52"/>
        <v>1</v>
      </c>
      <c r="AN83" s="8">
        <f t="shared" si="52"/>
        <v>1</v>
      </c>
      <c r="AO83" s="8">
        <f t="shared" si="52"/>
        <v>1</v>
      </c>
    </row>
    <row r="84" spans="2:41" hidden="1" outlineLevel="1" x14ac:dyDescent="0.25">
      <c r="B84" s="8">
        <v>17</v>
      </c>
      <c r="C84" s="8" t="s">
        <v>28</v>
      </c>
      <c r="K84" s="8">
        <f>COUNTIF(K$6:K$47,$C84)</f>
        <v>0</v>
      </c>
      <c r="L84" s="8">
        <f t="shared" si="51"/>
        <v>0</v>
      </c>
      <c r="M84" s="8">
        <f t="shared" si="51"/>
        <v>1</v>
      </c>
      <c r="N84" s="8">
        <f t="shared" si="51"/>
        <v>1</v>
      </c>
      <c r="O84" s="8">
        <f t="shared" si="51"/>
        <v>1</v>
      </c>
      <c r="P84" s="8">
        <f t="shared" si="51"/>
        <v>1</v>
      </c>
      <c r="Q84" s="8">
        <f t="shared" si="51"/>
        <v>1</v>
      </c>
      <c r="R84" s="8">
        <f t="shared" si="51"/>
        <v>1</v>
      </c>
      <c r="S84" s="8">
        <f t="shared" si="51"/>
        <v>1</v>
      </c>
      <c r="T84" s="8">
        <f t="shared" si="51"/>
        <v>1</v>
      </c>
      <c r="U84" s="8">
        <f t="shared" si="50"/>
        <v>1</v>
      </c>
      <c r="V84" s="8">
        <f t="shared" si="50"/>
        <v>1</v>
      </c>
      <c r="W84" s="8">
        <f t="shared" si="50"/>
        <v>1</v>
      </c>
      <c r="X84" s="8">
        <f t="shared" si="50"/>
        <v>1</v>
      </c>
      <c r="Y84" s="8">
        <f t="shared" si="50"/>
        <v>1</v>
      </c>
      <c r="Z84" s="8">
        <f t="shared" si="50"/>
        <v>1</v>
      </c>
      <c r="AA84" s="8">
        <f t="shared" si="50"/>
        <v>1</v>
      </c>
      <c r="AB84" s="8">
        <f t="shared" si="50"/>
        <v>1</v>
      </c>
      <c r="AC84" s="8">
        <f t="shared" si="50"/>
        <v>1</v>
      </c>
      <c r="AD84" s="8">
        <f t="shared" si="50"/>
        <v>1</v>
      </c>
      <c r="AE84" s="8">
        <f t="shared" si="50"/>
        <v>1</v>
      </c>
      <c r="AF84" s="8">
        <f t="shared" si="50"/>
        <v>1</v>
      </c>
      <c r="AG84" s="8">
        <f t="shared" si="50"/>
        <v>1</v>
      </c>
      <c r="AH84" s="8">
        <f t="shared" si="50"/>
        <v>1</v>
      </c>
      <c r="AI84" s="8">
        <f t="shared" si="50"/>
        <v>1</v>
      </c>
      <c r="AJ84" s="8">
        <f t="shared" si="50"/>
        <v>1</v>
      </c>
      <c r="AK84" s="8">
        <f t="shared" si="52"/>
        <v>1</v>
      </c>
      <c r="AL84" s="8">
        <f t="shared" si="52"/>
        <v>1</v>
      </c>
      <c r="AM84" s="8">
        <f t="shared" si="52"/>
        <v>1</v>
      </c>
      <c r="AN84" s="8">
        <f t="shared" si="52"/>
        <v>1</v>
      </c>
      <c r="AO84" s="8">
        <f t="shared" si="52"/>
        <v>1</v>
      </c>
    </row>
    <row r="85" spans="2:41" hidden="1" outlineLevel="1" x14ac:dyDescent="0.25"/>
    <row r="86" spans="2:41" hidden="1" outlineLevel="1" x14ac:dyDescent="0.25">
      <c r="B86" s="8">
        <v>18</v>
      </c>
      <c r="C86" s="8" t="s">
        <v>313</v>
      </c>
      <c r="K86" s="8">
        <f>COUNTIF(K$6:K$47,$C86)</f>
        <v>1</v>
      </c>
      <c r="L86" s="8">
        <f t="shared" si="51"/>
        <v>1</v>
      </c>
      <c r="M86" s="8">
        <f t="shared" si="51"/>
        <v>1</v>
      </c>
      <c r="N86" s="8">
        <f t="shared" si="51"/>
        <v>1</v>
      </c>
      <c r="O86" s="8">
        <f t="shared" si="51"/>
        <v>1</v>
      </c>
      <c r="P86" s="8">
        <f t="shared" si="51"/>
        <v>1</v>
      </c>
      <c r="Q86" s="8">
        <f t="shared" si="51"/>
        <v>1</v>
      </c>
      <c r="R86" s="8">
        <f t="shared" si="51"/>
        <v>1</v>
      </c>
      <c r="S86" s="8">
        <f t="shared" si="51"/>
        <v>1</v>
      </c>
      <c r="T86" s="8">
        <f t="shared" si="51"/>
        <v>1</v>
      </c>
      <c r="U86" s="8">
        <f t="shared" si="50"/>
        <v>1</v>
      </c>
      <c r="V86" s="8">
        <f t="shared" si="50"/>
        <v>1</v>
      </c>
      <c r="W86" s="8">
        <f t="shared" si="50"/>
        <v>1</v>
      </c>
      <c r="X86" s="8">
        <f t="shared" si="50"/>
        <v>1</v>
      </c>
      <c r="Y86" s="8">
        <f t="shared" si="50"/>
        <v>1</v>
      </c>
      <c r="Z86" s="8">
        <f t="shared" si="50"/>
        <v>1</v>
      </c>
      <c r="AA86" s="8">
        <f t="shared" si="50"/>
        <v>1</v>
      </c>
      <c r="AB86" s="8">
        <f t="shared" si="50"/>
        <v>1</v>
      </c>
      <c r="AC86" s="8">
        <f t="shared" si="50"/>
        <v>1</v>
      </c>
      <c r="AD86" s="8">
        <f t="shared" si="50"/>
        <v>1</v>
      </c>
      <c r="AE86" s="8">
        <f t="shared" si="50"/>
        <v>1</v>
      </c>
      <c r="AF86" s="8">
        <f t="shared" si="50"/>
        <v>1</v>
      </c>
      <c r="AG86" s="8">
        <f t="shared" si="50"/>
        <v>1</v>
      </c>
      <c r="AH86" s="8">
        <f t="shared" si="50"/>
        <v>1</v>
      </c>
      <c r="AI86" s="8">
        <f t="shared" si="50"/>
        <v>1</v>
      </c>
      <c r="AJ86" s="8">
        <f t="shared" si="50"/>
        <v>1</v>
      </c>
      <c r="AK86" s="8">
        <f t="shared" si="52"/>
        <v>1</v>
      </c>
      <c r="AL86" s="8">
        <f t="shared" si="52"/>
        <v>1</v>
      </c>
      <c r="AM86" s="8">
        <f t="shared" si="52"/>
        <v>1</v>
      </c>
      <c r="AN86" s="8">
        <f t="shared" si="52"/>
        <v>1</v>
      </c>
      <c r="AO86" s="8">
        <f>COUNTIF(AO$6:AO$47,$C86)</f>
        <v>1</v>
      </c>
    </row>
    <row r="87" spans="2:41" hidden="1" outlineLevel="1" x14ac:dyDescent="0.25">
      <c r="B87" s="8">
        <v>19</v>
      </c>
      <c r="C87" s="8" t="s">
        <v>315</v>
      </c>
      <c r="K87" s="8">
        <f t="shared" si="51"/>
        <v>1</v>
      </c>
      <c r="L87" s="8">
        <f t="shared" si="51"/>
        <v>1</v>
      </c>
      <c r="M87" s="8">
        <f t="shared" si="51"/>
        <v>1</v>
      </c>
      <c r="N87" s="8">
        <f t="shared" si="51"/>
        <v>1</v>
      </c>
      <c r="O87" s="8">
        <f t="shared" si="51"/>
        <v>1</v>
      </c>
      <c r="P87" s="8">
        <f t="shared" si="51"/>
        <v>1</v>
      </c>
      <c r="Q87" s="8">
        <f t="shared" si="51"/>
        <v>1</v>
      </c>
      <c r="R87" s="8">
        <f t="shared" si="51"/>
        <v>1</v>
      </c>
      <c r="S87" s="8">
        <f t="shared" si="51"/>
        <v>1</v>
      </c>
      <c r="T87" s="8">
        <f t="shared" si="51"/>
        <v>1</v>
      </c>
      <c r="U87" s="8">
        <f t="shared" si="50"/>
        <v>1</v>
      </c>
      <c r="V87" s="8">
        <f t="shared" si="50"/>
        <v>1</v>
      </c>
      <c r="W87" s="8">
        <f t="shared" si="50"/>
        <v>1</v>
      </c>
      <c r="X87" s="8">
        <f t="shared" si="50"/>
        <v>1</v>
      </c>
      <c r="Y87" s="8">
        <f t="shared" si="50"/>
        <v>1</v>
      </c>
      <c r="Z87" s="8">
        <f t="shared" si="50"/>
        <v>1</v>
      </c>
      <c r="AA87" s="8">
        <f t="shared" si="50"/>
        <v>1</v>
      </c>
      <c r="AB87" s="8">
        <f t="shared" si="50"/>
        <v>1</v>
      </c>
      <c r="AC87" s="8">
        <f t="shared" si="50"/>
        <v>1</v>
      </c>
      <c r="AD87" s="8">
        <f t="shared" si="50"/>
        <v>1</v>
      </c>
      <c r="AE87" s="8">
        <f t="shared" si="50"/>
        <v>1</v>
      </c>
      <c r="AF87" s="8">
        <f t="shared" si="50"/>
        <v>1</v>
      </c>
      <c r="AG87" s="8">
        <f t="shared" si="50"/>
        <v>1</v>
      </c>
      <c r="AH87" s="8">
        <f t="shared" si="50"/>
        <v>1</v>
      </c>
      <c r="AI87" s="8">
        <f t="shared" si="50"/>
        <v>1</v>
      </c>
      <c r="AJ87" s="8">
        <f t="shared" si="50"/>
        <v>1</v>
      </c>
      <c r="AK87" s="8">
        <f t="shared" si="52"/>
        <v>1</v>
      </c>
      <c r="AL87" s="8">
        <f t="shared" si="52"/>
        <v>1</v>
      </c>
      <c r="AM87" s="8">
        <f t="shared" si="52"/>
        <v>1</v>
      </c>
      <c r="AN87" s="8">
        <f t="shared" si="52"/>
        <v>1</v>
      </c>
      <c r="AO87" s="8">
        <f t="shared" si="52"/>
        <v>1</v>
      </c>
    </row>
    <row r="88" spans="2:41" hidden="1" outlineLevel="1" x14ac:dyDescent="0.25">
      <c r="B88" s="8">
        <v>20</v>
      </c>
      <c r="C88" s="8" t="s">
        <v>309</v>
      </c>
      <c r="K88" s="8">
        <f t="shared" si="51"/>
        <v>1</v>
      </c>
      <c r="L88" s="8">
        <f t="shared" si="51"/>
        <v>1</v>
      </c>
      <c r="M88" s="8">
        <f t="shared" si="51"/>
        <v>1</v>
      </c>
      <c r="N88" s="8">
        <f t="shared" si="51"/>
        <v>1</v>
      </c>
      <c r="O88" s="8">
        <f t="shared" si="51"/>
        <v>1</v>
      </c>
      <c r="P88" s="8">
        <f t="shared" si="51"/>
        <v>1</v>
      </c>
      <c r="Q88" s="8">
        <f t="shared" si="51"/>
        <v>1</v>
      </c>
      <c r="R88" s="8">
        <f t="shared" si="51"/>
        <v>1</v>
      </c>
      <c r="S88" s="8">
        <f t="shared" si="51"/>
        <v>1</v>
      </c>
      <c r="T88" s="8">
        <f t="shared" si="51"/>
        <v>1</v>
      </c>
      <c r="U88" s="8">
        <f t="shared" si="50"/>
        <v>1</v>
      </c>
      <c r="V88" s="8">
        <f t="shared" si="50"/>
        <v>1</v>
      </c>
      <c r="W88" s="8">
        <f t="shared" si="50"/>
        <v>1</v>
      </c>
      <c r="X88" s="8">
        <f t="shared" si="50"/>
        <v>1</v>
      </c>
      <c r="Y88" s="8">
        <f t="shared" si="50"/>
        <v>1</v>
      </c>
      <c r="Z88" s="8">
        <f t="shared" si="50"/>
        <v>1</v>
      </c>
      <c r="AA88" s="8">
        <f t="shared" si="50"/>
        <v>1</v>
      </c>
      <c r="AB88" s="8">
        <f t="shared" si="50"/>
        <v>1</v>
      </c>
      <c r="AC88" s="8">
        <f t="shared" si="50"/>
        <v>1</v>
      </c>
      <c r="AD88" s="8">
        <f t="shared" si="50"/>
        <v>1</v>
      </c>
      <c r="AE88" s="8">
        <f t="shared" si="50"/>
        <v>1</v>
      </c>
      <c r="AF88" s="8">
        <f t="shared" si="50"/>
        <v>1</v>
      </c>
      <c r="AG88" s="8">
        <f t="shared" si="50"/>
        <v>1</v>
      </c>
      <c r="AH88" s="8">
        <f t="shared" si="50"/>
        <v>0</v>
      </c>
      <c r="AI88" s="8">
        <f t="shared" si="50"/>
        <v>1</v>
      </c>
      <c r="AJ88" s="8">
        <f t="shared" si="50"/>
        <v>1</v>
      </c>
      <c r="AK88" s="8">
        <f t="shared" si="52"/>
        <v>1</v>
      </c>
      <c r="AL88" s="8">
        <f t="shared" si="52"/>
        <v>1</v>
      </c>
      <c r="AM88" s="8">
        <f t="shared" si="52"/>
        <v>1</v>
      </c>
      <c r="AN88" s="8">
        <f t="shared" si="52"/>
        <v>1</v>
      </c>
      <c r="AO88" s="8">
        <f t="shared" si="52"/>
        <v>1</v>
      </c>
    </row>
    <row r="89" spans="2:41" hidden="1" outlineLevel="1" x14ac:dyDescent="0.25">
      <c r="B89" s="8">
        <v>21</v>
      </c>
      <c r="C89" s="8" t="s">
        <v>311</v>
      </c>
      <c r="K89" s="8">
        <f t="shared" si="51"/>
        <v>1</v>
      </c>
      <c r="L89" s="8">
        <f t="shared" si="51"/>
        <v>1</v>
      </c>
      <c r="M89" s="8">
        <f t="shared" si="51"/>
        <v>1</v>
      </c>
      <c r="N89" s="8">
        <f t="shared" si="51"/>
        <v>1</v>
      </c>
      <c r="O89" s="8">
        <f t="shared" si="51"/>
        <v>1</v>
      </c>
      <c r="P89" s="8">
        <f t="shared" si="51"/>
        <v>1</v>
      </c>
      <c r="Q89" s="8">
        <f t="shared" si="51"/>
        <v>1</v>
      </c>
      <c r="R89" s="8">
        <f t="shared" si="51"/>
        <v>1</v>
      </c>
      <c r="S89" s="8">
        <f t="shared" si="51"/>
        <v>1</v>
      </c>
      <c r="T89" s="8">
        <f t="shared" si="51"/>
        <v>1</v>
      </c>
      <c r="U89" s="8">
        <f t="shared" si="50"/>
        <v>1</v>
      </c>
      <c r="V89" s="8">
        <f t="shared" si="50"/>
        <v>1</v>
      </c>
      <c r="W89" s="8">
        <f t="shared" si="50"/>
        <v>1</v>
      </c>
      <c r="X89" s="8">
        <f t="shared" si="50"/>
        <v>1</v>
      </c>
      <c r="Y89" s="8">
        <f t="shared" si="50"/>
        <v>1</v>
      </c>
      <c r="Z89" s="8">
        <f t="shared" si="50"/>
        <v>1</v>
      </c>
      <c r="AA89" s="8">
        <f t="shared" si="50"/>
        <v>1</v>
      </c>
      <c r="AB89" s="8">
        <f t="shared" si="50"/>
        <v>1</v>
      </c>
      <c r="AC89" s="8">
        <f t="shared" si="50"/>
        <v>1</v>
      </c>
      <c r="AD89" s="8">
        <f t="shared" si="50"/>
        <v>1</v>
      </c>
      <c r="AE89" s="8">
        <f t="shared" si="50"/>
        <v>1</v>
      </c>
      <c r="AF89" s="8">
        <f t="shared" si="50"/>
        <v>1</v>
      </c>
      <c r="AG89" s="8">
        <f t="shared" si="50"/>
        <v>1</v>
      </c>
      <c r="AH89" s="8">
        <f t="shared" si="50"/>
        <v>1</v>
      </c>
      <c r="AI89" s="8">
        <f t="shared" si="50"/>
        <v>1</v>
      </c>
      <c r="AJ89" s="8">
        <f t="shared" si="50"/>
        <v>1</v>
      </c>
      <c r="AK89" s="8">
        <f t="shared" si="52"/>
        <v>1</v>
      </c>
      <c r="AL89" s="8">
        <f t="shared" si="52"/>
        <v>1</v>
      </c>
      <c r="AM89" s="8">
        <f t="shared" si="52"/>
        <v>1</v>
      </c>
      <c r="AN89" s="8">
        <f t="shared" si="52"/>
        <v>1</v>
      </c>
      <c r="AO89" s="8">
        <f t="shared" si="52"/>
        <v>1</v>
      </c>
    </row>
    <row r="90" spans="2:41" hidden="1" outlineLevel="1" x14ac:dyDescent="0.25"/>
    <row r="91" spans="2:41" hidden="1" outlineLevel="1" x14ac:dyDescent="0.25">
      <c r="C91" s="8">
        <v>13</v>
      </c>
      <c r="D91" s="8">
        <f>COUNTIF(D$6:D$41,$C91)</f>
        <v>0</v>
      </c>
      <c r="E91" s="8">
        <f>COUNTIF(E$6:E$41,$C91)</f>
        <v>0</v>
      </c>
      <c r="F91" s="8">
        <f>COUNTIF(F$6:F$41,$C91)</f>
        <v>0</v>
      </c>
      <c r="G91" s="8">
        <f>COUNTIF(G$6:G$41,$C91)</f>
        <v>0</v>
      </c>
      <c r="H91" s="8">
        <f>COUNTIF(H$6:H$41,$C91)</f>
        <v>0</v>
      </c>
      <c r="K91" s="8">
        <f>COUNTIF(K$6:K$47,$C91)</f>
        <v>1</v>
      </c>
      <c r="L91" s="8">
        <f t="shared" ref="L91:AO91" si="53">COUNTIF(L$6:L$47,$C91)</f>
        <v>1</v>
      </c>
      <c r="M91" s="8">
        <f t="shared" si="53"/>
        <v>1</v>
      </c>
      <c r="N91" s="8">
        <f t="shared" si="53"/>
        <v>0</v>
      </c>
      <c r="O91" s="8">
        <f t="shared" si="53"/>
        <v>0</v>
      </c>
      <c r="P91" s="8">
        <f t="shared" si="53"/>
        <v>0</v>
      </c>
      <c r="Q91" s="8">
        <f t="shared" si="53"/>
        <v>0</v>
      </c>
      <c r="R91" s="8">
        <f t="shared" si="53"/>
        <v>0</v>
      </c>
      <c r="S91" s="8">
        <f t="shared" si="53"/>
        <v>0</v>
      </c>
      <c r="T91" s="8">
        <f t="shared" si="53"/>
        <v>0</v>
      </c>
      <c r="U91" s="8">
        <f t="shared" si="53"/>
        <v>0</v>
      </c>
      <c r="V91" s="8">
        <f t="shared" si="53"/>
        <v>0</v>
      </c>
      <c r="W91" s="8">
        <f t="shared" si="53"/>
        <v>0</v>
      </c>
      <c r="X91" s="8">
        <f t="shared" si="53"/>
        <v>0</v>
      </c>
      <c r="Y91" s="8">
        <f t="shared" si="53"/>
        <v>0</v>
      </c>
      <c r="Z91" s="8">
        <f t="shared" si="53"/>
        <v>0</v>
      </c>
      <c r="AA91" s="8">
        <f t="shared" si="53"/>
        <v>0</v>
      </c>
      <c r="AB91" s="8">
        <f t="shared" si="53"/>
        <v>0</v>
      </c>
      <c r="AC91" s="8">
        <f t="shared" si="53"/>
        <v>0</v>
      </c>
      <c r="AD91" s="8">
        <f t="shared" si="53"/>
        <v>0</v>
      </c>
      <c r="AE91" s="8">
        <f t="shared" si="53"/>
        <v>0</v>
      </c>
      <c r="AF91" s="8">
        <f t="shared" si="53"/>
        <v>0</v>
      </c>
      <c r="AG91" s="8">
        <f t="shared" si="53"/>
        <v>0</v>
      </c>
      <c r="AH91" s="8">
        <f t="shared" si="53"/>
        <v>0</v>
      </c>
      <c r="AI91" s="8">
        <f>COUNTIF(AI$6:AI$47,$C91)</f>
        <v>0</v>
      </c>
      <c r="AJ91" s="8">
        <f t="shared" si="53"/>
        <v>0</v>
      </c>
      <c r="AK91" s="8">
        <f t="shared" si="53"/>
        <v>0</v>
      </c>
      <c r="AL91" s="8">
        <f t="shared" si="53"/>
        <v>0</v>
      </c>
      <c r="AM91" s="8">
        <f t="shared" si="53"/>
        <v>0</v>
      </c>
      <c r="AN91" s="8">
        <f t="shared" si="53"/>
        <v>0</v>
      </c>
      <c r="AO91" s="8">
        <f t="shared" si="53"/>
        <v>0</v>
      </c>
    </row>
    <row r="92" spans="2:41" hidden="1" outlineLevel="1" x14ac:dyDescent="0.25">
      <c r="B92" s="8">
        <v>22</v>
      </c>
      <c r="C92" s="8" t="s">
        <v>12</v>
      </c>
      <c r="K92" s="8">
        <f>COUNTIF(K$6:K$28,$C92)</f>
        <v>0</v>
      </c>
      <c r="L92" s="8">
        <f t="shared" ref="L92:AO100" si="54">COUNTIF(L$6:L$28,$C92)</f>
        <v>1</v>
      </c>
      <c r="M92" s="8">
        <f t="shared" si="54"/>
        <v>1</v>
      </c>
      <c r="N92" s="8">
        <f t="shared" si="54"/>
        <v>1</v>
      </c>
      <c r="O92" s="8">
        <f t="shared" si="54"/>
        <v>0</v>
      </c>
      <c r="P92" s="8">
        <f t="shared" si="54"/>
        <v>1</v>
      </c>
      <c r="Q92" s="8">
        <f t="shared" si="54"/>
        <v>1</v>
      </c>
      <c r="R92" s="8">
        <f t="shared" si="54"/>
        <v>0</v>
      </c>
      <c r="S92" s="8">
        <f t="shared" si="54"/>
        <v>1</v>
      </c>
      <c r="T92" s="8">
        <f t="shared" si="54"/>
        <v>1</v>
      </c>
      <c r="U92" s="8">
        <f t="shared" si="54"/>
        <v>1</v>
      </c>
      <c r="V92" s="8">
        <f t="shared" si="54"/>
        <v>1</v>
      </c>
      <c r="W92" s="8">
        <f t="shared" si="54"/>
        <v>1</v>
      </c>
      <c r="X92" s="8">
        <f t="shared" si="54"/>
        <v>1</v>
      </c>
      <c r="Y92" s="8">
        <f t="shared" si="54"/>
        <v>1</v>
      </c>
      <c r="Z92" s="8">
        <f t="shared" si="54"/>
        <v>1</v>
      </c>
      <c r="AA92" s="8">
        <f t="shared" si="54"/>
        <v>1</v>
      </c>
      <c r="AB92" s="8">
        <f t="shared" si="54"/>
        <v>1</v>
      </c>
      <c r="AC92" s="8">
        <f t="shared" si="54"/>
        <v>1</v>
      </c>
      <c r="AD92" s="8">
        <f t="shared" si="54"/>
        <v>1</v>
      </c>
      <c r="AE92" s="8">
        <f t="shared" si="54"/>
        <v>0</v>
      </c>
      <c r="AF92" s="8">
        <f t="shared" si="54"/>
        <v>1</v>
      </c>
      <c r="AG92" s="8">
        <f t="shared" si="54"/>
        <v>1</v>
      </c>
      <c r="AH92" s="8">
        <f t="shared" si="54"/>
        <v>1</v>
      </c>
      <c r="AI92" s="8">
        <f t="shared" si="54"/>
        <v>1</v>
      </c>
      <c r="AJ92" s="8">
        <f t="shared" si="54"/>
        <v>1</v>
      </c>
      <c r="AK92" s="8">
        <f t="shared" si="54"/>
        <v>1</v>
      </c>
      <c r="AL92" s="8">
        <f t="shared" si="54"/>
        <v>1</v>
      </c>
      <c r="AM92" s="8">
        <f t="shared" si="54"/>
        <v>1</v>
      </c>
      <c r="AN92" s="8">
        <f t="shared" si="54"/>
        <v>1</v>
      </c>
      <c r="AO92" s="8">
        <f t="shared" si="54"/>
        <v>1</v>
      </c>
    </row>
    <row r="93" spans="2:41" hidden="1" outlineLevel="1" x14ac:dyDescent="0.25">
      <c r="B93" s="8">
        <v>23</v>
      </c>
      <c r="C93" s="8" t="s">
        <v>13</v>
      </c>
      <c r="K93" s="8">
        <f t="shared" ref="K93:Z101" si="55">COUNTIF(K$6:K$28,$C93)</f>
        <v>1</v>
      </c>
      <c r="L93" s="8">
        <f t="shared" si="55"/>
        <v>1</v>
      </c>
      <c r="M93" s="8">
        <f t="shared" si="55"/>
        <v>1</v>
      </c>
      <c r="N93" s="8">
        <f t="shared" si="55"/>
        <v>1</v>
      </c>
      <c r="O93" s="8">
        <f t="shared" si="55"/>
        <v>1</v>
      </c>
      <c r="P93" s="8">
        <f t="shared" si="55"/>
        <v>1</v>
      </c>
      <c r="Q93" s="8">
        <f t="shared" si="55"/>
        <v>1</v>
      </c>
      <c r="R93" s="8">
        <f t="shared" si="55"/>
        <v>1</v>
      </c>
      <c r="S93" s="8">
        <f t="shared" si="55"/>
        <v>1</v>
      </c>
      <c r="T93" s="8">
        <f t="shared" si="55"/>
        <v>0</v>
      </c>
      <c r="U93" s="8">
        <f t="shared" si="55"/>
        <v>1</v>
      </c>
      <c r="V93" s="8">
        <f t="shared" si="55"/>
        <v>0</v>
      </c>
      <c r="W93" s="8">
        <f t="shared" si="55"/>
        <v>1</v>
      </c>
      <c r="X93" s="8">
        <f t="shared" si="55"/>
        <v>0</v>
      </c>
      <c r="Y93" s="8">
        <f t="shared" si="55"/>
        <v>1</v>
      </c>
      <c r="Z93" s="8">
        <f t="shared" si="55"/>
        <v>1</v>
      </c>
      <c r="AA93" s="8">
        <f t="shared" si="54"/>
        <v>1</v>
      </c>
      <c r="AB93" s="8">
        <f t="shared" si="54"/>
        <v>1</v>
      </c>
      <c r="AC93" s="8">
        <f t="shared" si="54"/>
        <v>1</v>
      </c>
      <c r="AD93" s="8">
        <f t="shared" si="54"/>
        <v>1</v>
      </c>
      <c r="AE93" s="8">
        <f t="shared" si="54"/>
        <v>1</v>
      </c>
      <c r="AF93" s="8">
        <f t="shared" si="54"/>
        <v>0</v>
      </c>
      <c r="AG93" s="8">
        <f t="shared" si="54"/>
        <v>1</v>
      </c>
      <c r="AH93" s="8">
        <f t="shared" si="54"/>
        <v>1</v>
      </c>
      <c r="AI93" s="8">
        <f t="shared" si="54"/>
        <v>1</v>
      </c>
      <c r="AJ93" s="8">
        <f t="shared" si="54"/>
        <v>1</v>
      </c>
      <c r="AK93" s="8">
        <f t="shared" si="54"/>
        <v>1</v>
      </c>
      <c r="AL93" s="8">
        <f t="shared" si="54"/>
        <v>1</v>
      </c>
      <c r="AM93" s="8">
        <f t="shared" si="54"/>
        <v>1</v>
      </c>
      <c r="AN93" s="8">
        <f t="shared" si="54"/>
        <v>1</v>
      </c>
      <c r="AO93" s="8">
        <f t="shared" si="54"/>
        <v>1</v>
      </c>
    </row>
    <row r="94" spans="2:41" hidden="1" outlineLevel="1" x14ac:dyDescent="0.25">
      <c r="B94" s="8">
        <v>24</v>
      </c>
      <c r="C94" s="8" t="s">
        <v>14</v>
      </c>
      <c r="K94" s="8">
        <f t="shared" si="55"/>
        <v>1</v>
      </c>
      <c r="L94" s="8">
        <f t="shared" si="54"/>
        <v>0</v>
      </c>
      <c r="M94" s="8">
        <f t="shared" si="54"/>
        <v>1</v>
      </c>
      <c r="N94" s="8">
        <f t="shared" si="54"/>
        <v>0</v>
      </c>
      <c r="O94" s="8">
        <f t="shared" si="54"/>
        <v>0</v>
      </c>
      <c r="P94" s="8">
        <f t="shared" si="54"/>
        <v>1</v>
      </c>
      <c r="Q94" s="8">
        <f t="shared" si="54"/>
        <v>1</v>
      </c>
      <c r="R94" s="8">
        <f t="shared" si="54"/>
        <v>1</v>
      </c>
      <c r="S94" s="8">
        <f t="shared" si="54"/>
        <v>1</v>
      </c>
      <c r="T94" s="8">
        <f t="shared" si="54"/>
        <v>1</v>
      </c>
      <c r="U94" s="8">
        <f t="shared" si="54"/>
        <v>0</v>
      </c>
      <c r="V94" s="8">
        <f t="shared" si="54"/>
        <v>1</v>
      </c>
      <c r="W94" s="8">
        <f t="shared" si="54"/>
        <v>1</v>
      </c>
      <c r="X94" s="8">
        <f t="shared" si="54"/>
        <v>0</v>
      </c>
      <c r="Y94" s="8">
        <f t="shared" si="54"/>
        <v>0</v>
      </c>
      <c r="Z94" s="8">
        <f t="shared" si="54"/>
        <v>1</v>
      </c>
      <c r="AA94" s="8">
        <f t="shared" si="54"/>
        <v>1</v>
      </c>
      <c r="AB94" s="8">
        <f t="shared" si="54"/>
        <v>0</v>
      </c>
      <c r="AC94" s="8">
        <f t="shared" si="54"/>
        <v>0</v>
      </c>
      <c r="AD94" s="8">
        <f t="shared" si="54"/>
        <v>0</v>
      </c>
      <c r="AE94" s="8">
        <f t="shared" si="54"/>
        <v>1</v>
      </c>
      <c r="AF94" s="8">
        <f t="shared" si="54"/>
        <v>1</v>
      </c>
      <c r="AG94" s="8">
        <f t="shared" si="54"/>
        <v>1</v>
      </c>
      <c r="AH94" s="8">
        <f t="shared" si="54"/>
        <v>0</v>
      </c>
      <c r="AI94" s="8">
        <f t="shared" si="54"/>
        <v>1</v>
      </c>
      <c r="AJ94" s="8">
        <f t="shared" si="54"/>
        <v>1</v>
      </c>
      <c r="AK94" s="8">
        <f t="shared" si="54"/>
        <v>1</v>
      </c>
      <c r="AL94" s="8">
        <f t="shared" si="54"/>
        <v>1</v>
      </c>
      <c r="AM94" s="8">
        <f t="shared" si="54"/>
        <v>1</v>
      </c>
      <c r="AN94" s="8">
        <f t="shared" si="54"/>
        <v>1</v>
      </c>
      <c r="AO94" s="8">
        <f t="shared" si="54"/>
        <v>1</v>
      </c>
    </row>
    <row r="95" spans="2:41" hidden="1" outlineLevel="1" x14ac:dyDescent="0.25">
      <c r="B95" s="8">
        <v>25</v>
      </c>
      <c r="C95" s="8" t="s">
        <v>15</v>
      </c>
      <c r="K95" s="8">
        <f t="shared" si="55"/>
        <v>1</v>
      </c>
      <c r="L95" s="8">
        <f t="shared" si="54"/>
        <v>1</v>
      </c>
      <c r="M95" s="8">
        <f t="shared" si="54"/>
        <v>0</v>
      </c>
      <c r="N95" s="8">
        <f t="shared" si="54"/>
        <v>1</v>
      </c>
      <c r="O95" s="8">
        <f t="shared" si="54"/>
        <v>0</v>
      </c>
      <c r="P95" s="8">
        <f t="shared" si="54"/>
        <v>1</v>
      </c>
      <c r="Q95" s="8">
        <f t="shared" si="54"/>
        <v>1</v>
      </c>
      <c r="R95" s="8">
        <f t="shared" si="54"/>
        <v>0</v>
      </c>
      <c r="S95" s="8">
        <f t="shared" si="54"/>
        <v>1</v>
      </c>
      <c r="T95" s="8">
        <f t="shared" si="54"/>
        <v>0</v>
      </c>
      <c r="U95" s="8">
        <f t="shared" si="54"/>
        <v>0</v>
      </c>
      <c r="V95" s="8">
        <f t="shared" si="54"/>
        <v>0</v>
      </c>
      <c r="W95" s="8">
        <f t="shared" si="54"/>
        <v>0</v>
      </c>
      <c r="X95" s="8">
        <f t="shared" si="54"/>
        <v>0</v>
      </c>
      <c r="Y95" s="8">
        <f t="shared" si="54"/>
        <v>0</v>
      </c>
      <c r="Z95" s="8">
        <f t="shared" si="54"/>
        <v>0</v>
      </c>
      <c r="AA95" s="8">
        <f t="shared" si="54"/>
        <v>1</v>
      </c>
      <c r="AB95" s="8">
        <f t="shared" si="54"/>
        <v>0</v>
      </c>
      <c r="AC95" s="8">
        <f t="shared" si="54"/>
        <v>0</v>
      </c>
      <c r="AD95" s="8">
        <f t="shared" si="54"/>
        <v>0</v>
      </c>
      <c r="AE95" s="8">
        <f t="shared" si="54"/>
        <v>0</v>
      </c>
      <c r="AF95" s="8">
        <f t="shared" si="54"/>
        <v>1</v>
      </c>
      <c r="AG95" s="8">
        <f t="shared" si="54"/>
        <v>1</v>
      </c>
      <c r="AH95" s="8">
        <f t="shared" si="54"/>
        <v>1</v>
      </c>
      <c r="AI95" s="8">
        <f t="shared" si="54"/>
        <v>0</v>
      </c>
      <c r="AJ95" s="8">
        <f t="shared" si="54"/>
        <v>1</v>
      </c>
      <c r="AK95" s="8">
        <f t="shared" si="54"/>
        <v>0</v>
      </c>
      <c r="AL95" s="8">
        <f t="shared" si="54"/>
        <v>1</v>
      </c>
      <c r="AM95" s="8">
        <f t="shared" si="54"/>
        <v>1</v>
      </c>
      <c r="AN95" s="8">
        <f t="shared" si="54"/>
        <v>1</v>
      </c>
      <c r="AO95" s="8">
        <f t="shared" si="54"/>
        <v>1</v>
      </c>
    </row>
    <row r="96" spans="2:41" hidden="1" outlineLevel="1" x14ac:dyDescent="0.25">
      <c r="B96" s="8">
        <v>26</v>
      </c>
      <c r="C96" s="8" t="s">
        <v>200</v>
      </c>
      <c r="K96" s="8">
        <f t="shared" si="55"/>
        <v>0</v>
      </c>
      <c r="L96" s="8">
        <f t="shared" si="54"/>
        <v>0</v>
      </c>
      <c r="M96" s="8">
        <f t="shared" si="54"/>
        <v>0</v>
      </c>
      <c r="N96" s="8">
        <f t="shared" si="54"/>
        <v>0</v>
      </c>
      <c r="O96" s="8">
        <f t="shared" si="54"/>
        <v>0</v>
      </c>
      <c r="P96" s="8">
        <f t="shared" si="54"/>
        <v>1</v>
      </c>
      <c r="Q96" s="8">
        <f t="shared" si="54"/>
        <v>1</v>
      </c>
      <c r="R96" s="8">
        <f t="shared" si="54"/>
        <v>0</v>
      </c>
      <c r="S96" s="8">
        <f t="shared" si="54"/>
        <v>0</v>
      </c>
      <c r="T96" s="8">
        <f t="shared" si="54"/>
        <v>0</v>
      </c>
      <c r="U96" s="8">
        <f t="shared" si="54"/>
        <v>0</v>
      </c>
      <c r="V96" s="8">
        <f t="shared" si="54"/>
        <v>1</v>
      </c>
      <c r="W96" s="8">
        <f t="shared" si="54"/>
        <v>0</v>
      </c>
      <c r="X96" s="8">
        <f t="shared" si="54"/>
        <v>1</v>
      </c>
      <c r="Y96" s="8">
        <f t="shared" si="54"/>
        <v>0</v>
      </c>
      <c r="Z96" s="8">
        <f t="shared" si="54"/>
        <v>0</v>
      </c>
      <c r="AA96" s="8">
        <f t="shared" si="54"/>
        <v>0</v>
      </c>
      <c r="AB96" s="8">
        <f t="shared" si="54"/>
        <v>0</v>
      </c>
      <c r="AC96" s="8">
        <f t="shared" si="54"/>
        <v>0</v>
      </c>
      <c r="AD96" s="8">
        <f t="shared" si="54"/>
        <v>0</v>
      </c>
      <c r="AE96" s="8">
        <f t="shared" si="54"/>
        <v>0</v>
      </c>
      <c r="AF96" s="8">
        <f t="shared" si="54"/>
        <v>0</v>
      </c>
      <c r="AG96" s="8">
        <f t="shared" si="54"/>
        <v>1</v>
      </c>
      <c r="AH96" s="8">
        <f t="shared" si="54"/>
        <v>0</v>
      </c>
      <c r="AI96" s="8">
        <f t="shared" si="54"/>
        <v>0</v>
      </c>
      <c r="AJ96" s="8">
        <f t="shared" si="54"/>
        <v>0</v>
      </c>
      <c r="AK96" s="8">
        <f t="shared" si="54"/>
        <v>0</v>
      </c>
      <c r="AL96" s="8">
        <f t="shared" si="54"/>
        <v>0</v>
      </c>
      <c r="AM96" s="8">
        <f t="shared" si="54"/>
        <v>0</v>
      </c>
      <c r="AN96" s="8">
        <f t="shared" si="54"/>
        <v>1</v>
      </c>
      <c r="AO96" s="8">
        <f t="shared" si="54"/>
        <v>1</v>
      </c>
    </row>
    <row r="97" spans="1:88" hidden="1" outlineLevel="1" x14ac:dyDescent="0.25">
      <c r="B97" s="8">
        <v>27</v>
      </c>
      <c r="C97" s="8" t="s">
        <v>202</v>
      </c>
      <c r="K97" s="8">
        <f t="shared" si="55"/>
        <v>0</v>
      </c>
      <c r="L97" s="8">
        <f t="shared" si="54"/>
        <v>0</v>
      </c>
      <c r="M97" s="8">
        <f t="shared" si="54"/>
        <v>0</v>
      </c>
      <c r="N97" s="8">
        <f t="shared" si="54"/>
        <v>0</v>
      </c>
      <c r="O97" s="8">
        <f t="shared" si="54"/>
        <v>0</v>
      </c>
      <c r="P97" s="8">
        <f t="shared" si="54"/>
        <v>0</v>
      </c>
      <c r="Q97" s="8">
        <f t="shared" si="54"/>
        <v>1</v>
      </c>
      <c r="R97" s="8">
        <f t="shared" si="54"/>
        <v>0</v>
      </c>
      <c r="S97" s="8">
        <f t="shared" si="54"/>
        <v>0</v>
      </c>
      <c r="T97" s="8">
        <f t="shared" si="54"/>
        <v>0</v>
      </c>
      <c r="U97" s="8">
        <f t="shared" si="54"/>
        <v>0</v>
      </c>
      <c r="V97" s="8">
        <f t="shared" si="54"/>
        <v>0</v>
      </c>
      <c r="W97" s="8">
        <f t="shared" si="54"/>
        <v>1</v>
      </c>
      <c r="X97" s="8">
        <f t="shared" si="54"/>
        <v>0</v>
      </c>
      <c r="Y97" s="8">
        <f t="shared" si="54"/>
        <v>0</v>
      </c>
      <c r="Z97" s="8">
        <f t="shared" si="54"/>
        <v>0</v>
      </c>
      <c r="AA97" s="8">
        <f t="shared" si="54"/>
        <v>0</v>
      </c>
      <c r="AB97" s="8">
        <f t="shared" si="54"/>
        <v>0</v>
      </c>
      <c r="AC97" s="8">
        <f t="shared" si="54"/>
        <v>0</v>
      </c>
      <c r="AD97" s="8">
        <f t="shared" si="54"/>
        <v>0</v>
      </c>
      <c r="AE97" s="8">
        <f t="shared" si="54"/>
        <v>0</v>
      </c>
      <c r="AF97" s="8">
        <f t="shared" si="54"/>
        <v>0</v>
      </c>
      <c r="AG97" s="8">
        <f t="shared" si="54"/>
        <v>0</v>
      </c>
      <c r="AH97" s="8">
        <f t="shared" si="54"/>
        <v>0</v>
      </c>
      <c r="AI97" s="8">
        <f t="shared" si="54"/>
        <v>0</v>
      </c>
      <c r="AJ97" s="8">
        <f t="shared" si="54"/>
        <v>0</v>
      </c>
      <c r="AK97" s="8">
        <f t="shared" si="54"/>
        <v>0</v>
      </c>
      <c r="AL97" s="8">
        <f t="shared" si="54"/>
        <v>0</v>
      </c>
      <c r="AM97" s="8">
        <f t="shared" si="54"/>
        <v>0</v>
      </c>
      <c r="AN97" s="8">
        <f t="shared" si="54"/>
        <v>0</v>
      </c>
      <c r="AO97" s="8">
        <f t="shared" si="54"/>
        <v>0</v>
      </c>
    </row>
    <row r="98" spans="1:88" hidden="1" outlineLevel="1" x14ac:dyDescent="0.25">
      <c r="B98" s="8">
        <v>28</v>
      </c>
      <c r="C98" s="8" t="s">
        <v>193</v>
      </c>
      <c r="K98" s="8">
        <f t="shared" si="55"/>
        <v>0</v>
      </c>
      <c r="L98" s="8">
        <f t="shared" si="54"/>
        <v>0</v>
      </c>
      <c r="M98" s="8">
        <f t="shared" si="54"/>
        <v>0</v>
      </c>
      <c r="N98" s="8">
        <f t="shared" si="54"/>
        <v>0</v>
      </c>
      <c r="O98" s="8">
        <f t="shared" si="54"/>
        <v>0</v>
      </c>
      <c r="P98" s="8">
        <f t="shared" si="54"/>
        <v>0</v>
      </c>
      <c r="Q98" s="8">
        <f t="shared" si="54"/>
        <v>0</v>
      </c>
      <c r="R98" s="8">
        <f t="shared" si="54"/>
        <v>0</v>
      </c>
      <c r="S98" s="8">
        <f t="shared" si="54"/>
        <v>0</v>
      </c>
      <c r="T98" s="8">
        <f t="shared" si="54"/>
        <v>0</v>
      </c>
      <c r="U98" s="8">
        <f t="shared" si="54"/>
        <v>0</v>
      </c>
      <c r="V98" s="8">
        <f t="shared" si="54"/>
        <v>0</v>
      </c>
      <c r="W98" s="8">
        <f t="shared" si="54"/>
        <v>0</v>
      </c>
      <c r="X98" s="8">
        <f t="shared" si="54"/>
        <v>0</v>
      </c>
      <c r="Y98" s="8">
        <f t="shared" si="54"/>
        <v>0</v>
      </c>
      <c r="Z98" s="8">
        <f t="shared" si="54"/>
        <v>0</v>
      </c>
      <c r="AA98" s="8">
        <f t="shared" si="54"/>
        <v>0</v>
      </c>
      <c r="AB98" s="8">
        <f t="shared" si="54"/>
        <v>0</v>
      </c>
      <c r="AC98" s="8">
        <f t="shared" si="54"/>
        <v>0</v>
      </c>
      <c r="AD98" s="8">
        <f t="shared" si="54"/>
        <v>0</v>
      </c>
      <c r="AE98" s="8">
        <f t="shared" si="54"/>
        <v>0</v>
      </c>
      <c r="AF98" s="8">
        <f t="shared" si="54"/>
        <v>0</v>
      </c>
      <c r="AG98" s="8">
        <f t="shared" si="54"/>
        <v>0</v>
      </c>
      <c r="AH98" s="8">
        <f t="shared" si="54"/>
        <v>0</v>
      </c>
      <c r="AI98" s="8">
        <f t="shared" si="54"/>
        <v>0</v>
      </c>
      <c r="AJ98" s="8">
        <f t="shared" si="54"/>
        <v>0</v>
      </c>
      <c r="AK98" s="8">
        <f t="shared" si="54"/>
        <v>0</v>
      </c>
      <c r="AL98" s="8">
        <f t="shared" si="54"/>
        <v>0</v>
      </c>
      <c r="AM98" s="8">
        <f t="shared" si="54"/>
        <v>0</v>
      </c>
      <c r="AN98" s="8">
        <f t="shared" si="54"/>
        <v>0</v>
      </c>
      <c r="AO98" s="8">
        <f t="shared" si="54"/>
        <v>0</v>
      </c>
    </row>
    <row r="99" spans="1:88" hidden="1" outlineLevel="1" x14ac:dyDescent="0.25">
      <c r="B99" s="8">
        <v>29</v>
      </c>
      <c r="C99" s="8" t="s">
        <v>194</v>
      </c>
      <c r="K99" s="8">
        <f t="shared" si="55"/>
        <v>0</v>
      </c>
      <c r="L99" s="8">
        <f t="shared" si="54"/>
        <v>0</v>
      </c>
      <c r="M99" s="8">
        <f t="shared" si="54"/>
        <v>0</v>
      </c>
      <c r="N99" s="8">
        <f t="shared" si="54"/>
        <v>0</v>
      </c>
      <c r="O99" s="8">
        <f t="shared" si="54"/>
        <v>0</v>
      </c>
      <c r="P99" s="8">
        <f t="shared" si="54"/>
        <v>0</v>
      </c>
      <c r="Q99" s="8">
        <f t="shared" si="54"/>
        <v>0</v>
      </c>
      <c r="R99" s="8">
        <f t="shared" si="54"/>
        <v>0</v>
      </c>
      <c r="S99" s="8">
        <f t="shared" si="54"/>
        <v>0</v>
      </c>
      <c r="T99" s="8">
        <f t="shared" si="54"/>
        <v>0</v>
      </c>
      <c r="U99" s="8">
        <f t="shared" si="54"/>
        <v>0</v>
      </c>
      <c r="V99" s="8">
        <f t="shared" si="54"/>
        <v>0</v>
      </c>
      <c r="W99" s="8">
        <f t="shared" si="54"/>
        <v>0</v>
      </c>
      <c r="X99" s="8">
        <f t="shared" si="54"/>
        <v>0</v>
      </c>
      <c r="Y99" s="8">
        <f t="shared" si="54"/>
        <v>0</v>
      </c>
      <c r="Z99" s="8">
        <f t="shared" si="54"/>
        <v>0</v>
      </c>
      <c r="AA99" s="8">
        <f t="shared" si="54"/>
        <v>0</v>
      </c>
      <c r="AB99" s="8">
        <f t="shared" si="54"/>
        <v>0</v>
      </c>
      <c r="AC99" s="8">
        <f t="shared" si="54"/>
        <v>0</v>
      </c>
      <c r="AD99" s="8">
        <f t="shared" si="54"/>
        <v>0</v>
      </c>
      <c r="AE99" s="8">
        <f t="shared" si="54"/>
        <v>0</v>
      </c>
      <c r="AF99" s="8">
        <f t="shared" si="54"/>
        <v>0</v>
      </c>
      <c r="AG99" s="8">
        <f t="shared" si="54"/>
        <v>0</v>
      </c>
      <c r="AH99" s="8">
        <f t="shared" si="54"/>
        <v>0</v>
      </c>
      <c r="AI99" s="8">
        <f t="shared" si="54"/>
        <v>0</v>
      </c>
      <c r="AJ99" s="8">
        <f t="shared" si="54"/>
        <v>0</v>
      </c>
      <c r="AK99" s="8">
        <f t="shared" si="54"/>
        <v>0</v>
      </c>
      <c r="AL99" s="8">
        <f t="shared" si="54"/>
        <v>0</v>
      </c>
      <c r="AM99" s="8">
        <f t="shared" si="54"/>
        <v>0</v>
      </c>
      <c r="AN99" s="8">
        <f t="shared" si="54"/>
        <v>0</v>
      </c>
      <c r="AO99" s="8">
        <f t="shared" si="54"/>
        <v>0</v>
      </c>
    </row>
    <row r="100" spans="1:88" hidden="1" outlineLevel="1" x14ac:dyDescent="0.25">
      <c r="B100" s="8">
        <v>30</v>
      </c>
      <c r="C100" s="8" t="s">
        <v>195</v>
      </c>
      <c r="K100" s="8">
        <f t="shared" si="55"/>
        <v>0</v>
      </c>
      <c r="L100" s="8">
        <f t="shared" si="54"/>
        <v>0</v>
      </c>
      <c r="M100" s="8">
        <f t="shared" si="54"/>
        <v>0</v>
      </c>
      <c r="N100" s="8">
        <f t="shared" si="54"/>
        <v>0</v>
      </c>
      <c r="O100" s="8">
        <f t="shared" si="54"/>
        <v>0</v>
      </c>
      <c r="P100" s="8">
        <f t="shared" si="54"/>
        <v>0</v>
      </c>
      <c r="Q100" s="8">
        <f t="shared" si="54"/>
        <v>0</v>
      </c>
      <c r="R100" s="8">
        <f t="shared" si="54"/>
        <v>0</v>
      </c>
      <c r="S100" s="8">
        <f t="shared" si="54"/>
        <v>0</v>
      </c>
      <c r="T100" s="8">
        <f t="shared" si="54"/>
        <v>0</v>
      </c>
      <c r="U100" s="8">
        <f t="shared" si="54"/>
        <v>0</v>
      </c>
      <c r="V100" s="8">
        <f t="shared" si="54"/>
        <v>0</v>
      </c>
      <c r="W100" s="8">
        <f t="shared" si="54"/>
        <v>0</v>
      </c>
      <c r="X100" s="8">
        <f t="shared" si="54"/>
        <v>0</v>
      </c>
      <c r="Y100" s="8">
        <f t="shared" si="54"/>
        <v>0</v>
      </c>
      <c r="Z100" s="8">
        <f t="shared" si="54"/>
        <v>0</v>
      </c>
      <c r="AA100" s="8">
        <f t="shared" si="54"/>
        <v>0</v>
      </c>
      <c r="AB100" s="8">
        <f t="shared" si="54"/>
        <v>0</v>
      </c>
      <c r="AC100" s="8">
        <f t="shared" si="54"/>
        <v>0</v>
      </c>
      <c r="AD100" s="8">
        <f t="shared" si="54"/>
        <v>0</v>
      </c>
      <c r="AE100" s="8">
        <f t="shared" si="54"/>
        <v>0</v>
      </c>
      <c r="AF100" s="8">
        <f t="shared" si="54"/>
        <v>0</v>
      </c>
      <c r="AG100" s="8">
        <f t="shared" si="54"/>
        <v>0</v>
      </c>
      <c r="AH100" s="8">
        <f t="shared" si="54"/>
        <v>0</v>
      </c>
      <c r="AI100" s="8">
        <f t="shared" si="54"/>
        <v>0</v>
      </c>
      <c r="AJ100" s="8">
        <f t="shared" si="54"/>
        <v>0</v>
      </c>
      <c r="AK100" s="8">
        <f t="shared" si="54"/>
        <v>0</v>
      </c>
      <c r="AL100" s="8">
        <f t="shared" si="54"/>
        <v>0</v>
      </c>
      <c r="AM100" s="8">
        <f t="shared" si="54"/>
        <v>0</v>
      </c>
      <c r="AN100" s="8">
        <f t="shared" si="54"/>
        <v>0</v>
      </c>
      <c r="AO100" s="8">
        <f t="shared" si="54"/>
        <v>0</v>
      </c>
    </row>
    <row r="101" spans="1:88" hidden="1" outlineLevel="1" x14ac:dyDescent="0.25">
      <c r="B101" s="8">
        <v>31</v>
      </c>
      <c r="C101" s="8" t="s">
        <v>196</v>
      </c>
      <c r="K101" s="8">
        <f t="shared" si="55"/>
        <v>0</v>
      </c>
      <c r="L101" s="8">
        <f t="shared" si="55"/>
        <v>0</v>
      </c>
      <c r="M101" s="8">
        <f t="shared" si="55"/>
        <v>0</v>
      </c>
      <c r="N101" s="8">
        <f t="shared" si="55"/>
        <v>0</v>
      </c>
      <c r="O101" s="8">
        <f t="shared" si="55"/>
        <v>0</v>
      </c>
      <c r="P101" s="8">
        <f t="shared" si="55"/>
        <v>0</v>
      </c>
      <c r="Q101" s="8">
        <f t="shared" si="55"/>
        <v>0</v>
      </c>
      <c r="R101" s="8">
        <f t="shared" si="55"/>
        <v>0</v>
      </c>
      <c r="S101" s="8">
        <f t="shared" si="55"/>
        <v>0</v>
      </c>
      <c r="T101" s="8">
        <f t="shared" si="55"/>
        <v>0</v>
      </c>
      <c r="U101" s="8">
        <f t="shared" si="55"/>
        <v>0</v>
      </c>
      <c r="V101" s="8">
        <f t="shared" si="55"/>
        <v>0</v>
      </c>
      <c r="W101" s="8">
        <f t="shared" si="55"/>
        <v>0</v>
      </c>
      <c r="X101" s="8">
        <f t="shared" si="55"/>
        <v>0</v>
      </c>
      <c r="Y101" s="8">
        <f t="shared" si="55"/>
        <v>0</v>
      </c>
      <c r="Z101" s="8">
        <f t="shared" si="55"/>
        <v>0</v>
      </c>
      <c r="AA101" s="8">
        <f t="shared" ref="AA101:AO101" si="56">COUNTIF(AA$6:AA$28,$C101)</f>
        <v>0</v>
      </c>
      <c r="AB101" s="8">
        <f t="shared" si="56"/>
        <v>0</v>
      </c>
      <c r="AC101" s="8">
        <f t="shared" si="56"/>
        <v>0</v>
      </c>
      <c r="AD101" s="8">
        <f t="shared" si="56"/>
        <v>0</v>
      </c>
      <c r="AE101" s="8">
        <f t="shared" si="56"/>
        <v>0</v>
      </c>
      <c r="AF101" s="8">
        <f t="shared" si="56"/>
        <v>0</v>
      </c>
      <c r="AG101" s="8">
        <f t="shared" si="56"/>
        <v>0</v>
      </c>
      <c r="AH101" s="8">
        <f t="shared" si="56"/>
        <v>0</v>
      </c>
      <c r="AI101" s="8">
        <f t="shared" si="56"/>
        <v>0</v>
      </c>
      <c r="AJ101" s="8">
        <f t="shared" si="56"/>
        <v>0</v>
      </c>
      <c r="AK101" s="8">
        <f t="shared" si="56"/>
        <v>0</v>
      </c>
      <c r="AL101" s="8">
        <f t="shared" si="56"/>
        <v>0</v>
      </c>
      <c r="AM101" s="8">
        <f t="shared" si="56"/>
        <v>0</v>
      </c>
      <c r="AN101" s="8">
        <f t="shared" si="56"/>
        <v>0</v>
      </c>
      <c r="AO101" s="8">
        <f t="shared" si="56"/>
        <v>0</v>
      </c>
    </row>
    <row r="102" spans="1:88" ht="16.8" collapsed="1" thickBot="1" x14ac:dyDescent="0.3">
      <c r="O102" s="8" t="s">
        <v>360</v>
      </c>
      <c r="AJ102" s="8" t="s">
        <v>360</v>
      </c>
    </row>
    <row r="103" spans="1:88" ht="19.350000000000001" customHeight="1" thickBot="1" x14ac:dyDescent="0.3">
      <c r="D103" s="31" t="str">
        <f t="shared" ref="D103:AO103" si="57">TEXT(WEEKDAY(D104,1),"ddd")</f>
        <v>Mon</v>
      </c>
      <c r="E103" s="32" t="str">
        <f t="shared" si="57"/>
        <v>Tue</v>
      </c>
      <c r="F103" s="32" t="str">
        <f t="shared" si="57"/>
        <v>Wed</v>
      </c>
      <c r="G103" s="32" t="str">
        <f t="shared" si="57"/>
        <v>Thu</v>
      </c>
      <c r="H103" s="33" t="str">
        <f t="shared" si="57"/>
        <v>Fri</v>
      </c>
      <c r="I103" s="32"/>
      <c r="J103" s="32"/>
      <c r="K103" s="28" t="str">
        <f t="shared" si="57"/>
        <v>Sat</v>
      </c>
      <c r="L103" s="29" t="str">
        <f t="shared" si="57"/>
        <v>Sun</v>
      </c>
      <c r="M103" s="29" t="str">
        <f t="shared" si="57"/>
        <v>Mon</v>
      </c>
      <c r="N103" s="29" t="str">
        <f t="shared" si="57"/>
        <v>Tue</v>
      </c>
      <c r="O103" s="29" t="str">
        <f t="shared" si="57"/>
        <v>Wed</v>
      </c>
      <c r="P103" s="29" t="str">
        <f t="shared" si="57"/>
        <v>Thu</v>
      </c>
      <c r="Q103" s="29" t="str">
        <f t="shared" si="57"/>
        <v>Fri</v>
      </c>
      <c r="R103" s="29" t="str">
        <f t="shared" si="57"/>
        <v>Sat</v>
      </c>
      <c r="S103" s="29" t="str">
        <f t="shared" si="57"/>
        <v>Sun</v>
      </c>
      <c r="T103" s="29" t="str">
        <f t="shared" si="57"/>
        <v>Mon</v>
      </c>
      <c r="U103" s="24" t="str">
        <f t="shared" si="57"/>
        <v>Tue</v>
      </c>
      <c r="V103" s="29" t="str">
        <f t="shared" si="57"/>
        <v>Wed</v>
      </c>
      <c r="W103" s="29" t="str">
        <f t="shared" si="57"/>
        <v>Thu</v>
      </c>
      <c r="X103" s="29" t="str">
        <f t="shared" si="57"/>
        <v>Fri</v>
      </c>
      <c r="Y103" s="29" t="str">
        <f t="shared" si="57"/>
        <v>Sat</v>
      </c>
      <c r="Z103" s="29" t="str">
        <f t="shared" si="57"/>
        <v>Sun</v>
      </c>
      <c r="AA103" s="29" t="str">
        <f t="shared" si="57"/>
        <v>Mon</v>
      </c>
      <c r="AB103" s="29" t="str">
        <f t="shared" si="57"/>
        <v>Tue</v>
      </c>
      <c r="AC103" s="29" t="str">
        <f t="shared" si="57"/>
        <v>Wed</v>
      </c>
      <c r="AD103" s="108" t="str">
        <f t="shared" si="57"/>
        <v>Thu</v>
      </c>
      <c r="AE103" s="29" t="str">
        <f t="shared" si="57"/>
        <v>Fri</v>
      </c>
      <c r="AF103" s="29" t="str">
        <f t="shared" si="57"/>
        <v>Sat</v>
      </c>
      <c r="AG103" s="79" t="str">
        <f t="shared" si="57"/>
        <v>Sun</v>
      </c>
      <c r="AH103" s="24" t="str">
        <f t="shared" si="57"/>
        <v>Mon</v>
      </c>
      <c r="AI103" s="29" t="str">
        <f t="shared" si="57"/>
        <v>Tue</v>
      </c>
      <c r="AJ103" s="29" t="str">
        <f t="shared" si="57"/>
        <v>Wed</v>
      </c>
      <c r="AK103" s="29" t="str">
        <f t="shared" si="57"/>
        <v>Thu</v>
      </c>
      <c r="AL103" s="29" t="str">
        <f t="shared" si="57"/>
        <v>Fri</v>
      </c>
      <c r="AM103" s="29" t="str">
        <f t="shared" si="57"/>
        <v>Sat</v>
      </c>
      <c r="AN103" s="29" t="str">
        <f t="shared" si="57"/>
        <v>Sun</v>
      </c>
      <c r="AO103" s="30" t="str">
        <f t="shared" si="57"/>
        <v>Mon</v>
      </c>
      <c r="AP103" s="326" t="s">
        <v>3</v>
      </c>
      <c r="AQ103" s="328" t="s">
        <v>4</v>
      </c>
      <c r="AR103" s="330" t="s">
        <v>5</v>
      </c>
    </row>
    <row r="104" spans="1:88" ht="23.1" customHeight="1" thickBot="1" x14ac:dyDescent="0.3">
      <c r="A104" s="60" t="s">
        <v>70</v>
      </c>
      <c r="B104" s="60" t="s">
        <v>70</v>
      </c>
      <c r="C104" s="225"/>
      <c r="D104" s="27">
        <f t="shared" ref="D104:G104" si="58">E104-1</f>
        <v>45712</v>
      </c>
      <c r="E104" s="27">
        <f t="shared" si="58"/>
        <v>45713</v>
      </c>
      <c r="F104" s="27">
        <f t="shared" si="58"/>
        <v>45714</v>
      </c>
      <c r="G104" s="27">
        <f t="shared" si="58"/>
        <v>45715</v>
      </c>
      <c r="H104" s="132">
        <f>K104-1</f>
        <v>45716</v>
      </c>
      <c r="I104" s="27"/>
      <c r="J104" s="27"/>
      <c r="K104" s="19">
        <f t="shared" ref="K104:T104" si="59">K5</f>
        <v>45717</v>
      </c>
      <c r="L104" s="20">
        <f t="shared" si="59"/>
        <v>45718</v>
      </c>
      <c r="M104" s="20">
        <f t="shared" si="59"/>
        <v>45719</v>
      </c>
      <c r="N104" s="20">
        <f t="shared" si="59"/>
        <v>45720</v>
      </c>
      <c r="O104" s="20">
        <f t="shared" si="59"/>
        <v>45721</v>
      </c>
      <c r="P104" s="20">
        <f t="shared" si="59"/>
        <v>45722</v>
      </c>
      <c r="Q104" s="20">
        <f t="shared" si="59"/>
        <v>45723</v>
      </c>
      <c r="R104" s="20">
        <f t="shared" si="59"/>
        <v>45724</v>
      </c>
      <c r="S104" s="20">
        <f t="shared" si="59"/>
        <v>45725</v>
      </c>
      <c r="T104" s="20">
        <f t="shared" si="59"/>
        <v>45726</v>
      </c>
      <c r="U104" s="22">
        <f t="shared" ref="U104" si="60">_xlfn.IFS(T104=$B$4,"",T104="","",T104&lt;&gt;$B$4,T104+1)</f>
        <v>45727</v>
      </c>
      <c r="V104" s="20">
        <f t="shared" ref="V104:AC104" si="61">V5</f>
        <v>45728</v>
      </c>
      <c r="W104" s="20">
        <f t="shared" si="61"/>
        <v>45729</v>
      </c>
      <c r="X104" s="20">
        <f t="shared" si="61"/>
        <v>45730</v>
      </c>
      <c r="Y104" s="20">
        <f t="shared" si="61"/>
        <v>45731</v>
      </c>
      <c r="Z104" s="20">
        <f t="shared" si="61"/>
        <v>45732</v>
      </c>
      <c r="AA104" s="20">
        <f t="shared" si="61"/>
        <v>45733</v>
      </c>
      <c r="AB104" s="20">
        <f t="shared" si="61"/>
        <v>45734</v>
      </c>
      <c r="AC104" s="20">
        <f t="shared" si="61"/>
        <v>45735</v>
      </c>
      <c r="AD104" s="109">
        <f t="shared" ref="AD104" si="62">_xlfn.IFS(AC104=$B$4,"",AC104="","",AC104&lt;&gt;$B$4,AC104+1)</f>
        <v>45736</v>
      </c>
      <c r="AE104" s="20">
        <f>AE5</f>
        <v>45737</v>
      </c>
      <c r="AF104" s="20">
        <f>AF5</f>
        <v>45738</v>
      </c>
      <c r="AG104" s="133">
        <f>AG5</f>
        <v>45739</v>
      </c>
      <c r="AH104" s="22">
        <f t="shared" ref="AH104" si="63">_xlfn.IFS(AG104=$B$4,"",AG104="","",AG104&lt;&gt;$B$4,AG104+1)</f>
        <v>45740</v>
      </c>
      <c r="AI104" s="20">
        <f t="shared" ref="AI104:AO104" si="64">AI5</f>
        <v>45741</v>
      </c>
      <c r="AJ104" s="20">
        <f t="shared" si="64"/>
        <v>45742</v>
      </c>
      <c r="AK104" s="20">
        <f t="shared" si="64"/>
        <v>45743</v>
      </c>
      <c r="AL104" s="20">
        <f t="shared" si="64"/>
        <v>45744</v>
      </c>
      <c r="AM104" s="20">
        <f t="shared" si="64"/>
        <v>45745</v>
      </c>
      <c r="AN104" s="20">
        <f t="shared" si="64"/>
        <v>45746</v>
      </c>
      <c r="AO104" s="21">
        <f t="shared" si="64"/>
        <v>45747</v>
      </c>
      <c r="AP104" s="327"/>
      <c r="AQ104" s="329"/>
      <c r="AR104" s="331"/>
      <c r="AT104" s="66">
        <v>6</v>
      </c>
      <c r="AU104" s="66">
        <v>14</v>
      </c>
      <c r="AV104" s="66" t="s">
        <v>6</v>
      </c>
    </row>
    <row r="105" spans="1:88" ht="19.350000000000001" customHeight="1" x14ac:dyDescent="0.25">
      <c r="B105" s="1" t="s">
        <v>151</v>
      </c>
      <c r="C105" s="18" t="s">
        <v>77</v>
      </c>
      <c r="D105" s="35"/>
      <c r="E105" s="35"/>
      <c r="F105" s="35"/>
      <c r="G105" s="35"/>
      <c r="H105" s="36"/>
      <c r="I105" s="35"/>
      <c r="J105" s="117"/>
      <c r="K105" s="163" t="s">
        <v>261</v>
      </c>
      <c r="L105" s="105" t="s">
        <v>261</v>
      </c>
      <c r="M105" s="105">
        <v>14</v>
      </c>
      <c r="N105" s="105">
        <v>14</v>
      </c>
      <c r="O105" s="105" t="s">
        <v>71</v>
      </c>
      <c r="P105" s="105" t="s">
        <v>71</v>
      </c>
      <c r="Q105" s="105" t="s">
        <v>212</v>
      </c>
      <c r="R105" s="105" t="s">
        <v>408</v>
      </c>
      <c r="S105" s="105" t="s">
        <v>284</v>
      </c>
      <c r="T105" s="105">
        <v>14</v>
      </c>
      <c r="U105" s="105">
        <v>14</v>
      </c>
      <c r="V105" s="105" t="s">
        <v>212</v>
      </c>
      <c r="W105" s="105" t="s">
        <v>72</v>
      </c>
      <c r="X105" s="105" t="s">
        <v>284</v>
      </c>
      <c r="Y105" s="105" t="s">
        <v>261</v>
      </c>
      <c r="Z105" s="105">
        <v>13</v>
      </c>
      <c r="AA105" s="105" t="s">
        <v>71</v>
      </c>
      <c r="AB105" s="105" t="s">
        <v>291</v>
      </c>
      <c r="AC105" s="105" t="s">
        <v>72</v>
      </c>
      <c r="AD105" s="105">
        <v>14</v>
      </c>
      <c r="AE105" s="105" t="s">
        <v>284</v>
      </c>
      <c r="AF105" s="105" t="s">
        <v>261</v>
      </c>
      <c r="AG105" s="105">
        <v>6</v>
      </c>
      <c r="AH105" s="105">
        <v>9</v>
      </c>
      <c r="AI105" s="105">
        <v>9</v>
      </c>
      <c r="AJ105" s="105">
        <v>14</v>
      </c>
      <c r="AK105" s="105">
        <v>14</v>
      </c>
      <c r="AL105" s="105" t="s">
        <v>261</v>
      </c>
      <c r="AM105" s="105" t="s">
        <v>262</v>
      </c>
      <c r="AN105" s="105" t="s">
        <v>284</v>
      </c>
      <c r="AO105" s="117">
        <v>9</v>
      </c>
      <c r="AP105" s="9">
        <f t="shared" ref="AP105:AP111" si="65">COUNTIF(K105:AO105,"OFF")</f>
        <v>10</v>
      </c>
      <c r="AQ105" s="10">
        <f t="shared" ref="AQ105:AQ111" si="66">COUNTIF(K105:AN105,"PAID")</f>
        <v>1</v>
      </c>
      <c r="AR105" s="11">
        <f t="shared" ref="AR105:AR111" si="67">COUNTIF(K105:AN105,"PL")</f>
        <v>0</v>
      </c>
      <c r="AS105" s="8" cm="1">
        <f t="array" ref="AS105">MAX(FREQUENCY(COLUMN(BA105:CJ105),(BA105:CJ105&lt;&gt;1)*COLUMN(BA105:CJ105))-1)</f>
        <v>5</v>
      </c>
      <c r="AT105" s="8">
        <f>COUNTIF(K105:AO105,"6"&amp;"*")+COUNTIF(K105:AO105,"6")</f>
        <v>1</v>
      </c>
      <c r="AU105" s="8">
        <f>COUNTIF(K105:AO105,"14"&amp;"*")+COUNTIF(K105:AO105,"14")</f>
        <v>7</v>
      </c>
      <c r="AV105" s="8">
        <f>SUM(AT105:AU105)</f>
        <v>8</v>
      </c>
      <c r="BA105" s="8">
        <f t="shared" ref="BA105:BE114" si="68">IF(COUNTIF(D105,"Off")+COUNTIF(D105,"Paid")+COUNTIF(D105,"Pl")+COUNTIF(D105,"PAID")+COUNTIF(D105,"PL")+COUNTIF(D105,"OFF")+COUNTIF(D105,""),0,1)</f>
        <v>0</v>
      </c>
      <c r="BB105" s="8">
        <f t="shared" si="68"/>
        <v>0</v>
      </c>
      <c r="BC105" s="8">
        <f t="shared" si="68"/>
        <v>0</v>
      </c>
      <c r="BD105" s="8">
        <f t="shared" si="68"/>
        <v>0</v>
      </c>
      <c r="BE105" s="8">
        <f t="shared" si="68"/>
        <v>0</v>
      </c>
      <c r="BF105" s="8">
        <f t="shared" ref="BF105:BU114" si="69">IF(COUNTIF(K105,"Off")+COUNTIF(K105,"Paid")+COUNTIF(K105,"Pl")+COUNTIF(K105,"PAID")+COUNTIF(K105,"PL")+COUNTIF(K105,"OFF")+COUNTIF(K105,""),0,1)</f>
        <v>0</v>
      </c>
      <c r="BG105" s="8">
        <f t="shared" si="69"/>
        <v>0</v>
      </c>
      <c r="BH105" s="8">
        <f t="shared" si="69"/>
        <v>1</v>
      </c>
      <c r="BI105" s="8">
        <f t="shared" si="69"/>
        <v>1</v>
      </c>
      <c r="BJ105" s="8">
        <f t="shared" si="69"/>
        <v>1</v>
      </c>
      <c r="BK105" s="8">
        <f t="shared" si="69"/>
        <v>1</v>
      </c>
      <c r="BL105" s="8">
        <f t="shared" si="69"/>
        <v>1</v>
      </c>
      <c r="BM105" s="8">
        <f t="shared" si="69"/>
        <v>0</v>
      </c>
      <c r="BN105" s="8">
        <f t="shared" si="69"/>
        <v>0</v>
      </c>
      <c r="BO105" s="8">
        <f t="shared" si="69"/>
        <v>1</v>
      </c>
      <c r="BP105" s="8">
        <f t="shared" si="69"/>
        <v>1</v>
      </c>
      <c r="BQ105" s="8">
        <f t="shared" si="69"/>
        <v>1</v>
      </c>
      <c r="BR105" s="8">
        <f t="shared" si="69"/>
        <v>1</v>
      </c>
      <c r="BS105" s="8">
        <f t="shared" si="69"/>
        <v>0</v>
      </c>
      <c r="BT105" s="8">
        <f t="shared" si="69"/>
        <v>0</v>
      </c>
      <c r="BU105" s="8">
        <f t="shared" si="69"/>
        <v>1</v>
      </c>
      <c r="BV105" s="8">
        <f t="shared" ref="BV105:CJ114" si="70">IF(COUNTIF(AA105,"Off")+COUNTIF(AA105,"Paid")+COUNTIF(AA105,"Pl")+COUNTIF(AA105,"PAID")+COUNTIF(AA105,"PL")+COUNTIF(AA105,"OFF")+COUNTIF(AA105,""),0,1)</f>
        <v>1</v>
      </c>
      <c r="BW105" s="8">
        <f t="shared" si="70"/>
        <v>1</v>
      </c>
      <c r="BX105" s="8">
        <f t="shared" si="70"/>
        <v>1</v>
      </c>
      <c r="BY105" s="8">
        <f t="shared" si="70"/>
        <v>1</v>
      </c>
      <c r="BZ105" s="8">
        <f t="shared" si="70"/>
        <v>0</v>
      </c>
      <c r="CA105" s="8">
        <f t="shared" si="70"/>
        <v>0</v>
      </c>
      <c r="CB105" s="8">
        <f t="shared" si="70"/>
        <v>1</v>
      </c>
      <c r="CC105" s="8">
        <f t="shared" si="70"/>
        <v>1</v>
      </c>
      <c r="CD105" s="8">
        <f t="shared" si="70"/>
        <v>1</v>
      </c>
      <c r="CE105" s="8">
        <f t="shared" si="70"/>
        <v>1</v>
      </c>
      <c r="CF105" s="8">
        <f t="shared" si="70"/>
        <v>1</v>
      </c>
      <c r="CG105" s="8">
        <f t="shared" si="70"/>
        <v>0</v>
      </c>
      <c r="CH105" s="8">
        <f t="shared" si="70"/>
        <v>0</v>
      </c>
      <c r="CI105" s="8">
        <f t="shared" si="70"/>
        <v>0</v>
      </c>
      <c r="CJ105" s="8">
        <f t="shared" si="70"/>
        <v>1</v>
      </c>
    </row>
    <row r="106" spans="1:88" ht="19.5" customHeight="1" x14ac:dyDescent="0.25">
      <c r="B106" s="1" t="s">
        <v>121</v>
      </c>
      <c r="C106" s="18" t="s">
        <v>33</v>
      </c>
      <c r="D106" s="35"/>
      <c r="E106" s="78"/>
      <c r="F106" s="35"/>
      <c r="G106" s="35"/>
      <c r="H106" s="36"/>
      <c r="I106" s="35"/>
      <c r="J106" s="36"/>
      <c r="K106" s="34">
        <v>14</v>
      </c>
      <c r="L106" s="35" t="s">
        <v>284</v>
      </c>
      <c r="M106" s="35" t="s">
        <v>284</v>
      </c>
      <c r="N106" s="35" t="s">
        <v>71</v>
      </c>
      <c r="O106" s="35">
        <v>14</v>
      </c>
      <c r="P106" s="78">
        <v>13</v>
      </c>
      <c r="Q106" s="78" t="s">
        <v>81</v>
      </c>
      <c r="R106" s="35">
        <v>6</v>
      </c>
      <c r="S106" s="35">
        <v>13</v>
      </c>
      <c r="T106" s="35" t="s">
        <v>261</v>
      </c>
      <c r="U106" s="35" t="s">
        <v>261</v>
      </c>
      <c r="V106" s="78">
        <v>6</v>
      </c>
      <c r="W106" s="35">
        <v>6</v>
      </c>
      <c r="X106" s="35">
        <v>6</v>
      </c>
      <c r="Y106" s="35" t="s">
        <v>261</v>
      </c>
      <c r="Z106" s="35" t="s">
        <v>261</v>
      </c>
      <c r="AA106" s="35">
        <v>9</v>
      </c>
      <c r="AB106" s="152">
        <v>9</v>
      </c>
      <c r="AC106" s="35" t="s">
        <v>261</v>
      </c>
      <c r="AD106" s="35">
        <v>6</v>
      </c>
      <c r="AE106" s="78" t="s">
        <v>292</v>
      </c>
      <c r="AF106" s="35">
        <v>13</v>
      </c>
      <c r="AG106" s="78" t="s">
        <v>291</v>
      </c>
      <c r="AH106" s="35" t="s">
        <v>284</v>
      </c>
      <c r="AI106" s="35" t="s">
        <v>284</v>
      </c>
      <c r="AJ106" s="35">
        <v>9</v>
      </c>
      <c r="AK106" s="35" t="s">
        <v>212</v>
      </c>
      <c r="AL106" s="78" t="s">
        <v>291</v>
      </c>
      <c r="AM106" s="35" t="s">
        <v>291</v>
      </c>
      <c r="AN106" s="35">
        <v>14</v>
      </c>
      <c r="AO106" s="36" t="s">
        <v>284</v>
      </c>
      <c r="AP106" s="9">
        <f t="shared" si="65"/>
        <v>10</v>
      </c>
      <c r="AQ106" s="10">
        <f t="shared" si="66"/>
        <v>1</v>
      </c>
      <c r="AR106" s="11">
        <f t="shared" si="67"/>
        <v>0</v>
      </c>
      <c r="AS106" s="8" cm="1">
        <f t="array" ref="AS106">MAX(FREQUENCY(COLUMN(BA106:CJ106),(BA106:CJ106&lt;&gt;1)*COLUMN(BA106:CJ106))-1)</f>
        <v>5</v>
      </c>
      <c r="AT106" s="8">
        <f t="shared" ref="AT106:AT111" si="71">COUNTIF(K106:AO106,"6"&amp;"*")+COUNTIF(K106:AO106,"6")</f>
        <v>5</v>
      </c>
      <c r="AU106" s="8">
        <f t="shared" ref="AU106:AU111" si="72">COUNTIF(K106:AO106,"14"&amp;"*")+COUNTIF(K106:AO106,"14")</f>
        <v>3</v>
      </c>
      <c r="AV106" s="8">
        <f t="shared" ref="AV106:AV112" si="73">SUM(AT106:AU106)</f>
        <v>8</v>
      </c>
      <c r="BA106" s="8">
        <f t="shared" si="68"/>
        <v>0</v>
      </c>
      <c r="BB106" s="8">
        <f t="shared" si="68"/>
        <v>0</v>
      </c>
      <c r="BC106" s="8">
        <f t="shared" si="68"/>
        <v>0</v>
      </c>
      <c r="BD106" s="8">
        <f t="shared" si="68"/>
        <v>0</v>
      </c>
      <c r="BE106" s="8">
        <f t="shared" si="68"/>
        <v>0</v>
      </c>
      <c r="BF106" s="8">
        <f t="shared" si="69"/>
        <v>1</v>
      </c>
      <c r="BG106" s="8">
        <f t="shared" si="69"/>
        <v>0</v>
      </c>
      <c r="BH106" s="8">
        <f t="shared" si="69"/>
        <v>0</v>
      </c>
      <c r="BI106" s="8">
        <f t="shared" si="69"/>
        <v>1</v>
      </c>
      <c r="BJ106" s="8">
        <f t="shared" si="69"/>
        <v>1</v>
      </c>
      <c r="BK106" s="8">
        <f t="shared" si="69"/>
        <v>1</v>
      </c>
      <c r="BL106" s="8">
        <f t="shared" si="69"/>
        <v>0</v>
      </c>
      <c r="BM106" s="8">
        <f t="shared" si="69"/>
        <v>1</v>
      </c>
      <c r="BN106" s="8">
        <f t="shared" si="69"/>
        <v>1</v>
      </c>
      <c r="BO106" s="8">
        <f t="shared" si="69"/>
        <v>0</v>
      </c>
      <c r="BP106" s="8">
        <f t="shared" si="69"/>
        <v>0</v>
      </c>
      <c r="BQ106" s="8">
        <f t="shared" si="69"/>
        <v>1</v>
      </c>
      <c r="BR106" s="8">
        <f t="shared" si="69"/>
        <v>1</v>
      </c>
      <c r="BS106" s="8">
        <f t="shared" si="69"/>
        <v>1</v>
      </c>
      <c r="BT106" s="8">
        <f t="shared" si="69"/>
        <v>0</v>
      </c>
      <c r="BU106" s="8">
        <f t="shared" si="69"/>
        <v>0</v>
      </c>
      <c r="BV106" s="8">
        <f t="shared" si="70"/>
        <v>1</v>
      </c>
      <c r="BW106" s="8">
        <f t="shared" si="70"/>
        <v>1</v>
      </c>
      <c r="BX106" s="8">
        <f t="shared" si="70"/>
        <v>0</v>
      </c>
      <c r="BY106" s="8">
        <f t="shared" si="70"/>
        <v>1</v>
      </c>
      <c r="BZ106" s="8">
        <f t="shared" si="70"/>
        <v>1</v>
      </c>
      <c r="CA106" s="8">
        <f t="shared" si="70"/>
        <v>1</v>
      </c>
      <c r="CB106" s="8">
        <f t="shared" si="70"/>
        <v>1</v>
      </c>
      <c r="CC106" s="8">
        <f t="shared" si="70"/>
        <v>0</v>
      </c>
      <c r="CD106" s="8">
        <f t="shared" si="70"/>
        <v>0</v>
      </c>
      <c r="CE106" s="8">
        <f t="shared" si="70"/>
        <v>1</v>
      </c>
      <c r="CF106" s="8">
        <f t="shared" si="70"/>
        <v>1</v>
      </c>
      <c r="CG106" s="8">
        <f t="shared" si="70"/>
        <v>1</v>
      </c>
      <c r="CH106" s="8">
        <f t="shared" si="70"/>
        <v>1</v>
      </c>
      <c r="CI106" s="8">
        <f t="shared" si="70"/>
        <v>1</v>
      </c>
      <c r="CJ106" s="8">
        <f t="shared" si="70"/>
        <v>0</v>
      </c>
    </row>
    <row r="107" spans="1:88" ht="19.5" customHeight="1" x14ac:dyDescent="0.25">
      <c r="B107" s="1" t="s">
        <v>152</v>
      </c>
      <c r="C107" s="18" t="s">
        <v>39</v>
      </c>
      <c r="D107" s="35"/>
      <c r="E107" s="35"/>
      <c r="F107" s="78"/>
      <c r="G107" s="78"/>
      <c r="H107" s="78"/>
      <c r="I107" s="34"/>
      <c r="J107" s="36"/>
      <c r="K107" s="34">
        <v>13</v>
      </c>
      <c r="L107" s="35">
        <v>13</v>
      </c>
      <c r="M107" s="35">
        <v>13</v>
      </c>
      <c r="N107" s="78" t="s">
        <v>284</v>
      </c>
      <c r="O107" s="35">
        <v>9</v>
      </c>
      <c r="P107" s="78">
        <v>14</v>
      </c>
      <c r="Q107" s="78" t="s">
        <v>261</v>
      </c>
      <c r="R107" s="35" t="s">
        <v>284</v>
      </c>
      <c r="S107" s="35">
        <v>6</v>
      </c>
      <c r="T107" s="35" t="s">
        <v>72</v>
      </c>
      <c r="U107" s="35" t="s">
        <v>119</v>
      </c>
      <c r="V107" s="35" t="s">
        <v>284</v>
      </c>
      <c r="W107" s="35" t="s">
        <v>284</v>
      </c>
      <c r="X107" s="35">
        <v>9</v>
      </c>
      <c r="Y107" s="35">
        <v>13</v>
      </c>
      <c r="Z107" s="35">
        <v>14</v>
      </c>
      <c r="AA107" s="78" t="s">
        <v>284</v>
      </c>
      <c r="AB107" s="78" t="s">
        <v>284</v>
      </c>
      <c r="AC107" s="35">
        <v>14</v>
      </c>
      <c r="AD107" s="78" t="s">
        <v>292</v>
      </c>
      <c r="AE107" s="35">
        <v>14</v>
      </c>
      <c r="AF107" s="35" t="s">
        <v>262</v>
      </c>
      <c r="AG107" s="78" t="s">
        <v>262</v>
      </c>
      <c r="AH107" s="78">
        <v>14</v>
      </c>
      <c r="AI107" s="35">
        <v>14</v>
      </c>
      <c r="AJ107" s="78" t="s">
        <v>292</v>
      </c>
      <c r="AK107" s="35" t="s">
        <v>284</v>
      </c>
      <c r="AL107" s="35" t="s">
        <v>284</v>
      </c>
      <c r="AM107" s="78">
        <v>14</v>
      </c>
      <c r="AN107" s="78">
        <v>13</v>
      </c>
      <c r="AO107" s="78" t="s">
        <v>291</v>
      </c>
      <c r="AP107" s="9">
        <f t="shared" si="65"/>
        <v>10</v>
      </c>
      <c r="AQ107" s="10">
        <f t="shared" si="66"/>
        <v>2</v>
      </c>
      <c r="AR107" s="11">
        <f t="shared" si="67"/>
        <v>0</v>
      </c>
      <c r="AS107" s="8" cm="1">
        <f t="array" ref="AS107">MAX(FREQUENCY(COLUMN(BA107:CJ107),(BA107:CJ107&lt;&gt;1)*COLUMN(BA107:CJ107))-1)</f>
        <v>3</v>
      </c>
      <c r="AT107" s="8">
        <f t="shared" si="71"/>
        <v>1</v>
      </c>
      <c r="AU107" s="8">
        <f t="shared" si="72"/>
        <v>7</v>
      </c>
      <c r="AV107" s="8">
        <f t="shared" si="73"/>
        <v>8</v>
      </c>
      <c r="BA107" s="8">
        <f t="shared" si="68"/>
        <v>0</v>
      </c>
      <c r="BB107" s="8">
        <f t="shared" si="68"/>
        <v>0</v>
      </c>
      <c r="BC107" s="8">
        <f t="shared" si="68"/>
        <v>0</v>
      </c>
      <c r="BD107" s="8">
        <f t="shared" si="68"/>
        <v>0</v>
      </c>
      <c r="BE107" s="8">
        <f t="shared" si="68"/>
        <v>0</v>
      </c>
      <c r="BF107" s="8">
        <f t="shared" si="69"/>
        <v>1</v>
      </c>
      <c r="BG107" s="8">
        <f t="shared" si="69"/>
        <v>1</v>
      </c>
      <c r="BH107" s="8">
        <f t="shared" si="69"/>
        <v>1</v>
      </c>
      <c r="BI107" s="8">
        <f t="shared" si="69"/>
        <v>0</v>
      </c>
      <c r="BJ107" s="8">
        <f t="shared" si="69"/>
        <v>1</v>
      </c>
      <c r="BK107" s="8">
        <f t="shared" si="69"/>
        <v>1</v>
      </c>
      <c r="BL107" s="8">
        <f t="shared" si="69"/>
        <v>0</v>
      </c>
      <c r="BM107" s="8">
        <f t="shared" si="69"/>
        <v>0</v>
      </c>
      <c r="BN107" s="8">
        <f t="shared" si="69"/>
        <v>1</v>
      </c>
      <c r="BO107" s="8">
        <f t="shared" si="69"/>
        <v>1</v>
      </c>
      <c r="BP107" s="8">
        <f t="shared" si="69"/>
        <v>0</v>
      </c>
      <c r="BQ107" s="8">
        <f t="shared" si="69"/>
        <v>0</v>
      </c>
      <c r="BR107" s="8">
        <f t="shared" si="69"/>
        <v>0</v>
      </c>
      <c r="BS107" s="8">
        <f t="shared" si="69"/>
        <v>1</v>
      </c>
      <c r="BT107" s="8">
        <f t="shared" si="69"/>
        <v>1</v>
      </c>
      <c r="BU107" s="8">
        <f t="shared" si="69"/>
        <v>1</v>
      </c>
      <c r="BV107" s="8">
        <f t="shared" si="70"/>
        <v>0</v>
      </c>
      <c r="BW107" s="8">
        <f t="shared" si="70"/>
        <v>0</v>
      </c>
      <c r="BX107" s="8">
        <f t="shared" si="70"/>
        <v>1</v>
      </c>
      <c r="BY107" s="8">
        <f t="shared" si="70"/>
        <v>1</v>
      </c>
      <c r="BZ107" s="8">
        <f t="shared" si="70"/>
        <v>1</v>
      </c>
      <c r="CA107" s="8">
        <f t="shared" si="70"/>
        <v>0</v>
      </c>
      <c r="CB107" s="8">
        <f t="shared" si="70"/>
        <v>0</v>
      </c>
      <c r="CC107" s="8">
        <f t="shared" si="70"/>
        <v>1</v>
      </c>
      <c r="CD107" s="8">
        <f t="shared" si="70"/>
        <v>1</v>
      </c>
      <c r="CE107" s="8">
        <f t="shared" si="70"/>
        <v>1</v>
      </c>
      <c r="CF107" s="8">
        <f t="shared" si="70"/>
        <v>0</v>
      </c>
      <c r="CG107" s="8">
        <f t="shared" si="70"/>
        <v>0</v>
      </c>
      <c r="CH107" s="8">
        <f t="shared" si="70"/>
        <v>1</v>
      </c>
      <c r="CI107" s="8">
        <f t="shared" si="70"/>
        <v>1</v>
      </c>
      <c r="CJ107" s="8">
        <f t="shared" si="70"/>
        <v>1</v>
      </c>
    </row>
    <row r="108" spans="1:88" ht="19.5" customHeight="1" x14ac:dyDescent="0.25">
      <c r="B108" s="3" t="s">
        <v>37</v>
      </c>
      <c r="C108" s="2" t="s">
        <v>38</v>
      </c>
      <c r="D108" s="78"/>
      <c r="E108" s="35"/>
      <c r="F108" s="35"/>
      <c r="G108" s="35"/>
      <c r="H108" s="78"/>
      <c r="I108" s="34"/>
      <c r="J108" s="36"/>
      <c r="K108" s="205" t="s">
        <v>370</v>
      </c>
      <c r="L108" s="35">
        <v>14</v>
      </c>
      <c r="M108" s="35" t="s">
        <v>284</v>
      </c>
      <c r="N108" s="35" t="s">
        <v>284</v>
      </c>
      <c r="O108" s="35">
        <v>9</v>
      </c>
      <c r="P108" s="78">
        <v>9</v>
      </c>
      <c r="Q108" s="78" t="s">
        <v>72</v>
      </c>
      <c r="R108" s="78">
        <v>14</v>
      </c>
      <c r="S108" s="78" t="s">
        <v>284</v>
      </c>
      <c r="T108" s="35" t="s">
        <v>284</v>
      </c>
      <c r="U108" s="35" t="s">
        <v>72</v>
      </c>
      <c r="V108" s="35" t="s">
        <v>72</v>
      </c>
      <c r="W108" s="35" t="s">
        <v>71</v>
      </c>
      <c r="X108" s="192">
        <v>13</v>
      </c>
      <c r="Y108" s="78">
        <v>14</v>
      </c>
      <c r="Z108" s="35" t="s">
        <v>284</v>
      </c>
      <c r="AA108" s="35" t="s">
        <v>284</v>
      </c>
      <c r="AB108" s="35">
        <v>14</v>
      </c>
      <c r="AC108" s="194" t="s">
        <v>366</v>
      </c>
      <c r="AD108" s="35" t="s">
        <v>284</v>
      </c>
      <c r="AE108" s="35" t="s">
        <v>284</v>
      </c>
      <c r="AF108" s="35">
        <v>14</v>
      </c>
      <c r="AG108" s="78" t="s">
        <v>292</v>
      </c>
      <c r="AH108" s="35" t="s">
        <v>292</v>
      </c>
      <c r="AI108" s="78" t="s">
        <v>292</v>
      </c>
      <c r="AJ108" s="78">
        <v>10</v>
      </c>
      <c r="AK108" s="78" t="s">
        <v>284</v>
      </c>
      <c r="AL108" s="35" t="s">
        <v>284</v>
      </c>
      <c r="AM108" s="35">
        <v>6</v>
      </c>
      <c r="AN108" s="35">
        <v>6</v>
      </c>
      <c r="AO108" s="78" t="s">
        <v>292</v>
      </c>
      <c r="AP108" s="9">
        <f t="shared" si="65"/>
        <v>10</v>
      </c>
      <c r="AQ108" s="10">
        <f t="shared" si="66"/>
        <v>0</v>
      </c>
      <c r="AR108" s="11">
        <f t="shared" si="67"/>
        <v>0</v>
      </c>
      <c r="AS108" s="8" cm="1">
        <f t="array" ref="AS108">MAX(FREQUENCY(COLUMN(BA108:CJ108),(BA108:CJ108&lt;&gt;1)*COLUMN(BA108:CJ108))-1)</f>
        <v>5</v>
      </c>
      <c r="AT108" s="8">
        <f t="shared" si="71"/>
        <v>2</v>
      </c>
      <c r="AU108" s="8">
        <f t="shared" si="72"/>
        <v>5</v>
      </c>
      <c r="AV108" s="8">
        <f t="shared" si="73"/>
        <v>7</v>
      </c>
      <c r="BA108" s="8">
        <f t="shared" si="68"/>
        <v>0</v>
      </c>
      <c r="BB108" s="8">
        <f t="shared" si="68"/>
        <v>0</v>
      </c>
      <c r="BC108" s="8">
        <f t="shared" si="68"/>
        <v>0</v>
      </c>
      <c r="BD108" s="8">
        <f t="shared" si="68"/>
        <v>0</v>
      </c>
      <c r="BE108" s="8">
        <f t="shared" si="68"/>
        <v>0</v>
      </c>
      <c r="BF108" s="8">
        <f t="shared" si="69"/>
        <v>1</v>
      </c>
      <c r="BG108" s="8">
        <f t="shared" si="69"/>
        <v>1</v>
      </c>
      <c r="BH108" s="8">
        <f t="shared" si="69"/>
        <v>0</v>
      </c>
      <c r="BI108" s="8">
        <f t="shared" si="69"/>
        <v>0</v>
      </c>
      <c r="BJ108" s="8">
        <f t="shared" si="69"/>
        <v>1</v>
      </c>
      <c r="BK108" s="8">
        <f t="shared" si="69"/>
        <v>1</v>
      </c>
      <c r="BL108" s="8">
        <f t="shared" si="69"/>
        <v>1</v>
      </c>
      <c r="BM108" s="8">
        <f t="shared" si="69"/>
        <v>1</v>
      </c>
      <c r="BN108" s="8">
        <f t="shared" si="69"/>
        <v>0</v>
      </c>
      <c r="BO108" s="8">
        <f t="shared" si="69"/>
        <v>0</v>
      </c>
      <c r="BP108" s="8">
        <f t="shared" si="69"/>
        <v>1</v>
      </c>
      <c r="BQ108" s="8">
        <f t="shared" si="69"/>
        <v>1</v>
      </c>
      <c r="BR108" s="8">
        <f t="shared" si="69"/>
        <v>1</v>
      </c>
      <c r="BS108" s="8">
        <f t="shared" si="69"/>
        <v>1</v>
      </c>
      <c r="BT108" s="8">
        <f t="shared" si="69"/>
        <v>1</v>
      </c>
      <c r="BU108" s="8">
        <f t="shared" si="69"/>
        <v>0</v>
      </c>
      <c r="BV108" s="8">
        <f t="shared" si="70"/>
        <v>0</v>
      </c>
      <c r="BW108" s="8">
        <f t="shared" si="70"/>
        <v>1</v>
      </c>
      <c r="BX108" s="8">
        <f t="shared" si="70"/>
        <v>1</v>
      </c>
      <c r="BY108" s="8">
        <f t="shared" si="70"/>
        <v>0</v>
      </c>
      <c r="BZ108" s="8">
        <f t="shared" si="70"/>
        <v>0</v>
      </c>
      <c r="CA108" s="8">
        <f t="shared" si="70"/>
        <v>1</v>
      </c>
      <c r="CB108" s="8">
        <f t="shared" si="70"/>
        <v>1</v>
      </c>
      <c r="CC108" s="8">
        <f t="shared" si="70"/>
        <v>1</v>
      </c>
      <c r="CD108" s="8">
        <f t="shared" si="70"/>
        <v>1</v>
      </c>
      <c r="CE108" s="8">
        <f t="shared" si="70"/>
        <v>1</v>
      </c>
      <c r="CF108" s="8">
        <f t="shared" si="70"/>
        <v>0</v>
      </c>
      <c r="CG108" s="8">
        <f t="shared" si="70"/>
        <v>0</v>
      </c>
      <c r="CH108" s="8">
        <f t="shared" si="70"/>
        <v>1</v>
      </c>
      <c r="CI108" s="8">
        <f t="shared" si="70"/>
        <v>1</v>
      </c>
      <c r="CJ108" s="8">
        <f t="shared" si="70"/>
        <v>1</v>
      </c>
    </row>
    <row r="109" spans="1:88" ht="19.5" customHeight="1" x14ac:dyDescent="0.25">
      <c r="B109" s="1" t="s">
        <v>165</v>
      </c>
      <c r="C109" s="18" t="s">
        <v>34</v>
      </c>
      <c r="D109" s="35"/>
      <c r="E109" s="78"/>
      <c r="F109" s="78"/>
      <c r="G109" s="35"/>
      <c r="H109" s="35"/>
      <c r="I109" s="34"/>
      <c r="J109" s="36"/>
      <c r="K109" s="34">
        <v>6</v>
      </c>
      <c r="L109" s="35">
        <v>6</v>
      </c>
      <c r="M109" s="35">
        <v>6</v>
      </c>
      <c r="N109" s="35" t="s">
        <v>284</v>
      </c>
      <c r="O109" s="35" t="s">
        <v>72</v>
      </c>
      <c r="P109" s="35" t="s">
        <v>72</v>
      </c>
      <c r="Q109" s="78" t="s">
        <v>71</v>
      </c>
      <c r="R109" s="35">
        <v>13</v>
      </c>
      <c r="S109" s="35">
        <v>14</v>
      </c>
      <c r="T109" s="78" t="s">
        <v>284</v>
      </c>
      <c r="U109" s="78" t="s">
        <v>284</v>
      </c>
      <c r="V109" s="35" t="s">
        <v>71</v>
      </c>
      <c r="W109" s="35" t="s">
        <v>5</v>
      </c>
      <c r="X109" s="78" t="s">
        <v>284</v>
      </c>
      <c r="Y109" s="192">
        <v>6</v>
      </c>
      <c r="Z109" s="78">
        <v>6</v>
      </c>
      <c r="AA109" s="35" t="s">
        <v>292</v>
      </c>
      <c r="AB109" s="35" t="s">
        <v>284</v>
      </c>
      <c r="AC109" s="35">
        <v>9</v>
      </c>
      <c r="AD109" s="78" t="s">
        <v>284</v>
      </c>
      <c r="AE109" s="78" t="s">
        <v>284</v>
      </c>
      <c r="AF109" s="35">
        <v>6</v>
      </c>
      <c r="AG109" s="35">
        <v>14</v>
      </c>
      <c r="AH109" s="35" t="s">
        <v>262</v>
      </c>
      <c r="AI109" s="35" t="s">
        <v>284</v>
      </c>
      <c r="AJ109" s="35">
        <v>9</v>
      </c>
      <c r="AK109" s="78" t="s">
        <v>292</v>
      </c>
      <c r="AL109" s="78" t="s">
        <v>292</v>
      </c>
      <c r="AM109" s="78" t="s">
        <v>292</v>
      </c>
      <c r="AN109" s="35" t="s">
        <v>284</v>
      </c>
      <c r="AO109" s="36" t="s">
        <v>284</v>
      </c>
      <c r="AP109" s="9">
        <f t="shared" si="65"/>
        <v>10</v>
      </c>
      <c r="AQ109" s="10">
        <f t="shared" si="66"/>
        <v>1</v>
      </c>
      <c r="AR109" s="11">
        <f t="shared" si="67"/>
        <v>1</v>
      </c>
      <c r="AS109" s="8" cm="1">
        <f t="array" ref="AS109">MAX(FREQUENCY(COLUMN(BA109:CJ109),(BA109:CJ109&lt;&gt;1)*COLUMN(BA109:CJ109))-1)</f>
        <v>5</v>
      </c>
      <c r="AT109" s="8">
        <f t="shared" si="71"/>
        <v>6</v>
      </c>
      <c r="AU109" s="8">
        <f t="shared" si="72"/>
        <v>2</v>
      </c>
      <c r="AV109" s="8">
        <f t="shared" si="73"/>
        <v>8</v>
      </c>
      <c r="BA109" s="8">
        <f t="shared" si="68"/>
        <v>0</v>
      </c>
      <c r="BB109" s="8">
        <f t="shared" si="68"/>
        <v>0</v>
      </c>
      <c r="BC109" s="8">
        <f t="shared" si="68"/>
        <v>0</v>
      </c>
      <c r="BD109" s="8">
        <f t="shared" si="68"/>
        <v>0</v>
      </c>
      <c r="BE109" s="8">
        <f t="shared" si="68"/>
        <v>0</v>
      </c>
      <c r="BF109" s="8">
        <f t="shared" si="69"/>
        <v>1</v>
      </c>
      <c r="BG109" s="8">
        <f t="shared" si="69"/>
        <v>1</v>
      </c>
      <c r="BH109" s="8">
        <f t="shared" si="69"/>
        <v>1</v>
      </c>
      <c r="BI109" s="8">
        <f t="shared" si="69"/>
        <v>0</v>
      </c>
      <c r="BJ109" s="8">
        <f t="shared" si="69"/>
        <v>1</v>
      </c>
      <c r="BK109" s="8">
        <f t="shared" si="69"/>
        <v>1</v>
      </c>
      <c r="BL109" s="8">
        <f t="shared" si="69"/>
        <v>1</v>
      </c>
      <c r="BM109" s="8">
        <f t="shared" si="69"/>
        <v>1</v>
      </c>
      <c r="BN109" s="8">
        <f t="shared" si="69"/>
        <v>1</v>
      </c>
      <c r="BO109" s="8">
        <f t="shared" si="69"/>
        <v>0</v>
      </c>
      <c r="BP109" s="8">
        <f t="shared" si="69"/>
        <v>0</v>
      </c>
      <c r="BQ109" s="8">
        <f t="shared" si="69"/>
        <v>1</v>
      </c>
      <c r="BR109" s="8">
        <f t="shared" si="69"/>
        <v>0</v>
      </c>
      <c r="BS109" s="8">
        <f t="shared" si="69"/>
        <v>0</v>
      </c>
      <c r="BT109" s="8">
        <f t="shared" si="69"/>
        <v>1</v>
      </c>
      <c r="BU109" s="8">
        <f t="shared" si="69"/>
        <v>1</v>
      </c>
      <c r="BV109" s="8">
        <f t="shared" si="70"/>
        <v>1</v>
      </c>
      <c r="BW109" s="8">
        <f t="shared" si="70"/>
        <v>0</v>
      </c>
      <c r="BX109" s="8">
        <f t="shared" si="70"/>
        <v>1</v>
      </c>
      <c r="BY109" s="8">
        <f t="shared" si="70"/>
        <v>0</v>
      </c>
      <c r="BZ109" s="8">
        <f t="shared" si="70"/>
        <v>0</v>
      </c>
      <c r="CA109" s="8">
        <f t="shared" si="70"/>
        <v>1</v>
      </c>
      <c r="CB109" s="8">
        <f t="shared" si="70"/>
        <v>1</v>
      </c>
      <c r="CC109" s="8">
        <f t="shared" si="70"/>
        <v>0</v>
      </c>
      <c r="CD109" s="8">
        <f t="shared" si="70"/>
        <v>0</v>
      </c>
      <c r="CE109" s="8">
        <f t="shared" si="70"/>
        <v>1</v>
      </c>
      <c r="CF109" s="8">
        <f t="shared" si="70"/>
        <v>1</v>
      </c>
      <c r="CG109" s="8">
        <f t="shared" si="70"/>
        <v>1</v>
      </c>
      <c r="CH109" s="8">
        <f t="shared" si="70"/>
        <v>1</v>
      </c>
      <c r="CI109" s="8">
        <f t="shared" si="70"/>
        <v>0</v>
      </c>
      <c r="CJ109" s="8">
        <f t="shared" si="70"/>
        <v>0</v>
      </c>
    </row>
    <row r="110" spans="1:88" ht="19.5" customHeight="1" x14ac:dyDescent="0.25">
      <c r="B110" s="4" t="s">
        <v>166</v>
      </c>
      <c r="C110" s="198" t="s">
        <v>36</v>
      </c>
      <c r="D110" s="199"/>
      <c r="E110" s="38"/>
      <c r="F110" s="38"/>
      <c r="G110" s="38"/>
      <c r="H110" s="39"/>
      <c r="I110" s="38"/>
      <c r="J110" s="39"/>
      <c r="K110" s="37" t="s">
        <v>261</v>
      </c>
      <c r="L110" s="38" t="s">
        <v>261</v>
      </c>
      <c r="M110" s="38">
        <v>8</v>
      </c>
      <c r="N110" s="38" t="s">
        <v>72</v>
      </c>
      <c r="O110" s="38" t="s">
        <v>212</v>
      </c>
      <c r="P110" s="38" t="s">
        <v>212</v>
      </c>
      <c r="Q110" s="38">
        <v>14</v>
      </c>
      <c r="R110" s="38" t="s">
        <v>261</v>
      </c>
      <c r="S110" s="38" t="s">
        <v>284</v>
      </c>
      <c r="T110" s="38" t="s">
        <v>71</v>
      </c>
      <c r="U110" s="38" t="s">
        <v>71</v>
      </c>
      <c r="V110" s="38">
        <v>14</v>
      </c>
      <c r="W110" s="38">
        <v>14</v>
      </c>
      <c r="X110" s="199">
        <v>14</v>
      </c>
      <c r="Y110" s="199" t="s">
        <v>261</v>
      </c>
      <c r="Z110" s="199" t="s">
        <v>284</v>
      </c>
      <c r="AA110" s="38">
        <v>14</v>
      </c>
      <c r="AB110" s="38" t="s">
        <v>292</v>
      </c>
      <c r="AC110" s="38" t="s">
        <v>71</v>
      </c>
      <c r="AD110" s="38" t="s">
        <v>71</v>
      </c>
      <c r="AE110" s="38" t="s">
        <v>71</v>
      </c>
      <c r="AF110" s="199" t="s">
        <v>261</v>
      </c>
      <c r="AG110" s="38" t="s">
        <v>284</v>
      </c>
      <c r="AH110" s="38" t="s">
        <v>452</v>
      </c>
      <c r="AI110" s="38" t="s">
        <v>291</v>
      </c>
      <c r="AJ110" s="199" t="s">
        <v>71</v>
      </c>
      <c r="AK110" s="199" t="s">
        <v>291</v>
      </c>
      <c r="AL110" s="38">
        <v>14</v>
      </c>
      <c r="AM110" s="38" t="s">
        <v>261</v>
      </c>
      <c r="AN110" s="38" t="s">
        <v>284</v>
      </c>
      <c r="AO110" s="39">
        <v>14</v>
      </c>
      <c r="AP110" s="9">
        <f t="shared" si="65"/>
        <v>10</v>
      </c>
      <c r="AQ110" s="10">
        <f t="shared" si="66"/>
        <v>0</v>
      </c>
      <c r="AR110" s="11">
        <f t="shared" si="67"/>
        <v>0</v>
      </c>
      <c r="AS110" s="8" cm="1">
        <f t="array" ref="AS110">MAX(FREQUENCY(COLUMN(BA110:CJ110),(BA110:CJ110&lt;&gt;1)*COLUMN(BA110:CJ110))-1)</f>
        <v>5</v>
      </c>
      <c r="AT110" s="8">
        <f t="shared" si="71"/>
        <v>0</v>
      </c>
      <c r="AU110" s="8">
        <f t="shared" si="72"/>
        <v>7</v>
      </c>
      <c r="AV110" s="8">
        <f t="shared" si="73"/>
        <v>7</v>
      </c>
      <c r="BA110" s="8">
        <f t="shared" si="68"/>
        <v>0</v>
      </c>
      <c r="BB110" s="8">
        <f t="shared" si="68"/>
        <v>0</v>
      </c>
      <c r="BC110" s="8">
        <f t="shared" si="68"/>
        <v>0</v>
      </c>
      <c r="BD110" s="8">
        <f t="shared" si="68"/>
        <v>0</v>
      </c>
      <c r="BE110" s="8">
        <f t="shared" si="68"/>
        <v>0</v>
      </c>
      <c r="BF110" s="8">
        <f t="shared" si="69"/>
        <v>0</v>
      </c>
      <c r="BG110" s="8">
        <f t="shared" si="69"/>
        <v>0</v>
      </c>
      <c r="BH110" s="8">
        <f t="shared" si="69"/>
        <v>1</v>
      </c>
      <c r="BI110" s="8">
        <f t="shared" si="69"/>
        <v>1</v>
      </c>
      <c r="BJ110" s="8">
        <f t="shared" si="69"/>
        <v>1</v>
      </c>
      <c r="BK110" s="8">
        <f t="shared" si="69"/>
        <v>1</v>
      </c>
      <c r="BL110" s="8">
        <f t="shared" si="69"/>
        <v>1</v>
      </c>
      <c r="BM110" s="8">
        <f t="shared" si="69"/>
        <v>0</v>
      </c>
      <c r="BN110" s="8">
        <f t="shared" si="69"/>
        <v>0</v>
      </c>
      <c r="BO110" s="8">
        <f t="shared" si="69"/>
        <v>1</v>
      </c>
      <c r="BP110" s="8">
        <f t="shared" si="69"/>
        <v>1</v>
      </c>
      <c r="BQ110" s="8">
        <f t="shared" si="69"/>
        <v>1</v>
      </c>
      <c r="BR110" s="8">
        <f t="shared" si="69"/>
        <v>1</v>
      </c>
      <c r="BS110" s="8">
        <f t="shared" si="69"/>
        <v>1</v>
      </c>
      <c r="BT110" s="8">
        <f t="shared" si="69"/>
        <v>0</v>
      </c>
      <c r="BU110" s="8">
        <f t="shared" si="69"/>
        <v>0</v>
      </c>
      <c r="BV110" s="8">
        <f t="shared" si="70"/>
        <v>1</v>
      </c>
      <c r="BW110" s="8">
        <f t="shared" si="70"/>
        <v>1</v>
      </c>
      <c r="BX110" s="8">
        <f t="shared" si="70"/>
        <v>1</v>
      </c>
      <c r="BY110" s="8">
        <f t="shared" si="70"/>
        <v>1</v>
      </c>
      <c r="BZ110" s="8">
        <f t="shared" si="70"/>
        <v>1</v>
      </c>
      <c r="CA110" s="8">
        <f t="shared" si="70"/>
        <v>0</v>
      </c>
      <c r="CB110" s="8">
        <f t="shared" si="70"/>
        <v>0</v>
      </c>
      <c r="CC110" s="8">
        <f t="shared" si="70"/>
        <v>1</v>
      </c>
      <c r="CD110" s="8">
        <f t="shared" si="70"/>
        <v>1</v>
      </c>
      <c r="CE110" s="8">
        <f t="shared" si="70"/>
        <v>1</v>
      </c>
      <c r="CF110" s="8">
        <f t="shared" si="70"/>
        <v>1</v>
      </c>
      <c r="CG110" s="8">
        <f t="shared" si="70"/>
        <v>1</v>
      </c>
      <c r="CH110" s="8">
        <f t="shared" si="70"/>
        <v>0</v>
      </c>
      <c r="CI110" s="8">
        <f t="shared" si="70"/>
        <v>0</v>
      </c>
      <c r="CJ110" s="8">
        <f t="shared" si="70"/>
        <v>1</v>
      </c>
    </row>
    <row r="111" spans="1:88" ht="19.5" customHeight="1" x14ac:dyDescent="0.25">
      <c r="B111" s="1" t="s">
        <v>167</v>
      </c>
      <c r="C111" s="18" t="s">
        <v>168</v>
      </c>
      <c r="D111" s="35"/>
      <c r="E111" s="35"/>
      <c r="F111" s="35"/>
      <c r="G111" s="78"/>
      <c r="H111" s="172"/>
      <c r="I111" s="35"/>
      <c r="J111" s="36"/>
      <c r="K111" s="34">
        <v>13</v>
      </c>
      <c r="L111" s="35">
        <v>13</v>
      </c>
      <c r="M111" s="35" t="s">
        <v>119</v>
      </c>
      <c r="N111" s="35" t="s">
        <v>284</v>
      </c>
      <c r="O111" s="35">
        <v>13</v>
      </c>
      <c r="P111" s="35">
        <v>13</v>
      </c>
      <c r="Q111" s="35">
        <v>13</v>
      </c>
      <c r="R111" s="35">
        <v>13</v>
      </c>
      <c r="S111" s="35">
        <v>13</v>
      </c>
      <c r="T111" s="35" t="s">
        <v>284</v>
      </c>
      <c r="U111" s="78" t="s">
        <v>284</v>
      </c>
      <c r="V111" s="78">
        <v>9</v>
      </c>
      <c r="W111" s="78">
        <v>13</v>
      </c>
      <c r="X111" s="35">
        <v>13</v>
      </c>
      <c r="Y111" s="35">
        <v>13</v>
      </c>
      <c r="Z111" s="35">
        <v>13</v>
      </c>
      <c r="AA111" s="78" t="s">
        <v>284</v>
      </c>
      <c r="AB111" s="35" t="s">
        <v>284</v>
      </c>
      <c r="AC111" s="35">
        <v>9</v>
      </c>
      <c r="AD111" s="78">
        <v>13</v>
      </c>
      <c r="AE111" s="78">
        <v>13</v>
      </c>
      <c r="AF111" s="192">
        <v>13</v>
      </c>
      <c r="AG111" s="192" t="s">
        <v>284</v>
      </c>
      <c r="AH111" s="35" t="s">
        <v>284</v>
      </c>
      <c r="AI111" s="78" t="s">
        <v>284</v>
      </c>
      <c r="AJ111" s="35">
        <v>13</v>
      </c>
      <c r="AK111" s="35">
        <v>13</v>
      </c>
      <c r="AL111" s="35">
        <v>13</v>
      </c>
      <c r="AM111" s="35">
        <v>13</v>
      </c>
      <c r="AN111" s="78">
        <v>13</v>
      </c>
      <c r="AO111" s="204" t="s">
        <v>284</v>
      </c>
      <c r="AP111" s="9">
        <f t="shared" si="65"/>
        <v>10</v>
      </c>
      <c r="AQ111" s="10">
        <f t="shared" si="66"/>
        <v>0</v>
      </c>
      <c r="AR111" s="11">
        <f t="shared" si="67"/>
        <v>0</v>
      </c>
      <c r="AS111" s="8" cm="1">
        <f t="array" ref="AS111">MAX(FREQUENCY(COLUMN(BA111:CJ111),(BA111:CJ111&lt;&gt;1)*COLUMN(BA111:CJ111))-1)</f>
        <v>5</v>
      </c>
      <c r="AT111" s="8">
        <f t="shared" si="71"/>
        <v>0</v>
      </c>
      <c r="AU111" s="8">
        <f t="shared" si="72"/>
        <v>0</v>
      </c>
      <c r="AV111" s="8">
        <f t="shared" si="73"/>
        <v>0</v>
      </c>
      <c r="BA111" s="8">
        <f t="shared" si="68"/>
        <v>0</v>
      </c>
      <c r="BB111" s="8">
        <f t="shared" si="68"/>
        <v>0</v>
      </c>
      <c r="BC111" s="8">
        <f t="shared" si="68"/>
        <v>0</v>
      </c>
      <c r="BD111" s="8">
        <f t="shared" si="68"/>
        <v>0</v>
      </c>
      <c r="BE111" s="8">
        <f t="shared" si="68"/>
        <v>0</v>
      </c>
      <c r="BF111" s="8">
        <f t="shared" si="69"/>
        <v>1</v>
      </c>
      <c r="BG111" s="8">
        <f t="shared" si="69"/>
        <v>1</v>
      </c>
      <c r="BH111" s="8">
        <f t="shared" si="69"/>
        <v>0</v>
      </c>
      <c r="BI111" s="8">
        <f t="shared" si="69"/>
        <v>0</v>
      </c>
      <c r="BJ111" s="8">
        <f t="shared" si="69"/>
        <v>1</v>
      </c>
      <c r="BK111" s="8">
        <f t="shared" si="69"/>
        <v>1</v>
      </c>
      <c r="BL111" s="8">
        <f t="shared" si="69"/>
        <v>1</v>
      </c>
      <c r="BM111" s="8">
        <f t="shared" si="69"/>
        <v>1</v>
      </c>
      <c r="BN111" s="8">
        <f t="shared" si="69"/>
        <v>1</v>
      </c>
      <c r="BO111" s="8">
        <f t="shared" si="69"/>
        <v>0</v>
      </c>
      <c r="BP111" s="8">
        <f t="shared" si="69"/>
        <v>0</v>
      </c>
      <c r="BQ111" s="8">
        <f t="shared" si="69"/>
        <v>1</v>
      </c>
      <c r="BR111" s="8">
        <f t="shared" si="69"/>
        <v>1</v>
      </c>
      <c r="BS111" s="8">
        <f t="shared" si="69"/>
        <v>1</v>
      </c>
      <c r="BT111" s="8">
        <f t="shared" si="69"/>
        <v>1</v>
      </c>
      <c r="BU111" s="8">
        <f t="shared" si="69"/>
        <v>1</v>
      </c>
      <c r="BV111" s="8">
        <f t="shared" si="70"/>
        <v>0</v>
      </c>
      <c r="BW111" s="8">
        <f t="shared" si="70"/>
        <v>0</v>
      </c>
      <c r="BX111" s="8">
        <f t="shared" si="70"/>
        <v>1</v>
      </c>
      <c r="BY111" s="8">
        <f t="shared" si="70"/>
        <v>1</v>
      </c>
      <c r="BZ111" s="8">
        <f t="shared" si="70"/>
        <v>1</v>
      </c>
      <c r="CA111" s="8">
        <f t="shared" si="70"/>
        <v>1</v>
      </c>
      <c r="CB111" s="8">
        <f t="shared" si="70"/>
        <v>0</v>
      </c>
      <c r="CC111" s="8">
        <f t="shared" si="70"/>
        <v>0</v>
      </c>
      <c r="CD111" s="8">
        <f t="shared" si="70"/>
        <v>0</v>
      </c>
      <c r="CE111" s="8">
        <f t="shared" si="70"/>
        <v>1</v>
      </c>
      <c r="CF111" s="8">
        <f t="shared" si="70"/>
        <v>1</v>
      </c>
      <c r="CG111" s="8">
        <f t="shared" si="70"/>
        <v>1</v>
      </c>
      <c r="CH111" s="8">
        <f t="shared" si="70"/>
        <v>1</v>
      </c>
      <c r="CI111" s="8">
        <f t="shared" si="70"/>
        <v>1</v>
      </c>
      <c r="CJ111" s="8">
        <f t="shared" si="70"/>
        <v>0</v>
      </c>
    </row>
    <row r="112" spans="1:88" ht="19.5" hidden="1" customHeight="1" x14ac:dyDescent="0.25">
      <c r="B112" s="70" t="s">
        <v>74</v>
      </c>
      <c r="C112" s="101" t="s">
        <v>153</v>
      </c>
      <c r="D112" s="68"/>
      <c r="E112" s="68"/>
      <c r="F112" s="68"/>
      <c r="G112" s="68"/>
      <c r="H112" s="69"/>
      <c r="I112" s="68"/>
      <c r="J112" s="69"/>
      <c r="K112" s="67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120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9"/>
      <c r="AP112" s="121">
        <f>COUNTIF(K112:AO112,"OFF")</f>
        <v>0</v>
      </c>
      <c r="AQ112" s="122">
        <f>COUNTIF(K112:AN112,"PAID")</f>
        <v>0</v>
      </c>
      <c r="AR112" s="107">
        <f>COUNTIF(K112:AN112,"PL")</f>
        <v>0</v>
      </c>
      <c r="AS112" s="8" cm="1">
        <f t="array" ref="AS112">MAX(FREQUENCY(COLUMN(BA112:CJ112),(BA112:CJ112&lt;&gt;1)*COLUMN(BA112:CJ112))-1)</f>
        <v>0</v>
      </c>
      <c r="AV112" s="8">
        <f t="shared" si="73"/>
        <v>0</v>
      </c>
      <c r="BA112" s="8">
        <f t="shared" si="68"/>
        <v>0</v>
      </c>
      <c r="BB112" s="8">
        <f t="shared" si="68"/>
        <v>0</v>
      </c>
      <c r="BC112" s="8">
        <f t="shared" si="68"/>
        <v>0</v>
      </c>
      <c r="BD112" s="8">
        <f t="shared" si="68"/>
        <v>0</v>
      </c>
      <c r="BE112" s="8">
        <f t="shared" si="68"/>
        <v>0</v>
      </c>
      <c r="BF112" s="8">
        <f t="shared" si="69"/>
        <v>0</v>
      </c>
      <c r="BG112" s="8">
        <f t="shared" si="69"/>
        <v>0</v>
      </c>
      <c r="BH112" s="8">
        <f t="shared" si="69"/>
        <v>0</v>
      </c>
      <c r="BI112" s="8">
        <f t="shared" si="69"/>
        <v>0</v>
      </c>
      <c r="BJ112" s="8">
        <f t="shared" si="69"/>
        <v>0</v>
      </c>
      <c r="BK112" s="8">
        <f t="shared" si="69"/>
        <v>0</v>
      </c>
      <c r="BL112" s="8">
        <f t="shared" si="69"/>
        <v>0</v>
      </c>
      <c r="BM112" s="8">
        <f t="shared" si="69"/>
        <v>0</v>
      </c>
      <c r="BN112" s="8">
        <f t="shared" si="69"/>
        <v>0</v>
      </c>
      <c r="BO112" s="8">
        <f t="shared" si="69"/>
        <v>0</v>
      </c>
      <c r="BP112" s="8">
        <f t="shared" si="69"/>
        <v>0</v>
      </c>
      <c r="BQ112" s="8">
        <f t="shared" si="69"/>
        <v>0</v>
      </c>
      <c r="BR112" s="8">
        <f t="shared" si="69"/>
        <v>0</v>
      </c>
      <c r="BS112" s="8">
        <f t="shared" si="69"/>
        <v>0</v>
      </c>
      <c r="BT112" s="8">
        <f t="shared" si="69"/>
        <v>0</v>
      </c>
      <c r="BU112" s="8">
        <f t="shared" si="69"/>
        <v>0</v>
      </c>
      <c r="BV112" s="8">
        <f t="shared" si="70"/>
        <v>0</v>
      </c>
      <c r="BW112" s="8">
        <f t="shared" si="70"/>
        <v>0</v>
      </c>
      <c r="BX112" s="8">
        <f t="shared" si="70"/>
        <v>0</v>
      </c>
      <c r="BY112" s="8">
        <f t="shared" si="70"/>
        <v>0</v>
      </c>
      <c r="BZ112" s="8">
        <f t="shared" si="70"/>
        <v>0</v>
      </c>
      <c r="CA112" s="8">
        <f t="shared" si="70"/>
        <v>0</v>
      </c>
      <c r="CB112" s="8">
        <f t="shared" si="70"/>
        <v>0</v>
      </c>
      <c r="CC112" s="8">
        <f t="shared" si="70"/>
        <v>0</v>
      </c>
      <c r="CD112" s="8">
        <f t="shared" si="70"/>
        <v>0</v>
      </c>
      <c r="CE112" s="8">
        <f t="shared" si="70"/>
        <v>0</v>
      </c>
      <c r="CF112" s="8">
        <f t="shared" si="70"/>
        <v>0</v>
      </c>
      <c r="CG112" s="8">
        <f t="shared" si="70"/>
        <v>0</v>
      </c>
      <c r="CH112" s="8">
        <f t="shared" si="70"/>
        <v>0</v>
      </c>
      <c r="CI112" s="8">
        <f t="shared" si="70"/>
        <v>0</v>
      </c>
      <c r="CJ112" s="8">
        <f t="shared" si="70"/>
        <v>0</v>
      </c>
    </row>
    <row r="113" spans="2:88" ht="19.5" customHeight="1" x14ac:dyDescent="0.25">
      <c r="B113" s="58" t="s">
        <v>164</v>
      </c>
      <c r="C113" s="130" t="s">
        <v>73</v>
      </c>
      <c r="D113" s="41">
        <v>8</v>
      </c>
      <c r="E113" s="41">
        <v>8</v>
      </c>
      <c r="F113" s="41">
        <v>8</v>
      </c>
      <c r="G113" s="41">
        <v>8</v>
      </c>
      <c r="H113" s="42">
        <v>8</v>
      </c>
      <c r="I113" s="41"/>
      <c r="J113" s="42"/>
      <c r="K113" s="67" t="s">
        <v>284</v>
      </c>
      <c r="L113" s="68" t="s">
        <v>284</v>
      </c>
      <c r="M113" s="68">
        <v>10</v>
      </c>
      <c r="N113" s="68">
        <v>10</v>
      </c>
      <c r="O113" s="68">
        <v>10</v>
      </c>
      <c r="P113" s="68">
        <v>10</v>
      </c>
      <c r="Q113" s="68">
        <v>10</v>
      </c>
      <c r="R113" s="68" t="s">
        <v>284</v>
      </c>
      <c r="S113" s="68" t="s">
        <v>284</v>
      </c>
      <c r="T113" s="68">
        <v>10</v>
      </c>
      <c r="U113" s="68">
        <v>10</v>
      </c>
      <c r="V113" s="68">
        <v>10</v>
      </c>
      <c r="W113" s="68">
        <v>10</v>
      </c>
      <c r="X113" s="120">
        <v>8</v>
      </c>
      <c r="Y113" s="68" t="s">
        <v>284</v>
      </c>
      <c r="Z113" s="68" t="s">
        <v>284</v>
      </c>
      <c r="AA113" s="68" t="s">
        <v>383</v>
      </c>
      <c r="AB113" s="68" t="s">
        <v>383</v>
      </c>
      <c r="AC113" s="68">
        <v>10</v>
      </c>
      <c r="AD113" s="68" t="s">
        <v>284</v>
      </c>
      <c r="AE113" s="68" t="s">
        <v>78</v>
      </c>
      <c r="AF113" s="68" t="s">
        <v>284</v>
      </c>
      <c r="AG113" s="68" t="s">
        <v>284</v>
      </c>
      <c r="AH113" s="68">
        <v>10</v>
      </c>
      <c r="AI113" s="68">
        <v>10</v>
      </c>
      <c r="AJ113" s="68">
        <v>10</v>
      </c>
      <c r="AK113" s="68">
        <v>6</v>
      </c>
      <c r="AL113" s="68">
        <v>6</v>
      </c>
      <c r="AM113" s="41" t="s">
        <v>284</v>
      </c>
      <c r="AN113" s="41" t="s">
        <v>284</v>
      </c>
      <c r="AO113" s="42">
        <v>10</v>
      </c>
      <c r="AP113" s="15">
        <f t="shared" ref="AP113:AP114" si="74">COUNTIF(K113:AO113,"OFF")</f>
        <v>11</v>
      </c>
      <c r="AQ113" s="16">
        <f t="shared" ref="AQ113:AQ114" si="75">COUNTIF(K113:AN113,"PAID")</f>
        <v>1</v>
      </c>
      <c r="AR113" s="17">
        <f t="shared" ref="AR113:AR114" si="76">COUNTIF(K113:AN113,"PL")</f>
        <v>0</v>
      </c>
      <c r="AS113" s="8" cm="1">
        <f t="array" ref="AS113">MAX(FREQUENCY(COLUMN(BA113:CJ113),(BA113:CJ113&lt;&gt;1)*COLUMN(BA113:CJ113))-1)</f>
        <v>5</v>
      </c>
      <c r="BA113" s="8">
        <f t="shared" si="68"/>
        <v>1</v>
      </c>
      <c r="BB113" s="8">
        <f t="shared" si="68"/>
        <v>1</v>
      </c>
      <c r="BC113" s="8">
        <f t="shared" si="68"/>
        <v>1</v>
      </c>
      <c r="BD113" s="8">
        <f t="shared" si="68"/>
        <v>1</v>
      </c>
      <c r="BE113" s="8">
        <f t="shared" si="68"/>
        <v>1</v>
      </c>
      <c r="BF113" s="8">
        <f t="shared" si="69"/>
        <v>0</v>
      </c>
      <c r="BG113" s="8">
        <f t="shared" si="69"/>
        <v>0</v>
      </c>
      <c r="BH113" s="8">
        <f t="shared" si="69"/>
        <v>1</v>
      </c>
      <c r="BI113" s="8">
        <f t="shared" si="69"/>
        <v>1</v>
      </c>
      <c r="BJ113" s="8">
        <f t="shared" si="69"/>
        <v>1</v>
      </c>
      <c r="BK113" s="8">
        <f t="shared" si="69"/>
        <v>1</v>
      </c>
      <c r="BL113" s="8">
        <f t="shared" si="69"/>
        <v>1</v>
      </c>
      <c r="BM113" s="8">
        <f t="shared" si="69"/>
        <v>0</v>
      </c>
      <c r="BN113" s="8">
        <f t="shared" si="69"/>
        <v>0</v>
      </c>
      <c r="BO113" s="8">
        <f t="shared" si="69"/>
        <v>1</v>
      </c>
      <c r="BP113" s="8">
        <f t="shared" si="69"/>
        <v>1</v>
      </c>
      <c r="BQ113" s="8">
        <f t="shared" si="69"/>
        <v>1</v>
      </c>
      <c r="BR113" s="8">
        <f t="shared" si="69"/>
        <v>1</v>
      </c>
      <c r="BS113" s="8">
        <f t="shared" si="69"/>
        <v>1</v>
      </c>
      <c r="BT113" s="8">
        <f t="shared" si="69"/>
        <v>0</v>
      </c>
      <c r="BU113" s="8">
        <f t="shared" si="69"/>
        <v>0</v>
      </c>
      <c r="BV113" s="8">
        <f t="shared" si="70"/>
        <v>1</v>
      </c>
      <c r="BW113" s="8">
        <f t="shared" si="70"/>
        <v>1</v>
      </c>
      <c r="BX113" s="8">
        <f t="shared" si="70"/>
        <v>1</v>
      </c>
      <c r="BY113" s="8">
        <f t="shared" si="70"/>
        <v>0</v>
      </c>
      <c r="BZ113" s="8">
        <f t="shared" si="70"/>
        <v>0</v>
      </c>
      <c r="CA113" s="8">
        <f t="shared" si="70"/>
        <v>0</v>
      </c>
      <c r="CB113" s="8">
        <f t="shared" si="70"/>
        <v>0</v>
      </c>
      <c r="CC113" s="8">
        <f t="shared" si="70"/>
        <v>1</v>
      </c>
      <c r="CD113" s="8">
        <f t="shared" si="70"/>
        <v>1</v>
      </c>
      <c r="CE113" s="8">
        <f t="shared" si="70"/>
        <v>1</v>
      </c>
      <c r="CF113" s="8">
        <f t="shared" si="70"/>
        <v>1</v>
      </c>
      <c r="CG113" s="8">
        <f t="shared" si="70"/>
        <v>1</v>
      </c>
      <c r="CH113" s="8">
        <f t="shared" si="70"/>
        <v>0</v>
      </c>
      <c r="CI113" s="8">
        <f t="shared" si="70"/>
        <v>0</v>
      </c>
      <c r="CJ113" s="8">
        <f t="shared" si="70"/>
        <v>1</v>
      </c>
    </row>
    <row r="114" spans="2:88" ht="19.5" customHeight="1" thickBot="1" x14ac:dyDescent="0.3">
      <c r="B114" s="123" t="s">
        <v>84</v>
      </c>
      <c r="C114" s="124" t="s">
        <v>85</v>
      </c>
      <c r="D114" s="126">
        <v>8</v>
      </c>
      <c r="E114" s="126">
        <v>8</v>
      </c>
      <c r="F114" s="126">
        <v>8</v>
      </c>
      <c r="G114" s="126">
        <v>8</v>
      </c>
      <c r="H114" s="127">
        <v>8</v>
      </c>
      <c r="I114" s="126"/>
      <c r="J114" s="127"/>
      <c r="K114" s="125" t="s">
        <v>284</v>
      </c>
      <c r="L114" s="126" t="s">
        <v>284</v>
      </c>
      <c r="M114" s="126">
        <v>11</v>
      </c>
      <c r="N114" s="126">
        <v>6</v>
      </c>
      <c r="O114" s="126">
        <v>6</v>
      </c>
      <c r="P114" s="126">
        <v>6</v>
      </c>
      <c r="Q114" s="126">
        <v>6</v>
      </c>
      <c r="R114" s="126" t="s">
        <v>284</v>
      </c>
      <c r="S114" s="126" t="s">
        <v>284</v>
      </c>
      <c r="T114" s="126">
        <v>6</v>
      </c>
      <c r="U114" s="126">
        <v>6</v>
      </c>
      <c r="V114" s="126">
        <v>6</v>
      </c>
      <c r="W114" s="126">
        <v>8</v>
      </c>
      <c r="X114" s="173">
        <v>8</v>
      </c>
      <c r="Y114" s="126" t="s">
        <v>284</v>
      </c>
      <c r="Z114" s="126" t="s">
        <v>284</v>
      </c>
      <c r="AA114" s="126">
        <v>6</v>
      </c>
      <c r="AB114" s="126">
        <v>6</v>
      </c>
      <c r="AC114" s="126">
        <v>6</v>
      </c>
      <c r="AD114" s="126" t="s">
        <v>284</v>
      </c>
      <c r="AE114" s="126">
        <v>6</v>
      </c>
      <c r="AF114" s="126" t="s">
        <v>284</v>
      </c>
      <c r="AG114" s="126" t="s">
        <v>284</v>
      </c>
      <c r="AH114" s="126">
        <v>6</v>
      </c>
      <c r="AI114" s="126">
        <v>6</v>
      </c>
      <c r="AJ114" s="126">
        <v>6</v>
      </c>
      <c r="AK114" s="126">
        <v>6</v>
      </c>
      <c r="AL114" s="44" t="s">
        <v>262</v>
      </c>
      <c r="AM114" s="126" t="s">
        <v>284</v>
      </c>
      <c r="AN114" s="126" t="s">
        <v>284</v>
      </c>
      <c r="AO114" s="127">
        <v>6</v>
      </c>
      <c r="AP114" s="128">
        <f t="shared" si="74"/>
        <v>11</v>
      </c>
      <c r="AQ114" s="114">
        <f t="shared" si="75"/>
        <v>1</v>
      </c>
      <c r="AR114" s="129">
        <f t="shared" si="76"/>
        <v>0</v>
      </c>
      <c r="AS114" s="8" cm="1">
        <f t="array" ref="AS114">MAX(FREQUENCY(COLUMN(BA114:CJ114),(BA114:CJ114&lt;&gt;1)*COLUMN(BA114:CJ114))-1)</f>
        <v>5</v>
      </c>
      <c r="BA114" s="8">
        <f t="shared" si="68"/>
        <v>1</v>
      </c>
      <c r="BB114" s="8">
        <f t="shared" si="68"/>
        <v>1</v>
      </c>
      <c r="BC114" s="8">
        <f t="shared" si="68"/>
        <v>1</v>
      </c>
      <c r="BD114" s="8">
        <f t="shared" si="68"/>
        <v>1</v>
      </c>
      <c r="BE114" s="8">
        <f t="shared" si="68"/>
        <v>1</v>
      </c>
      <c r="BF114" s="8">
        <f t="shared" si="69"/>
        <v>0</v>
      </c>
      <c r="BG114" s="8">
        <f t="shared" si="69"/>
        <v>0</v>
      </c>
      <c r="BH114" s="8">
        <f t="shared" si="69"/>
        <v>1</v>
      </c>
      <c r="BI114" s="8">
        <f t="shared" si="69"/>
        <v>1</v>
      </c>
      <c r="BJ114" s="8">
        <f t="shared" si="69"/>
        <v>1</v>
      </c>
      <c r="BK114" s="8">
        <f t="shared" si="69"/>
        <v>1</v>
      </c>
      <c r="BL114" s="8">
        <f t="shared" si="69"/>
        <v>1</v>
      </c>
      <c r="BM114" s="8">
        <f t="shared" si="69"/>
        <v>0</v>
      </c>
      <c r="BN114" s="8">
        <f t="shared" si="69"/>
        <v>0</v>
      </c>
      <c r="BO114" s="8">
        <f t="shared" si="69"/>
        <v>1</v>
      </c>
      <c r="BP114" s="8">
        <f t="shared" si="69"/>
        <v>1</v>
      </c>
      <c r="BQ114" s="8">
        <f t="shared" si="69"/>
        <v>1</v>
      </c>
      <c r="BR114" s="8">
        <f t="shared" si="69"/>
        <v>1</v>
      </c>
      <c r="BS114" s="8">
        <f t="shared" si="69"/>
        <v>1</v>
      </c>
      <c r="BT114" s="8">
        <f t="shared" si="69"/>
        <v>0</v>
      </c>
      <c r="BU114" s="8">
        <f t="shared" si="69"/>
        <v>0</v>
      </c>
      <c r="BV114" s="8">
        <f t="shared" si="70"/>
        <v>1</v>
      </c>
      <c r="BW114" s="8">
        <f t="shared" si="70"/>
        <v>1</v>
      </c>
      <c r="BX114" s="8">
        <f t="shared" si="70"/>
        <v>1</v>
      </c>
      <c r="BY114" s="8">
        <f t="shared" si="70"/>
        <v>0</v>
      </c>
      <c r="BZ114" s="8">
        <f t="shared" si="70"/>
        <v>1</v>
      </c>
      <c r="CA114" s="8">
        <f t="shared" si="70"/>
        <v>0</v>
      </c>
      <c r="CB114" s="8">
        <f t="shared" si="70"/>
        <v>0</v>
      </c>
      <c r="CC114" s="8">
        <f t="shared" si="70"/>
        <v>1</v>
      </c>
      <c r="CD114" s="8">
        <f t="shared" si="70"/>
        <v>1</v>
      </c>
      <c r="CE114" s="8">
        <f t="shared" si="70"/>
        <v>1</v>
      </c>
      <c r="CF114" s="8">
        <f t="shared" si="70"/>
        <v>1</v>
      </c>
      <c r="CG114" s="8">
        <f t="shared" si="70"/>
        <v>0</v>
      </c>
      <c r="CH114" s="8">
        <f t="shared" si="70"/>
        <v>0</v>
      </c>
      <c r="CI114" s="8">
        <f t="shared" si="70"/>
        <v>0</v>
      </c>
      <c r="CJ114" s="8">
        <f t="shared" si="70"/>
        <v>1</v>
      </c>
    </row>
    <row r="116" spans="2:88" hidden="1" outlineLevel="1" x14ac:dyDescent="0.25">
      <c r="J116" s="8">
        <v>6</v>
      </c>
      <c r="K116" s="8">
        <f t="shared" ref="K116:K121" si="77">COUNTIF(K$105:K$114,$J116)</f>
        <v>1</v>
      </c>
      <c r="L116" s="8">
        <f t="shared" ref="L116:AO121" si="78">COUNTIF(L$105:L$114,$J116)</f>
        <v>1</v>
      </c>
      <c r="M116" s="8">
        <f t="shared" si="78"/>
        <v>1</v>
      </c>
      <c r="N116" s="8">
        <f t="shared" si="78"/>
        <v>1</v>
      </c>
      <c r="O116" s="8">
        <f t="shared" si="78"/>
        <v>1</v>
      </c>
      <c r="P116" s="8">
        <f t="shared" si="78"/>
        <v>1</v>
      </c>
      <c r="Q116" s="8">
        <f t="shared" si="78"/>
        <v>1</v>
      </c>
      <c r="R116" s="8">
        <f t="shared" si="78"/>
        <v>1</v>
      </c>
      <c r="S116" s="8">
        <f t="shared" si="78"/>
        <v>1</v>
      </c>
      <c r="T116" s="8">
        <f t="shared" si="78"/>
        <v>1</v>
      </c>
      <c r="U116" s="8">
        <f t="shared" si="78"/>
        <v>1</v>
      </c>
      <c r="V116" s="8">
        <f t="shared" si="78"/>
        <v>2</v>
      </c>
      <c r="W116" s="8">
        <f t="shared" si="78"/>
        <v>1</v>
      </c>
      <c r="X116" s="8">
        <f t="shared" si="78"/>
        <v>1</v>
      </c>
      <c r="Y116" s="8">
        <f t="shared" si="78"/>
        <v>1</v>
      </c>
      <c r="Z116" s="8">
        <f t="shared" si="78"/>
        <v>1</v>
      </c>
      <c r="AA116" s="8">
        <f t="shared" si="78"/>
        <v>1</v>
      </c>
      <c r="AB116" s="8">
        <f t="shared" si="78"/>
        <v>1</v>
      </c>
      <c r="AC116" s="8">
        <f t="shared" si="78"/>
        <v>1</v>
      </c>
      <c r="AD116" s="8">
        <f t="shared" si="78"/>
        <v>1</v>
      </c>
      <c r="AE116" s="8">
        <f t="shared" si="78"/>
        <v>1</v>
      </c>
      <c r="AF116" s="8">
        <f t="shared" si="78"/>
        <v>1</v>
      </c>
      <c r="AG116" s="8">
        <f t="shared" si="78"/>
        <v>1</v>
      </c>
      <c r="AH116" s="8">
        <f t="shared" si="78"/>
        <v>1</v>
      </c>
      <c r="AI116" s="8">
        <f t="shared" si="78"/>
        <v>1</v>
      </c>
      <c r="AJ116" s="8">
        <f t="shared" si="78"/>
        <v>1</v>
      </c>
      <c r="AK116" s="8">
        <f t="shared" si="78"/>
        <v>2</v>
      </c>
      <c r="AL116" s="8">
        <f t="shared" si="78"/>
        <v>1</v>
      </c>
      <c r="AM116" s="8">
        <f t="shared" si="78"/>
        <v>1</v>
      </c>
      <c r="AN116" s="8">
        <f t="shared" si="78"/>
        <v>1</v>
      </c>
      <c r="AO116" s="8">
        <f t="shared" si="78"/>
        <v>1</v>
      </c>
    </row>
    <row r="117" spans="2:88" hidden="1" outlineLevel="1" x14ac:dyDescent="0.25">
      <c r="J117" s="8">
        <v>8</v>
      </c>
      <c r="K117" s="8">
        <f t="shared" si="77"/>
        <v>0</v>
      </c>
      <c r="L117" s="8">
        <f t="shared" si="78"/>
        <v>0</v>
      </c>
      <c r="M117" s="8">
        <f t="shared" si="78"/>
        <v>1</v>
      </c>
      <c r="N117" s="8">
        <f t="shared" si="78"/>
        <v>0</v>
      </c>
      <c r="O117" s="8">
        <f t="shared" si="78"/>
        <v>0</v>
      </c>
      <c r="P117" s="8">
        <f t="shared" si="78"/>
        <v>0</v>
      </c>
      <c r="Q117" s="8">
        <f t="shared" si="78"/>
        <v>0</v>
      </c>
      <c r="R117" s="8">
        <f t="shared" si="78"/>
        <v>0</v>
      </c>
      <c r="S117" s="8">
        <f t="shared" si="78"/>
        <v>0</v>
      </c>
      <c r="T117" s="8">
        <f t="shared" si="78"/>
        <v>0</v>
      </c>
      <c r="U117" s="8">
        <f t="shared" si="78"/>
        <v>0</v>
      </c>
      <c r="V117" s="8">
        <f t="shared" si="78"/>
        <v>0</v>
      </c>
      <c r="W117" s="8">
        <f t="shared" si="78"/>
        <v>1</v>
      </c>
      <c r="X117" s="8">
        <f t="shared" si="78"/>
        <v>2</v>
      </c>
      <c r="Y117" s="8">
        <f t="shared" si="78"/>
        <v>0</v>
      </c>
      <c r="Z117" s="8">
        <f t="shared" si="78"/>
        <v>0</v>
      </c>
      <c r="AA117" s="8">
        <f t="shared" si="78"/>
        <v>0</v>
      </c>
      <c r="AB117" s="8">
        <f t="shared" si="78"/>
        <v>0</v>
      </c>
      <c r="AC117" s="8">
        <f t="shared" si="78"/>
        <v>0</v>
      </c>
      <c r="AD117" s="8">
        <f t="shared" si="78"/>
        <v>0</v>
      </c>
      <c r="AE117" s="8">
        <f t="shared" si="78"/>
        <v>0</v>
      </c>
      <c r="AF117" s="8">
        <f t="shared" si="78"/>
        <v>0</v>
      </c>
      <c r="AG117" s="8">
        <f t="shared" si="78"/>
        <v>0</v>
      </c>
      <c r="AH117" s="8">
        <f t="shared" si="78"/>
        <v>0</v>
      </c>
      <c r="AI117" s="8">
        <f t="shared" si="78"/>
        <v>0</v>
      </c>
      <c r="AJ117" s="8">
        <f t="shared" si="78"/>
        <v>0</v>
      </c>
      <c r="AK117" s="8">
        <f t="shared" si="78"/>
        <v>0</v>
      </c>
      <c r="AL117" s="8">
        <f t="shared" si="78"/>
        <v>0</v>
      </c>
      <c r="AM117" s="8">
        <f t="shared" si="78"/>
        <v>0</v>
      </c>
      <c r="AN117" s="8">
        <f t="shared" si="78"/>
        <v>0</v>
      </c>
      <c r="AO117" s="8">
        <f t="shared" si="78"/>
        <v>0</v>
      </c>
    </row>
    <row r="118" spans="2:88" hidden="1" outlineLevel="1" x14ac:dyDescent="0.25">
      <c r="J118" s="8">
        <v>9</v>
      </c>
      <c r="K118" s="8">
        <f t="shared" si="77"/>
        <v>0</v>
      </c>
      <c r="L118" s="8">
        <f t="shared" si="78"/>
        <v>0</v>
      </c>
      <c r="M118" s="8">
        <f t="shared" si="78"/>
        <v>0</v>
      </c>
      <c r="N118" s="8">
        <f t="shared" si="78"/>
        <v>0</v>
      </c>
      <c r="O118" s="8">
        <f t="shared" si="78"/>
        <v>2</v>
      </c>
      <c r="P118" s="8">
        <f t="shared" si="78"/>
        <v>1</v>
      </c>
      <c r="Q118" s="8">
        <f t="shared" si="78"/>
        <v>0</v>
      </c>
      <c r="R118" s="8">
        <f t="shared" si="78"/>
        <v>0</v>
      </c>
      <c r="S118" s="8">
        <f t="shared" si="78"/>
        <v>0</v>
      </c>
      <c r="T118" s="8">
        <f t="shared" si="78"/>
        <v>0</v>
      </c>
      <c r="U118" s="8">
        <f t="shared" si="78"/>
        <v>0</v>
      </c>
      <c r="V118" s="8">
        <f t="shared" si="78"/>
        <v>1</v>
      </c>
      <c r="W118" s="8">
        <f t="shared" si="78"/>
        <v>0</v>
      </c>
      <c r="X118" s="8">
        <f t="shared" si="78"/>
        <v>1</v>
      </c>
      <c r="Y118" s="8">
        <f t="shared" si="78"/>
        <v>0</v>
      </c>
      <c r="Z118" s="8">
        <f t="shared" si="78"/>
        <v>0</v>
      </c>
      <c r="AA118" s="8">
        <f t="shared" si="78"/>
        <v>1</v>
      </c>
      <c r="AB118" s="8">
        <f t="shared" si="78"/>
        <v>1</v>
      </c>
      <c r="AC118" s="8">
        <f t="shared" si="78"/>
        <v>2</v>
      </c>
      <c r="AD118" s="8">
        <f t="shared" si="78"/>
        <v>0</v>
      </c>
      <c r="AE118" s="8">
        <f t="shared" si="78"/>
        <v>0</v>
      </c>
      <c r="AF118" s="8">
        <f t="shared" si="78"/>
        <v>0</v>
      </c>
      <c r="AG118" s="8">
        <f t="shared" si="78"/>
        <v>0</v>
      </c>
      <c r="AH118" s="8">
        <f t="shared" si="78"/>
        <v>1</v>
      </c>
      <c r="AI118" s="8">
        <f t="shared" si="78"/>
        <v>1</v>
      </c>
      <c r="AJ118" s="8">
        <f t="shared" si="78"/>
        <v>2</v>
      </c>
      <c r="AK118" s="8">
        <f t="shared" si="78"/>
        <v>0</v>
      </c>
      <c r="AL118" s="8">
        <f t="shared" si="78"/>
        <v>0</v>
      </c>
      <c r="AM118" s="8">
        <f t="shared" si="78"/>
        <v>0</v>
      </c>
      <c r="AN118" s="8">
        <f t="shared" si="78"/>
        <v>0</v>
      </c>
      <c r="AO118" s="8">
        <f t="shared" si="78"/>
        <v>1</v>
      </c>
    </row>
    <row r="119" spans="2:88" hidden="1" outlineLevel="1" x14ac:dyDescent="0.25">
      <c r="J119" s="8">
        <v>10</v>
      </c>
      <c r="K119" s="8">
        <f t="shared" si="77"/>
        <v>0</v>
      </c>
      <c r="L119" s="8">
        <f t="shared" si="78"/>
        <v>0</v>
      </c>
      <c r="M119" s="8">
        <f t="shared" si="78"/>
        <v>1</v>
      </c>
      <c r="N119" s="8">
        <f t="shared" si="78"/>
        <v>1</v>
      </c>
      <c r="O119" s="8">
        <f t="shared" si="78"/>
        <v>1</v>
      </c>
      <c r="P119" s="8">
        <f t="shared" si="78"/>
        <v>1</v>
      </c>
      <c r="Q119" s="8">
        <f t="shared" si="78"/>
        <v>1</v>
      </c>
      <c r="R119" s="8">
        <f t="shared" si="78"/>
        <v>0</v>
      </c>
      <c r="S119" s="8">
        <f t="shared" si="78"/>
        <v>0</v>
      </c>
      <c r="T119" s="8">
        <f t="shared" si="78"/>
        <v>1</v>
      </c>
      <c r="U119" s="8">
        <f t="shared" si="78"/>
        <v>1</v>
      </c>
      <c r="V119" s="8">
        <f t="shared" si="78"/>
        <v>1</v>
      </c>
      <c r="W119" s="8">
        <f t="shared" si="78"/>
        <v>1</v>
      </c>
      <c r="X119" s="8">
        <f t="shared" si="78"/>
        <v>0</v>
      </c>
      <c r="Y119" s="8">
        <f t="shared" si="78"/>
        <v>0</v>
      </c>
      <c r="Z119" s="8">
        <f t="shared" si="78"/>
        <v>0</v>
      </c>
      <c r="AA119" s="8">
        <f t="shared" si="78"/>
        <v>0</v>
      </c>
      <c r="AB119" s="8">
        <f t="shared" si="78"/>
        <v>0</v>
      </c>
      <c r="AC119" s="8">
        <f t="shared" si="78"/>
        <v>1</v>
      </c>
      <c r="AD119" s="8">
        <f t="shared" si="78"/>
        <v>0</v>
      </c>
      <c r="AE119" s="8">
        <f t="shared" si="78"/>
        <v>0</v>
      </c>
      <c r="AF119" s="8">
        <f t="shared" si="78"/>
        <v>0</v>
      </c>
      <c r="AG119" s="8">
        <f t="shared" si="78"/>
        <v>0</v>
      </c>
      <c r="AH119" s="8">
        <f t="shared" si="78"/>
        <v>1</v>
      </c>
      <c r="AI119" s="8">
        <f t="shared" si="78"/>
        <v>1</v>
      </c>
      <c r="AJ119" s="8">
        <f t="shared" si="78"/>
        <v>2</v>
      </c>
      <c r="AK119" s="8">
        <f t="shared" si="78"/>
        <v>0</v>
      </c>
      <c r="AL119" s="8">
        <f t="shared" si="78"/>
        <v>0</v>
      </c>
      <c r="AM119" s="8">
        <f t="shared" si="78"/>
        <v>0</v>
      </c>
      <c r="AN119" s="8">
        <f t="shared" si="78"/>
        <v>0</v>
      </c>
      <c r="AO119" s="8">
        <f t="shared" si="78"/>
        <v>1</v>
      </c>
    </row>
    <row r="120" spans="2:88" hidden="1" outlineLevel="1" x14ac:dyDescent="0.25">
      <c r="J120" s="8">
        <v>13</v>
      </c>
      <c r="K120" s="8">
        <f t="shared" si="77"/>
        <v>2</v>
      </c>
      <c r="L120" s="8">
        <f t="shared" si="78"/>
        <v>2</v>
      </c>
      <c r="M120" s="8">
        <f t="shared" si="78"/>
        <v>1</v>
      </c>
      <c r="N120" s="8">
        <f t="shared" si="78"/>
        <v>0</v>
      </c>
      <c r="O120" s="8">
        <f t="shared" si="78"/>
        <v>1</v>
      </c>
      <c r="P120" s="8">
        <f t="shared" si="78"/>
        <v>2</v>
      </c>
      <c r="Q120" s="8">
        <f t="shared" si="78"/>
        <v>1</v>
      </c>
      <c r="R120" s="8">
        <f t="shared" si="78"/>
        <v>2</v>
      </c>
      <c r="S120" s="8">
        <f t="shared" si="78"/>
        <v>2</v>
      </c>
      <c r="T120" s="8">
        <f t="shared" si="78"/>
        <v>0</v>
      </c>
      <c r="U120" s="8">
        <f t="shared" si="78"/>
        <v>0</v>
      </c>
      <c r="V120" s="8">
        <f t="shared" si="78"/>
        <v>0</v>
      </c>
      <c r="W120" s="8">
        <f t="shared" si="78"/>
        <v>1</v>
      </c>
      <c r="X120" s="8">
        <f t="shared" si="78"/>
        <v>2</v>
      </c>
      <c r="Y120" s="8">
        <f t="shared" si="78"/>
        <v>2</v>
      </c>
      <c r="Z120" s="8">
        <f t="shared" si="78"/>
        <v>2</v>
      </c>
      <c r="AA120" s="8">
        <f t="shared" si="78"/>
        <v>0</v>
      </c>
      <c r="AB120" s="8">
        <f t="shared" si="78"/>
        <v>0</v>
      </c>
      <c r="AC120" s="8">
        <f t="shared" si="78"/>
        <v>0</v>
      </c>
      <c r="AD120" s="8">
        <f t="shared" si="78"/>
        <v>1</v>
      </c>
      <c r="AE120" s="8">
        <f t="shared" si="78"/>
        <v>1</v>
      </c>
      <c r="AF120" s="8">
        <f t="shared" si="78"/>
        <v>2</v>
      </c>
      <c r="AG120" s="8">
        <f t="shared" si="78"/>
        <v>0</v>
      </c>
      <c r="AH120" s="8">
        <f t="shared" si="78"/>
        <v>0</v>
      </c>
      <c r="AI120" s="8">
        <f t="shared" si="78"/>
        <v>0</v>
      </c>
      <c r="AJ120" s="8">
        <f t="shared" si="78"/>
        <v>1</v>
      </c>
      <c r="AK120" s="8">
        <f t="shared" si="78"/>
        <v>1</v>
      </c>
      <c r="AL120" s="8">
        <f t="shared" si="78"/>
        <v>1</v>
      </c>
      <c r="AM120" s="8">
        <f t="shared" si="78"/>
        <v>1</v>
      </c>
      <c r="AN120" s="8">
        <f t="shared" si="78"/>
        <v>2</v>
      </c>
      <c r="AO120" s="8">
        <f t="shared" si="78"/>
        <v>0</v>
      </c>
    </row>
    <row r="121" spans="2:88" hidden="1" outlineLevel="1" x14ac:dyDescent="0.25">
      <c r="J121" s="8">
        <v>14</v>
      </c>
      <c r="K121" s="8">
        <f t="shared" si="77"/>
        <v>1</v>
      </c>
      <c r="L121" s="8">
        <f t="shared" si="78"/>
        <v>1</v>
      </c>
      <c r="M121" s="8">
        <f t="shared" si="78"/>
        <v>1</v>
      </c>
      <c r="N121" s="8">
        <f t="shared" si="78"/>
        <v>1</v>
      </c>
      <c r="O121" s="8">
        <f t="shared" si="78"/>
        <v>1</v>
      </c>
      <c r="P121" s="8">
        <f t="shared" si="78"/>
        <v>1</v>
      </c>
      <c r="Q121" s="8">
        <f t="shared" si="78"/>
        <v>1</v>
      </c>
      <c r="R121" s="8">
        <f t="shared" si="78"/>
        <v>1</v>
      </c>
      <c r="S121" s="8">
        <f t="shared" si="78"/>
        <v>1</v>
      </c>
      <c r="T121" s="8">
        <f t="shared" si="78"/>
        <v>1</v>
      </c>
      <c r="U121" s="8">
        <f t="shared" si="78"/>
        <v>1</v>
      </c>
      <c r="V121" s="8">
        <f t="shared" si="78"/>
        <v>1</v>
      </c>
      <c r="W121" s="8">
        <f t="shared" si="78"/>
        <v>1</v>
      </c>
      <c r="X121" s="8">
        <f t="shared" si="78"/>
        <v>1</v>
      </c>
      <c r="Y121" s="8">
        <f t="shared" si="78"/>
        <v>1</v>
      </c>
      <c r="Z121" s="8">
        <f t="shared" si="78"/>
        <v>1</v>
      </c>
      <c r="AA121" s="8">
        <f t="shared" si="78"/>
        <v>1</v>
      </c>
      <c r="AB121" s="8">
        <f t="shared" si="78"/>
        <v>1</v>
      </c>
      <c r="AC121" s="8">
        <f t="shared" si="78"/>
        <v>1</v>
      </c>
      <c r="AD121" s="8">
        <f t="shared" si="78"/>
        <v>1</v>
      </c>
      <c r="AE121" s="8">
        <f t="shared" si="78"/>
        <v>1</v>
      </c>
      <c r="AF121" s="8">
        <f t="shared" si="78"/>
        <v>1</v>
      </c>
      <c r="AG121" s="8">
        <f t="shared" si="78"/>
        <v>1</v>
      </c>
      <c r="AH121" s="8">
        <f t="shared" si="78"/>
        <v>1</v>
      </c>
      <c r="AI121" s="8">
        <f t="shared" si="78"/>
        <v>1</v>
      </c>
      <c r="AJ121" s="8">
        <f t="shared" si="78"/>
        <v>1</v>
      </c>
      <c r="AK121" s="8">
        <f t="shared" si="78"/>
        <v>1</v>
      </c>
      <c r="AL121" s="8">
        <f t="shared" si="78"/>
        <v>1</v>
      </c>
      <c r="AM121" s="8">
        <f t="shared" si="78"/>
        <v>1</v>
      </c>
      <c r="AN121" s="8">
        <f t="shared" si="78"/>
        <v>1</v>
      </c>
      <c r="AO121" s="8">
        <f t="shared" si="78"/>
        <v>1</v>
      </c>
    </row>
    <row r="122" spans="2:88" hidden="1" outlineLevel="1" x14ac:dyDescent="0.25">
      <c r="J122" s="8" t="s">
        <v>6</v>
      </c>
      <c r="K122" s="8">
        <f>SUM(K116:K121)</f>
        <v>4</v>
      </c>
      <c r="L122" s="8">
        <f t="shared" ref="L122:AO122" si="79">SUM(L116:L121)</f>
        <v>4</v>
      </c>
      <c r="M122" s="8">
        <f t="shared" si="79"/>
        <v>5</v>
      </c>
      <c r="N122" s="8">
        <f t="shared" si="79"/>
        <v>3</v>
      </c>
      <c r="O122" s="8">
        <f t="shared" si="79"/>
        <v>6</v>
      </c>
      <c r="P122" s="8">
        <f t="shared" si="79"/>
        <v>6</v>
      </c>
      <c r="Q122" s="8">
        <f t="shared" si="79"/>
        <v>4</v>
      </c>
      <c r="R122" s="8">
        <f t="shared" si="79"/>
        <v>4</v>
      </c>
      <c r="S122" s="8">
        <f t="shared" si="79"/>
        <v>4</v>
      </c>
      <c r="T122" s="8">
        <f t="shared" si="79"/>
        <v>3</v>
      </c>
      <c r="U122" s="8">
        <f t="shared" si="79"/>
        <v>3</v>
      </c>
      <c r="V122" s="8">
        <f t="shared" si="79"/>
        <v>5</v>
      </c>
      <c r="W122" s="8">
        <f t="shared" si="79"/>
        <v>5</v>
      </c>
      <c r="X122" s="8">
        <f t="shared" si="79"/>
        <v>7</v>
      </c>
      <c r="Y122" s="8">
        <f t="shared" si="79"/>
        <v>4</v>
      </c>
      <c r="Z122" s="8">
        <f t="shared" si="79"/>
        <v>4</v>
      </c>
      <c r="AA122" s="8">
        <f t="shared" si="79"/>
        <v>3</v>
      </c>
      <c r="AB122" s="8">
        <f t="shared" si="79"/>
        <v>3</v>
      </c>
      <c r="AC122" s="8">
        <f t="shared" si="79"/>
        <v>5</v>
      </c>
      <c r="AD122" s="8">
        <f t="shared" si="79"/>
        <v>3</v>
      </c>
      <c r="AE122" s="8">
        <f t="shared" si="79"/>
        <v>3</v>
      </c>
      <c r="AF122" s="8">
        <f t="shared" si="79"/>
        <v>4</v>
      </c>
      <c r="AG122" s="8">
        <f t="shared" si="79"/>
        <v>2</v>
      </c>
      <c r="AH122" s="8">
        <f t="shared" si="79"/>
        <v>4</v>
      </c>
      <c r="AI122" s="8">
        <f t="shared" si="79"/>
        <v>4</v>
      </c>
      <c r="AJ122" s="8">
        <f t="shared" si="79"/>
        <v>7</v>
      </c>
      <c r="AK122" s="8">
        <f t="shared" si="79"/>
        <v>4</v>
      </c>
      <c r="AL122" s="8">
        <f t="shared" si="79"/>
        <v>3</v>
      </c>
      <c r="AM122" s="8">
        <f t="shared" si="79"/>
        <v>3</v>
      </c>
      <c r="AN122" s="8">
        <f t="shared" si="79"/>
        <v>4</v>
      </c>
      <c r="AO122" s="8">
        <f t="shared" si="79"/>
        <v>4</v>
      </c>
    </row>
    <row r="123" spans="2:88" collapsed="1" x14ac:dyDescent="0.25"/>
  </sheetData>
  <sheetProtection formatCells="0" selectLockedCells="1" selectUnlockedCells="1"/>
  <mergeCells count="10">
    <mergeCell ref="AP103:AP104"/>
    <mergeCell ref="AQ103:AQ104"/>
    <mergeCell ref="AR103:AR104"/>
    <mergeCell ref="K1:N1"/>
    <mergeCell ref="AE1:AO1"/>
    <mergeCell ref="D3:H3"/>
    <mergeCell ref="K3:AO3"/>
    <mergeCell ref="AP4:AP5"/>
    <mergeCell ref="AQ4:AQ5"/>
    <mergeCell ref="AR4:AR5"/>
  </mergeCells>
  <phoneticPr fontId="16"/>
  <conditionalFormatting sqref="B2">
    <cfRule type="containsBlanks" dxfId="696" priority="121">
      <formula>LEN(TRIM(B2))=0</formula>
    </cfRule>
  </conditionalFormatting>
  <conditionalFormatting sqref="D6:H28">
    <cfRule type="containsText" dxfId="695" priority="72" operator="containsText" text="6">
      <formula>NOT(ISERROR(SEARCH("6",D6)))</formula>
    </cfRule>
    <cfRule type="containsText" dxfId="694" priority="77" operator="containsText" text="8">
      <formula>NOT(ISERROR(SEARCH("8",D6)))</formula>
    </cfRule>
    <cfRule type="cellIs" dxfId="693" priority="73" operator="equal">
      <formula>9</formula>
    </cfRule>
    <cfRule type="cellIs" dxfId="692" priority="74" operator="equal">
      <formula>8</formula>
    </cfRule>
    <cfRule type="cellIs" dxfId="691" priority="75" operator="equal">
      <formula>13</formula>
    </cfRule>
    <cfRule type="containsText" dxfId="690" priority="76" operator="containsText" text="14">
      <formula>NOT(ISERROR(SEARCH("14",D6)))</formula>
    </cfRule>
    <cfRule type="containsText" dxfId="689" priority="80" operator="containsText" text="PAID">
      <formula>NOT(ISERROR(SEARCH("PAID",D6)))</formula>
    </cfRule>
    <cfRule type="containsText" dxfId="688" priority="78" operator="containsText" text="13">
      <formula>NOT(ISERROR(SEARCH("13",D6)))</formula>
    </cfRule>
    <cfRule type="containsText" dxfId="687" priority="79" operator="containsText" text="PL">
      <formula>NOT(ISERROR(SEARCH("PL",D6)))</formula>
    </cfRule>
    <cfRule type="expression" dxfId="686" priority="70">
      <formula>ISNUMBER(FIND("OFF",D6))</formula>
    </cfRule>
    <cfRule type="cellIs" dxfId="685" priority="71" operator="equal">
      <formula>"Off"</formula>
    </cfRule>
  </conditionalFormatting>
  <conditionalFormatting sqref="D29:H53">
    <cfRule type="containsText" dxfId="684" priority="159" operator="containsText" text="PL">
      <formula>NOT(ISERROR(SEARCH("PL",D29)))</formula>
    </cfRule>
    <cfRule type="containsText" dxfId="683" priority="117" operator="containsText" text="6">
      <formula>NOT(ISERROR(SEARCH("6",D29)))</formula>
    </cfRule>
    <cfRule type="cellIs" dxfId="682" priority="155" operator="equal">
      <formula>13</formula>
    </cfRule>
    <cfRule type="containsText" dxfId="681" priority="156" operator="containsText" text="14">
      <formula>NOT(ISERROR(SEARCH("14",D29)))</formula>
    </cfRule>
    <cfRule type="containsText" dxfId="680" priority="157" operator="containsText" text="8">
      <formula>NOT(ISERROR(SEARCH("8",D29)))</formula>
    </cfRule>
    <cfRule type="containsText" dxfId="679" priority="158" operator="containsText" text="13">
      <formula>NOT(ISERROR(SEARCH("13",D29)))</formula>
    </cfRule>
    <cfRule type="cellIs" dxfId="678" priority="119" operator="equal">
      <formula>8</formula>
    </cfRule>
    <cfRule type="containsText" dxfId="677" priority="160" operator="containsText" text="PAID">
      <formula>NOT(ISERROR(SEARCH("PAID",D29)))</formula>
    </cfRule>
    <cfRule type="cellIs" dxfId="676" priority="118" operator="equal">
      <formula>9</formula>
    </cfRule>
  </conditionalFormatting>
  <conditionalFormatting sqref="D32:H49 K105:AO114">
    <cfRule type="expression" dxfId="675" priority="81">
      <formula>ISNUMBER(FIND("OFF",D32))</formula>
    </cfRule>
    <cfRule type="cellIs" dxfId="674" priority="82" operator="equal">
      <formula>"Off"</formula>
    </cfRule>
  </conditionalFormatting>
  <conditionalFormatting sqref="D91:H91 K92:AO101">
    <cfRule type="cellIs" dxfId="673" priority="123" operator="lessThan">
      <formula>1</formula>
    </cfRule>
    <cfRule type="cellIs" dxfId="672" priority="124" operator="greaterThan">
      <formula>1</formula>
    </cfRule>
  </conditionalFormatting>
  <conditionalFormatting sqref="D91:H91">
    <cfRule type="cellIs" dxfId="671" priority="122" operator="greaterThan">
      <formula>1</formula>
    </cfRule>
  </conditionalFormatting>
  <conditionalFormatting sqref="D105:H114">
    <cfRule type="cellIs" dxfId="670" priority="89" operator="equal">
      <formula>13</formula>
    </cfRule>
    <cfRule type="cellIs" dxfId="669" priority="86" operator="equal">
      <formula>"Off"</formula>
    </cfRule>
    <cfRule type="cellIs" dxfId="668" priority="87" operator="equal">
      <formula>9</formula>
    </cfRule>
    <cfRule type="containsText" dxfId="667" priority="93" operator="containsText" text="PAID">
      <formula>NOT(ISERROR(SEARCH("PAID",D105)))</formula>
    </cfRule>
    <cfRule type="cellIs" dxfId="666" priority="88" operator="equal">
      <formula>8</formula>
    </cfRule>
    <cfRule type="containsText" dxfId="665" priority="91" operator="containsText" text="13">
      <formula>NOT(ISERROR(SEARCH("13",D105)))</formula>
    </cfRule>
    <cfRule type="containsText" dxfId="664" priority="90" operator="containsText" text="8">
      <formula>NOT(ISERROR(SEARCH("8",D105)))</formula>
    </cfRule>
    <cfRule type="containsText" dxfId="663" priority="92" operator="containsText" text="PL">
      <formula>NOT(ISERROR(SEARCH("PL",D105)))</formula>
    </cfRule>
    <cfRule type="expression" dxfId="662" priority="85">
      <formula>ISNUMBER(FIND("OFF",D105))</formula>
    </cfRule>
  </conditionalFormatting>
  <conditionalFormatting sqref="K4:AO4">
    <cfRule type="containsText" dxfId="661" priority="153" operator="containsText" text="Sat">
      <formula>NOT(ISERROR(SEARCH("Sat",K4)))</formula>
    </cfRule>
    <cfRule type="containsText" dxfId="660" priority="154" operator="containsText" text="Sun">
      <formula>NOT(ISERROR(SEARCH("Sun",K4)))</formula>
    </cfRule>
  </conditionalFormatting>
  <conditionalFormatting sqref="K6:AO53">
    <cfRule type="expression" dxfId="659" priority="12">
      <formula>ISNUMBER(FIND("OFF",K6))</formula>
    </cfRule>
    <cfRule type="containsText" dxfId="658" priority="19" operator="containsText" text="8">
      <formula>NOT(ISERROR(SEARCH("8",K6)))</formula>
    </cfRule>
    <cfRule type="cellIs" dxfId="657" priority="13" operator="equal">
      <formula>"Off"</formula>
    </cfRule>
    <cfRule type="containsText" dxfId="656" priority="14" operator="containsText" text="6">
      <formula>NOT(ISERROR(SEARCH("6",K6)))</formula>
    </cfRule>
    <cfRule type="cellIs" dxfId="655" priority="15" operator="equal">
      <formula>9</formula>
    </cfRule>
    <cfRule type="cellIs" dxfId="654" priority="16" operator="equal">
      <formula>8</formula>
    </cfRule>
    <cfRule type="cellIs" dxfId="653" priority="17" operator="equal">
      <formula>13</formula>
    </cfRule>
    <cfRule type="containsText" dxfId="652" priority="18" operator="containsText" text="14">
      <formula>NOT(ISERROR(SEARCH("14",K6)))</formula>
    </cfRule>
    <cfRule type="containsText" dxfId="651" priority="20" operator="containsText" text="13">
      <formula>NOT(ISERROR(SEARCH("13",K6)))</formula>
    </cfRule>
    <cfRule type="containsText" dxfId="650" priority="21" operator="containsText" text="PL">
      <formula>NOT(ISERROR(SEARCH("PL",K6)))</formula>
    </cfRule>
    <cfRule type="containsText" dxfId="649" priority="22" operator="containsText" text="PAID">
      <formula>NOT(ISERROR(SEARCH("PAID",K6)))</formula>
    </cfRule>
  </conditionalFormatting>
  <conditionalFormatting sqref="K54:AO54">
    <cfRule type="cellIs" dxfId="648" priority="133" operator="equal">
      <formula>1</formula>
    </cfRule>
    <cfRule type="cellIs" dxfId="647" priority="132" operator="greaterThan">
      <formula>1</formula>
    </cfRule>
    <cfRule type="cellIs" dxfId="646" priority="143" operator="lessThan">
      <formula>1</formula>
    </cfRule>
  </conditionalFormatting>
  <conditionalFormatting sqref="K56:AO56">
    <cfRule type="cellIs" dxfId="645" priority="142" operator="lessThan">
      <formula>4</formula>
    </cfRule>
    <cfRule type="cellIs" dxfId="644" priority="138" operator="greaterThan">
      <formula>4</formula>
    </cfRule>
    <cfRule type="cellIs" dxfId="643" priority="139" operator="equal">
      <formula>4</formula>
    </cfRule>
  </conditionalFormatting>
  <conditionalFormatting sqref="K59:AO59">
    <cfRule type="cellIs" dxfId="642" priority="137" operator="equal">
      <formula>14</formula>
    </cfRule>
    <cfRule type="cellIs" dxfId="641" priority="140" operator="greaterThan">
      <formula>14</formula>
    </cfRule>
    <cfRule type="cellIs" dxfId="640" priority="141" operator="lessThan">
      <formula>13</formula>
    </cfRule>
  </conditionalFormatting>
  <conditionalFormatting sqref="K64:AO64">
    <cfRule type="cellIs" dxfId="639" priority="136" operator="lessThan">
      <formula>21</formula>
    </cfRule>
    <cfRule type="cellIs" dxfId="638" priority="134" operator="greaterThan">
      <formula>21</formula>
    </cfRule>
    <cfRule type="cellIs" dxfId="637" priority="135" operator="equal">
      <formula>21</formula>
    </cfRule>
  </conditionalFormatting>
  <conditionalFormatting sqref="K67:AO89">
    <cfRule type="cellIs" dxfId="636" priority="125" operator="lessThan">
      <formula>1</formula>
    </cfRule>
    <cfRule type="cellIs" dxfId="635" priority="126" operator="greaterThan">
      <formula>1</formula>
    </cfRule>
  </conditionalFormatting>
  <conditionalFormatting sqref="K91:AO91">
    <cfRule type="cellIs" dxfId="634" priority="112" operator="greaterThan">
      <formula>0</formula>
    </cfRule>
  </conditionalFormatting>
  <conditionalFormatting sqref="K103:AO103">
    <cfRule type="containsText" dxfId="633" priority="46" operator="containsText" text="Sun">
      <formula>NOT(ISERROR(SEARCH("Sun",K103)))</formula>
    </cfRule>
    <cfRule type="containsText" dxfId="632" priority="45" operator="containsText" text="Sat">
      <formula>NOT(ISERROR(SEARCH("Sat",K103)))</formula>
    </cfRule>
  </conditionalFormatting>
  <conditionalFormatting sqref="K105:AO114">
    <cfRule type="containsText" dxfId="631" priority="83" operator="containsText" text="6">
      <formula>NOT(ISERROR(SEARCH("6",K105)))</formula>
    </cfRule>
    <cfRule type="cellIs" dxfId="630" priority="146" operator="equal">
      <formula>8</formula>
    </cfRule>
    <cfRule type="cellIs" dxfId="629" priority="147" operator="equal">
      <formula>13</formula>
    </cfRule>
    <cfRule type="containsText" dxfId="628" priority="148" operator="containsText" text="14">
      <formula>NOT(ISERROR(SEARCH("14",K105)))</formula>
    </cfRule>
    <cfRule type="cellIs" dxfId="627" priority="84" operator="equal">
      <formula>9</formula>
    </cfRule>
    <cfRule type="containsText" dxfId="626" priority="150" operator="containsText" text="13">
      <formula>NOT(ISERROR(SEARCH("13",K105)))</formula>
    </cfRule>
    <cfRule type="containsText" dxfId="625" priority="151" operator="containsText" text="PL">
      <formula>NOT(ISERROR(SEARCH("PL",K105)))</formula>
    </cfRule>
    <cfRule type="containsText" dxfId="624" priority="152" operator="containsText" text="PAID">
      <formula>NOT(ISERROR(SEARCH("PAID",K105)))</formula>
    </cfRule>
    <cfRule type="containsText" dxfId="623" priority="149" operator="containsText" text="8">
      <formula>NOT(ISERROR(SEARCH("8",K105)))</formula>
    </cfRule>
  </conditionalFormatting>
  <conditionalFormatting sqref="K116:AO118">
    <cfRule type="cellIs" dxfId="622" priority="58" operator="greaterThan">
      <formula>0.9</formula>
    </cfRule>
    <cfRule type="cellIs" dxfId="621" priority="57" operator="equal">
      <formula>0</formula>
    </cfRule>
  </conditionalFormatting>
  <conditionalFormatting sqref="K120:AO120">
    <cfRule type="cellIs" dxfId="620" priority="55" operator="greaterThan">
      <formula>1.1</formula>
    </cfRule>
    <cfRule type="cellIs" dxfId="619" priority="56" operator="equal">
      <formula>1</formula>
    </cfRule>
  </conditionalFormatting>
  <conditionalFormatting sqref="K120:AO121">
    <cfRule type="cellIs" dxfId="618" priority="52" operator="equal">
      <formula>0</formula>
    </cfRule>
  </conditionalFormatting>
  <conditionalFormatting sqref="K121:AO121">
    <cfRule type="cellIs" dxfId="617" priority="54" operator="equal">
      <formula>1</formula>
    </cfRule>
  </conditionalFormatting>
  <conditionalFormatting sqref="K122:AO122">
    <cfRule type="cellIs" dxfId="616" priority="51" operator="greaterThan">
      <formula>8</formula>
    </cfRule>
  </conditionalFormatting>
  <conditionalFormatting sqref="AP6:AP53">
    <cfRule type="cellIs" dxfId="615" priority="130" operator="lessThan">
      <formula>10</formula>
    </cfRule>
    <cfRule type="cellIs" dxfId="614" priority="131" operator="greaterThan">
      <formula>10</formula>
    </cfRule>
    <cfRule type="containsBlanks" dxfId="613" priority="127">
      <formula>LEN(TRIM(AP6))=0</formula>
    </cfRule>
  </conditionalFormatting>
  <conditionalFormatting sqref="AP105:AP114">
    <cfRule type="cellIs" dxfId="612" priority="128" operator="lessThan">
      <formula>10</formula>
    </cfRule>
    <cfRule type="cellIs" dxfId="611" priority="129" operator="greaterThan">
      <formula>10</formula>
    </cfRule>
  </conditionalFormatting>
  <conditionalFormatting sqref="AS6:AS114">
    <cfRule type="cellIs" dxfId="610" priority="120" operator="greaterThan">
      <formula>5</formula>
    </cfRule>
  </conditionalFormatting>
  <conditionalFormatting sqref="AT6:AT28">
    <cfRule type="top10" dxfId="609" priority="116" rank="5"/>
  </conditionalFormatting>
  <conditionalFormatting sqref="AU6:AU28">
    <cfRule type="top10" dxfId="608" priority="115" rank="5"/>
  </conditionalFormatting>
  <conditionalFormatting sqref="AV6:AV28">
    <cfRule type="top10" dxfId="607" priority="114" rank="1"/>
  </conditionalFormatting>
  <conditionalFormatting sqref="AW6:AZ29">
    <cfRule type="top10" dxfId="606" priority="113" bottom="1" rank="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4761-673B-4810-991D-BB294B5D22C8}">
  <sheetPr codeName="Sheet4"/>
  <dimension ref="A1:CN137"/>
  <sheetViews>
    <sheetView zoomScale="68" zoomScaleNormal="68" workbookViewId="0">
      <pane xSplit="3" ySplit="5" topLeftCell="K25" activePane="bottomRight" state="frozen"/>
      <selection pane="topRight" activeCell="J20" sqref="J20"/>
      <selection pane="bottomLeft" activeCell="J20" sqref="J20"/>
      <selection pane="bottomRight" activeCell="A52" sqref="A52:XFD52"/>
    </sheetView>
  </sheetViews>
  <sheetFormatPr defaultColWidth="8.5546875" defaultRowHeight="16.2" outlineLevelRow="1" outlineLevelCol="1" x14ac:dyDescent="0.25"/>
  <cols>
    <col min="1" max="1" width="8.5546875" style="8"/>
    <col min="2" max="2" width="28.44140625" style="8" customWidth="1"/>
    <col min="3" max="3" width="16.5546875" style="8" customWidth="1"/>
    <col min="4" max="8" width="9.5546875" style="8" hidden="1" customWidth="1" outlineLevel="1"/>
    <col min="9" max="9" width="81.44140625" style="8" hidden="1" customWidth="1" outlineLevel="1"/>
    <col min="10" max="10" width="27.44140625" style="8" hidden="1" customWidth="1" outlineLevel="1"/>
    <col min="11" max="11" width="9.5546875" style="8" customWidth="1" collapsed="1"/>
    <col min="12" max="40" width="9.5546875" style="8" customWidth="1"/>
    <col min="41" max="41" width="9.5546875" style="8" hidden="1" customWidth="1" outlineLevel="1"/>
    <col min="42" max="42" width="8.5546875" style="8" collapsed="1"/>
    <col min="43" max="44" width="8.5546875" style="8"/>
    <col min="45" max="45" width="13.5546875" style="8" hidden="1" customWidth="1" outlineLevel="1"/>
    <col min="46" max="88" width="8.5546875" style="8" hidden="1" customWidth="1" outlineLevel="1"/>
    <col min="89" max="89" width="8.5546875" style="8" customWidth="1" collapsed="1"/>
    <col min="91" max="91" width="8.5546875" style="8"/>
    <col min="92" max="92" width="8.5546875" style="71"/>
    <col min="93" max="16384" width="8.5546875" style="8"/>
  </cols>
  <sheetData>
    <row r="1" spans="1:88" ht="82.5" customHeight="1" x14ac:dyDescent="0.25">
      <c r="B1" s="50">
        <v>2025</v>
      </c>
      <c r="C1" s="65" t="s">
        <v>0</v>
      </c>
      <c r="K1" s="206" t="s">
        <v>384</v>
      </c>
      <c r="L1" s="207"/>
      <c r="M1" s="207"/>
      <c r="N1" s="207"/>
      <c r="R1" s="229" t="s">
        <v>435</v>
      </c>
      <c r="U1" s="347" t="s">
        <v>384</v>
      </c>
      <c r="V1" s="347"/>
      <c r="W1" s="347"/>
      <c r="X1" s="347"/>
      <c r="Y1" s="347"/>
      <c r="Z1" s="347"/>
      <c r="AA1" s="347"/>
      <c r="AB1" s="347"/>
      <c r="AC1" s="347"/>
      <c r="AD1" s="347"/>
      <c r="AE1" s="347"/>
      <c r="AF1" s="208"/>
      <c r="AG1" s="208"/>
      <c r="AH1" s="208"/>
      <c r="AI1" s="208"/>
      <c r="AJ1" s="208"/>
      <c r="AK1" s="208"/>
      <c r="AL1" s="208"/>
      <c r="AM1" s="208"/>
      <c r="AN1" s="208"/>
      <c r="AO1" s="208"/>
    </row>
    <row r="2" spans="1:88" ht="27" thickBot="1" x14ac:dyDescent="0.3">
      <c r="B2" s="51">
        <v>4</v>
      </c>
      <c r="C2" s="64" t="s">
        <v>1</v>
      </c>
      <c r="D2" s="45">
        <f>IFERROR(WEEKNUM(D5)-1,"")</f>
        <v>12</v>
      </c>
      <c r="E2" s="45">
        <f t="shared" ref="E2:H2" si="0">IFERROR(WEEKNUM(E5)-1,"")</f>
        <v>12</v>
      </c>
      <c r="F2" s="45">
        <f t="shared" si="0"/>
        <v>12</v>
      </c>
      <c r="G2" s="45">
        <f t="shared" si="0"/>
        <v>13</v>
      </c>
      <c r="H2" s="45">
        <f t="shared" si="0"/>
        <v>13</v>
      </c>
      <c r="I2" s="45"/>
      <c r="J2" s="45"/>
      <c r="K2" s="63">
        <f>IFERROR(WEEKNUM(K5),"")</f>
        <v>14</v>
      </c>
      <c r="L2" s="63">
        <f t="shared" ref="L2:AO2" si="1">IFERROR(WEEKNUM(L5),"")</f>
        <v>14</v>
      </c>
      <c r="M2" s="63">
        <f t="shared" si="1"/>
        <v>14</v>
      </c>
      <c r="N2" s="63">
        <f t="shared" si="1"/>
        <v>14</v>
      </c>
      <c r="O2" s="63">
        <f t="shared" si="1"/>
        <v>14</v>
      </c>
      <c r="P2" s="63">
        <f t="shared" si="1"/>
        <v>15</v>
      </c>
      <c r="Q2" s="63">
        <f t="shared" si="1"/>
        <v>15</v>
      </c>
      <c r="R2" s="63">
        <f t="shared" si="1"/>
        <v>15</v>
      </c>
      <c r="S2" s="63">
        <f t="shared" si="1"/>
        <v>15</v>
      </c>
      <c r="T2" s="63">
        <f t="shared" si="1"/>
        <v>15</v>
      </c>
      <c r="U2" s="63">
        <f t="shared" si="1"/>
        <v>15</v>
      </c>
      <c r="V2" s="63">
        <f t="shared" si="1"/>
        <v>15</v>
      </c>
      <c r="W2" s="63">
        <f t="shared" si="1"/>
        <v>16</v>
      </c>
      <c r="X2" s="63">
        <f t="shared" si="1"/>
        <v>16</v>
      </c>
      <c r="Y2" s="63">
        <f t="shared" si="1"/>
        <v>16</v>
      </c>
      <c r="Z2" s="63">
        <f t="shared" si="1"/>
        <v>16</v>
      </c>
      <c r="AA2" s="63">
        <f t="shared" si="1"/>
        <v>16</v>
      </c>
      <c r="AB2" s="63">
        <f t="shared" si="1"/>
        <v>16</v>
      </c>
      <c r="AC2" s="63">
        <f t="shared" si="1"/>
        <v>16</v>
      </c>
      <c r="AD2" s="63">
        <f t="shared" si="1"/>
        <v>17</v>
      </c>
      <c r="AE2" s="63">
        <f t="shared" si="1"/>
        <v>17</v>
      </c>
      <c r="AF2" s="63">
        <f t="shared" si="1"/>
        <v>17</v>
      </c>
      <c r="AG2" s="63">
        <f t="shared" si="1"/>
        <v>17</v>
      </c>
      <c r="AH2" s="63">
        <f t="shared" si="1"/>
        <v>17</v>
      </c>
      <c r="AI2" s="63">
        <f t="shared" si="1"/>
        <v>17</v>
      </c>
      <c r="AJ2" s="63">
        <f t="shared" si="1"/>
        <v>17</v>
      </c>
      <c r="AK2" s="63">
        <f t="shared" si="1"/>
        <v>18</v>
      </c>
      <c r="AL2" s="63">
        <f t="shared" si="1"/>
        <v>18</v>
      </c>
      <c r="AM2" s="63">
        <f t="shared" si="1"/>
        <v>18</v>
      </c>
      <c r="AN2" s="63">
        <f t="shared" si="1"/>
        <v>18</v>
      </c>
      <c r="AO2" s="63" t="str">
        <f t="shared" si="1"/>
        <v/>
      </c>
    </row>
    <row r="3" spans="1:88" ht="4.5" hidden="1" customHeight="1" thickBot="1" x14ac:dyDescent="0.3">
      <c r="B3" s="49">
        <f>DATE($B$1,$B$2,1)</f>
        <v>45748</v>
      </c>
      <c r="D3" s="332" t="s">
        <v>2</v>
      </c>
      <c r="E3" s="333"/>
      <c r="F3" s="333"/>
      <c r="G3" s="333"/>
      <c r="H3" s="334"/>
      <c r="I3" s="100"/>
      <c r="J3" s="100"/>
      <c r="K3" s="335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7"/>
      <c r="AP3" s="48"/>
    </row>
    <row r="4" spans="1:88" ht="20.85" customHeight="1" thickBot="1" x14ac:dyDescent="0.3">
      <c r="B4" s="62">
        <f>EOMONTH($B$3,0)</f>
        <v>45777</v>
      </c>
      <c r="D4" s="31" t="str">
        <f t="shared" ref="D4:AO4" si="2">TEXT(WEEKDAY(D5,1),"ddd")</f>
        <v>Thu</v>
      </c>
      <c r="E4" s="32" t="str">
        <f t="shared" si="2"/>
        <v>Fri</v>
      </c>
      <c r="F4" s="32" t="str">
        <f t="shared" si="2"/>
        <v>Sat</v>
      </c>
      <c r="G4" s="32" t="str">
        <f t="shared" si="2"/>
        <v>Sun</v>
      </c>
      <c r="H4" s="33" t="str">
        <f t="shared" si="2"/>
        <v>Mon</v>
      </c>
      <c r="I4" s="32"/>
      <c r="J4" s="32"/>
      <c r="K4" s="23" t="str">
        <f t="shared" si="2"/>
        <v>Tue</v>
      </c>
      <c r="L4" s="24" t="str">
        <f t="shared" si="2"/>
        <v>Wed</v>
      </c>
      <c r="M4" s="24" t="str">
        <f t="shared" si="2"/>
        <v>Thu</v>
      </c>
      <c r="N4" s="24" t="str">
        <f t="shared" si="2"/>
        <v>Fri</v>
      </c>
      <c r="O4" s="24" t="str">
        <f t="shared" si="2"/>
        <v>Sat</v>
      </c>
      <c r="P4" s="24" t="str">
        <f t="shared" si="2"/>
        <v>Sun</v>
      </c>
      <c r="Q4" s="24" t="str">
        <f t="shared" si="2"/>
        <v>Mon</v>
      </c>
      <c r="R4" s="24" t="str">
        <f t="shared" si="2"/>
        <v>Tue</v>
      </c>
      <c r="S4" s="24" t="str">
        <f t="shared" si="2"/>
        <v>Wed</v>
      </c>
      <c r="T4" s="24" t="str">
        <f t="shared" si="2"/>
        <v>Thu</v>
      </c>
      <c r="U4" s="24" t="str">
        <f t="shared" si="2"/>
        <v>Fri</v>
      </c>
      <c r="V4" s="24" t="str">
        <f t="shared" si="2"/>
        <v>Sat</v>
      </c>
      <c r="W4" s="24" t="str">
        <f t="shared" si="2"/>
        <v>Sun</v>
      </c>
      <c r="X4" s="24" t="str">
        <f t="shared" si="2"/>
        <v>Mon</v>
      </c>
      <c r="Y4" s="24" t="str">
        <f t="shared" si="2"/>
        <v>Tue</v>
      </c>
      <c r="Z4" s="24" t="str">
        <f t="shared" si="2"/>
        <v>Wed</v>
      </c>
      <c r="AA4" s="24" t="str">
        <f t="shared" si="2"/>
        <v>Thu</v>
      </c>
      <c r="AB4" s="24" t="str">
        <f t="shared" si="2"/>
        <v>Fri</v>
      </c>
      <c r="AC4" s="24" t="str">
        <f t="shared" si="2"/>
        <v>Sat</v>
      </c>
      <c r="AD4" s="108" t="str">
        <f t="shared" si="2"/>
        <v>Sun</v>
      </c>
      <c r="AE4" s="24" t="str">
        <f t="shared" si="2"/>
        <v>Mon</v>
      </c>
      <c r="AF4" s="24" t="str">
        <f t="shared" si="2"/>
        <v>Tue</v>
      </c>
      <c r="AG4" s="24" t="str">
        <f t="shared" si="2"/>
        <v>Wed</v>
      </c>
      <c r="AH4" s="24" t="str">
        <f t="shared" si="2"/>
        <v>Thu</v>
      </c>
      <c r="AI4" s="24" t="str">
        <f t="shared" si="2"/>
        <v>Fri</v>
      </c>
      <c r="AJ4" s="24" t="str">
        <f t="shared" si="2"/>
        <v>Sat</v>
      </c>
      <c r="AK4" s="24" t="str">
        <f t="shared" si="2"/>
        <v>Sun</v>
      </c>
      <c r="AL4" s="24" t="str">
        <f t="shared" si="2"/>
        <v>Mon</v>
      </c>
      <c r="AM4" s="108" t="str">
        <f t="shared" si="2"/>
        <v>Tue</v>
      </c>
      <c r="AN4" s="24" t="str">
        <f t="shared" si="2"/>
        <v>Wed</v>
      </c>
      <c r="AO4" s="25" t="e">
        <f t="shared" si="2"/>
        <v>#VALUE!</v>
      </c>
      <c r="AP4" s="338" t="s">
        <v>208</v>
      </c>
      <c r="AQ4" s="340" t="s">
        <v>207</v>
      </c>
      <c r="AR4" s="341" t="s">
        <v>5</v>
      </c>
    </row>
    <row r="5" spans="1:88" ht="31.5" customHeight="1" thickBot="1" x14ac:dyDescent="0.3">
      <c r="A5" s="60" t="s">
        <v>169</v>
      </c>
      <c r="B5" s="60" t="s">
        <v>463</v>
      </c>
      <c r="C5" s="118">
        <f>SUBTOTAL(103,C6:C26)</f>
        <v>20</v>
      </c>
      <c r="D5" s="47">
        <f t="shared" ref="D5:G5" si="3">_xlfn.IFS(E5=$B$4,"",E5="","",E5&lt;&gt;$B$4,E5-1)</f>
        <v>45743</v>
      </c>
      <c r="E5" s="47">
        <f t="shared" si="3"/>
        <v>45744</v>
      </c>
      <c r="F5" s="47">
        <f t="shared" si="3"/>
        <v>45745</v>
      </c>
      <c r="G5" s="47">
        <f t="shared" si="3"/>
        <v>45746</v>
      </c>
      <c r="H5" s="47">
        <f>_xlfn.IFS(K5=$B$4,"",K5="","",K5&lt;&gt;$B$4,K5-1)</f>
        <v>45747</v>
      </c>
      <c r="I5" s="102" t="s">
        <v>171</v>
      </c>
      <c r="J5" s="103" t="s">
        <v>172</v>
      </c>
      <c r="K5" s="22">
        <f>B3</f>
        <v>45748</v>
      </c>
      <c r="L5" s="22">
        <f>_xlfn.IFS(K5=$B$4,"",K5="","",K5&lt;&gt;$B$4,K5+1)</f>
        <v>45749</v>
      </c>
      <c r="M5" s="22">
        <f t="shared" ref="M5:AO5" si="4">_xlfn.IFS(L5=$B$4,"",L5="","",L5&lt;&gt;$B$4,L5+1)</f>
        <v>45750</v>
      </c>
      <c r="N5" s="22">
        <f t="shared" si="4"/>
        <v>45751</v>
      </c>
      <c r="O5" s="22">
        <f t="shared" si="4"/>
        <v>45752</v>
      </c>
      <c r="P5" s="22">
        <f t="shared" si="4"/>
        <v>45753</v>
      </c>
      <c r="Q5" s="22">
        <f t="shared" si="4"/>
        <v>45754</v>
      </c>
      <c r="R5" s="22">
        <f t="shared" si="4"/>
        <v>45755</v>
      </c>
      <c r="S5" s="22">
        <f t="shared" si="4"/>
        <v>45756</v>
      </c>
      <c r="T5" s="22">
        <f t="shared" si="4"/>
        <v>45757</v>
      </c>
      <c r="U5" s="22">
        <f t="shared" si="4"/>
        <v>45758</v>
      </c>
      <c r="V5" s="22">
        <f t="shared" si="4"/>
        <v>45759</v>
      </c>
      <c r="W5" s="22">
        <f t="shared" si="4"/>
        <v>45760</v>
      </c>
      <c r="X5" s="22">
        <f t="shared" si="4"/>
        <v>45761</v>
      </c>
      <c r="Y5" s="22">
        <f t="shared" si="4"/>
        <v>45762</v>
      </c>
      <c r="Z5" s="22">
        <f t="shared" si="4"/>
        <v>45763</v>
      </c>
      <c r="AA5" s="22">
        <f t="shared" si="4"/>
        <v>45764</v>
      </c>
      <c r="AB5" s="22">
        <f t="shared" si="4"/>
        <v>45765</v>
      </c>
      <c r="AC5" s="22">
        <f t="shared" si="4"/>
        <v>45766</v>
      </c>
      <c r="AD5" s="22">
        <f t="shared" si="4"/>
        <v>45767</v>
      </c>
      <c r="AE5" s="22">
        <f t="shared" si="4"/>
        <v>45768</v>
      </c>
      <c r="AF5" s="22">
        <f t="shared" si="4"/>
        <v>45769</v>
      </c>
      <c r="AG5" s="22">
        <f t="shared" si="4"/>
        <v>45770</v>
      </c>
      <c r="AH5" s="22">
        <f t="shared" si="4"/>
        <v>45771</v>
      </c>
      <c r="AI5" s="22">
        <f t="shared" si="4"/>
        <v>45772</v>
      </c>
      <c r="AJ5" s="22">
        <f t="shared" si="4"/>
        <v>45773</v>
      </c>
      <c r="AK5" s="22">
        <f t="shared" si="4"/>
        <v>45774</v>
      </c>
      <c r="AL5" s="22">
        <f t="shared" si="4"/>
        <v>45775</v>
      </c>
      <c r="AM5" s="109">
        <f t="shared" si="4"/>
        <v>45776</v>
      </c>
      <c r="AN5" s="22">
        <f t="shared" si="4"/>
        <v>45777</v>
      </c>
      <c r="AO5" s="22" t="str">
        <f t="shared" si="4"/>
        <v/>
      </c>
      <c r="AP5" s="339"/>
      <c r="AQ5" s="329"/>
      <c r="AR5" s="342"/>
      <c r="AS5" s="66" t="s">
        <v>80</v>
      </c>
      <c r="AT5" s="66">
        <v>8</v>
      </c>
      <c r="AU5" s="66">
        <v>13</v>
      </c>
      <c r="AV5" s="66" t="s">
        <v>209</v>
      </c>
      <c r="AW5" s="66" t="s">
        <v>210</v>
      </c>
      <c r="AX5" s="66">
        <v>6</v>
      </c>
      <c r="AY5" s="66">
        <v>14</v>
      </c>
      <c r="AZ5" s="66" t="s">
        <v>317</v>
      </c>
      <c r="BF5" s="8">
        <v>1</v>
      </c>
      <c r="BG5" s="8">
        <v>2</v>
      </c>
      <c r="BH5" s="8">
        <v>3</v>
      </c>
      <c r="BI5" s="8">
        <v>4</v>
      </c>
      <c r="BJ5" s="8">
        <v>5</v>
      </c>
      <c r="BK5" s="8">
        <v>6</v>
      </c>
      <c r="BL5" s="8">
        <v>7</v>
      </c>
      <c r="BM5" s="8">
        <v>8</v>
      </c>
      <c r="BN5" s="8">
        <v>9</v>
      </c>
      <c r="BO5" s="8">
        <v>10</v>
      </c>
      <c r="BP5" s="8">
        <v>11</v>
      </c>
      <c r="BQ5" s="8">
        <v>12</v>
      </c>
      <c r="BR5" s="8">
        <v>13</v>
      </c>
      <c r="BS5" s="8">
        <v>14</v>
      </c>
      <c r="BT5" s="8">
        <v>15</v>
      </c>
      <c r="BU5" s="8">
        <v>16</v>
      </c>
      <c r="BV5" s="8">
        <v>17</v>
      </c>
      <c r="BW5" s="8">
        <v>18</v>
      </c>
      <c r="BX5" s="8">
        <v>19</v>
      </c>
      <c r="BY5" s="8">
        <v>20</v>
      </c>
      <c r="BZ5" s="8">
        <v>21</v>
      </c>
      <c r="CA5" s="8">
        <v>22</v>
      </c>
      <c r="CB5" s="8">
        <v>23</v>
      </c>
      <c r="CC5" s="8">
        <v>24</v>
      </c>
      <c r="CD5" s="8">
        <v>25</v>
      </c>
      <c r="CE5" s="8">
        <v>26</v>
      </c>
      <c r="CF5" s="8">
        <v>27</v>
      </c>
      <c r="CG5" s="8">
        <v>28</v>
      </c>
      <c r="CH5" s="8">
        <v>29</v>
      </c>
      <c r="CI5" s="8">
        <v>30</v>
      </c>
      <c r="CJ5" s="8">
        <v>31</v>
      </c>
    </row>
    <row r="6" spans="1:88" ht="19.5" customHeight="1" x14ac:dyDescent="0.25">
      <c r="B6" s="1" t="s">
        <v>40</v>
      </c>
      <c r="C6" s="2" t="s">
        <v>41</v>
      </c>
      <c r="D6" s="35">
        <v>13</v>
      </c>
      <c r="E6" s="35">
        <v>13</v>
      </c>
      <c r="F6" s="35">
        <v>13</v>
      </c>
      <c r="G6" s="35">
        <v>13</v>
      </c>
      <c r="H6" s="35" t="s">
        <v>284</v>
      </c>
      <c r="I6" s="53"/>
      <c r="J6" s="2"/>
      <c r="K6" s="34" t="s">
        <v>284</v>
      </c>
      <c r="L6" s="35" t="s">
        <v>307</v>
      </c>
      <c r="M6" s="35" t="s">
        <v>307</v>
      </c>
      <c r="N6" s="211" t="s">
        <v>453</v>
      </c>
      <c r="O6" s="35" t="s">
        <v>329</v>
      </c>
      <c r="P6" s="35" t="s">
        <v>326</v>
      </c>
      <c r="Q6" s="35" t="s">
        <v>284</v>
      </c>
      <c r="R6" s="35" t="s">
        <v>284</v>
      </c>
      <c r="S6" s="35" t="s">
        <v>284</v>
      </c>
      <c r="T6" s="35" t="s">
        <v>5</v>
      </c>
      <c r="U6" s="35" t="s">
        <v>327</v>
      </c>
      <c r="V6" s="35" t="s">
        <v>16</v>
      </c>
      <c r="W6" s="35" t="s">
        <v>261</v>
      </c>
      <c r="X6" s="35" t="s">
        <v>262</v>
      </c>
      <c r="Y6" s="152" t="s">
        <v>12</v>
      </c>
      <c r="Z6" s="35" t="s">
        <v>261</v>
      </c>
      <c r="AA6" s="258" t="s">
        <v>203</v>
      </c>
      <c r="AB6" s="258" t="s">
        <v>17</v>
      </c>
      <c r="AC6" s="35" t="s">
        <v>443</v>
      </c>
      <c r="AD6" s="258" t="s">
        <v>16</v>
      </c>
      <c r="AE6" s="35" t="s">
        <v>261</v>
      </c>
      <c r="AF6" s="35" t="s">
        <v>119</v>
      </c>
      <c r="AG6" s="35" t="s">
        <v>119</v>
      </c>
      <c r="AH6" s="184" t="s">
        <v>23</v>
      </c>
      <c r="AI6" s="258" t="s">
        <v>21</v>
      </c>
      <c r="AJ6" s="35" t="s">
        <v>19</v>
      </c>
      <c r="AK6" s="35" t="s">
        <v>16</v>
      </c>
      <c r="AL6" s="35" t="s">
        <v>119</v>
      </c>
      <c r="AM6" s="258" t="s">
        <v>23</v>
      </c>
      <c r="AN6" s="258" t="s">
        <v>16</v>
      </c>
      <c r="AO6" s="35"/>
      <c r="AP6" s="9">
        <f>COUNTIF(K6:AO6,"OFF")</f>
        <v>10</v>
      </c>
      <c r="AQ6" s="10">
        <f>COUNTIF(K6:AO6,"PAID")</f>
        <v>2</v>
      </c>
      <c r="AR6" s="11">
        <f t="shared" ref="AR6:AR47" si="5">COUNTIF(K6:AO6,"PL")</f>
        <v>1</v>
      </c>
      <c r="AS6" s="8" cm="1">
        <f t="array" ref="AS6">MAX(FREQUENCY(COLUMN(BA6:CJ6),(BA6:CJ6&lt;&gt;1)*COLUMN(BA6:CJ6))-1)</f>
        <v>5</v>
      </c>
      <c r="AT6" s="8">
        <f>COUNTIF(K6:AO6,"8"&amp;"*")+COUNTIF(K6:AO6,"8")</f>
        <v>2</v>
      </c>
      <c r="AU6" s="8">
        <f>COUNTIF(K6:AO6,"13"&amp;"*")+COUNTIF(K6:AO6,"13")</f>
        <v>13</v>
      </c>
      <c r="AV6" s="8">
        <f>COUNTIF(K6:AO6,"13α")+COUNTIF(K6:AO6,"13β")+COUNTIF(K6:AO6,"13γ")+COUNTIF(K6:AO6,"13Δ")+COUNTIF(K6:AO6,"13♤")+COUNTIF(K6:AO6,"13♡")+COUNTIF(K6:AO6,"13♢")+COUNTIF(K6:AO6,"13♧")+COUNTIF(K6:AO6,"13★")+COUNTIF(K6:AO6,"13☆")</f>
        <v>1</v>
      </c>
      <c r="AW6" s="8">
        <f>COUNTIF(K6:AO6,"13A")+COUNTIF(K6:AO6,"13B")</f>
        <v>5</v>
      </c>
      <c r="AX6" s="8">
        <f>COUNTIF(K6:AO6,"6"&amp;"*")+COUNTIF(K6:AO6,"6")</f>
        <v>0</v>
      </c>
      <c r="AY6" s="8">
        <f>COUNTIF(K6:AO6,"14"&amp;"*")+COUNTIF(K6:AO6,"14")</f>
        <v>1</v>
      </c>
      <c r="AZ6" s="8">
        <f>SUM(AX6:AY6)</f>
        <v>1</v>
      </c>
      <c r="BA6" s="8">
        <f t="shared" ref="BA6:BE26" si="6">IF(COUNTIF(D6,"Off")+COUNTIF(D6,"Paid")+COUNTIF(D6,"Pl")+COUNTIF(D6,"PAID")+COUNTIF(D6,"PL")+COUNTIF(D6,"OFF")+COUNTIF(D6,""),0,1)</f>
        <v>1</v>
      </c>
      <c r="BB6" s="8">
        <f t="shared" si="6"/>
        <v>1</v>
      </c>
      <c r="BC6" s="8">
        <f t="shared" si="6"/>
        <v>1</v>
      </c>
      <c r="BD6" s="8">
        <f t="shared" si="6"/>
        <v>1</v>
      </c>
      <c r="BE6" s="8">
        <f t="shared" si="6"/>
        <v>0</v>
      </c>
      <c r="BF6" s="8">
        <f t="shared" ref="BF6:BU19" si="7">IF(COUNTIF(K6,"Off")+COUNTIF(K6,"Paid")+COUNTIF(K6,"Pl")+COUNTIF(K6,"PAID")+COUNTIF(K6,"PL")+COUNTIF(K6,"OFF")+COUNTIF(K6,""),0,1)</f>
        <v>0</v>
      </c>
      <c r="BG6" s="8">
        <f t="shared" si="7"/>
        <v>1</v>
      </c>
      <c r="BH6" s="8">
        <f t="shared" si="7"/>
        <v>1</v>
      </c>
      <c r="BI6" s="8">
        <f t="shared" si="7"/>
        <v>1</v>
      </c>
      <c r="BJ6" s="8">
        <f t="shared" si="7"/>
        <v>1</v>
      </c>
      <c r="BK6" s="8">
        <f t="shared" si="7"/>
        <v>1</v>
      </c>
      <c r="BL6" s="8">
        <f t="shared" si="7"/>
        <v>0</v>
      </c>
      <c r="BM6" s="8">
        <f t="shared" si="7"/>
        <v>0</v>
      </c>
      <c r="BN6" s="8">
        <f t="shared" si="7"/>
        <v>0</v>
      </c>
      <c r="BO6" s="8">
        <f t="shared" si="7"/>
        <v>0</v>
      </c>
      <c r="BP6" s="8">
        <f t="shared" si="7"/>
        <v>1</v>
      </c>
      <c r="BQ6" s="8">
        <f t="shared" si="7"/>
        <v>1</v>
      </c>
      <c r="BR6" s="8">
        <f t="shared" si="7"/>
        <v>0</v>
      </c>
      <c r="BS6" s="8">
        <f t="shared" si="7"/>
        <v>0</v>
      </c>
      <c r="BT6" s="8">
        <f t="shared" si="7"/>
        <v>1</v>
      </c>
      <c r="BU6" s="8">
        <f t="shared" si="7"/>
        <v>0</v>
      </c>
      <c r="BV6" s="8">
        <f t="shared" ref="BV6:CJ20" si="8">IF(COUNTIF(AA6,"Off")+COUNTIF(AA6,"Paid")+COUNTIF(AA6,"Pl")+COUNTIF(AA6,"PAID")+COUNTIF(AA6,"PL")+COUNTIF(AA6,"OFF")+COUNTIF(AA6,""),0,1)</f>
        <v>0</v>
      </c>
      <c r="BW6" s="8">
        <f t="shared" si="8"/>
        <v>1</v>
      </c>
      <c r="BX6" s="8">
        <f t="shared" si="8"/>
        <v>1</v>
      </c>
      <c r="BY6" s="8">
        <f t="shared" si="8"/>
        <v>1</v>
      </c>
      <c r="BZ6" s="8">
        <f t="shared" si="8"/>
        <v>0</v>
      </c>
      <c r="CA6" s="8">
        <f t="shared" si="8"/>
        <v>0</v>
      </c>
      <c r="CB6" s="8">
        <f t="shared" si="8"/>
        <v>0</v>
      </c>
      <c r="CC6" s="8">
        <f t="shared" si="8"/>
        <v>1</v>
      </c>
      <c r="CD6" s="8">
        <f t="shared" si="8"/>
        <v>1</v>
      </c>
      <c r="CE6" s="8">
        <f t="shared" si="8"/>
        <v>1</v>
      </c>
      <c r="CF6" s="8">
        <f t="shared" si="8"/>
        <v>1</v>
      </c>
      <c r="CG6" s="8">
        <f t="shared" si="8"/>
        <v>0</v>
      </c>
      <c r="CH6" s="8">
        <f t="shared" si="8"/>
        <v>1</v>
      </c>
      <c r="CI6" s="8">
        <f t="shared" si="8"/>
        <v>1</v>
      </c>
      <c r="CJ6" s="8">
        <f t="shared" si="8"/>
        <v>0</v>
      </c>
    </row>
    <row r="7" spans="1:88" ht="19.5" customHeight="1" x14ac:dyDescent="0.25">
      <c r="B7" s="1" t="s">
        <v>42</v>
      </c>
      <c r="C7" s="2" t="s">
        <v>43</v>
      </c>
      <c r="D7" s="35">
        <v>13</v>
      </c>
      <c r="E7" s="35" t="s">
        <v>261</v>
      </c>
      <c r="F7" s="35" t="s">
        <v>284</v>
      </c>
      <c r="G7" s="35" t="s">
        <v>284</v>
      </c>
      <c r="H7" s="35">
        <v>13</v>
      </c>
      <c r="I7" s="53" t="s">
        <v>346</v>
      </c>
      <c r="J7" s="2"/>
      <c r="K7" s="34" t="s">
        <v>328</v>
      </c>
      <c r="L7" s="35" t="s">
        <v>305</v>
      </c>
      <c r="M7" s="35" t="s">
        <v>300</v>
      </c>
      <c r="N7" s="35" t="s">
        <v>261</v>
      </c>
      <c r="O7" s="35" t="s">
        <v>307</v>
      </c>
      <c r="P7" s="35" t="s">
        <v>307</v>
      </c>
      <c r="Q7" s="35" t="s">
        <v>284</v>
      </c>
      <c r="R7" s="35" t="s">
        <v>262</v>
      </c>
      <c r="S7" s="35" t="s">
        <v>300</v>
      </c>
      <c r="T7" s="35" t="s">
        <v>328</v>
      </c>
      <c r="U7" s="35" t="s">
        <v>261</v>
      </c>
      <c r="V7" s="35" t="s">
        <v>8</v>
      </c>
      <c r="W7" s="35" t="s">
        <v>8</v>
      </c>
      <c r="X7" s="35" t="s">
        <v>9</v>
      </c>
      <c r="Y7" s="35" t="s">
        <v>9</v>
      </c>
      <c r="Z7" s="35" t="s">
        <v>119</v>
      </c>
      <c r="AA7" s="209" t="s">
        <v>119</v>
      </c>
      <c r="AB7" s="152" t="s">
        <v>261</v>
      </c>
      <c r="AC7" s="35" t="s">
        <v>444</v>
      </c>
      <c r="AD7" s="35" t="s">
        <v>444</v>
      </c>
      <c r="AE7" s="258" t="s">
        <v>23</v>
      </c>
      <c r="AF7" s="35" t="s">
        <v>19</v>
      </c>
      <c r="AG7" s="35" t="s">
        <v>119</v>
      </c>
      <c r="AH7" s="35" t="s">
        <v>119</v>
      </c>
      <c r="AI7" s="35" t="s">
        <v>261</v>
      </c>
      <c r="AJ7" s="258" t="s">
        <v>24</v>
      </c>
      <c r="AK7" s="35" t="s">
        <v>17</v>
      </c>
      <c r="AL7" s="258" t="s">
        <v>18</v>
      </c>
      <c r="AM7" s="35" t="s">
        <v>119</v>
      </c>
      <c r="AN7" s="35" t="s">
        <v>443</v>
      </c>
      <c r="AO7" s="35"/>
      <c r="AP7" s="9">
        <f t="shared" ref="AP7:AP47" si="9">COUNTIF(K7:AO7,"OFF")</f>
        <v>10</v>
      </c>
      <c r="AQ7" s="10">
        <f t="shared" ref="AQ7:AQ47" si="10">COUNTIF(K7:AO7,"PAID")</f>
        <v>1</v>
      </c>
      <c r="AR7" s="11">
        <f t="shared" si="5"/>
        <v>0</v>
      </c>
      <c r="AS7" s="8">
        <f t="shared" ref="AS7:AS26" si="11">MAX(FREQUENCY(COLUMN(BA7:CJ7),(BA7:CJ7&lt;&gt;1)*COLUMN(BA7:CJ7))-1)</f>
        <v>4</v>
      </c>
      <c r="AT7" s="8">
        <f t="shared" ref="AT7:AT25" si="12">COUNTIF(K7:AO7,"8"&amp;"*")+COUNTIF(K7:AO7,"8")</f>
        <v>6</v>
      </c>
      <c r="AU7" s="8">
        <f t="shared" ref="AU7:AU26" si="13">COUNTIF(K7:AO7,"13"&amp;"*")+COUNTIF(K7:AO7,"13")</f>
        <v>10</v>
      </c>
      <c r="AV7" s="8">
        <f t="shared" ref="AV7:AV26" si="14">COUNTIF(K7:AO7,"13α")+COUNTIF(K7:AO7,"13β")+COUNTIF(K7:AO7,"13γ")+COUNTIF(K7:AO7,"13Δ")+COUNTIF(K7:AO7,"13♤")+COUNTIF(K7:AO7,"13♡")+COUNTIF(K7:AO7,"13♢")+COUNTIF(K7:AO7,"13♧")+COUNTIF(K7:AO7,"13★")+COUNTIF(K7:AO7,"13☆")</f>
        <v>0</v>
      </c>
      <c r="AW7" s="8">
        <f t="shared" ref="AW7:AW26" si="15">COUNTIF(K7:AO7,"13A")+COUNTIF(K7:AO7,"13B")</f>
        <v>4</v>
      </c>
      <c r="AX7" s="8">
        <f t="shared" ref="AX7:AX45" si="16">COUNTIF(K7:AO7,"6"&amp;"*")+COUNTIF(K7:AO7,"6")</f>
        <v>2</v>
      </c>
      <c r="AY7" s="8">
        <f t="shared" ref="AY7:AY45" si="17">COUNTIF(K7:AO7,"14"&amp;"*")+COUNTIF(K7:AO7,"14")</f>
        <v>1</v>
      </c>
      <c r="AZ7" s="8">
        <f t="shared" ref="AZ7:AZ45" si="18">SUM(AX7:AY7)</f>
        <v>3</v>
      </c>
      <c r="BA7" s="8">
        <f t="shared" si="6"/>
        <v>1</v>
      </c>
      <c r="BB7" s="8">
        <f t="shared" si="6"/>
        <v>0</v>
      </c>
      <c r="BC7" s="8">
        <f t="shared" si="6"/>
        <v>0</v>
      </c>
      <c r="BD7" s="8">
        <f t="shared" si="6"/>
        <v>0</v>
      </c>
      <c r="BE7" s="8">
        <f t="shared" si="6"/>
        <v>1</v>
      </c>
      <c r="BF7" s="8">
        <f t="shared" si="7"/>
        <v>1</v>
      </c>
      <c r="BG7" s="8">
        <f t="shared" si="7"/>
        <v>1</v>
      </c>
      <c r="BH7" s="8">
        <f t="shared" si="7"/>
        <v>1</v>
      </c>
      <c r="BI7" s="8">
        <f t="shared" si="7"/>
        <v>0</v>
      </c>
      <c r="BJ7" s="8">
        <f t="shared" si="7"/>
        <v>1</v>
      </c>
      <c r="BK7" s="8">
        <f t="shared" si="7"/>
        <v>1</v>
      </c>
      <c r="BL7" s="8">
        <f t="shared" si="7"/>
        <v>0</v>
      </c>
      <c r="BM7" s="8">
        <f t="shared" si="7"/>
        <v>0</v>
      </c>
      <c r="BN7" s="8">
        <f t="shared" si="7"/>
        <v>1</v>
      </c>
      <c r="BO7" s="8">
        <f t="shared" si="7"/>
        <v>1</v>
      </c>
      <c r="BP7" s="8">
        <f t="shared" si="7"/>
        <v>0</v>
      </c>
      <c r="BQ7" s="8">
        <f t="shared" si="7"/>
        <v>1</v>
      </c>
      <c r="BR7" s="8">
        <f t="shared" si="7"/>
        <v>1</v>
      </c>
      <c r="BS7" s="8">
        <f t="shared" si="7"/>
        <v>1</v>
      </c>
      <c r="BT7" s="8">
        <f t="shared" si="7"/>
        <v>1</v>
      </c>
      <c r="BU7" s="8">
        <f t="shared" si="7"/>
        <v>0</v>
      </c>
      <c r="BV7" s="8">
        <f t="shared" si="8"/>
        <v>0</v>
      </c>
      <c r="BW7" s="8">
        <f t="shared" si="8"/>
        <v>0</v>
      </c>
      <c r="BX7" s="8">
        <f t="shared" si="8"/>
        <v>1</v>
      </c>
      <c r="BY7" s="8">
        <f t="shared" si="8"/>
        <v>1</v>
      </c>
      <c r="BZ7" s="8">
        <f t="shared" si="8"/>
        <v>1</v>
      </c>
      <c r="CA7" s="8">
        <f t="shared" si="8"/>
        <v>1</v>
      </c>
      <c r="CB7" s="8">
        <f t="shared" si="8"/>
        <v>0</v>
      </c>
      <c r="CC7" s="8">
        <f t="shared" si="8"/>
        <v>0</v>
      </c>
      <c r="CD7" s="8">
        <f t="shared" si="8"/>
        <v>0</v>
      </c>
      <c r="CE7" s="8">
        <f t="shared" si="8"/>
        <v>1</v>
      </c>
      <c r="CF7" s="8">
        <f t="shared" si="8"/>
        <v>1</v>
      </c>
      <c r="CG7" s="8">
        <f t="shared" si="8"/>
        <v>1</v>
      </c>
      <c r="CH7" s="8">
        <f t="shared" si="8"/>
        <v>0</v>
      </c>
      <c r="CI7" s="8">
        <f t="shared" si="8"/>
        <v>1</v>
      </c>
      <c r="CJ7" s="8">
        <f t="shared" si="8"/>
        <v>0</v>
      </c>
    </row>
    <row r="8" spans="1:88" ht="19.5" customHeight="1" x14ac:dyDescent="0.25">
      <c r="B8" s="1" t="s">
        <v>46</v>
      </c>
      <c r="C8" s="2" t="s">
        <v>47</v>
      </c>
      <c r="D8" s="35" t="s">
        <v>261</v>
      </c>
      <c r="E8" s="35">
        <v>6</v>
      </c>
      <c r="F8" s="35">
        <v>13</v>
      </c>
      <c r="G8" s="35">
        <v>13</v>
      </c>
      <c r="H8" s="35">
        <v>13</v>
      </c>
      <c r="I8" s="53"/>
      <c r="J8" s="2"/>
      <c r="K8" s="34" t="s">
        <v>300</v>
      </c>
      <c r="L8" s="35" t="s">
        <v>284</v>
      </c>
      <c r="M8" s="192" t="s">
        <v>453</v>
      </c>
      <c r="N8" s="152" t="s">
        <v>327</v>
      </c>
      <c r="O8" s="35" t="s">
        <v>261</v>
      </c>
      <c r="P8" s="35" t="s">
        <v>444</v>
      </c>
      <c r="Q8" s="35" t="s">
        <v>444</v>
      </c>
      <c r="R8" s="35" t="s">
        <v>306</v>
      </c>
      <c r="S8" s="35" t="s">
        <v>327</v>
      </c>
      <c r="T8" s="35" t="s">
        <v>329</v>
      </c>
      <c r="U8" s="35" t="s">
        <v>284</v>
      </c>
      <c r="V8" s="35" t="s">
        <v>17</v>
      </c>
      <c r="W8" s="35" t="s">
        <v>20</v>
      </c>
      <c r="X8" s="35" t="s">
        <v>119</v>
      </c>
      <c r="Y8" s="35" t="s">
        <v>261</v>
      </c>
      <c r="Z8" s="35" t="s">
        <v>16</v>
      </c>
      <c r="AA8" s="152" t="s">
        <v>23</v>
      </c>
      <c r="AB8" s="35" t="s">
        <v>443</v>
      </c>
      <c r="AC8" s="258" t="s">
        <v>23</v>
      </c>
      <c r="AD8" s="35" t="s">
        <v>119</v>
      </c>
      <c r="AE8" s="35" t="s">
        <v>119</v>
      </c>
      <c r="AF8" s="35" t="s">
        <v>261</v>
      </c>
      <c r="AG8" s="258" t="s">
        <v>22</v>
      </c>
      <c r="AH8" s="266" t="s">
        <v>13</v>
      </c>
      <c r="AI8" s="258" t="s">
        <v>18</v>
      </c>
      <c r="AJ8" s="35" t="s">
        <v>261</v>
      </c>
      <c r="AK8" s="35" t="s">
        <v>8</v>
      </c>
      <c r="AL8" s="35" t="s">
        <v>8</v>
      </c>
      <c r="AM8" s="35" t="s">
        <v>9</v>
      </c>
      <c r="AN8" s="35" t="s">
        <v>261</v>
      </c>
      <c r="AO8" s="35"/>
      <c r="AP8" s="9">
        <f t="shared" si="9"/>
        <v>10</v>
      </c>
      <c r="AQ8" s="10">
        <f t="shared" si="10"/>
        <v>0</v>
      </c>
      <c r="AR8" s="11">
        <f t="shared" si="5"/>
        <v>0</v>
      </c>
      <c r="AS8" s="8">
        <f t="shared" si="11"/>
        <v>5</v>
      </c>
      <c r="AT8" s="8">
        <f t="shared" si="12"/>
        <v>4</v>
      </c>
      <c r="AU8" s="8">
        <f t="shared" si="13"/>
        <v>12</v>
      </c>
      <c r="AV8" s="8">
        <f t="shared" si="14"/>
        <v>1</v>
      </c>
      <c r="AW8" s="8">
        <f t="shared" si="15"/>
        <v>3</v>
      </c>
      <c r="AX8" s="8">
        <f t="shared" si="16"/>
        <v>2</v>
      </c>
      <c r="AY8" s="8">
        <f t="shared" si="17"/>
        <v>1</v>
      </c>
      <c r="AZ8" s="8">
        <f t="shared" si="18"/>
        <v>3</v>
      </c>
      <c r="BA8" s="8">
        <f t="shared" si="6"/>
        <v>0</v>
      </c>
      <c r="BB8" s="8">
        <f t="shared" si="6"/>
        <v>1</v>
      </c>
      <c r="BC8" s="8">
        <f t="shared" si="6"/>
        <v>1</v>
      </c>
      <c r="BD8" s="8">
        <f t="shared" si="6"/>
        <v>1</v>
      </c>
      <c r="BE8" s="8">
        <f t="shared" si="6"/>
        <v>1</v>
      </c>
      <c r="BF8" s="8">
        <f t="shared" si="7"/>
        <v>1</v>
      </c>
      <c r="BG8" s="8">
        <f t="shared" si="7"/>
        <v>0</v>
      </c>
      <c r="BH8" s="8">
        <f t="shared" si="7"/>
        <v>1</v>
      </c>
      <c r="BI8" s="8">
        <f t="shared" si="7"/>
        <v>1</v>
      </c>
      <c r="BJ8" s="8">
        <f t="shared" si="7"/>
        <v>0</v>
      </c>
      <c r="BK8" s="8">
        <f t="shared" si="7"/>
        <v>1</v>
      </c>
      <c r="BL8" s="8">
        <f t="shared" si="7"/>
        <v>1</v>
      </c>
      <c r="BM8" s="8">
        <f t="shared" si="7"/>
        <v>1</v>
      </c>
      <c r="BN8" s="8">
        <f t="shared" si="7"/>
        <v>1</v>
      </c>
      <c r="BO8" s="8">
        <f t="shared" si="7"/>
        <v>1</v>
      </c>
      <c r="BP8" s="8">
        <f t="shared" si="7"/>
        <v>0</v>
      </c>
      <c r="BQ8" s="8">
        <f t="shared" si="7"/>
        <v>1</v>
      </c>
      <c r="BR8" s="8">
        <f t="shared" si="7"/>
        <v>1</v>
      </c>
      <c r="BS8" s="8">
        <f t="shared" si="7"/>
        <v>0</v>
      </c>
      <c r="BT8" s="8">
        <f t="shared" si="7"/>
        <v>0</v>
      </c>
      <c r="BU8" s="8">
        <f t="shared" si="7"/>
        <v>1</v>
      </c>
      <c r="BV8" s="8">
        <f t="shared" si="8"/>
        <v>1</v>
      </c>
      <c r="BW8" s="8">
        <f t="shared" si="8"/>
        <v>1</v>
      </c>
      <c r="BX8" s="8">
        <f t="shared" si="8"/>
        <v>1</v>
      </c>
      <c r="BY8" s="8">
        <f t="shared" si="8"/>
        <v>0</v>
      </c>
      <c r="BZ8" s="8">
        <f t="shared" si="8"/>
        <v>0</v>
      </c>
      <c r="CA8" s="8">
        <f t="shared" si="8"/>
        <v>0</v>
      </c>
      <c r="CB8" s="8">
        <f t="shared" si="8"/>
        <v>1</v>
      </c>
      <c r="CC8" s="8">
        <f t="shared" si="8"/>
        <v>1</v>
      </c>
      <c r="CD8" s="8">
        <f t="shared" si="8"/>
        <v>1</v>
      </c>
      <c r="CE8" s="8">
        <f t="shared" si="8"/>
        <v>0</v>
      </c>
      <c r="CF8" s="8">
        <f t="shared" si="8"/>
        <v>1</v>
      </c>
      <c r="CG8" s="8">
        <f t="shared" si="8"/>
        <v>1</v>
      </c>
      <c r="CH8" s="8">
        <f t="shared" si="8"/>
        <v>1</v>
      </c>
      <c r="CI8" s="8">
        <f t="shared" si="8"/>
        <v>0</v>
      </c>
      <c r="CJ8" s="8">
        <f t="shared" si="8"/>
        <v>0</v>
      </c>
    </row>
    <row r="9" spans="1:88" ht="18.600000000000001" hidden="1" x14ac:dyDescent="0.25">
      <c r="B9" s="4" t="s">
        <v>48</v>
      </c>
      <c r="C9" s="5" t="s">
        <v>49</v>
      </c>
      <c r="D9" s="38"/>
      <c r="E9" s="38"/>
      <c r="F9" s="38"/>
      <c r="G9" s="38"/>
      <c r="H9" s="38"/>
      <c r="I9" s="53"/>
      <c r="J9" s="2"/>
      <c r="K9" s="37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259"/>
      <c r="AI9" s="259"/>
      <c r="AJ9" s="38"/>
      <c r="AK9" s="38"/>
      <c r="AL9" s="38"/>
      <c r="AM9" s="38"/>
      <c r="AN9" s="38"/>
      <c r="AO9" s="38"/>
      <c r="AP9" s="75">
        <f t="shared" si="9"/>
        <v>0</v>
      </c>
      <c r="AQ9" s="13">
        <f t="shared" si="10"/>
        <v>0</v>
      </c>
      <c r="AR9" s="14">
        <f t="shared" si="5"/>
        <v>0</v>
      </c>
      <c r="AS9" s="8">
        <f t="shared" si="11"/>
        <v>0</v>
      </c>
      <c r="AT9" s="8">
        <f t="shared" si="12"/>
        <v>0</v>
      </c>
      <c r="AU9" s="8">
        <f t="shared" si="13"/>
        <v>0</v>
      </c>
      <c r="AV9" s="8">
        <f t="shared" si="14"/>
        <v>0</v>
      </c>
      <c r="AW9" s="8">
        <f t="shared" si="15"/>
        <v>0</v>
      </c>
      <c r="AX9" s="8">
        <f t="shared" si="16"/>
        <v>0</v>
      </c>
      <c r="AY9" s="8">
        <f t="shared" si="17"/>
        <v>0</v>
      </c>
      <c r="AZ9" s="8">
        <f t="shared" si="18"/>
        <v>0</v>
      </c>
      <c r="BA9" s="8">
        <f t="shared" si="6"/>
        <v>0</v>
      </c>
      <c r="BB9" s="8">
        <f t="shared" si="6"/>
        <v>0</v>
      </c>
      <c r="BC9" s="8">
        <f t="shared" si="6"/>
        <v>0</v>
      </c>
      <c r="BD9" s="8">
        <f t="shared" si="6"/>
        <v>0</v>
      </c>
      <c r="BE9" s="8">
        <f t="shared" si="6"/>
        <v>0</v>
      </c>
      <c r="BF9" s="8">
        <f t="shared" si="7"/>
        <v>0</v>
      </c>
      <c r="BG9" s="8">
        <f t="shared" si="7"/>
        <v>0</v>
      </c>
      <c r="BH9" s="8">
        <f t="shared" si="7"/>
        <v>0</v>
      </c>
      <c r="BI9" s="8">
        <f t="shared" si="7"/>
        <v>0</v>
      </c>
      <c r="BJ9" s="8">
        <f t="shared" si="7"/>
        <v>0</v>
      </c>
      <c r="BK9" s="8">
        <f t="shared" si="7"/>
        <v>0</v>
      </c>
      <c r="BL9" s="8">
        <f t="shared" si="7"/>
        <v>0</v>
      </c>
      <c r="BM9" s="8">
        <f t="shared" si="7"/>
        <v>0</v>
      </c>
      <c r="BN9" s="8">
        <f t="shared" si="7"/>
        <v>0</v>
      </c>
      <c r="BO9" s="8">
        <f t="shared" si="7"/>
        <v>0</v>
      </c>
      <c r="BP9" s="8">
        <f t="shared" si="7"/>
        <v>0</v>
      </c>
      <c r="BQ9" s="8">
        <f t="shared" si="7"/>
        <v>0</v>
      </c>
      <c r="BR9" s="8">
        <f t="shared" si="7"/>
        <v>0</v>
      </c>
      <c r="BS9" s="8">
        <f t="shared" si="7"/>
        <v>0</v>
      </c>
      <c r="BT9" s="8">
        <f t="shared" si="7"/>
        <v>0</v>
      </c>
      <c r="BU9" s="8">
        <f t="shared" si="7"/>
        <v>0</v>
      </c>
      <c r="BV9" s="8">
        <f t="shared" si="8"/>
        <v>0</v>
      </c>
      <c r="BW9" s="8">
        <f t="shared" si="8"/>
        <v>0</v>
      </c>
      <c r="BX9" s="8">
        <f t="shared" si="8"/>
        <v>0</v>
      </c>
      <c r="BY9" s="8">
        <f t="shared" si="8"/>
        <v>0</v>
      </c>
      <c r="BZ9" s="8">
        <f t="shared" si="8"/>
        <v>0</v>
      </c>
      <c r="CA9" s="8">
        <f t="shared" si="8"/>
        <v>0</v>
      </c>
      <c r="CB9" s="8">
        <f t="shared" si="8"/>
        <v>0</v>
      </c>
      <c r="CC9" s="8">
        <f t="shared" si="8"/>
        <v>0</v>
      </c>
      <c r="CD9" s="8">
        <f t="shared" si="8"/>
        <v>0</v>
      </c>
      <c r="CE9" s="8">
        <f t="shared" si="8"/>
        <v>0</v>
      </c>
      <c r="CF9" s="8">
        <f t="shared" si="8"/>
        <v>0</v>
      </c>
      <c r="CG9" s="8">
        <f t="shared" si="8"/>
        <v>0</v>
      </c>
      <c r="CH9" s="8">
        <f t="shared" si="8"/>
        <v>0</v>
      </c>
      <c r="CI9" s="8">
        <f t="shared" si="8"/>
        <v>0</v>
      </c>
      <c r="CJ9" s="8">
        <f t="shared" si="8"/>
        <v>0</v>
      </c>
    </row>
    <row r="10" spans="1:88" ht="19.5" customHeight="1" x14ac:dyDescent="0.25">
      <c r="B10" s="1" t="s">
        <v>50</v>
      </c>
      <c r="C10" s="2" t="s">
        <v>51</v>
      </c>
      <c r="D10" s="35">
        <v>13</v>
      </c>
      <c r="E10" s="35">
        <v>13</v>
      </c>
      <c r="F10" s="35" t="s">
        <v>284</v>
      </c>
      <c r="G10" s="35" t="s">
        <v>284</v>
      </c>
      <c r="H10" s="35" t="s">
        <v>284</v>
      </c>
      <c r="I10" s="53" t="s">
        <v>263</v>
      </c>
      <c r="J10" s="2"/>
      <c r="K10" s="34" t="s">
        <v>307</v>
      </c>
      <c r="L10" s="35" t="s">
        <v>5</v>
      </c>
      <c r="M10" s="35" t="s">
        <v>284</v>
      </c>
      <c r="N10" s="35" t="s">
        <v>284</v>
      </c>
      <c r="O10" s="35" t="s">
        <v>328</v>
      </c>
      <c r="P10" s="35" t="s">
        <v>328</v>
      </c>
      <c r="Q10" s="35" t="s">
        <v>324</v>
      </c>
      <c r="R10" s="35" t="s">
        <v>284</v>
      </c>
      <c r="S10" s="35" t="s">
        <v>329</v>
      </c>
      <c r="T10" s="35" t="s">
        <v>305</v>
      </c>
      <c r="U10" s="35" t="s">
        <v>284</v>
      </c>
      <c r="V10" s="35" t="s">
        <v>22</v>
      </c>
      <c r="W10" s="35" t="s">
        <v>23</v>
      </c>
      <c r="X10" s="258" t="s">
        <v>18</v>
      </c>
      <c r="Y10" s="258" t="s">
        <v>19</v>
      </c>
      <c r="Z10" s="35" t="s">
        <v>119</v>
      </c>
      <c r="AA10" s="35" t="s">
        <v>261</v>
      </c>
      <c r="AB10" s="35" t="s">
        <v>8</v>
      </c>
      <c r="AC10" s="35" t="s">
        <v>8</v>
      </c>
      <c r="AD10" s="35" t="s">
        <v>9</v>
      </c>
      <c r="AE10" s="35" t="s">
        <v>119</v>
      </c>
      <c r="AF10" s="35" t="s">
        <v>119</v>
      </c>
      <c r="AG10" s="35" t="s">
        <v>119</v>
      </c>
      <c r="AH10" s="258" t="s">
        <v>78</v>
      </c>
      <c r="AI10" s="258" t="s">
        <v>19</v>
      </c>
      <c r="AJ10" s="35" t="s">
        <v>262</v>
      </c>
      <c r="AK10" s="35" t="s">
        <v>262</v>
      </c>
      <c r="AL10" s="35" t="s">
        <v>119</v>
      </c>
      <c r="AM10" s="35" t="s">
        <v>444</v>
      </c>
      <c r="AN10" s="35" t="s">
        <v>444</v>
      </c>
      <c r="AO10" s="35"/>
      <c r="AP10" s="9">
        <f t="shared" si="9"/>
        <v>10</v>
      </c>
      <c r="AQ10" s="10">
        <f t="shared" si="10"/>
        <v>3</v>
      </c>
      <c r="AR10" s="11">
        <f t="shared" si="5"/>
        <v>1</v>
      </c>
      <c r="AS10" s="8">
        <f t="shared" si="11"/>
        <v>4</v>
      </c>
      <c r="AT10" s="8">
        <f t="shared" si="12"/>
        <v>4</v>
      </c>
      <c r="AU10" s="8">
        <f t="shared" si="13"/>
        <v>10</v>
      </c>
      <c r="AV10" s="8">
        <f t="shared" si="14"/>
        <v>0</v>
      </c>
      <c r="AW10" s="8">
        <f t="shared" si="15"/>
        <v>1</v>
      </c>
      <c r="AX10" s="8">
        <f t="shared" si="16"/>
        <v>2</v>
      </c>
      <c r="AY10" s="8">
        <f t="shared" si="17"/>
        <v>0</v>
      </c>
      <c r="AZ10" s="8">
        <f t="shared" si="18"/>
        <v>2</v>
      </c>
      <c r="BA10" s="8">
        <f t="shared" si="6"/>
        <v>1</v>
      </c>
      <c r="BB10" s="8">
        <f t="shared" si="6"/>
        <v>1</v>
      </c>
      <c r="BC10" s="8">
        <f t="shared" si="6"/>
        <v>0</v>
      </c>
      <c r="BD10" s="8">
        <f t="shared" si="6"/>
        <v>0</v>
      </c>
      <c r="BE10" s="8">
        <f t="shared" si="6"/>
        <v>0</v>
      </c>
      <c r="BF10" s="8">
        <f t="shared" si="7"/>
        <v>1</v>
      </c>
      <c r="BG10" s="8">
        <f t="shared" si="7"/>
        <v>0</v>
      </c>
      <c r="BH10" s="8">
        <f t="shared" si="7"/>
        <v>0</v>
      </c>
      <c r="BI10" s="8">
        <f t="shared" si="7"/>
        <v>0</v>
      </c>
      <c r="BJ10" s="8">
        <f t="shared" si="7"/>
        <v>1</v>
      </c>
      <c r="BK10" s="8">
        <f t="shared" si="7"/>
        <v>1</v>
      </c>
      <c r="BL10" s="8">
        <f t="shared" si="7"/>
        <v>1</v>
      </c>
      <c r="BM10" s="8">
        <f t="shared" si="7"/>
        <v>0</v>
      </c>
      <c r="BN10" s="8">
        <f t="shared" si="7"/>
        <v>1</v>
      </c>
      <c r="BO10" s="8">
        <f t="shared" si="7"/>
        <v>1</v>
      </c>
      <c r="BP10" s="8">
        <f t="shared" si="7"/>
        <v>0</v>
      </c>
      <c r="BQ10" s="8">
        <f t="shared" si="7"/>
        <v>1</v>
      </c>
      <c r="BR10" s="8">
        <f t="shared" si="7"/>
        <v>1</v>
      </c>
      <c r="BS10" s="8">
        <f t="shared" si="7"/>
        <v>1</v>
      </c>
      <c r="BT10" s="8">
        <f t="shared" si="7"/>
        <v>1</v>
      </c>
      <c r="BU10" s="8">
        <f t="shared" si="7"/>
        <v>0</v>
      </c>
      <c r="BV10" s="8">
        <f t="shared" si="8"/>
        <v>0</v>
      </c>
      <c r="BW10" s="8">
        <f t="shared" si="8"/>
        <v>1</v>
      </c>
      <c r="BX10" s="8">
        <f t="shared" si="8"/>
        <v>1</v>
      </c>
      <c r="BY10" s="8">
        <f t="shared" si="8"/>
        <v>1</v>
      </c>
      <c r="BZ10" s="8">
        <f t="shared" si="8"/>
        <v>0</v>
      </c>
      <c r="CA10" s="8">
        <f t="shared" si="8"/>
        <v>0</v>
      </c>
      <c r="CB10" s="8">
        <f t="shared" si="8"/>
        <v>0</v>
      </c>
      <c r="CC10" s="8">
        <f t="shared" si="8"/>
        <v>0</v>
      </c>
      <c r="CD10" s="8">
        <f t="shared" si="8"/>
        <v>1</v>
      </c>
      <c r="CE10" s="8">
        <f t="shared" si="8"/>
        <v>0</v>
      </c>
      <c r="CF10" s="8">
        <f t="shared" si="8"/>
        <v>0</v>
      </c>
      <c r="CG10" s="8">
        <f t="shared" si="8"/>
        <v>0</v>
      </c>
      <c r="CH10" s="8">
        <f t="shared" si="8"/>
        <v>1</v>
      </c>
      <c r="CI10" s="8">
        <f t="shared" si="8"/>
        <v>1</v>
      </c>
      <c r="CJ10" s="8">
        <f t="shared" si="8"/>
        <v>0</v>
      </c>
    </row>
    <row r="11" spans="1:88" ht="19.5" customHeight="1" x14ac:dyDescent="0.25">
      <c r="B11" s="4" t="s">
        <v>54</v>
      </c>
      <c r="C11" s="5" t="s">
        <v>55</v>
      </c>
      <c r="D11" s="38" t="s">
        <v>284</v>
      </c>
      <c r="E11" s="38" t="s">
        <v>284</v>
      </c>
      <c r="F11" s="35">
        <v>13</v>
      </c>
      <c r="G11" s="38">
        <v>13</v>
      </c>
      <c r="H11" s="38">
        <v>13</v>
      </c>
      <c r="I11" s="53" t="s">
        <v>264</v>
      </c>
      <c r="J11" s="2"/>
      <c r="K11" s="34" t="s">
        <v>262</v>
      </c>
      <c r="L11" s="35" t="s">
        <v>284</v>
      </c>
      <c r="M11" s="38" t="s">
        <v>305</v>
      </c>
      <c r="N11" s="38" t="s">
        <v>329</v>
      </c>
      <c r="O11" s="38" t="s">
        <v>325</v>
      </c>
      <c r="P11" s="38" t="s">
        <v>329</v>
      </c>
      <c r="Q11" s="38" t="s">
        <v>284</v>
      </c>
      <c r="R11" s="38" t="s">
        <v>327</v>
      </c>
      <c r="S11" s="38" t="s">
        <v>328</v>
      </c>
      <c r="T11" s="38" t="s">
        <v>324</v>
      </c>
      <c r="U11" s="38" t="s">
        <v>261</v>
      </c>
      <c r="V11" s="38" t="s">
        <v>261</v>
      </c>
      <c r="W11" s="38" t="s">
        <v>19</v>
      </c>
      <c r="X11" s="38" t="s">
        <v>16</v>
      </c>
      <c r="Y11" s="191" t="s">
        <v>20</v>
      </c>
      <c r="Z11" s="38" t="s">
        <v>22</v>
      </c>
      <c r="AA11" s="38" t="s">
        <v>119</v>
      </c>
      <c r="AB11" s="259" t="s">
        <v>18</v>
      </c>
      <c r="AC11" s="259" t="s">
        <v>19</v>
      </c>
      <c r="AD11" s="259" t="s">
        <v>19</v>
      </c>
      <c r="AE11" s="38" t="s">
        <v>119</v>
      </c>
      <c r="AF11" s="38" t="s">
        <v>261</v>
      </c>
      <c r="AG11" s="35" t="s">
        <v>119</v>
      </c>
      <c r="AH11" s="258" t="s">
        <v>22</v>
      </c>
      <c r="AI11" s="258" t="s">
        <v>16</v>
      </c>
      <c r="AJ11" s="258" t="s">
        <v>18</v>
      </c>
      <c r="AK11" s="191" t="s">
        <v>508</v>
      </c>
      <c r="AL11" s="38" t="s">
        <v>119</v>
      </c>
      <c r="AM11" s="35" t="s">
        <v>119</v>
      </c>
      <c r="AN11" s="259" t="s">
        <v>18</v>
      </c>
      <c r="AO11" s="38"/>
      <c r="AP11" s="75">
        <f t="shared" si="9"/>
        <v>10</v>
      </c>
      <c r="AQ11" s="13">
        <f t="shared" si="10"/>
        <v>1</v>
      </c>
      <c r="AR11" s="14">
        <f t="shared" si="5"/>
        <v>0</v>
      </c>
      <c r="AS11" s="8">
        <f t="shared" si="11"/>
        <v>4</v>
      </c>
      <c r="AT11" s="8">
        <f t="shared" si="12"/>
        <v>0</v>
      </c>
      <c r="AU11" s="8">
        <f t="shared" si="13"/>
        <v>19</v>
      </c>
      <c r="AV11" s="8">
        <f t="shared" si="14"/>
        <v>0</v>
      </c>
      <c r="AW11" s="8">
        <f t="shared" si="15"/>
        <v>3</v>
      </c>
      <c r="AX11" s="8">
        <f t="shared" si="16"/>
        <v>0</v>
      </c>
      <c r="AY11" s="8">
        <f t="shared" si="17"/>
        <v>0</v>
      </c>
      <c r="AZ11" s="8">
        <f t="shared" si="18"/>
        <v>0</v>
      </c>
      <c r="BA11" s="8">
        <f t="shared" si="6"/>
        <v>0</v>
      </c>
      <c r="BB11" s="8">
        <f t="shared" si="6"/>
        <v>0</v>
      </c>
      <c r="BC11" s="8">
        <f t="shared" si="6"/>
        <v>1</v>
      </c>
      <c r="BD11" s="8">
        <f t="shared" si="6"/>
        <v>1</v>
      </c>
      <c r="BE11" s="8">
        <f t="shared" si="6"/>
        <v>1</v>
      </c>
      <c r="BF11" s="8">
        <f t="shared" si="7"/>
        <v>0</v>
      </c>
      <c r="BG11" s="8">
        <f t="shared" si="7"/>
        <v>0</v>
      </c>
      <c r="BH11" s="8">
        <f t="shared" si="7"/>
        <v>1</v>
      </c>
      <c r="BI11" s="8">
        <f t="shared" si="7"/>
        <v>1</v>
      </c>
      <c r="BJ11" s="8">
        <f t="shared" si="7"/>
        <v>1</v>
      </c>
      <c r="BK11" s="8">
        <f t="shared" si="7"/>
        <v>1</v>
      </c>
      <c r="BL11" s="8">
        <f t="shared" si="7"/>
        <v>0</v>
      </c>
      <c r="BM11" s="8">
        <f t="shared" si="7"/>
        <v>1</v>
      </c>
      <c r="BN11" s="8">
        <f t="shared" si="7"/>
        <v>1</v>
      </c>
      <c r="BO11" s="8">
        <f t="shared" si="7"/>
        <v>1</v>
      </c>
      <c r="BP11" s="8">
        <f t="shared" si="7"/>
        <v>0</v>
      </c>
      <c r="BQ11" s="8">
        <f t="shared" si="7"/>
        <v>0</v>
      </c>
      <c r="BR11" s="8">
        <f t="shared" si="7"/>
        <v>1</v>
      </c>
      <c r="BS11" s="8">
        <f t="shared" si="7"/>
        <v>1</v>
      </c>
      <c r="BT11" s="8">
        <f t="shared" si="7"/>
        <v>1</v>
      </c>
      <c r="BU11" s="8">
        <f t="shared" si="7"/>
        <v>1</v>
      </c>
      <c r="BV11" s="8">
        <f t="shared" si="8"/>
        <v>0</v>
      </c>
      <c r="BW11" s="8">
        <f t="shared" si="8"/>
        <v>1</v>
      </c>
      <c r="BX11" s="8">
        <f t="shared" si="8"/>
        <v>1</v>
      </c>
      <c r="BY11" s="8">
        <f t="shared" si="8"/>
        <v>1</v>
      </c>
      <c r="BZ11" s="8">
        <f t="shared" si="8"/>
        <v>0</v>
      </c>
      <c r="CA11" s="8">
        <f t="shared" si="8"/>
        <v>0</v>
      </c>
      <c r="CB11" s="8">
        <f t="shared" si="8"/>
        <v>0</v>
      </c>
      <c r="CC11" s="8">
        <f t="shared" si="8"/>
        <v>1</v>
      </c>
      <c r="CD11" s="8">
        <f t="shared" si="8"/>
        <v>1</v>
      </c>
      <c r="CE11" s="8">
        <f t="shared" si="8"/>
        <v>1</v>
      </c>
      <c r="CF11" s="8">
        <f t="shared" si="8"/>
        <v>1</v>
      </c>
      <c r="CG11" s="8">
        <f t="shared" si="8"/>
        <v>0</v>
      </c>
      <c r="CH11" s="8">
        <f t="shared" si="8"/>
        <v>0</v>
      </c>
      <c r="CI11" s="8">
        <f t="shared" si="8"/>
        <v>1</v>
      </c>
      <c r="CJ11" s="8">
        <f t="shared" si="8"/>
        <v>0</v>
      </c>
    </row>
    <row r="12" spans="1:88" ht="19.5" customHeight="1" x14ac:dyDescent="0.25">
      <c r="B12" s="4" t="s">
        <v>82</v>
      </c>
      <c r="C12" s="5" t="s">
        <v>86</v>
      </c>
      <c r="D12" s="35" t="s">
        <v>261</v>
      </c>
      <c r="E12" s="38" t="s">
        <v>261</v>
      </c>
      <c r="F12" s="41" t="s">
        <v>262</v>
      </c>
      <c r="G12" s="35" t="s">
        <v>81</v>
      </c>
      <c r="H12" s="35">
        <v>8</v>
      </c>
      <c r="I12" s="53" t="s">
        <v>385</v>
      </c>
      <c r="J12" s="230"/>
      <c r="K12" s="41" t="s">
        <v>306</v>
      </c>
      <c r="L12" s="41" t="s">
        <v>306</v>
      </c>
      <c r="M12" s="38" t="s">
        <v>261</v>
      </c>
      <c r="N12" s="38" t="s">
        <v>303</v>
      </c>
      <c r="O12" s="38" t="s">
        <v>323</v>
      </c>
      <c r="P12" s="38" t="s">
        <v>262</v>
      </c>
      <c r="Q12" s="38" t="s">
        <v>5</v>
      </c>
      <c r="R12" s="38" t="s">
        <v>326</v>
      </c>
      <c r="S12" s="210" t="s">
        <v>284</v>
      </c>
      <c r="T12" s="38" t="s">
        <v>262</v>
      </c>
      <c r="U12" s="38" t="s">
        <v>261</v>
      </c>
      <c r="V12" s="38" t="s">
        <v>21</v>
      </c>
      <c r="W12" s="38" t="s">
        <v>16</v>
      </c>
      <c r="X12" s="38" t="s">
        <v>443</v>
      </c>
      <c r="Y12" s="38" t="s">
        <v>261</v>
      </c>
      <c r="Z12" s="38" t="s">
        <v>8</v>
      </c>
      <c r="AA12" s="210" t="s">
        <v>9</v>
      </c>
      <c r="AB12" s="38" t="s">
        <v>262</v>
      </c>
      <c r="AC12" s="35" t="s">
        <v>261</v>
      </c>
      <c r="AD12" s="210" t="s">
        <v>402</v>
      </c>
      <c r="AE12" s="38" t="s">
        <v>17</v>
      </c>
      <c r="AF12" s="38" t="s">
        <v>261</v>
      </c>
      <c r="AG12" s="38" t="s">
        <v>119</v>
      </c>
      <c r="AH12" s="38" t="s">
        <v>119</v>
      </c>
      <c r="AI12" s="38" t="s">
        <v>444</v>
      </c>
      <c r="AJ12" s="38" t="s">
        <v>444</v>
      </c>
      <c r="AK12" s="35" t="s">
        <v>21</v>
      </c>
      <c r="AL12" s="38" t="s">
        <v>443</v>
      </c>
      <c r="AM12" s="41" t="s">
        <v>119</v>
      </c>
      <c r="AN12" s="35" t="s">
        <v>261</v>
      </c>
      <c r="AO12" s="35"/>
      <c r="AP12" s="75">
        <f t="shared" si="9"/>
        <v>10</v>
      </c>
      <c r="AQ12" s="16">
        <f t="shared" si="10"/>
        <v>3</v>
      </c>
      <c r="AR12" s="17">
        <f t="shared" si="5"/>
        <v>1</v>
      </c>
      <c r="AS12" s="8">
        <f t="shared" si="11"/>
        <v>4</v>
      </c>
      <c r="AT12" s="8">
        <f t="shared" si="12"/>
        <v>4</v>
      </c>
      <c r="AU12" s="8">
        <f t="shared" si="13"/>
        <v>7</v>
      </c>
      <c r="AV12" s="8">
        <f t="shared" si="14"/>
        <v>1</v>
      </c>
      <c r="AW12" s="8">
        <f t="shared" si="15"/>
        <v>2</v>
      </c>
      <c r="AX12" s="8">
        <f t="shared" si="16"/>
        <v>2</v>
      </c>
      <c r="AY12" s="8">
        <f t="shared" si="17"/>
        <v>2</v>
      </c>
      <c r="AZ12" s="8">
        <f t="shared" si="18"/>
        <v>4</v>
      </c>
      <c r="BA12" s="8">
        <f t="shared" si="6"/>
        <v>0</v>
      </c>
      <c r="BB12" s="8">
        <f t="shared" si="6"/>
        <v>0</v>
      </c>
      <c r="BC12" s="8">
        <f t="shared" si="6"/>
        <v>0</v>
      </c>
      <c r="BD12" s="8">
        <f t="shared" si="6"/>
        <v>0</v>
      </c>
      <c r="BE12" s="8">
        <f t="shared" si="6"/>
        <v>1</v>
      </c>
      <c r="BF12" s="8">
        <f t="shared" si="7"/>
        <v>1</v>
      </c>
      <c r="BG12" s="8">
        <f t="shared" si="7"/>
        <v>1</v>
      </c>
      <c r="BH12" s="8">
        <f t="shared" si="7"/>
        <v>0</v>
      </c>
      <c r="BI12" s="8">
        <f t="shared" si="7"/>
        <v>1</v>
      </c>
      <c r="BJ12" s="8">
        <f t="shared" si="7"/>
        <v>1</v>
      </c>
      <c r="BK12" s="8">
        <f t="shared" si="7"/>
        <v>0</v>
      </c>
      <c r="BL12" s="8">
        <f t="shared" si="7"/>
        <v>0</v>
      </c>
      <c r="BM12" s="8">
        <f t="shared" si="7"/>
        <v>1</v>
      </c>
      <c r="BN12" s="8">
        <f t="shared" si="7"/>
        <v>0</v>
      </c>
      <c r="BO12" s="8">
        <f t="shared" si="7"/>
        <v>0</v>
      </c>
      <c r="BP12" s="8">
        <f t="shared" si="7"/>
        <v>0</v>
      </c>
      <c r="BQ12" s="8">
        <f t="shared" si="7"/>
        <v>1</v>
      </c>
      <c r="BR12" s="8">
        <f t="shared" si="7"/>
        <v>1</v>
      </c>
      <c r="BS12" s="8">
        <f t="shared" si="7"/>
        <v>1</v>
      </c>
      <c r="BT12" s="8">
        <f t="shared" si="7"/>
        <v>0</v>
      </c>
      <c r="BU12" s="8">
        <f t="shared" si="7"/>
        <v>1</v>
      </c>
      <c r="BV12" s="8">
        <f t="shared" si="8"/>
        <v>1</v>
      </c>
      <c r="BW12" s="8">
        <f t="shared" si="8"/>
        <v>0</v>
      </c>
      <c r="BX12" s="8">
        <f t="shared" si="8"/>
        <v>0</v>
      </c>
      <c r="BY12" s="8">
        <f t="shared" si="8"/>
        <v>1</v>
      </c>
      <c r="BZ12" s="8">
        <f t="shared" si="8"/>
        <v>1</v>
      </c>
      <c r="CA12" s="8">
        <f t="shared" si="8"/>
        <v>0</v>
      </c>
      <c r="CB12" s="8">
        <f t="shared" si="8"/>
        <v>0</v>
      </c>
      <c r="CC12" s="8">
        <f t="shared" si="8"/>
        <v>0</v>
      </c>
      <c r="CD12" s="8">
        <f t="shared" si="8"/>
        <v>1</v>
      </c>
      <c r="CE12" s="8">
        <f t="shared" si="8"/>
        <v>1</v>
      </c>
      <c r="CF12" s="8">
        <f t="shared" si="8"/>
        <v>1</v>
      </c>
      <c r="CG12" s="8">
        <f t="shared" si="8"/>
        <v>1</v>
      </c>
      <c r="CH12" s="8">
        <f t="shared" si="8"/>
        <v>0</v>
      </c>
      <c r="CI12" s="8">
        <f t="shared" si="8"/>
        <v>0</v>
      </c>
      <c r="CJ12" s="8">
        <f t="shared" si="8"/>
        <v>0</v>
      </c>
    </row>
    <row r="13" spans="1:88" ht="19.5" customHeight="1" x14ac:dyDescent="0.25">
      <c r="B13" s="1" t="s">
        <v>87</v>
      </c>
      <c r="C13" s="2" t="s">
        <v>88</v>
      </c>
      <c r="D13" s="35" t="s">
        <v>261</v>
      </c>
      <c r="E13" s="35" t="s">
        <v>261</v>
      </c>
      <c r="F13" s="35" t="s">
        <v>56</v>
      </c>
      <c r="G13" s="68">
        <v>13</v>
      </c>
      <c r="H13" s="69">
        <v>13</v>
      </c>
      <c r="I13" s="53" t="s">
        <v>386</v>
      </c>
      <c r="J13" s="2"/>
      <c r="K13" s="34" t="s">
        <v>326</v>
      </c>
      <c r="L13" s="35" t="s">
        <v>443</v>
      </c>
      <c r="M13" s="35" t="s">
        <v>284</v>
      </c>
      <c r="N13" s="35" t="s">
        <v>284</v>
      </c>
      <c r="O13" s="192" t="s">
        <v>454</v>
      </c>
      <c r="P13" s="35" t="s">
        <v>303</v>
      </c>
      <c r="Q13" s="35" t="s">
        <v>302</v>
      </c>
      <c r="R13" s="35" t="s">
        <v>443</v>
      </c>
      <c r="S13" s="35" t="s">
        <v>284</v>
      </c>
      <c r="T13" s="35" t="s">
        <v>261</v>
      </c>
      <c r="U13" s="35" t="s">
        <v>305</v>
      </c>
      <c r="V13" s="35" t="s">
        <v>18</v>
      </c>
      <c r="W13" s="35" t="s">
        <v>21</v>
      </c>
      <c r="X13" s="35" t="s">
        <v>119</v>
      </c>
      <c r="Y13" s="35" t="s">
        <v>261</v>
      </c>
      <c r="Z13" s="35" t="s">
        <v>444</v>
      </c>
      <c r="AA13" s="35" t="s">
        <v>17</v>
      </c>
      <c r="AB13" s="35" t="s">
        <v>262</v>
      </c>
      <c r="AC13" s="35" t="s">
        <v>261</v>
      </c>
      <c r="AD13" s="35" t="s">
        <v>5</v>
      </c>
      <c r="AE13" s="35" t="s">
        <v>262</v>
      </c>
      <c r="AF13" s="35" t="s">
        <v>261</v>
      </c>
      <c r="AG13" s="35" t="s">
        <v>9</v>
      </c>
      <c r="AH13" s="35" t="s">
        <v>9</v>
      </c>
      <c r="AI13" s="35" t="s">
        <v>8</v>
      </c>
      <c r="AJ13" s="35" t="s">
        <v>119</v>
      </c>
      <c r="AK13" s="258" t="s">
        <v>19</v>
      </c>
      <c r="AL13" s="35" t="s">
        <v>16</v>
      </c>
      <c r="AM13" s="258" t="s">
        <v>24</v>
      </c>
      <c r="AN13" s="68" t="s">
        <v>261</v>
      </c>
      <c r="AO13" s="69"/>
      <c r="AP13" s="9">
        <f t="shared" si="9"/>
        <v>10</v>
      </c>
      <c r="AQ13" s="10">
        <f t="shared" si="10"/>
        <v>2</v>
      </c>
      <c r="AR13" s="11">
        <f t="shared" si="5"/>
        <v>1</v>
      </c>
      <c r="AS13" s="8">
        <f t="shared" si="11"/>
        <v>4</v>
      </c>
      <c r="AT13" s="8">
        <f t="shared" si="12"/>
        <v>3</v>
      </c>
      <c r="AU13" s="8">
        <f t="shared" si="13"/>
        <v>10</v>
      </c>
      <c r="AV13" s="8">
        <f t="shared" si="14"/>
        <v>1</v>
      </c>
      <c r="AW13" s="8">
        <f t="shared" si="15"/>
        <v>3</v>
      </c>
      <c r="AX13" s="8">
        <f t="shared" si="16"/>
        <v>1</v>
      </c>
      <c r="AY13" s="8">
        <f t="shared" si="17"/>
        <v>2</v>
      </c>
      <c r="AZ13" s="8">
        <f t="shared" si="18"/>
        <v>3</v>
      </c>
      <c r="BA13" s="8">
        <f t="shared" si="6"/>
        <v>0</v>
      </c>
      <c r="BB13" s="8">
        <f t="shared" si="6"/>
        <v>0</v>
      </c>
      <c r="BC13" s="8">
        <f t="shared" si="6"/>
        <v>0</v>
      </c>
      <c r="BD13" s="8">
        <f t="shared" si="6"/>
        <v>1</v>
      </c>
      <c r="BE13" s="8">
        <f t="shared" si="6"/>
        <v>1</v>
      </c>
      <c r="BF13" s="8">
        <f t="shared" si="7"/>
        <v>1</v>
      </c>
      <c r="BG13" s="8">
        <f t="shared" si="7"/>
        <v>1</v>
      </c>
      <c r="BH13" s="8">
        <f t="shared" si="7"/>
        <v>0</v>
      </c>
      <c r="BI13" s="8">
        <f t="shared" si="7"/>
        <v>0</v>
      </c>
      <c r="BJ13" s="8">
        <f t="shared" si="7"/>
        <v>1</v>
      </c>
      <c r="BK13" s="8">
        <f t="shared" si="7"/>
        <v>1</v>
      </c>
      <c r="BL13" s="8">
        <f t="shared" si="7"/>
        <v>1</v>
      </c>
      <c r="BM13" s="8">
        <f t="shared" si="7"/>
        <v>1</v>
      </c>
      <c r="BN13" s="8">
        <f t="shared" si="7"/>
        <v>0</v>
      </c>
      <c r="BO13" s="8">
        <f t="shared" si="7"/>
        <v>0</v>
      </c>
      <c r="BP13" s="8">
        <f t="shared" si="7"/>
        <v>1</v>
      </c>
      <c r="BQ13" s="8">
        <f t="shared" si="7"/>
        <v>1</v>
      </c>
      <c r="BR13" s="8">
        <f t="shared" si="7"/>
        <v>1</v>
      </c>
      <c r="BS13" s="8">
        <f t="shared" si="7"/>
        <v>0</v>
      </c>
      <c r="BT13" s="8">
        <f t="shared" si="7"/>
        <v>0</v>
      </c>
      <c r="BU13" s="8">
        <f t="shared" si="7"/>
        <v>1</v>
      </c>
      <c r="BV13" s="8">
        <f t="shared" si="8"/>
        <v>1</v>
      </c>
      <c r="BW13" s="8">
        <f t="shared" si="8"/>
        <v>0</v>
      </c>
      <c r="BX13" s="8">
        <f t="shared" si="8"/>
        <v>0</v>
      </c>
      <c r="BY13" s="8">
        <f t="shared" si="8"/>
        <v>0</v>
      </c>
      <c r="BZ13" s="8">
        <f t="shared" si="8"/>
        <v>0</v>
      </c>
      <c r="CA13" s="8">
        <f t="shared" si="8"/>
        <v>0</v>
      </c>
      <c r="CB13" s="8">
        <f t="shared" si="8"/>
        <v>1</v>
      </c>
      <c r="CC13" s="8">
        <f t="shared" si="8"/>
        <v>1</v>
      </c>
      <c r="CD13" s="8">
        <f t="shared" si="8"/>
        <v>1</v>
      </c>
      <c r="CE13" s="8">
        <f t="shared" si="8"/>
        <v>0</v>
      </c>
      <c r="CF13" s="8">
        <f t="shared" si="8"/>
        <v>1</v>
      </c>
      <c r="CG13" s="8">
        <f t="shared" si="8"/>
        <v>1</v>
      </c>
      <c r="CH13" s="8">
        <f t="shared" si="8"/>
        <v>1</v>
      </c>
      <c r="CI13" s="8">
        <f t="shared" si="8"/>
        <v>0</v>
      </c>
      <c r="CJ13" s="8">
        <f t="shared" si="8"/>
        <v>0</v>
      </c>
    </row>
    <row r="14" spans="1:88" ht="18.600000000000001" customHeight="1" x14ac:dyDescent="0.25">
      <c r="B14" s="4" t="s">
        <v>89</v>
      </c>
      <c r="C14" s="5" t="s">
        <v>90</v>
      </c>
      <c r="D14" s="35">
        <v>14</v>
      </c>
      <c r="E14" s="38">
        <v>14</v>
      </c>
      <c r="F14" s="38">
        <v>13</v>
      </c>
      <c r="G14" s="38">
        <v>13</v>
      </c>
      <c r="H14" s="35">
        <v>14</v>
      </c>
      <c r="I14" s="154" t="s">
        <v>267</v>
      </c>
      <c r="J14" s="2"/>
      <c r="K14" s="37" t="s">
        <v>284</v>
      </c>
      <c r="L14" s="38" t="s">
        <v>284</v>
      </c>
      <c r="M14" s="38" t="s">
        <v>323</v>
      </c>
      <c r="N14" s="38" t="s">
        <v>305</v>
      </c>
      <c r="O14" s="38" t="s">
        <v>203</v>
      </c>
      <c r="P14" s="38" t="s">
        <v>327</v>
      </c>
      <c r="Q14" s="210" t="s">
        <v>26</v>
      </c>
      <c r="R14" s="38" t="s">
        <v>284</v>
      </c>
      <c r="S14" s="38" t="s">
        <v>284</v>
      </c>
      <c r="T14" s="191" t="s">
        <v>26</v>
      </c>
      <c r="U14" s="38" t="s">
        <v>300</v>
      </c>
      <c r="V14" s="38" t="s">
        <v>19</v>
      </c>
      <c r="W14" s="38" t="s">
        <v>443</v>
      </c>
      <c r="X14" s="38" t="s">
        <v>119</v>
      </c>
      <c r="Y14" s="38" t="s">
        <v>119</v>
      </c>
      <c r="Z14" s="35" t="s">
        <v>119</v>
      </c>
      <c r="AA14" s="38" t="s">
        <v>8</v>
      </c>
      <c r="AB14" s="38" t="s">
        <v>9</v>
      </c>
      <c r="AC14" s="38" t="s">
        <v>9</v>
      </c>
      <c r="AD14" s="38" t="s">
        <v>443</v>
      </c>
      <c r="AE14" s="38" t="s">
        <v>119</v>
      </c>
      <c r="AF14" s="38" t="s">
        <v>16</v>
      </c>
      <c r="AG14" s="38" t="s">
        <v>12</v>
      </c>
      <c r="AH14" s="259" t="s">
        <v>20</v>
      </c>
      <c r="AI14" s="35" t="s">
        <v>119</v>
      </c>
      <c r="AJ14" s="38" t="s">
        <v>119</v>
      </c>
      <c r="AK14" s="35" t="s">
        <v>444</v>
      </c>
      <c r="AL14" s="38" t="s">
        <v>444</v>
      </c>
      <c r="AM14" s="259" t="s">
        <v>21</v>
      </c>
      <c r="AN14" s="259" t="s">
        <v>17</v>
      </c>
      <c r="AO14" s="35"/>
      <c r="AP14" s="12">
        <f t="shared" si="9"/>
        <v>10</v>
      </c>
      <c r="AQ14" s="13">
        <f t="shared" si="10"/>
        <v>1</v>
      </c>
      <c r="AR14" s="14">
        <f t="shared" si="5"/>
        <v>0</v>
      </c>
      <c r="AS14" s="8">
        <f t="shared" si="11"/>
        <v>5</v>
      </c>
      <c r="AT14" s="8">
        <f t="shared" si="12"/>
        <v>3</v>
      </c>
      <c r="AU14" s="8">
        <f t="shared" si="13"/>
        <v>12</v>
      </c>
      <c r="AV14" s="8">
        <f t="shared" si="14"/>
        <v>1</v>
      </c>
      <c r="AW14" s="8">
        <f t="shared" si="15"/>
        <v>4</v>
      </c>
      <c r="AX14" s="8">
        <f t="shared" si="16"/>
        <v>2</v>
      </c>
      <c r="AY14" s="8">
        <f t="shared" si="17"/>
        <v>2</v>
      </c>
      <c r="AZ14" s="8">
        <f t="shared" si="18"/>
        <v>4</v>
      </c>
      <c r="BA14" s="8">
        <f t="shared" si="6"/>
        <v>1</v>
      </c>
      <c r="BB14" s="8">
        <f t="shared" si="6"/>
        <v>1</v>
      </c>
      <c r="BC14" s="8">
        <f t="shared" si="6"/>
        <v>1</v>
      </c>
      <c r="BD14" s="8">
        <f t="shared" si="6"/>
        <v>1</v>
      </c>
      <c r="BE14" s="8">
        <f t="shared" si="6"/>
        <v>1</v>
      </c>
      <c r="BF14" s="8">
        <f t="shared" si="7"/>
        <v>0</v>
      </c>
      <c r="BG14" s="8">
        <f t="shared" si="7"/>
        <v>0</v>
      </c>
      <c r="BH14" s="8">
        <f t="shared" si="7"/>
        <v>1</v>
      </c>
      <c r="BI14" s="8">
        <f t="shared" si="7"/>
        <v>1</v>
      </c>
      <c r="BJ14" s="8">
        <f t="shared" si="7"/>
        <v>0</v>
      </c>
      <c r="BK14" s="8">
        <f t="shared" si="7"/>
        <v>1</v>
      </c>
      <c r="BL14" s="8">
        <f t="shared" si="7"/>
        <v>1</v>
      </c>
      <c r="BM14" s="8">
        <f t="shared" si="7"/>
        <v>0</v>
      </c>
      <c r="BN14" s="8">
        <f t="shared" si="7"/>
        <v>0</v>
      </c>
      <c r="BO14" s="8">
        <f t="shared" si="7"/>
        <v>1</v>
      </c>
      <c r="BP14" s="8">
        <f t="shared" si="7"/>
        <v>1</v>
      </c>
      <c r="BQ14" s="8">
        <f t="shared" si="7"/>
        <v>1</v>
      </c>
      <c r="BR14" s="8">
        <f t="shared" si="7"/>
        <v>1</v>
      </c>
      <c r="BS14" s="8">
        <f t="shared" si="7"/>
        <v>0</v>
      </c>
      <c r="BT14" s="8">
        <f t="shared" si="7"/>
        <v>0</v>
      </c>
      <c r="BU14" s="8">
        <f t="shared" si="7"/>
        <v>0</v>
      </c>
      <c r="BV14" s="8">
        <f t="shared" si="8"/>
        <v>1</v>
      </c>
      <c r="BW14" s="8">
        <f t="shared" si="8"/>
        <v>1</v>
      </c>
      <c r="BX14" s="8">
        <f t="shared" si="8"/>
        <v>1</v>
      </c>
      <c r="BY14" s="8">
        <f t="shared" si="8"/>
        <v>1</v>
      </c>
      <c r="BZ14" s="8">
        <f t="shared" si="8"/>
        <v>0</v>
      </c>
      <c r="CA14" s="8">
        <f t="shared" si="8"/>
        <v>1</v>
      </c>
      <c r="CB14" s="8">
        <f t="shared" si="8"/>
        <v>1</v>
      </c>
      <c r="CC14" s="8">
        <f t="shared" si="8"/>
        <v>1</v>
      </c>
      <c r="CD14" s="8">
        <f t="shared" si="8"/>
        <v>0</v>
      </c>
      <c r="CE14" s="8">
        <f t="shared" si="8"/>
        <v>0</v>
      </c>
      <c r="CF14" s="8">
        <f t="shared" si="8"/>
        <v>1</v>
      </c>
      <c r="CG14" s="8">
        <f t="shared" si="8"/>
        <v>1</v>
      </c>
      <c r="CH14" s="8">
        <f t="shared" si="8"/>
        <v>1</v>
      </c>
      <c r="CI14" s="8">
        <f t="shared" si="8"/>
        <v>1</v>
      </c>
      <c r="CJ14" s="8">
        <f t="shared" si="8"/>
        <v>0</v>
      </c>
    </row>
    <row r="15" spans="1:88" ht="19.5" customHeight="1" x14ac:dyDescent="0.25">
      <c r="B15" s="4" t="s">
        <v>96</v>
      </c>
      <c r="C15" s="5" t="s">
        <v>60</v>
      </c>
      <c r="D15" s="41" t="s">
        <v>261</v>
      </c>
      <c r="E15" s="35" t="s">
        <v>261</v>
      </c>
      <c r="F15" s="41">
        <v>13</v>
      </c>
      <c r="G15" s="35">
        <v>13</v>
      </c>
      <c r="H15" s="42">
        <v>13</v>
      </c>
      <c r="I15" s="53" t="s">
        <v>349</v>
      </c>
      <c r="J15" s="2"/>
      <c r="K15" s="40" t="s">
        <v>324</v>
      </c>
      <c r="L15" s="41" t="s">
        <v>303</v>
      </c>
      <c r="M15" s="41" t="s">
        <v>284</v>
      </c>
      <c r="N15" s="41" t="s">
        <v>284</v>
      </c>
      <c r="O15" s="41" t="s">
        <v>300</v>
      </c>
      <c r="P15" s="41" t="s">
        <v>300</v>
      </c>
      <c r="Q15" s="212" t="s">
        <v>300</v>
      </c>
      <c r="R15" s="41" t="s">
        <v>284</v>
      </c>
      <c r="S15" s="41" t="s">
        <v>284</v>
      </c>
      <c r="T15" s="41" t="s">
        <v>284</v>
      </c>
      <c r="U15" s="41" t="s">
        <v>328</v>
      </c>
      <c r="V15" s="41" t="s">
        <v>23</v>
      </c>
      <c r="W15" s="41" t="s">
        <v>22</v>
      </c>
      <c r="X15" s="41" t="s">
        <v>12</v>
      </c>
      <c r="Y15" s="261" t="s">
        <v>21</v>
      </c>
      <c r="Z15" s="41" t="s">
        <v>119</v>
      </c>
      <c r="AA15" s="259" t="s">
        <v>21</v>
      </c>
      <c r="AB15" s="35" t="s">
        <v>16</v>
      </c>
      <c r="AC15" s="261" t="s">
        <v>20</v>
      </c>
      <c r="AD15" s="41" t="s">
        <v>119</v>
      </c>
      <c r="AE15" s="35" t="s">
        <v>119</v>
      </c>
      <c r="AF15" s="41" t="s">
        <v>20</v>
      </c>
      <c r="AG15" s="41" t="s">
        <v>443</v>
      </c>
      <c r="AH15" s="41" t="s">
        <v>443</v>
      </c>
      <c r="AI15" s="261" t="s">
        <v>20</v>
      </c>
      <c r="AJ15" s="261" t="s">
        <v>21</v>
      </c>
      <c r="AK15" s="41" t="s">
        <v>119</v>
      </c>
      <c r="AL15" s="35" t="s">
        <v>119</v>
      </c>
      <c r="AM15" s="261" t="s">
        <v>16</v>
      </c>
      <c r="AN15" s="35" t="s">
        <v>12</v>
      </c>
      <c r="AO15" s="42"/>
      <c r="AP15" s="15">
        <f t="shared" si="9"/>
        <v>10</v>
      </c>
      <c r="AQ15" s="16">
        <f t="shared" si="10"/>
        <v>0</v>
      </c>
      <c r="AR15" s="17">
        <f t="shared" si="5"/>
        <v>0</v>
      </c>
      <c r="AS15" s="8">
        <f t="shared" si="11"/>
        <v>5</v>
      </c>
      <c r="AT15" s="8">
        <f t="shared" si="12"/>
        <v>0</v>
      </c>
      <c r="AU15" s="8">
        <f t="shared" si="13"/>
        <v>18</v>
      </c>
      <c r="AV15" s="8">
        <f t="shared" si="14"/>
        <v>3</v>
      </c>
      <c r="AW15" s="8">
        <f t="shared" si="15"/>
        <v>5</v>
      </c>
      <c r="AX15" s="8">
        <f t="shared" si="16"/>
        <v>0</v>
      </c>
      <c r="AY15" s="8">
        <f t="shared" si="17"/>
        <v>2</v>
      </c>
      <c r="AZ15" s="8">
        <f t="shared" si="18"/>
        <v>2</v>
      </c>
      <c r="BA15" s="8">
        <f t="shared" si="6"/>
        <v>0</v>
      </c>
      <c r="BB15" s="8">
        <f t="shared" si="6"/>
        <v>0</v>
      </c>
      <c r="BC15" s="8">
        <f t="shared" si="6"/>
        <v>1</v>
      </c>
      <c r="BD15" s="8">
        <f t="shared" si="6"/>
        <v>1</v>
      </c>
      <c r="BE15" s="8">
        <f t="shared" si="6"/>
        <v>1</v>
      </c>
      <c r="BF15" s="8">
        <f t="shared" si="7"/>
        <v>1</v>
      </c>
      <c r="BG15" s="8">
        <f t="shared" si="7"/>
        <v>1</v>
      </c>
      <c r="BH15" s="8">
        <f t="shared" si="7"/>
        <v>0</v>
      </c>
      <c r="BI15" s="8">
        <f t="shared" si="7"/>
        <v>0</v>
      </c>
      <c r="BJ15" s="8">
        <f t="shared" si="7"/>
        <v>1</v>
      </c>
      <c r="BK15" s="8">
        <f t="shared" si="7"/>
        <v>1</v>
      </c>
      <c r="BL15" s="8">
        <f t="shared" si="7"/>
        <v>1</v>
      </c>
      <c r="BM15" s="8">
        <f t="shared" si="7"/>
        <v>0</v>
      </c>
      <c r="BN15" s="8">
        <f t="shared" si="7"/>
        <v>0</v>
      </c>
      <c r="BO15" s="8">
        <f t="shared" si="7"/>
        <v>0</v>
      </c>
      <c r="BP15" s="8">
        <f t="shared" si="7"/>
        <v>1</v>
      </c>
      <c r="BQ15" s="8">
        <f t="shared" si="7"/>
        <v>1</v>
      </c>
      <c r="BR15" s="8">
        <f t="shared" si="7"/>
        <v>1</v>
      </c>
      <c r="BS15" s="8">
        <f t="shared" si="7"/>
        <v>1</v>
      </c>
      <c r="BT15" s="8">
        <f t="shared" si="7"/>
        <v>1</v>
      </c>
      <c r="BU15" s="8">
        <f t="shared" si="7"/>
        <v>0</v>
      </c>
      <c r="BV15" s="8">
        <f t="shared" si="8"/>
        <v>1</v>
      </c>
      <c r="BW15" s="8">
        <f t="shared" si="8"/>
        <v>1</v>
      </c>
      <c r="BX15" s="8">
        <f t="shared" si="8"/>
        <v>1</v>
      </c>
      <c r="BY15" s="8">
        <f t="shared" si="8"/>
        <v>0</v>
      </c>
      <c r="BZ15" s="8">
        <f t="shared" si="8"/>
        <v>0</v>
      </c>
      <c r="CA15" s="8">
        <f t="shared" si="8"/>
        <v>1</v>
      </c>
      <c r="CB15" s="8">
        <f t="shared" si="8"/>
        <v>1</v>
      </c>
      <c r="CC15" s="8">
        <f t="shared" si="8"/>
        <v>1</v>
      </c>
      <c r="CD15" s="8">
        <f t="shared" si="8"/>
        <v>1</v>
      </c>
      <c r="CE15" s="8">
        <f t="shared" si="8"/>
        <v>1</v>
      </c>
      <c r="CF15" s="8">
        <f t="shared" si="8"/>
        <v>0</v>
      </c>
      <c r="CG15" s="8">
        <f t="shared" si="8"/>
        <v>0</v>
      </c>
      <c r="CH15" s="8">
        <f t="shared" si="8"/>
        <v>1</v>
      </c>
      <c r="CI15" s="8">
        <f t="shared" si="8"/>
        <v>1</v>
      </c>
      <c r="CJ15" s="8">
        <f t="shared" si="8"/>
        <v>0</v>
      </c>
    </row>
    <row r="16" spans="1:88" ht="19.5" customHeight="1" x14ac:dyDescent="0.25">
      <c r="B16" s="1" t="s">
        <v>97</v>
      </c>
      <c r="C16" s="2" t="s">
        <v>92</v>
      </c>
      <c r="D16" s="68">
        <v>13</v>
      </c>
      <c r="E16" s="35">
        <v>13</v>
      </c>
      <c r="F16" s="68" t="s">
        <v>262</v>
      </c>
      <c r="G16" s="68" t="s">
        <v>284</v>
      </c>
      <c r="H16" s="35" t="s">
        <v>284</v>
      </c>
      <c r="I16" s="53" t="s">
        <v>269</v>
      </c>
      <c r="J16" s="2"/>
      <c r="K16" s="67" t="s">
        <v>327</v>
      </c>
      <c r="L16" s="68" t="s">
        <v>325</v>
      </c>
      <c r="M16" s="68" t="s">
        <v>12</v>
      </c>
      <c r="N16" s="68" t="s">
        <v>284</v>
      </c>
      <c r="O16" s="68" t="s">
        <v>261</v>
      </c>
      <c r="P16" s="68" t="s">
        <v>262</v>
      </c>
      <c r="Q16" s="68" t="s">
        <v>307</v>
      </c>
      <c r="R16" s="68" t="s">
        <v>444</v>
      </c>
      <c r="S16" s="68" t="s">
        <v>444</v>
      </c>
      <c r="T16" s="68" t="s">
        <v>307</v>
      </c>
      <c r="U16" s="68" t="s">
        <v>306</v>
      </c>
      <c r="V16" s="68" t="s">
        <v>261</v>
      </c>
      <c r="W16" s="68" t="s">
        <v>119</v>
      </c>
      <c r="X16" s="68" t="s">
        <v>8</v>
      </c>
      <c r="Y16" s="68" t="s">
        <v>8</v>
      </c>
      <c r="Z16" s="68" t="s">
        <v>119</v>
      </c>
      <c r="AA16" s="211" t="s">
        <v>430</v>
      </c>
      <c r="AB16" s="260" t="s">
        <v>22</v>
      </c>
      <c r="AC16" s="68" t="s">
        <v>58</v>
      </c>
      <c r="AD16" s="68" t="s">
        <v>261</v>
      </c>
      <c r="AE16" s="68" t="s">
        <v>443</v>
      </c>
      <c r="AF16" s="68" t="s">
        <v>23</v>
      </c>
      <c r="AG16" s="260" t="s">
        <v>16</v>
      </c>
      <c r="AH16" s="260" t="s">
        <v>19</v>
      </c>
      <c r="AI16" s="260" t="s">
        <v>25</v>
      </c>
      <c r="AJ16" s="68" t="s">
        <v>261</v>
      </c>
      <c r="AK16" s="68" t="s">
        <v>119</v>
      </c>
      <c r="AL16" s="35" t="s">
        <v>119</v>
      </c>
      <c r="AM16" s="68" t="s">
        <v>12</v>
      </c>
      <c r="AN16" s="260" t="s">
        <v>19</v>
      </c>
      <c r="AO16" s="35"/>
      <c r="AP16" s="9">
        <f t="shared" si="9"/>
        <v>10</v>
      </c>
      <c r="AQ16" s="10">
        <f t="shared" si="10"/>
        <v>1</v>
      </c>
      <c r="AR16" s="11">
        <f t="shared" si="5"/>
        <v>0</v>
      </c>
      <c r="AS16" s="8">
        <f t="shared" si="11"/>
        <v>5</v>
      </c>
      <c r="AT16" s="8">
        <f t="shared" si="12"/>
        <v>5</v>
      </c>
      <c r="AU16" s="8">
        <f t="shared" si="13"/>
        <v>10</v>
      </c>
      <c r="AV16" s="8">
        <f t="shared" si="14"/>
        <v>2</v>
      </c>
      <c r="AW16" s="8">
        <f t="shared" si="15"/>
        <v>1</v>
      </c>
      <c r="AX16" s="8">
        <f t="shared" si="16"/>
        <v>2</v>
      </c>
      <c r="AY16" s="8">
        <f t="shared" si="17"/>
        <v>1</v>
      </c>
      <c r="AZ16" s="8">
        <f t="shared" si="18"/>
        <v>3</v>
      </c>
      <c r="BA16" s="8">
        <f t="shared" si="6"/>
        <v>1</v>
      </c>
      <c r="BB16" s="8">
        <f t="shared" si="6"/>
        <v>1</v>
      </c>
      <c r="BC16" s="8">
        <f t="shared" si="6"/>
        <v>0</v>
      </c>
      <c r="BD16" s="8">
        <f t="shared" si="6"/>
        <v>0</v>
      </c>
      <c r="BE16" s="8">
        <f t="shared" si="6"/>
        <v>0</v>
      </c>
      <c r="BF16" s="8">
        <f t="shared" si="7"/>
        <v>1</v>
      </c>
      <c r="BG16" s="8">
        <f t="shared" si="7"/>
        <v>1</v>
      </c>
      <c r="BH16" s="8">
        <f t="shared" si="7"/>
        <v>1</v>
      </c>
      <c r="BI16" s="8">
        <f t="shared" si="7"/>
        <v>0</v>
      </c>
      <c r="BJ16" s="8">
        <f t="shared" si="7"/>
        <v>0</v>
      </c>
      <c r="BK16" s="8">
        <f t="shared" si="7"/>
        <v>0</v>
      </c>
      <c r="BL16" s="8">
        <f t="shared" si="7"/>
        <v>1</v>
      </c>
      <c r="BM16" s="8">
        <f t="shared" si="7"/>
        <v>1</v>
      </c>
      <c r="BN16" s="8">
        <f t="shared" si="7"/>
        <v>1</v>
      </c>
      <c r="BO16" s="8">
        <f t="shared" si="7"/>
        <v>1</v>
      </c>
      <c r="BP16" s="8">
        <f t="shared" si="7"/>
        <v>1</v>
      </c>
      <c r="BQ16" s="8">
        <f t="shared" si="7"/>
        <v>0</v>
      </c>
      <c r="BR16" s="8">
        <f t="shared" si="7"/>
        <v>0</v>
      </c>
      <c r="BS16" s="8">
        <f t="shared" si="7"/>
        <v>1</v>
      </c>
      <c r="BT16" s="8">
        <f t="shared" si="7"/>
        <v>1</v>
      </c>
      <c r="BU16" s="8">
        <f t="shared" si="7"/>
        <v>0</v>
      </c>
      <c r="BV16" s="8">
        <f t="shared" si="8"/>
        <v>1</v>
      </c>
      <c r="BW16" s="8">
        <f t="shared" si="8"/>
        <v>1</v>
      </c>
      <c r="BX16" s="8">
        <f t="shared" si="8"/>
        <v>0</v>
      </c>
      <c r="BY16" s="8">
        <f t="shared" si="8"/>
        <v>0</v>
      </c>
      <c r="BZ16" s="8">
        <f t="shared" si="8"/>
        <v>1</v>
      </c>
      <c r="CA16" s="8">
        <f t="shared" si="8"/>
        <v>1</v>
      </c>
      <c r="CB16" s="8">
        <f t="shared" si="8"/>
        <v>1</v>
      </c>
      <c r="CC16" s="8">
        <f t="shared" si="8"/>
        <v>1</v>
      </c>
      <c r="CD16" s="8">
        <f t="shared" si="8"/>
        <v>1</v>
      </c>
      <c r="CE16" s="8">
        <f t="shared" si="8"/>
        <v>0</v>
      </c>
      <c r="CF16" s="8">
        <f t="shared" si="8"/>
        <v>0</v>
      </c>
      <c r="CG16" s="8">
        <f t="shared" si="8"/>
        <v>0</v>
      </c>
      <c r="CH16" s="8">
        <f t="shared" si="8"/>
        <v>1</v>
      </c>
      <c r="CI16" s="8">
        <f t="shared" si="8"/>
        <v>1</v>
      </c>
      <c r="CJ16" s="8">
        <f t="shared" si="8"/>
        <v>0</v>
      </c>
    </row>
    <row r="17" spans="1:88" ht="19.5" customHeight="1" x14ac:dyDescent="0.25">
      <c r="B17" s="4" t="s">
        <v>98</v>
      </c>
      <c r="C17" s="5" t="s">
        <v>93</v>
      </c>
      <c r="D17" s="38">
        <v>6</v>
      </c>
      <c r="E17" s="38">
        <v>6</v>
      </c>
      <c r="F17" s="35">
        <v>6</v>
      </c>
      <c r="G17" s="38">
        <v>14</v>
      </c>
      <c r="H17" s="39">
        <v>14</v>
      </c>
      <c r="I17" s="53" t="s">
        <v>269</v>
      </c>
      <c r="J17" s="2"/>
      <c r="K17" s="37" t="s">
        <v>284</v>
      </c>
      <c r="L17" s="38" t="s">
        <v>284</v>
      </c>
      <c r="M17" s="38" t="s">
        <v>306</v>
      </c>
      <c r="N17" s="38" t="s">
        <v>306</v>
      </c>
      <c r="O17" s="38" t="s">
        <v>306</v>
      </c>
      <c r="P17" s="38" t="s">
        <v>306</v>
      </c>
      <c r="Q17" s="38" t="s">
        <v>306</v>
      </c>
      <c r="R17" s="38" t="s">
        <v>261</v>
      </c>
      <c r="S17" s="38" t="s">
        <v>261</v>
      </c>
      <c r="T17" s="38" t="s">
        <v>444</v>
      </c>
      <c r="U17" s="38" t="s">
        <v>444</v>
      </c>
      <c r="V17" s="38" t="s">
        <v>20</v>
      </c>
      <c r="W17" s="38" t="s">
        <v>17</v>
      </c>
      <c r="X17" s="259" t="s">
        <v>23</v>
      </c>
      <c r="Y17" s="38" t="s">
        <v>119</v>
      </c>
      <c r="Z17" s="211" t="s">
        <v>430</v>
      </c>
      <c r="AA17" s="259" t="s">
        <v>19</v>
      </c>
      <c r="AB17" s="38" t="s">
        <v>78</v>
      </c>
      <c r="AC17" s="38" t="s">
        <v>261</v>
      </c>
      <c r="AD17" s="38" t="s">
        <v>119</v>
      </c>
      <c r="AE17" s="38" t="s">
        <v>119</v>
      </c>
      <c r="AF17" s="38" t="s">
        <v>22</v>
      </c>
      <c r="AG17" s="259" t="s">
        <v>19</v>
      </c>
      <c r="AH17" s="259" t="s">
        <v>17</v>
      </c>
      <c r="AI17" s="38" t="s">
        <v>443</v>
      </c>
      <c r="AJ17" s="38" t="s">
        <v>261</v>
      </c>
      <c r="AK17" s="38" t="s">
        <v>443</v>
      </c>
      <c r="AL17" s="259" t="s">
        <v>21</v>
      </c>
      <c r="AM17" s="258" t="s">
        <v>22</v>
      </c>
      <c r="AN17" s="38" t="s">
        <v>261</v>
      </c>
      <c r="AO17" s="39"/>
      <c r="AP17" s="12">
        <f t="shared" si="9"/>
        <v>10</v>
      </c>
      <c r="AQ17" s="13">
        <f>COUNTIF(K17:AO17,"PAID")</f>
        <v>1</v>
      </c>
      <c r="AR17" s="14">
        <f t="shared" si="5"/>
        <v>0</v>
      </c>
      <c r="AS17" s="8">
        <f t="shared" si="11"/>
        <v>5</v>
      </c>
      <c r="AT17" s="8">
        <f t="shared" si="12"/>
        <v>5</v>
      </c>
      <c r="AU17" s="8">
        <f t="shared" si="13"/>
        <v>9</v>
      </c>
      <c r="AV17" s="8">
        <f t="shared" si="14"/>
        <v>0</v>
      </c>
      <c r="AW17" s="8">
        <f t="shared" si="15"/>
        <v>2</v>
      </c>
      <c r="AX17" s="8">
        <f t="shared" si="16"/>
        <v>2</v>
      </c>
      <c r="AY17" s="8">
        <f t="shared" si="17"/>
        <v>2</v>
      </c>
      <c r="AZ17" s="8">
        <f t="shared" si="18"/>
        <v>4</v>
      </c>
      <c r="BA17" s="8">
        <f t="shared" si="6"/>
        <v>1</v>
      </c>
      <c r="BB17" s="8">
        <f t="shared" si="6"/>
        <v>1</v>
      </c>
      <c r="BC17" s="8">
        <f t="shared" si="6"/>
        <v>1</v>
      </c>
      <c r="BD17" s="8">
        <f t="shared" si="6"/>
        <v>1</v>
      </c>
      <c r="BE17" s="8">
        <f t="shared" si="6"/>
        <v>1</v>
      </c>
      <c r="BF17" s="8">
        <f t="shared" si="7"/>
        <v>0</v>
      </c>
      <c r="BG17" s="8">
        <f t="shared" si="7"/>
        <v>0</v>
      </c>
      <c r="BH17" s="8">
        <f t="shared" si="7"/>
        <v>1</v>
      </c>
      <c r="BI17" s="8">
        <f t="shared" si="7"/>
        <v>1</v>
      </c>
      <c r="BJ17" s="8">
        <f t="shared" si="7"/>
        <v>1</v>
      </c>
      <c r="BK17" s="8">
        <f t="shared" si="7"/>
        <v>1</v>
      </c>
      <c r="BL17" s="8">
        <f t="shared" si="7"/>
        <v>1</v>
      </c>
      <c r="BM17" s="8">
        <f t="shared" si="7"/>
        <v>0</v>
      </c>
      <c r="BN17" s="8">
        <f t="shared" si="7"/>
        <v>0</v>
      </c>
      <c r="BO17" s="8">
        <f t="shared" si="7"/>
        <v>1</v>
      </c>
      <c r="BP17" s="8">
        <f t="shared" si="7"/>
        <v>1</v>
      </c>
      <c r="BQ17" s="8">
        <f t="shared" si="7"/>
        <v>1</v>
      </c>
      <c r="BR17" s="8">
        <f t="shared" si="7"/>
        <v>1</v>
      </c>
      <c r="BS17" s="8">
        <f t="shared" si="7"/>
        <v>1</v>
      </c>
      <c r="BT17" s="8">
        <f t="shared" si="7"/>
        <v>0</v>
      </c>
      <c r="BU17" s="8">
        <f t="shared" si="7"/>
        <v>1</v>
      </c>
      <c r="BV17" s="8">
        <f t="shared" si="8"/>
        <v>1</v>
      </c>
      <c r="BW17" s="8">
        <f t="shared" si="8"/>
        <v>0</v>
      </c>
      <c r="BX17" s="8">
        <f t="shared" si="8"/>
        <v>0</v>
      </c>
      <c r="BY17" s="8">
        <f t="shared" si="8"/>
        <v>0</v>
      </c>
      <c r="BZ17" s="8">
        <f t="shared" si="8"/>
        <v>0</v>
      </c>
      <c r="CA17" s="8">
        <f t="shared" si="8"/>
        <v>1</v>
      </c>
      <c r="CB17" s="8">
        <f t="shared" si="8"/>
        <v>1</v>
      </c>
      <c r="CC17" s="8">
        <f t="shared" si="8"/>
        <v>1</v>
      </c>
      <c r="CD17" s="8">
        <f t="shared" si="8"/>
        <v>1</v>
      </c>
      <c r="CE17" s="8">
        <f t="shared" si="8"/>
        <v>0</v>
      </c>
      <c r="CF17" s="8">
        <f t="shared" si="8"/>
        <v>1</v>
      </c>
      <c r="CG17" s="8">
        <f t="shared" si="8"/>
        <v>1</v>
      </c>
      <c r="CH17" s="8">
        <f t="shared" si="8"/>
        <v>1</v>
      </c>
      <c r="CI17" s="8">
        <f t="shared" si="8"/>
        <v>0</v>
      </c>
      <c r="CJ17" s="8">
        <f t="shared" si="8"/>
        <v>0</v>
      </c>
    </row>
    <row r="18" spans="1:88" ht="19.5" customHeight="1" x14ac:dyDescent="0.25">
      <c r="B18" s="4" t="s">
        <v>115</v>
      </c>
      <c r="C18" s="5" t="s">
        <v>116</v>
      </c>
      <c r="D18" s="41" t="s">
        <v>261</v>
      </c>
      <c r="E18" s="38">
        <v>8</v>
      </c>
      <c r="F18" s="41">
        <v>13</v>
      </c>
      <c r="G18" s="38">
        <v>13</v>
      </c>
      <c r="H18" s="39">
        <v>13</v>
      </c>
      <c r="I18" s="155"/>
      <c r="J18" s="2"/>
      <c r="K18" s="37" t="s">
        <v>284</v>
      </c>
      <c r="L18" s="41" t="s">
        <v>284</v>
      </c>
      <c r="M18" s="192" t="s">
        <v>453</v>
      </c>
      <c r="N18" s="192" t="s">
        <v>453</v>
      </c>
      <c r="O18" s="38" t="s">
        <v>444</v>
      </c>
      <c r="P18" s="38" t="s">
        <v>302</v>
      </c>
      <c r="Q18" s="38" t="s">
        <v>443</v>
      </c>
      <c r="R18" s="38" t="s">
        <v>284</v>
      </c>
      <c r="S18" s="38" t="s">
        <v>284</v>
      </c>
      <c r="T18" s="38" t="s">
        <v>261</v>
      </c>
      <c r="U18" s="38" t="s">
        <v>262</v>
      </c>
      <c r="V18" s="38" t="s">
        <v>443</v>
      </c>
      <c r="W18" s="38" t="s">
        <v>12</v>
      </c>
      <c r="X18" s="259" t="s">
        <v>19</v>
      </c>
      <c r="Y18" s="38" t="s">
        <v>203</v>
      </c>
      <c r="Z18" s="259" t="s">
        <v>21</v>
      </c>
      <c r="AA18" s="35" t="s">
        <v>119</v>
      </c>
      <c r="AB18" s="38" t="s">
        <v>261</v>
      </c>
      <c r="AC18" s="38" t="s">
        <v>16</v>
      </c>
      <c r="AD18" s="259" t="s">
        <v>18</v>
      </c>
      <c r="AE18" s="38" t="s">
        <v>16</v>
      </c>
      <c r="AF18" s="38" t="s">
        <v>261</v>
      </c>
      <c r="AG18" s="38" t="s">
        <v>8</v>
      </c>
      <c r="AH18" s="38" t="s">
        <v>8</v>
      </c>
      <c r="AI18" s="35" t="s">
        <v>9</v>
      </c>
      <c r="AJ18" s="38" t="s">
        <v>9</v>
      </c>
      <c r="AK18" s="41" t="s">
        <v>119</v>
      </c>
      <c r="AL18" s="259" t="s">
        <v>19</v>
      </c>
      <c r="AM18" s="261" t="s">
        <v>20</v>
      </c>
      <c r="AN18" s="38" t="s">
        <v>261</v>
      </c>
      <c r="AO18" s="39"/>
      <c r="AP18" s="12">
        <f t="shared" si="9"/>
        <v>10</v>
      </c>
      <c r="AQ18" s="13">
        <f t="shared" si="10"/>
        <v>2</v>
      </c>
      <c r="AR18" s="14">
        <f t="shared" si="5"/>
        <v>0</v>
      </c>
      <c r="AS18" s="8">
        <f t="shared" si="11"/>
        <v>5</v>
      </c>
      <c r="AT18" s="8">
        <f t="shared" si="12"/>
        <v>4</v>
      </c>
      <c r="AU18" s="8">
        <f t="shared" si="13"/>
        <v>9</v>
      </c>
      <c r="AV18" s="8">
        <f t="shared" si="14"/>
        <v>1</v>
      </c>
      <c r="AW18" s="8">
        <f t="shared" si="15"/>
        <v>2</v>
      </c>
      <c r="AX18" s="8">
        <f t="shared" si="16"/>
        <v>1</v>
      </c>
      <c r="AY18" s="8">
        <f t="shared" si="17"/>
        <v>2</v>
      </c>
      <c r="AZ18" s="8">
        <f t="shared" si="18"/>
        <v>3</v>
      </c>
      <c r="BA18" s="8">
        <f t="shared" si="6"/>
        <v>0</v>
      </c>
      <c r="BB18" s="8">
        <f t="shared" si="6"/>
        <v>1</v>
      </c>
      <c r="BC18" s="8">
        <f t="shared" si="6"/>
        <v>1</v>
      </c>
      <c r="BD18" s="8">
        <f t="shared" si="6"/>
        <v>1</v>
      </c>
      <c r="BE18" s="8">
        <f t="shared" si="6"/>
        <v>1</v>
      </c>
      <c r="BF18" s="8">
        <f t="shared" si="7"/>
        <v>0</v>
      </c>
      <c r="BG18" s="8">
        <f t="shared" si="7"/>
        <v>0</v>
      </c>
      <c r="BH18" s="8">
        <f t="shared" si="7"/>
        <v>1</v>
      </c>
      <c r="BI18" s="8">
        <f t="shared" si="7"/>
        <v>1</v>
      </c>
      <c r="BJ18" s="8">
        <f t="shared" si="7"/>
        <v>1</v>
      </c>
      <c r="BK18" s="8">
        <f t="shared" si="7"/>
        <v>1</v>
      </c>
      <c r="BL18" s="8">
        <f t="shared" si="7"/>
        <v>1</v>
      </c>
      <c r="BM18" s="8">
        <f t="shared" si="7"/>
        <v>0</v>
      </c>
      <c r="BN18" s="8">
        <f t="shared" si="7"/>
        <v>0</v>
      </c>
      <c r="BO18" s="8">
        <f t="shared" si="7"/>
        <v>0</v>
      </c>
      <c r="BP18" s="8">
        <f t="shared" si="7"/>
        <v>0</v>
      </c>
      <c r="BQ18" s="8">
        <f t="shared" si="7"/>
        <v>1</v>
      </c>
      <c r="BR18" s="8">
        <f t="shared" si="7"/>
        <v>1</v>
      </c>
      <c r="BS18" s="8">
        <f t="shared" si="7"/>
        <v>1</v>
      </c>
      <c r="BT18" s="8">
        <f t="shared" si="7"/>
        <v>0</v>
      </c>
      <c r="BU18" s="8">
        <f t="shared" si="7"/>
        <v>1</v>
      </c>
      <c r="BV18" s="8">
        <f t="shared" si="8"/>
        <v>0</v>
      </c>
      <c r="BW18" s="8">
        <f t="shared" si="8"/>
        <v>0</v>
      </c>
      <c r="BX18" s="8">
        <f t="shared" si="8"/>
        <v>1</v>
      </c>
      <c r="BY18" s="8">
        <f t="shared" si="8"/>
        <v>1</v>
      </c>
      <c r="BZ18" s="8">
        <f t="shared" si="8"/>
        <v>1</v>
      </c>
      <c r="CA18" s="8">
        <f t="shared" si="8"/>
        <v>0</v>
      </c>
      <c r="CB18" s="8">
        <f t="shared" si="8"/>
        <v>1</v>
      </c>
      <c r="CC18" s="8">
        <f t="shared" si="8"/>
        <v>1</v>
      </c>
      <c r="CD18" s="8">
        <f t="shared" si="8"/>
        <v>1</v>
      </c>
      <c r="CE18" s="8">
        <f t="shared" si="8"/>
        <v>1</v>
      </c>
      <c r="CF18" s="8">
        <f t="shared" si="8"/>
        <v>0</v>
      </c>
      <c r="CG18" s="8">
        <f t="shared" si="8"/>
        <v>1</v>
      </c>
      <c r="CH18" s="8">
        <f t="shared" si="8"/>
        <v>1</v>
      </c>
      <c r="CI18" s="8">
        <f t="shared" si="8"/>
        <v>0</v>
      </c>
      <c r="CJ18" s="8">
        <f t="shared" si="8"/>
        <v>0</v>
      </c>
    </row>
    <row r="19" spans="1:88" ht="19.5" customHeight="1" x14ac:dyDescent="0.25">
      <c r="B19" s="1" t="s">
        <v>117</v>
      </c>
      <c r="C19" s="2" t="s">
        <v>118</v>
      </c>
      <c r="D19" s="68">
        <v>14</v>
      </c>
      <c r="E19" s="68">
        <v>14</v>
      </c>
      <c r="F19" s="68" t="s">
        <v>284</v>
      </c>
      <c r="G19" s="68" t="s">
        <v>284</v>
      </c>
      <c r="H19" s="68" t="s">
        <v>284</v>
      </c>
      <c r="I19" s="53"/>
      <c r="J19" s="2"/>
      <c r="K19" s="67" t="s">
        <v>262</v>
      </c>
      <c r="L19" s="211" t="s">
        <v>35</v>
      </c>
      <c r="M19" s="68" t="s">
        <v>299</v>
      </c>
      <c r="N19" s="68" t="s">
        <v>443</v>
      </c>
      <c r="O19" s="68" t="s">
        <v>305</v>
      </c>
      <c r="P19" s="68" t="s">
        <v>324</v>
      </c>
      <c r="Q19" s="68" t="s">
        <v>284</v>
      </c>
      <c r="R19" s="68" t="s">
        <v>307</v>
      </c>
      <c r="S19" s="68" t="s">
        <v>306</v>
      </c>
      <c r="T19" s="68" t="s">
        <v>306</v>
      </c>
      <c r="U19" s="68" t="s">
        <v>284</v>
      </c>
      <c r="V19" s="68" t="s">
        <v>284</v>
      </c>
      <c r="W19" s="68" t="s">
        <v>13</v>
      </c>
      <c r="X19" s="260" t="s">
        <v>22</v>
      </c>
      <c r="Y19" s="260" t="s">
        <v>18</v>
      </c>
      <c r="Z19" s="68" t="s">
        <v>119</v>
      </c>
      <c r="AA19" s="68" t="s">
        <v>119</v>
      </c>
      <c r="AB19" s="260" t="s">
        <v>19</v>
      </c>
      <c r="AC19" s="260" t="s">
        <v>25</v>
      </c>
      <c r="AD19" s="258" t="s">
        <v>23</v>
      </c>
      <c r="AE19" s="68" t="s">
        <v>262</v>
      </c>
      <c r="AF19" s="68" t="s">
        <v>261</v>
      </c>
      <c r="AG19" s="68" t="s">
        <v>261</v>
      </c>
      <c r="AH19" s="258" t="s">
        <v>21</v>
      </c>
      <c r="AI19" s="261" t="s">
        <v>17</v>
      </c>
      <c r="AJ19" s="68" t="s">
        <v>443</v>
      </c>
      <c r="AK19" s="68" t="s">
        <v>23</v>
      </c>
      <c r="AL19" s="68" t="s">
        <v>119</v>
      </c>
      <c r="AM19" s="68" t="s">
        <v>119</v>
      </c>
      <c r="AN19" s="68" t="s">
        <v>9</v>
      </c>
      <c r="AO19" s="68"/>
      <c r="AP19" s="9">
        <f t="shared" si="9"/>
        <v>10</v>
      </c>
      <c r="AQ19" s="10">
        <f t="shared" si="10"/>
        <v>2</v>
      </c>
      <c r="AR19" s="11">
        <f t="shared" si="5"/>
        <v>0</v>
      </c>
      <c r="AS19" s="8">
        <f t="shared" si="11"/>
        <v>4</v>
      </c>
      <c r="AT19" s="8">
        <f t="shared" si="12"/>
        <v>4</v>
      </c>
      <c r="AU19" s="8">
        <f t="shared" si="13"/>
        <v>12</v>
      </c>
      <c r="AV19" s="8">
        <f t="shared" si="14"/>
        <v>2</v>
      </c>
      <c r="AW19" s="8">
        <f t="shared" si="15"/>
        <v>2</v>
      </c>
      <c r="AX19" s="8">
        <f t="shared" si="16"/>
        <v>0</v>
      </c>
      <c r="AY19" s="8">
        <f t="shared" si="17"/>
        <v>2</v>
      </c>
      <c r="AZ19" s="8">
        <f t="shared" si="18"/>
        <v>2</v>
      </c>
      <c r="BA19" s="8">
        <f t="shared" si="6"/>
        <v>1</v>
      </c>
      <c r="BB19" s="8">
        <f t="shared" si="6"/>
        <v>1</v>
      </c>
      <c r="BC19" s="8">
        <f t="shared" si="6"/>
        <v>0</v>
      </c>
      <c r="BD19" s="8">
        <f t="shared" si="6"/>
        <v>0</v>
      </c>
      <c r="BE19" s="8">
        <f t="shared" si="6"/>
        <v>0</v>
      </c>
      <c r="BF19" s="8">
        <f t="shared" si="7"/>
        <v>0</v>
      </c>
      <c r="BG19" s="8">
        <f t="shared" si="7"/>
        <v>0</v>
      </c>
      <c r="BH19" s="8">
        <f t="shared" si="7"/>
        <v>1</v>
      </c>
      <c r="BI19" s="8">
        <f t="shared" si="7"/>
        <v>1</v>
      </c>
      <c r="BJ19" s="8">
        <f t="shared" si="7"/>
        <v>1</v>
      </c>
      <c r="BK19" s="8">
        <f t="shared" si="7"/>
        <v>1</v>
      </c>
      <c r="BL19" s="8">
        <f t="shared" si="7"/>
        <v>0</v>
      </c>
      <c r="BM19" s="8">
        <f t="shared" si="7"/>
        <v>1</v>
      </c>
      <c r="BN19" s="8">
        <f t="shared" si="7"/>
        <v>1</v>
      </c>
      <c r="BO19" s="8">
        <f t="shared" si="7"/>
        <v>1</v>
      </c>
      <c r="BP19" s="8">
        <f t="shared" si="7"/>
        <v>0</v>
      </c>
      <c r="BQ19" s="8">
        <f t="shared" si="7"/>
        <v>0</v>
      </c>
      <c r="BR19" s="8">
        <f t="shared" si="7"/>
        <v>1</v>
      </c>
      <c r="BS19" s="8">
        <f t="shared" si="7"/>
        <v>1</v>
      </c>
      <c r="BT19" s="8">
        <f t="shared" si="7"/>
        <v>1</v>
      </c>
      <c r="BU19" s="8">
        <f t="shared" ref="BU19:CJ26" si="19">IF(COUNTIF(Z19,"Off")+COUNTIF(Z19,"Paid")+COUNTIF(Z19,"Pl")+COUNTIF(Z19,"PAID")+COUNTIF(Z19,"PL")+COUNTIF(Z19,"OFF")+COUNTIF(Z19,""),0,1)</f>
        <v>0</v>
      </c>
      <c r="BV19" s="8">
        <f t="shared" si="8"/>
        <v>0</v>
      </c>
      <c r="BW19" s="8">
        <f t="shared" si="8"/>
        <v>1</v>
      </c>
      <c r="BX19" s="8">
        <f t="shared" si="8"/>
        <v>1</v>
      </c>
      <c r="BY19" s="8">
        <f t="shared" si="8"/>
        <v>1</v>
      </c>
      <c r="BZ19" s="8">
        <f t="shared" si="8"/>
        <v>0</v>
      </c>
      <c r="CA19" s="8">
        <f t="shared" si="8"/>
        <v>0</v>
      </c>
      <c r="CB19" s="8">
        <f t="shared" si="8"/>
        <v>0</v>
      </c>
      <c r="CC19" s="8">
        <f t="shared" si="8"/>
        <v>1</v>
      </c>
      <c r="CD19" s="8">
        <f t="shared" si="8"/>
        <v>1</v>
      </c>
      <c r="CE19" s="8">
        <f t="shared" si="8"/>
        <v>1</v>
      </c>
      <c r="CF19" s="8">
        <f t="shared" si="8"/>
        <v>1</v>
      </c>
      <c r="CG19" s="8">
        <f t="shared" si="8"/>
        <v>0</v>
      </c>
      <c r="CH19" s="8">
        <f t="shared" si="8"/>
        <v>0</v>
      </c>
      <c r="CI19" s="8">
        <f t="shared" si="8"/>
        <v>1</v>
      </c>
      <c r="CJ19" s="8">
        <f t="shared" si="8"/>
        <v>0</v>
      </c>
    </row>
    <row r="20" spans="1:88" ht="19.5" customHeight="1" x14ac:dyDescent="0.25">
      <c r="B20" s="6" t="s">
        <v>99</v>
      </c>
      <c r="C20" s="7" t="s">
        <v>64</v>
      </c>
      <c r="D20" s="41">
        <v>13</v>
      </c>
      <c r="E20" s="35">
        <v>13</v>
      </c>
      <c r="F20" s="41">
        <v>13</v>
      </c>
      <c r="G20" s="41">
        <v>13</v>
      </c>
      <c r="H20" s="42" t="s">
        <v>284</v>
      </c>
      <c r="I20" s="155" t="s">
        <v>387</v>
      </c>
      <c r="J20" s="2"/>
      <c r="K20" s="40" t="s">
        <v>329</v>
      </c>
      <c r="L20" s="41" t="s">
        <v>329</v>
      </c>
      <c r="M20" s="41" t="s">
        <v>261</v>
      </c>
      <c r="N20" s="41" t="s">
        <v>307</v>
      </c>
      <c r="O20" s="41" t="s">
        <v>443</v>
      </c>
      <c r="P20" s="41" t="s">
        <v>305</v>
      </c>
      <c r="Q20" s="41" t="s">
        <v>284</v>
      </c>
      <c r="R20" s="41" t="s">
        <v>284</v>
      </c>
      <c r="S20" s="41" t="s">
        <v>307</v>
      </c>
      <c r="T20" s="212" t="s">
        <v>454</v>
      </c>
      <c r="U20" s="41" t="s">
        <v>261</v>
      </c>
      <c r="V20" s="41" t="s">
        <v>284</v>
      </c>
      <c r="W20" s="41" t="s">
        <v>18</v>
      </c>
      <c r="X20" s="261" t="s">
        <v>20</v>
      </c>
      <c r="Y20" s="41" t="s">
        <v>443</v>
      </c>
      <c r="Z20" s="41" t="s">
        <v>17</v>
      </c>
      <c r="AA20" s="41" t="s">
        <v>119</v>
      </c>
      <c r="AB20" s="41" t="s">
        <v>119</v>
      </c>
      <c r="AC20" s="174" t="s">
        <v>18</v>
      </c>
      <c r="AD20" s="258" t="s">
        <v>22</v>
      </c>
      <c r="AE20" s="41" t="s">
        <v>18</v>
      </c>
      <c r="AF20" s="41" t="s">
        <v>17</v>
      </c>
      <c r="AG20" s="41" t="s">
        <v>119</v>
      </c>
      <c r="AH20" s="41" t="s">
        <v>119</v>
      </c>
      <c r="AI20" s="261" t="s">
        <v>24</v>
      </c>
      <c r="AJ20" s="41" t="s">
        <v>16</v>
      </c>
      <c r="AK20" s="261" t="s">
        <v>20</v>
      </c>
      <c r="AL20" s="35" t="s">
        <v>17</v>
      </c>
      <c r="AM20" s="41" t="s">
        <v>261</v>
      </c>
      <c r="AN20" s="261" t="s">
        <v>20</v>
      </c>
      <c r="AO20" s="42"/>
      <c r="AP20" s="15">
        <f t="shared" si="9"/>
        <v>10</v>
      </c>
      <c r="AQ20" s="16">
        <f t="shared" si="10"/>
        <v>0</v>
      </c>
      <c r="AR20" s="17">
        <f t="shared" si="5"/>
        <v>0</v>
      </c>
      <c r="AS20" s="8">
        <f t="shared" si="11"/>
        <v>4</v>
      </c>
      <c r="AT20" s="8">
        <f t="shared" si="12"/>
        <v>2</v>
      </c>
      <c r="AU20" s="8">
        <f t="shared" si="13"/>
        <v>15</v>
      </c>
      <c r="AV20" s="8">
        <f t="shared" si="14"/>
        <v>0</v>
      </c>
      <c r="AW20" s="8">
        <f t="shared" si="15"/>
        <v>5</v>
      </c>
      <c r="AX20" s="8">
        <f t="shared" si="16"/>
        <v>0</v>
      </c>
      <c r="AY20" s="8">
        <f t="shared" si="17"/>
        <v>2</v>
      </c>
      <c r="AZ20" s="8">
        <f t="shared" si="18"/>
        <v>2</v>
      </c>
      <c r="BA20" s="8">
        <f t="shared" si="6"/>
        <v>1</v>
      </c>
      <c r="BB20" s="8">
        <f t="shared" si="6"/>
        <v>1</v>
      </c>
      <c r="BC20" s="8">
        <f t="shared" si="6"/>
        <v>1</v>
      </c>
      <c r="BD20" s="8">
        <f t="shared" si="6"/>
        <v>1</v>
      </c>
      <c r="BE20" s="8">
        <f t="shared" si="6"/>
        <v>0</v>
      </c>
      <c r="BF20" s="8">
        <f t="shared" ref="BF20:BT27" si="20">IF(COUNTIF(K20,"Off")+COUNTIF(K20,"Paid")+COUNTIF(K20,"Pl")+COUNTIF(K20,"PAID")+COUNTIF(K20,"PL")+COUNTIF(K20,"OFF")+COUNTIF(K20,""),0,1)</f>
        <v>1</v>
      </c>
      <c r="BG20" s="8">
        <f t="shared" si="20"/>
        <v>1</v>
      </c>
      <c r="BH20" s="8">
        <f t="shared" si="20"/>
        <v>0</v>
      </c>
      <c r="BI20" s="8">
        <f t="shared" si="20"/>
        <v>1</v>
      </c>
      <c r="BJ20" s="8">
        <f t="shared" si="20"/>
        <v>1</v>
      </c>
      <c r="BK20" s="8">
        <f t="shared" si="20"/>
        <v>1</v>
      </c>
      <c r="BL20" s="8">
        <f t="shared" si="20"/>
        <v>0</v>
      </c>
      <c r="BM20" s="8">
        <f t="shared" si="20"/>
        <v>0</v>
      </c>
      <c r="BN20" s="8">
        <f t="shared" si="20"/>
        <v>1</v>
      </c>
      <c r="BO20" s="8">
        <f t="shared" si="20"/>
        <v>1</v>
      </c>
      <c r="BP20" s="8">
        <f t="shared" si="20"/>
        <v>0</v>
      </c>
      <c r="BQ20" s="8">
        <f t="shared" si="20"/>
        <v>0</v>
      </c>
      <c r="BR20" s="8">
        <f t="shared" si="20"/>
        <v>1</v>
      </c>
      <c r="BS20" s="8">
        <f t="shared" si="20"/>
        <v>1</v>
      </c>
      <c r="BT20" s="8">
        <f t="shared" si="20"/>
        <v>1</v>
      </c>
      <c r="BU20" s="8">
        <f t="shared" si="19"/>
        <v>1</v>
      </c>
      <c r="BV20" s="8">
        <f t="shared" si="8"/>
        <v>0</v>
      </c>
      <c r="BW20" s="8">
        <f t="shared" si="8"/>
        <v>0</v>
      </c>
      <c r="BX20" s="8">
        <f t="shared" si="8"/>
        <v>1</v>
      </c>
      <c r="BY20" s="8">
        <f t="shared" si="8"/>
        <v>1</v>
      </c>
      <c r="BZ20" s="8">
        <f t="shared" si="8"/>
        <v>1</v>
      </c>
      <c r="CA20" s="8">
        <f t="shared" si="8"/>
        <v>1</v>
      </c>
      <c r="CB20" s="8">
        <f t="shared" si="8"/>
        <v>0</v>
      </c>
      <c r="CC20" s="8">
        <f t="shared" si="8"/>
        <v>0</v>
      </c>
      <c r="CD20" s="8">
        <f t="shared" si="8"/>
        <v>1</v>
      </c>
      <c r="CE20" s="8">
        <f t="shared" si="8"/>
        <v>1</v>
      </c>
      <c r="CF20" s="8">
        <f t="shared" si="8"/>
        <v>1</v>
      </c>
      <c r="CG20" s="8">
        <f t="shared" si="8"/>
        <v>1</v>
      </c>
      <c r="CH20" s="8">
        <f t="shared" si="8"/>
        <v>0</v>
      </c>
      <c r="CI20" s="8">
        <f t="shared" si="8"/>
        <v>1</v>
      </c>
      <c r="CJ20" s="8">
        <f t="shared" si="8"/>
        <v>0</v>
      </c>
    </row>
    <row r="21" spans="1:88" ht="19.5" customHeight="1" x14ac:dyDescent="0.25">
      <c r="A21" s="11"/>
      <c r="B21" s="156" t="s">
        <v>138</v>
      </c>
      <c r="C21" s="59" t="s">
        <v>139</v>
      </c>
      <c r="D21" s="41">
        <v>13</v>
      </c>
      <c r="E21" s="41">
        <v>13</v>
      </c>
      <c r="F21" s="38">
        <v>13</v>
      </c>
      <c r="G21" s="41" t="s">
        <v>284</v>
      </c>
      <c r="H21" s="35" t="s">
        <v>284</v>
      </c>
      <c r="I21" s="53" t="s">
        <v>271</v>
      </c>
      <c r="J21" s="2"/>
      <c r="K21" s="37" t="s">
        <v>303</v>
      </c>
      <c r="L21" s="38" t="s">
        <v>324</v>
      </c>
      <c r="M21" s="38" t="s">
        <v>329</v>
      </c>
      <c r="N21" s="38" t="s">
        <v>284</v>
      </c>
      <c r="O21" s="38" t="s">
        <v>324</v>
      </c>
      <c r="P21" s="38" t="s">
        <v>323</v>
      </c>
      <c r="Q21" s="38" t="s">
        <v>305</v>
      </c>
      <c r="R21" s="38" t="s">
        <v>329</v>
      </c>
      <c r="S21" s="38" t="s">
        <v>326</v>
      </c>
      <c r="T21" s="38" t="s">
        <v>284</v>
      </c>
      <c r="U21" s="38" t="s">
        <v>284</v>
      </c>
      <c r="V21" s="35" t="s">
        <v>444</v>
      </c>
      <c r="W21" s="41" t="s">
        <v>444</v>
      </c>
      <c r="X21" s="41" t="s">
        <v>17</v>
      </c>
      <c r="Y21" s="261" t="s">
        <v>22</v>
      </c>
      <c r="Z21" s="41" t="s">
        <v>23</v>
      </c>
      <c r="AA21" s="41" t="s">
        <v>119</v>
      </c>
      <c r="AB21" s="41" t="s">
        <v>119</v>
      </c>
      <c r="AC21" s="41" t="s">
        <v>261</v>
      </c>
      <c r="AD21" s="261" t="s">
        <v>17</v>
      </c>
      <c r="AE21" s="211" t="s">
        <v>402</v>
      </c>
      <c r="AF21" s="35" t="s">
        <v>443</v>
      </c>
      <c r="AG21" s="41" t="s">
        <v>119</v>
      </c>
      <c r="AH21" s="41" t="s">
        <v>119</v>
      </c>
      <c r="AI21" s="41" t="s">
        <v>119</v>
      </c>
      <c r="AJ21" s="261" t="s">
        <v>17</v>
      </c>
      <c r="AK21" s="41" t="s">
        <v>18</v>
      </c>
      <c r="AL21" s="41" t="s">
        <v>12</v>
      </c>
      <c r="AM21" s="259" t="s">
        <v>19</v>
      </c>
      <c r="AN21" s="41" t="s">
        <v>261</v>
      </c>
      <c r="AO21" s="35"/>
      <c r="AP21" s="15">
        <f t="shared" si="9"/>
        <v>10</v>
      </c>
      <c r="AQ21" s="16">
        <f t="shared" si="10"/>
        <v>0</v>
      </c>
      <c r="AR21" s="17">
        <f t="shared" si="5"/>
        <v>0</v>
      </c>
      <c r="AS21" s="8">
        <f t="shared" si="11"/>
        <v>5</v>
      </c>
      <c r="AT21" s="8">
        <f t="shared" si="12"/>
        <v>0</v>
      </c>
      <c r="AU21" s="8">
        <f t="shared" si="13"/>
        <v>16</v>
      </c>
      <c r="AV21" s="8">
        <f t="shared" si="14"/>
        <v>2</v>
      </c>
      <c r="AW21" s="8">
        <f t="shared" si="15"/>
        <v>4</v>
      </c>
      <c r="AX21" s="8">
        <f t="shared" si="16"/>
        <v>2</v>
      </c>
      <c r="AY21" s="8">
        <f t="shared" si="17"/>
        <v>1</v>
      </c>
      <c r="AZ21" s="8">
        <f t="shared" si="18"/>
        <v>3</v>
      </c>
      <c r="BA21" s="8">
        <f t="shared" si="6"/>
        <v>1</v>
      </c>
      <c r="BB21" s="8">
        <f t="shared" si="6"/>
        <v>1</v>
      </c>
      <c r="BC21" s="8">
        <f t="shared" si="6"/>
        <v>1</v>
      </c>
      <c r="BD21" s="8">
        <f t="shared" si="6"/>
        <v>0</v>
      </c>
      <c r="BE21" s="8">
        <f t="shared" si="6"/>
        <v>0</v>
      </c>
      <c r="BF21" s="8">
        <f t="shared" si="20"/>
        <v>1</v>
      </c>
      <c r="BG21" s="8">
        <f t="shared" si="20"/>
        <v>1</v>
      </c>
      <c r="BH21" s="8">
        <f t="shared" si="20"/>
        <v>1</v>
      </c>
      <c r="BI21" s="8">
        <f t="shared" si="20"/>
        <v>0</v>
      </c>
      <c r="BJ21" s="8">
        <f t="shared" si="20"/>
        <v>1</v>
      </c>
      <c r="BK21" s="8">
        <f t="shared" si="20"/>
        <v>1</v>
      </c>
      <c r="BL21" s="8">
        <f t="shared" si="20"/>
        <v>1</v>
      </c>
      <c r="BM21" s="8">
        <f t="shared" si="20"/>
        <v>1</v>
      </c>
      <c r="BN21" s="8">
        <f t="shared" si="20"/>
        <v>1</v>
      </c>
      <c r="BO21" s="8">
        <f t="shared" si="20"/>
        <v>0</v>
      </c>
      <c r="BP21" s="8">
        <f t="shared" si="20"/>
        <v>0</v>
      </c>
      <c r="BQ21" s="8">
        <f t="shared" si="20"/>
        <v>1</v>
      </c>
      <c r="BR21" s="8">
        <f t="shared" si="20"/>
        <v>1</v>
      </c>
      <c r="BS21" s="8">
        <f t="shared" si="20"/>
        <v>1</v>
      </c>
      <c r="BT21" s="8">
        <f t="shared" si="20"/>
        <v>1</v>
      </c>
      <c r="BU21" s="8">
        <f t="shared" si="19"/>
        <v>1</v>
      </c>
      <c r="BV21" s="8">
        <f t="shared" si="19"/>
        <v>0</v>
      </c>
      <c r="BW21" s="8">
        <f t="shared" si="19"/>
        <v>0</v>
      </c>
      <c r="BX21" s="8">
        <f t="shared" si="19"/>
        <v>0</v>
      </c>
      <c r="BY21" s="8">
        <f t="shared" si="19"/>
        <v>1</v>
      </c>
      <c r="BZ21" s="8">
        <f t="shared" si="19"/>
        <v>1</v>
      </c>
      <c r="CA21" s="8">
        <f t="shared" si="19"/>
        <v>1</v>
      </c>
      <c r="CB21" s="8">
        <f t="shared" si="19"/>
        <v>0</v>
      </c>
      <c r="CC21" s="8">
        <f t="shared" si="19"/>
        <v>0</v>
      </c>
      <c r="CD21" s="8">
        <f t="shared" si="19"/>
        <v>0</v>
      </c>
      <c r="CE21" s="8">
        <f t="shared" si="19"/>
        <v>1</v>
      </c>
      <c r="CF21" s="8">
        <f t="shared" si="19"/>
        <v>1</v>
      </c>
      <c r="CG21" s="8">
        <f t="shared" si="19"/>
        <v>1</v>
      </c>
      <c r="CH21" s="8">
        <f t="shared" si="19"/>
        <v>1</v>
      </c>
      <c r="CI21" s="8">
        <f t="shared" si="19"/>
        <v>0</v>
      </c>
      <c r="CJ21" s="8">
        <f t="shared" si="19"/>
        <v>0</v>
      </c>
    </row>
    <row r="22" spans="1:88" ht="19.5" customHeight="1" x14ac:dyDescent="0.25">
      <c r="A22" s="11"/>
      <c r="B22" s="157" t="s">
        <v>154</v>
      </c>
      <c r="C22" s="158" t="s">
        <v>155</v>
      </c>
      <c r="D22" s="38" t="s">
        <v>261</v>
      </c>
      <c r="E22" s="41" t="s">
        <v>284</v>
      </c>
      <c r="F22" s="41">
        <v>8</v>
      </c>
      <c r="G22" s="41">
        <v>8</v>
      </c>
      <c r="H22" s="41">
        <v>6</v>
      </c>
      <c r="I22" s="53"/>
      <c r="J22" s="2"/>
      <c r="K22" s="37" t="s">
        <v>305</v>
      </c>
      <c r="L22" s="38" t="s">
        <v>284</v>
      </c>
      <c r="M22" s="38" t="s">
        <v>284</v>
      </c>
      <c r="N22" s="38" t="s">
        <v>300</v>
      </c>
      <c r="O22" s="38" t="s">
        <v>302</v>
      </c>
      <c r="P22" s="38" t="s">
        <v>443</v>
      </c>
      <c r="Q22" s="38" t="s">
        <v>327</v>
      </c>
      <c r="R22" s="38" t="s">
        <v>284</v>
      </c>
      <c r="S22" s="38" t="s">
        <v>284</v>
      </c>
      <c r="T22" s="38" t="s">
        <v>300</v>
      </c>
      <c r="U22" s="38" t="s">
        <v>443</v>
      </c>
      <c r="V22" s="38" t="s">
        <v>12</v>
      </c>
      <c r="W22" s="38" t="s">
        <v>24</v>
      </c>
      <c r="X22" s="38" t="s">
        <v>119</v>
      </c>
      <c r="Y22" s="41" t="s">
        <v>17</v>
      </c>
      <c r="Z22" s="261" t="s">
        <v>19</v>
      </c>
      <c r="AA22" s="261" t="s">
        <v>20</v>
      </c>
      <c r="AB22" s="41" t="s">
        <v>261</v>
      </c>
      <c r="AC22" s="41" t="s">
        <v>261</v>
      </c>
      <c r="AD22" s="41" t="s">
        <v>8</v>
      </c>
      <c r="AE22" s="35" t="s">
        <v>8</v>
      </c>
      <c r="AF22" s="41" t="s">
        <v>9</v>
      </c>
      <c r="AG22" s="38" t="s">
        <v>444</v>
      </c>
      <c r="AH22" s="38" t="s">
        <v>444</v>
      </c>
      <c r="AI22" s="38" t="s">
        <v>119</v>
      </c>
      <c r="AJ22" s="35" t="s">
        <v>261</v>
      </c>
      <c r="AK22" s="38" t="s">
        <v>261</v>
      </c>
      <c r="AL22" s="41" t="s">
        <v>5</v>
      </c>
      <c r="AM22" s="41" t="s">
        <v>5</v>
      </c>
      <c r="AN22" s="41" t="s">
        <v>5</v>
      </c>
      <c r="AO22" s="41"/>
      <c r="AP22" s="15">
        <f t="shared" si="9"/>
        <v>10</v>
      </c>
      <c r="AQ22" s="16">
        <f t="shared" si="10"/>
        <v>0</v>
      </c>
      <c r="AR22" s="17">
        <f t="shared" si="5"/>
        <v>3</v>
      </c>
      <c r="AS22" s="8">
        <f t="shared" si="11"/>
        <v>5</v>
      </c>
      <c r="AT22" s="8">
        <f t="shared" si="12"/>
        <v>3</v>
      </c>
      <c r="AU22" s="8">
        <f t="shared" si="13"/>
        <v>10</v>
      </c>
      <c r="AV22" s="8">
        <f t="shared" si="14"/>
        <v>1</v>
      </c>
      <c r="AW22" s="8">
        <f t="shared" si="15"/>
        <v>4</v>
      </c>
      <c r="AX22" s="8">
        <f t="shared" si="16"/>
        <v>2</v>
      </c>
      <c r="AY22" s="8">
        <f t="shared" si="17"/>
        <v>2</v>
      </c>
      <c r="AZ22" s="8">
        <f t="shared" si="18"/>
        <v>4</v>
      </c>
      <c r="BA22" s="8">
        <f t="shared" si="6"/>
        <v>0</v>
      </c>
      <c r="BB22" s="8">
        <f t="shared" si="6"/>
        <v>0</v>
      </c>
      <c r="BC22" s="8">
        <f t="shared" si="6"/>
        <v>1</v>
      </c>
      <c r="BD22" s="8">
        <f t="shared" si="6"/>
        <v>1</v>
      </c>
      <c r="BE22" s="8">
        <f t="shared" si="6"/>
        <v>1</v>
      </c>
      <c r="BF22" s="8">
        <f t="shared" si="20"/>
        <v>1</v>
      </c>
      <c r="BG22" s="8">
        <f t="shared" si="20"/>
        <v>0</v>
      </c>
      <c r="BH22" s="8">
        <f t="shared" si="20"/>
        <v>0</v>
      </c>
      <c r="BI22" s="8">
        <f t="shared" si="20"/>
        <v>1</v>
      </c>
      <c r="BJ22" s="8">
        <f t="shared" si="20"/>
        <v>1</v>
      </c>
      <c r="BK22" s="8">
        <f t="shared" si="20"/>
        <v>1</v>
      </c>
      <c r="BL22" s="8">
        <f t="shared" si="20"/>
        <v>1</v>
      </c>
      <c r="BM22" s="8">
        <f t="shared" si="20"/>
        <v>0</v>
      </c>
      <c r="BN22" s="8">
        <f t="shared" si="20"/>
        <v>0</v>
      </c>
      <c r="BO22" s="8">
        <f t="shared" si="20"/>
        <v>1</v>
      </c>
      <c r="BP22" s="8">
        <f t="shared" si="20"/>
        <v>1</v>
      </c>
      <c r="BQ22" s="8">
        <f t="shared" si="20"/>
        <v>1</v>
      </c>
      <c r="BR22" s="8">
        <f t="shared" si="20"/>
        <v>1</v>
      </c>
      <c r="BS22" s="8">
        <f t="shared" si="20"/>
        <v>0</v>
      </c>
      <c r="BT22" s="8">
        <f t="shared" si="20"/>
        <v>1</v>
      </c>
      <c r="BU22" s="8">
        <f t="shared" si="19"/>
        <v>1</v>
      </c>
      <c r="BV22" s="8">
        <f t="shared" si="19"/>
        <v>1</v>
      </c>
      <c r="BW22" s="8">
        <f t="shared" si="19"/>
        <v>0</v>
      </c>
      <c r="BX22" s="8">
        <f t="shared" si="19"/>
        <v>0</v>
      </c>
      <c r="BY22" s="8">
        <f t="shared" si="19"/>
        <v>1</v>
      </c>
      <c r="BZ22" s="8">
        <f t="shared" si="19"/>
        <v>1</v>
      </c>
      <c r="CA22" s="8">
        <f t="shared" si="19"/>
        <v>1</v>
      </c>
      <c r="CB22" s="8">
        <f t="shared" si="19"/>
        <v>1</v>
      </c>
      <c r="CC22" s="8">
        <f t="shared" si="19"/>
        <v>1</v>
      </c>
      <c r="CD22" s="8">
        <f t="shared" si="19"/>
        <v>0</v>
      </c>
      <c r="CE22" s="8">
        <f t="shared" si="19"/>
        <v>0</v>
      </c>
      <c r="CF22" s="8">
        <f t="shared" si="19"/>
        <v>0</v>
      </c>
      <c r="CG22" s="8">
        <f t="shared" si="19"/>
        <v>0</v>
      </c>
      <c r="CH22" s="8">
        <f t="shared" si="19"/>
        <v>0</v>
      </c>
      <c r="CI22" s="8">
        <f t="shared" si="19"/>
        <v>0</v>
      </c>
      <c r="CJ22" s="8">
        <f t="shared" si="19"/>
        <v>0</v>
      </c>
    </row>
    <row r="23" spans="1:88" ht="19.5" customHeight="1" x14ac:dyDescent="0.25">
      <c r="A23" s="11"/>
      <c r="B23" s="157" t="s">
        <v>156</v>
      </c>
      <c r="C23" s="158" t="s">
        <v>157</v>
      </c>
      <c r="D23" s="41" t="s">
        <v>5</v>
      </c>
      <c r="E23" s="35">
        <v>13</v>
      </c>
      <c r="F23" s="35">
        <v>14</v>
      </c>
      <c r="G23" s="41">
        <v>14</v>
      </c>
      <c r="H23" s="42">
        <v>13</v>
      </c>
      <c r="I23" s="53"/>
      <c r="J23" s="2"/>
      <c r="K23" s="37" t="s">
        <v>284</v>
      </c>
      <c r="L23" s="38" t="s">
        <v>326</v>
      </c>
      <c r="M23" s="38" t="s">
        <v>327</v>
      </c>
      <c r="N23" s="41" t="s">
        <v>261</v>
      </c>
      <c r="O23" s="212" t="s">
        <v>261</v>
      </c>
      <c r="P23" s="41" t="s">
        <v>261</v>
      </c>
      <c r="Q23" s="38" t="s">
        <v>328</v>
      </c>
      <c r="R23" s="38" t="s">
        <v>305</v>
      </c>
      <c r="S23" s="38" t="s">
        <v>443</v>
      </c>
      <c r="T23" s="38" t="s">
        <v>443</v>
      </c>
      <c r="U23" s="38" t="s">
        <v>20</v>
      </c>
      <c r="V23" s="38" t="s">
        <v>119</v>
      </c>
      <c r="W23" s="41" t="s">
        <v>119</v>
      </c>
      <c r="X23" s="41" t="s">
        <v>444</v>
      </c>
      <c r="Y23" s="41" t="s">
        <v>444</v>
      </c>
      <c r="Z23" s="261" t="s">
        <v>20</v>
      </c>
      <c r="AA23" s="41" t="s">
        <v>16</v>
      </c>
      <c r="AB23" s="41" t="s">
        <v>119</v>
      </c>
      <c r="AC23" s="258" t="s">
        <v>24</v>
      </c>
      <c r="AD23" s="261" t="s">
        <v>20</v>
      </c>
      <c r="AE23" s="258" t="s">
        <v>19</v>
      </c>
      <c r="AF23" s="41" t="s">
        <v>18</v>
      </c>
      <c r="AG23" s="41" t="s">
        <v>119</v>
      </c>
      <c r="AH23" s="41" t="s">
        <v>119</v>
      </c>
      <c r="AI23" s="41" t="s">
        <v>119</v>
      </c>
      <c r="AJ23" s="41" t="s">
        <v>8</v>
      </c>
      <c r="AK23" s="41" t="s">
        <v>9</v>
      </c>
      <c r="AL23" s="258" t="s">
        <v>24</v>
      </c>
      <c r="AM23" s="35" t="s">
        <v>443</v>
      </c>
      <c r="AN23" s="261" t="s">
        <v>22</v>
      </c>
      <c r="AO23" s="42"/>
      <c r="AP23" s="15">
        <f t="shared" si="9"/>
        <v>10</v>
      </c>
      <c r="AQ23" s="16">
        <f t="shared" si="10"/>
        <v>0</v>
      </c>
      <c r="AR23" s="17">
        <f t="shared" si="5"/>
        <v>0</v>
      </c>
      <c r="AS23" s="8">
        <f t="shared" si="11"/>
        <v>5</v>
      </c>
      <c r="AT23" s="8">
        <f t="shared" si="12"/>
        <v>2</v>
      </c>
      <c r="AU23" s="8">
        <f t="shared" si="13"/>
        <v>13</v>
      </c>
      <c r="AV23" s="8">
        <f t="shared" si="14"/>
        <v>0</v>
      </c>
      <c r="AW23" s="8">
        <f t="shared" si="15"/>
        <v>2</v>
      </c>
      <c r="AX23" s="8">
        <f t="shared" si="16"/>
        <v>2</v>
      </c>
      <c r="AY23" s="8">
        <f t="shared" si="17"/>
        <v>3</v>
      </c>
      <c r="AZ23" s="8">
        <f t="shared" si="18"/>
        <v>5</v>
      </c>
      <c r="BA23" s="8">
        <f t="shared" si="6"/>
        <v>0</v>
      </c>
      <c r="BB23" s="8">
        <f t="shared" si="6"/>
        <v>1</v>
      </c>
      <c r="BC23" s="8">
        <f t="shared" si="6"/>
        <v>1</v>
      </c>
      <c r="BD23" s="8">
        <f t="shared" si="6"/>
        <v>1</v>
      </c>
      <c r="BE23" s="8">
        <f t="shared" si="6"/>
        <v>1</v>
      </c>
      <c r="BF23" s="8">
        <f t="shared" si="20"/>
        <v>0</v>
      </c>
      <c r="BG23" s="8">
        <f t="shared" si="20"/>
        <v>1</v>
      </c>
      <c r="BH23" s="8">
        <f t="shared" si="20"/>
        <v>1</v>
      </c>
      <c r="BI23" s="8">
        <f t="shared" si="20"/>
        <v>0</v>
      </c>
      <c r="BJ23" s="8">
        <f t="shared" si="20"/>
        <v>0</v>
      </c>
      <c r="BK23" s="8">
        <f t="shared" si="20"/>
        <v>0</v>
      </c>
      <c r="BL23" s="8">
        <f t="shared" si="20"/>
        <v>1</v>
      </c>
      <c r="BM23" s="8">
        <f t="shared" si="20"/>
        <v>1</v>
      </c>
      <c r="BN23" s="8">
        <f t="shared" si="20"/>
        <v>1</v>
      </c>
      <c r="BO23" s="8">
        <f t="shared" si="20"/>
        <v>1</v>
      </c>
      <c r="BP23" s="8">
        <f t="shared" si="20"/>
        <v>1</v>
      </c>
      <c r="BQ23" s="8">
        <f t="shared" si="20"/>
        <v>0</v>
      </c>
      <c r="BR23" s="8">
        <f t="shared" si="20"/>
        <v>0</v>
      </c>
      <c r="BS23" s="8">
        <f t="shared" si="20"/>
        <v>1</v>
      </c>
      <c r="BT23" s="8">
        <f t="shared" si="20"/>
        <v>1</v>
      </c>
      <c r="BU23" s="8">
        <f t="shared" si="19"/>
        <v>1</v>
      </c>
      <c r="BV23" s="8">
        <f t="shared" si="19"/>
        <v>1</v>
      </c>
      <c r="BW23" s="8">
        <f t="shared" si="19"/>
        <v>0</v>
      </c>
      <c r="BX23" s="8">
        <f t="shared" si="19"/>
        <v>1</v>
      </c>
      <c r="BY23" s="8">
        <f t="shared" si="19"/>
        <v>1</v>
      </c>
      <c r="BZ23" s="8">
        <f t="shared" si="19"/>
        <v>1</v>
      </c>
      <c r="CA23" s="8">
        <f t="shared" si="19"/>
        <v>1</v>
      </c>
      <c r="CB23" s="8">
        <f t="shared" si="19"/>
        <v>0</v>
      </c>
      <c r="CC23" s="8">
        <f t="shared" si="19"/>
        <v>0</v>
      </c>
      <c r="CD23" s="8">
        <f t="shared" si="19"/>
        <v>0</v>
      </c>
      <c r="CE23" s="8">
        <f t="shared" si="19"/>
        <v>1</v>
      </c>
      <c r="CF23" s="8">
        <f t="shared" si="19"/>
        <v>1</v>
      </c>
      <c r="CG23" s="8">
        <f t="shared" si="19"/>
        <v>1</v>
      </c>
      <c r="CH23" s="8">
        <f t="shared" si="19"/>
        <v>1</v>
      </c>
      <c r="CI23" s="8">
        <f t="shared" si="19"/>
        <v>1</v>
      </c>
      <c r="CJ23" s="8">
        <f t="shared" si="19"/>
        <v>0</v>
      </c>
    </row>
    <row r="24" spans="1:88" ht="19.5" customHeight="1" x14ac:dyDescent="0.25">
      <c r="A24" s="11"/>
      <c r="B24" s="157" t="s">
        <v>158</v>
      </c>
      <c r="C24" s="158" t="s">
        <v>159</v>
      </c>
      <c r="D24" s="41" t="s">
        <v>284</v>
      </c>
      <c r="E24" s="41" t="s">
        <v>284</v>
      </c>
      <c r="F24" s="41">
        <v>13</v>
      </c>
      <c r="G24" s="41">
        <v>13</v>
      </c>
      <c r="H24" s="38" t="s">
        <v>284</v>
      </c>
      <c r="I24" s="53"/>
      <c r="J24" s="2"/>
      <c r="K24" s="37" t="s">
        <v>443</v>
      </c>
      <c r="L24" s="38" t="s">
        <v>300</v>
      </c>
      <c r="M24" s="38" t="s">
        <v>5</v>
      </c>
      <c r="N24" s="38" t="s">
        <v>262</v>
      </c>
      <c r="O24" s="210" t="s">
        <v>35</v>
      </c>
      <c r="P24" s="210" t="s">
        <v>35</v>
      </c>
      <c r="Q24" s="210" t="s">
        <v>323</v>
      </c>
      <c r="R24" s="38" t="s">
        <v>328</v>
      </c>
      <c r="S24" s="38" t="s">
        <v>305</v>
      </c>
      <c r="T24" s="38" t="s">
        <v>327</v>
      </c>
      <c r="U24" s="41" t="s">
        <v>303</v>
      </c>
      <c r="V24" s="41" t="s">
        <v>119</v>
      </c>
      <c r="W24" s="41" t="s">
        <v>261</v>
      </c>
      <c r="X24" s="41" t="s">
        <v>119</v>
      </c>
      <c r="Y24" s="35" t="s">
        <v>119</v>
      </c>
      <c r="Z24" s="41" t="s">
        <v>9</v>
      </c>
      <c r="AA24" s="41" t="s">
        <v>444</v>
      </c>
      <c r="AB24" s="41" t="s">
        <v>444</v>
      </c>
      <c r="AC24" s="261" t="s">
        <v>22</v>
      </c>
      <c r="AD24" s="41" t="s">
        <v>261</v>
      </c>
      <c r="AE24" s="41" t="s">
        <v>9</v>
      </c>
      <c r="AF24" s="41" t="s">
        <v>8</v>
      </c>
      <c r="AG24" s="263" t="s">
        <v>23</v>
      </c>
      <c r="AH24" s="261" t="s">
        <v>18</v>
      </c>
      <c r="AI24" s="41" t="s">
        <v>119</v>
      </c>
      <c r="AJ24" s="261" t="s">
        <v>22</v>
      </c>
      <c r="AK24" s="261" t="s">
        <v>22</v>
      </c>
      <c r="AL24" s="41" t="s">
        <v>119</v>
      </c>
      <c r="AM24" s="41" t="s">
        <v>262</v>
      </c>
      <c r="AN24" s="212" t="s">
        <v>35</v>
      </c>
      <c r="AO24" s="38"/>
      <c r="AP24" s="15">
        <f t="shared" si="9"/>
        <v>10</v>
      </c>
      <c r="AQ24" s="16">
        <f t="shared" si="10"/>
        <v>2</v>
      </c>
      <c r="AR24" s="17">
        <f t="shared" si="5"/>
        <v>1</v>
      </c>
      <c r="AS24" s="8">
        <f t="shared" si="11"/>
        <v>5</v>
      </c>
      <c r="AT24" s="8">
        <f t="shared" si="12"/>
        <v>3</v>
      </c>
      <c r="AU24" s="8">
        <f t="shared" si="13"/>
        <v>11</v>
      </c>
      <c r="AV24" s="8">
        <f t="shared" si="14"/>
        <v>1</v>
      </c>
      <c r="AW24" s="8">
        <f t="shared" si="15"/>
        <v>2</v>
      </c>
      <c r="AX24" s="8">
        <f t="shared" si="16"/>
        <v>2</v>
      </c>
      <c r="AY24" s="8">
        <f t="shared" si="17"/>
        <v>1</v>
      </c>
      <c r="AZ24" s="8">
        <f t="shared" si="18"/>
        <v>3</v>
      </c>
      <c r="BA24" s="8">
        <f t="shared" si="6"/>
        <v>0</v>
      </c>
      <c r="BB24" s="8">
        <f t="shared" si="6"/>
        <v>0</v>
      </c>
      <c r="BC24" s="8">
        <f t="shared" si="6"/>
        <v>1</v>
      </c>
      <c r="BD24" s="8">
        <f t="shared" si="6"/>
        <v>1</v>
      </c>
      <c r="BE24" s="8">
        <f t="shared" si="6"/>
        <v>0</v>
      </c>
      <c r="BF24" s="8">
        <f t="shared" si="20"/>
        <v>1</v>
      </c>
      <c r="BG24" s="8">
        <f t="shared" si="20"/>
        <v>1</v>
      </c>
      <c r="BH24" s="8">
        <f t="shared" si="20"/>
        <v>0</v>
      </c>
      <c r="BI24" s="8">
        <f t="shared" si="20"/>
        <v>0</v>
      </c>
      <c r="BJ24" s="8">
        <f t="shared" si="20"/>
        <v>0</v>
      </c>
      <c r="BK24" s="8">
        <f t="shared" si="20"/>
        <v>0</v>
      </c>
      <c r="BL24" s="8">
        <f t="shared" si="20"/>
        <v>1</v>
      </c>
      <c r="BM24" s="8">
        <f t="shared" si="20"/>
        <v>1</v>
      </c>
      <c r="BN24" s="8">
        <f t="shared" si="20"/>
        <v>1</v>
      </c>
      <c r="BO24" s="8">
        <f t="shared" si="20"/>
        <v>1</v>
      </c>
      <c r="BP24" s="8">
        <f t="shared" si="20"/>
        <v>1</v>
      </c>
      <c r="BQ24" s="8">
        <f t="shared" si="20"/>
        <v>0</v>
      </c>
      <c r="BR24" s="8">
        <f t="shared" si="20"/>
        <v>0</v>
      </c>
      <c r="BS24" s="8">
        <f t="shared" si="20"/>
        <v>0</v>
      </c>
      <c r="BT24" s="8">
        <f t="shared" si="20"/>
        <v>0</v>
      </c>
      <c r="BU24" s="8">
        <f t="shared" si="19"/>
        <v>1</v>
      </c>
      <c r="BV24" s="8">
        <f t="shared" si="19"/>
        <v>1</v>
      </c>
      <c r="BW24" s="8">
        <f t="shared" si="19"/>
        <v>1</v>
      </c>
      <c r="BX24" s="8">
        <f t="shared" si="19"/>
        <v>1</v>
      </c>
      <c r="BY24" s="8">
        <f t="shared" si="19"/>
        <v>0</v>
      </c>
      <c r="BZ24" s="8">
        <f t="shared" si="19"/>
        <v>1</v>
      </c>
      <c r="CA24" s="8">
        <f t="shared" si="19"/>
        <v>1</v>
      </c>
      <c r="CB24" s="8">
        <f t="shared" si="19"/>
        <v>1</v>
      </c>
      <c r="CC24" s="8">
        <f t="shared" si="19"/>
        <v>1</v>
      </c>
      <c r="CD24" s="8">
        <f t="shared" si="19"/>
        <v>0</v>
      </c>
      <c r="CE24" s="8">
        <f t="shared" si="19"/>
        <v>1</v>
      </c>
      <c r="CF24" s="8">
        <f t="shared" si="19"/>
        <v>1</v>
      </c>
      <c r="CG24" s="8">
        <f t="shared" si="19"/>
        <v>0</v>
      </c>
      <c r="CH24" s="8">
        <f t="shared" si="19"/>
        <v>0</v>
      </c>
      <c r="CI24" s="8">
        <f t="shared" si="19"/>
        <v>0</v>
      </c>
      <c r="CJ24" s="8">
        <f t="shared" si="19"/>
        <v>0</v>
      </c>
    </row>
    <row r="25" spans="1:88" ht="19.5" customHeight="1" x14ac:dyDescent="0.25">
      <c r="A25" s="11"/>
      <c r="B25" s="157" t="s">
        <v>160</v>
      </c>
      <c r="C25" s="158" t="s">
        <v>238</v>
      </c>
      <c r="D25" s="41">
        <v>6</v>
      </c>
      <c r="E25" s="41" t="s">
        <v>261</v>
      </c>
      <c r="F25" s="41" t="s">
        <v>284</v>
      </c>
      <c r="G25" s="41">
        <v>13</v>
      </c>
      <c r="H25" s="38">
        <v>13</v>
      </c>
      <c r="I25" s="53"/>
      <c r="J25" s="2"/>
      <c r="K25" s="37" t="s">
        <v>284</v>
      </c>
      <c r="L25" s="38" t="s">
        <v>328</v>
      </c>
      <c r="M25" s="41" t="s">
        <v>328</v>
      </c>
      <c r="N25" s="38" t="s">
        <v>284</v>
      </c>
      <c r="O25" s="210" t="s">
        <v>35</v>
      </c>
      <c r="P25" s="210" t="s">
        <v>262</v>
      </c>
      <c r="Q25" s="38" t="s">
        <v>326</v>
      </c>
      <c r="R25" s="38" t="s">
        <v>303</v>
      </c>
      <c r="S25" s="210" t="s">
        <v>454</v>
      </c>
      <c r="T25" s="38" t="s">
        <v>262</v>
      </c>
      <c r="U25" s="210" t="s">
        <v>35</v>
      </c>
      <c r="V25" s="210" t="s">
        <v>262</v>
      </c>
      <c r="W25" s="212" t="s">
        <v>9</v>
      </c>
      <c r="X25" s="41" t="s">
        <v>261</v>
      </c>
      <c r="Y25" s="261" t="s">
        <v>23</v>
      </c>
      <c r="Z25" s="41" t="s">
        <v>18</v>
      </c>
      <c r="AA25" s="41" t="s">
        <v>443</v>
      </c>
      <c r="AB25" s="261" t="s">
        <v>20</v>
      </c>
      <c r="AC25" s="41" t="s">
        <v>261</v>
      </c>
      <c r="AD25" s="41" t="s">
        <v>261</v>
      </c>
      <c r="AE25" s="35" t="s">
        <v>444</v>
      </c>
      <c r="AF25" s="35" t="s">
        <v>444</v>
      </c>
      <c r="AG25" s="258" t="s">
        <v>18</v>
      </c>
      <c r="AH25" s="258" t="s">
        <v>16</v>
      </c>
      <c r="AI25" s="258" t="s">
        <v>22</v>
      </c>
      <c r="AJ25" s="35" t="s">
        <v>261</v>
      </c>
      <c r="AK25" s="41" t="s">
        <v>261</v>
      </c>
      <c r="AL25" s="41" t="s">
        <v>9</v>
      </c>
      <c r="AM25" s="41" t="s">
        <v>8</v>
      </c>
      <c r="AN25" s="212" t="s">
        <v>35</v>
      </c>
      <c r="AO25" s="38"/>
      <c r="AP25" s="15">
        <f t="shared" si="9"/>
        <v>10</v>
      </c>
      <c r="AQ25" s="16">
        <f t="shared" si="10"/>
        <v>3</v>
      </c>
      <c r="AR25" s="17">
        <f t="shared" si="5"/>
        <v>0</v>
      </c>
      <c r="AS25" s="8">
        <f t="shared" si="11"/>
        <v>5</v>
      </c>
      <c r="AT25" s="8">
        <f t="shared" si="12"/>
        <v>3</v>
      </c>
      <c r="AU25" s="8">
        <f t="shared" si="13"/>
        <v>10</v>
      </c>
      <c r="AV25" s="8">
        <f t="shared" si="14"/>
        <v>1</v>
      </c>
      <c r="AW25" s="8">
        <f t="shared" si="15"/>
        <v>1</v>
      </c>
      <c r="AX25" s="8">
        <f t="shared" si="16"/>
        <v>2</v>
      </c>
      <c r="AY25" s="8">
        <f t="shared" si="17"/>
        <v>1</v>
      </c>
      <c r="AZ25" s="8">
        <f t="shared" si="18"/>
        <v>3</v>
      </c>
      <c r="BA25" s="8">
        <f t="shared" si="6"/>
        <v>1</v>
      </c>
      <c r="BB25" s="8">
        <f t="shared" si="6"/>
        <v>0</v>
      </c>
      <c r="BC25" s="8">
        <f t="shared" si="6"/>
        <v>0</v>
      </c>
      <c r="BD25" s="8">
        <f t="shared" si="6"/>
        <v>1</v>
      </c>
      <c r="BE25" s="8">
        <f t="shared" si="6"/>
        <v>1</v>
      </c>
      <c r="BF25" s="8">
        <f t="shared" si="20"/>
        <v>0</v>
      </c>
      <c r="BG25" s="8">
        <f t="shared" si="20"/>
        <v>1</v>
      </c>
      <c r="BH25" s="8">
        <f t="shared" si="20"/>
        <v>1</v>
      </c>
      <c r="BI25" s="8">
        <f t="shared" si="20"/>
        <v>0</v>
      </c>
      <c r="BJ25" s="8">
        <f t="shared" si="20"/>
        <v>0</v>
      </c>
      <c r="BK25" s="8">
        <f t="shared" si="20"/>
        <v>0</v>
      </c>
      <c r="BL25" s="8">
        <f t="shared" si="20"/>
        <v>1</v>
      </c>
      <c r="BM25" s="8">
        <f t="shared" si="20"/>
        <v>1</v>
      </c>
      <c r="BN25" s="8">
        <f t="shared" si="20"/>
        <v>1</v>
      </c>
      <c r="BO25" s="8">
        <f t="shared" si="20"/>
        <v>0</v>
      </c>
      <c r="BP25" s="8">
        <f t="shared" si="20"/>
        <v>0</v>
      </c>
      <c r="BQ25" s="8">
        <f t="shared" si="20"/>
        <v>0</v>
      </c>
      <c r="BR25" s="8">
        <f t="shared" si="20"/>
        <v>1</v>
      </c>
      <c r="BS25" s="8">
        <f t="shared" si="20"/>
        <v>0</v>
      </c>
      <c r="BT25" s="8">
        <f t="shared" si="20"/>
        <v>1</v>
      </c>
      <c r="BU25" s="8">
        <f t="shared" si="19"/>
        <v>1</v>
      </c>
      <c r="BV25" s="8">
        <f t="shared" si="19"/>
        <v>1</v>
      </c>
      <c r="BW25" s="8">
        <f t="shared" si="19"/>
        <v>1</v>
      </c>
      <c r="BX25" s="8">
        <f t="shared" si="19"/>
        <v>0</v>
      </c>
      <c r="BY25" s="8">
        <f t="shared" si="19"/>
        <v>0</v>
      </c>
      <c r="BZ25" s="8">
        <f t="shared" si="19"/>
        <v>1</v>
      </c>
      <c r="CA25" s="8">
        <f t="shared" si="19"/>
        <v>1</v>
      </c>
      <c r="CB25" s="8">
        <f t="shared" si="19"/>
        <v>1</v>
      </c>
      <c r="CC25" s="8">
        <f t="shared" si="19"/>
        <v>1</v>
      </c>
      <c r="CD25" s="8">
        <f t="shared" si="19"/>
        <v>1</v>
      </c>
      <c r="CE25" s="8">
        <f t="shared" si="19"/>
        <v>0</v>
      </c>
      <c r="CF25" s="8">
        <f t="shared" si="19"/>
        <v>0</v>
      </c>
      <c r="CG25" s="8">
        <f t="shared" si="19"/>
        <v>1</v>
      </c>
      <c r="CH25" s="8">
        <f t="shared" si="19"/>
        <v>1</v>
      </c>
      <c r="CI25" s="8">
        <f t="shared" si="19"/>
        <v>0</v>
      </c>
      <c r="CJ25" s="8">
        <f t="shared" si="19"/>
        <v>0</v>
      </c>
    </row>
    <row r="26" spans="1:88" ht="19.5" customHeight="1" thickBot="1" x14ac:dyDescent="0.3">
      <c r="A26" s="11"/>
      <c r="B26" s="159" t="s">
        <v>162</v>
      </c>
      <c r="C26" s="160" t="s">
        <v>163</v>
      </c>
      <c r="D26" s="126">
        <v>13</v>
      </c>
      <c r="E26" s="126">
        <v>13</v>
      </c>
      <c r="F26" s="126">
        <v>14</v>
      </c>
      <c r="G26" s="126" t="s">
        <v>284</v>
      </c>
      <c r="H26" s="126" t="s">
        <v>284</v>
      </c>
      <c r="I26" s="161"/>
      <c r="J26" s="2"/>
      <c r="K26" s="125" t="s">
        <v>444</v>
      </c>
      <c r="L26" s="126" t="s">
        <v>444</v>
      </c>
      <c r="M26" s="126" t="s">
        <v>443</v>
      </c>
      <c r="N26" s="126" t="s">
        <v>328</v>
      </c>
      <c r="O26" s="126" t="s">
        <v>326</v>
      </c>
      <c r="P26" s="213" t="s">
        <v>35</v>
      </c>
      <c r="Q26" s="126" t="s">
        <v>329</v>
      </c>
      <c r="R26" s="126" t="s">
        <v>300</v>
      </c>
      <c r="S26" s="126" t="s">
        <v>284</v>
      </c>
      <c r="T26" s="126" t="s">
        <v>284</v>
      </c>
      <c r="U26" s="126" t="s">
        <v>307</v>
      </c>
      <c r="V26" s="126" t="s">
        <v>9</v>
      </c>
      <c r="W26" s="213" t="s">
        <v>35</v>
      </c>
      <c r="X26" s="126" t="s">
        <v>119</v>
      </c>
      <c r="Y26" s="126" t="s">
        <v>16</v>
      </c>
      <c r="Z26" s="126" t="s">
        <v>443</v>
      </c>
      <c r="AA26" s="262" t="s">
        <v>18</v>
      </c>
      <c r="AB26" s="262" t="s">
        <v>23</v>
      </c>
      <c r="AC26" s="126" t="s">
        <v>13</v>
      </c>
      <c r="AD26" s="126" t="s">
        <v>262</v>
      </c>
      <c r="AE26" s="213" t="s">
        <v>35</v>
      </c>
      <c r="AF26" s="213" t="s">
        <v>402</v>
      </c>
      <c r="AG26" s="262" t="s">
        <v>17</v>
      </c>
      <c r="AH26" s="126" t="s">
        <v>119</v>
      </c>
      <c r="AI26" s="262" t="s">
        <v>23</v>
      </c>
      <c r="AJ26" s="126" t="s">
        <v>12</v>
      </c>
      <c r="AK26" s="213" t="s">
        <v>35</v>
      </c>
      <c r="AL26" s="126" t="s">
        <v>119</v>
      </c>
      <c r="AM26" s="213" t="s">
        <v>35</v>
      </c>
      <c r="AN26" s="126" t="s">
        <v>8</v>
      </c>
      <c r="AO26" s="126"/>
      <c r="AP26" s="128">
        <f t="shared" si="9"/>
        <v>10</v>
      </c>
      <c r="AQ26" s="114">
        <f>COUNTIF(K26:AO26,"PAID")</f>
        <v>1</v>
      </c>
      <c r="AR26" s="129">
        <f t="shared" si="5"/>
        <v>0</v>
      </c>
      <c r="AS26" s="8">
        <f t="shared" si="11"/>
        <v>5</v>
      </c>
      <c r="AT26" s="8">
        <f>COUNTIF(K26:AO26,"8"&amp;"*")+COUNTIF(K26:AO26,"8")</f>
        <v>3</v>
      </c>
      <c r="AU26" s="8">
        <f t="shared" si="13"/>
        <v>11</v>
      </c>
      <c r="AV26" s="8">
        <f t="shared" si="14"/>
        <v>2</v>
      </c>
      <c r="AW26" s="8">
        <f t="shared" si="15"/>
        <v>3</v>
      </c>
      <c r="AX26" s="8">
        <f t="shared" si="16"/>
        <v>2</v>
      </c>
      <c r="AY26" s="8">
        <f t="shared" si="17"/>
        <v>2</v>
      </c>
      <c r="AZ26" s="8">
        <f t="shared" si="18"/>
        <v>4</v>
      </c>
      <c r="BA26" s="8">
        <f t="shared" si="6"/>
        <v>1</v>
      </c>
      <c r="BB26" s="8">
        <f t="shared" si="6"/>
        <v>1</v>
      </c>
      <c r="BC26" s="8">
        <f t="shared" si="6"/>
        <v>1</v>
      </c>
      <c r="BD26" s="8">
        <f t="shared" si="6"/>
        <v>0</v>
      </c>
      <c r="BE26" s="8">
        <f t="shared" si="6"/>
        <v>0</v>
      </c>
      <c r="BF26" s="8">
        <f t="shared" si="20"/>
        <v>1</v>
      </c>
      <c r="BG26" s="8">
        <f t="shared" si="20"/>
        <v>1</v>
      </c>
      <c r="BH26" s="8">
        <f t="shared" si="20"/>
        <v>1</v>
      </c>
      <c r="BI26" s="8">
        <f t="shared" si="20"/>
        <v>1</v>
      </c>
      <c r="BJ26" s="8">
        <f t="shared" si="20"/>
        <v>1</v>
      </c>
      <c r="BK26" s="8">
        <f t="shared" si="20"/>
        <v>0</v>
      </c>
      <c r="BL26" s="8">
        <f t="shared" si="20"/>
        <v>1</v>
      </c>
      <c r="BM26" s="8">
        <f t="shared" si="20"/>
        <v>1</v>
      </c>
      <c r="BN26" s="8">
        <f t="shared" si="20"/>
        <v>0</v>
      </c>
      <c r="BO26" s="8">
        <f t="shared" si="20"/>
        <v>0</v>
      </c>
      <c r="BP26" s="8">
        <f t="shared" si="20"/>
        <v>1</v>
      </c>
      <c r="BQ26" s="8">
        <f t="shared" si="20"/>
        <v>1</v>
      </c>
      <c r="BR26" s="8">
        <f t="shared" si="20"/>
        <v>0</v>
      </c>
      <c r="BS26" s="8">
        <f t="shared" si="20"/>
        <v>0</v>
      </c>
      <c r="BT26" s="8">
        <f t="shared" si="20"/>
        <v>1</v>
      </c>
      <c r="BU26" s="8">
        <f t="shared" si="19"/>
        <v>1</v>
      </c>
      <c r="BV26" s="8">
        <f t="shared" si="19"/>
        <v>1</v>
      </c>
      <c r="BW26" s="8">
        <f t="shared" si="19"/>
        <v>1</v>
      </c>
      <c r="BX26" s="8">
        <f t="shared" si="19"/>
        <v>1</v>
      </c>
      <c r="BY26" s="8">
        <f t="shared" si="19"/>
        <v>0</v>
      </c>
      <c r="BZ26" s="8">
        <f t="shared" si="19"/>
        <v>0</v>
      </c>
      <c r="CA26" s="8">
        <f t="shared" si="19"/>
        <v>1</v>
      </c>
      <c r="CB26" s="8">
        <f t="shared" si="19"/>
        <v>1</v>
      </c>
      <c r="CC26" s="8">
        <f t="shared" si="19"/>
        <v>0</v>
      </c>
      <c r="CD26" s="8">
        <f t="shared" si="19"/>
        <v>1</v>
      </c>
      <c r="CE26" s="8">
        <f t="shared" si="19"/>
        <v>1</v>
      </c>
      <c r="CF26" s="8">
        <f t="shared" si="19"/>
        <v>0</v>
      </c>
      <c r="CG26" s="8">
        <f t="shared" si="19"/>
        <v>0</v>
      </c>
      <c r="CH26" s="8">
        <f t="shared" si="19"/>
        <v>0</v>
      </c>
      <c r="CI26" s="8">
        <f t="shared" si="19"/>
        <v>1</v>
      </c>
      <c r="CJ26" s="8">
        <f t="shared" si="19"/>
        <v>0</v>
      </c>
    </row>
    <row r="27" spans="1:88" ht="19.5" customHeight="1" x14ac:dyDescent="0.25">
      <c r="B27" s="104"/>
      <c r="C27" s="53"/>
      <c r="D27" s="105"/>
      <c r="E27" s="105"/>
      <c r="F27" s="35"/>
      <c r="G27" s="105"/>
      <c r="H27" s="105"/>
      <c r="I27" s="35"/>
      <c r="J27" s="105"/>
      <c r="K27" s="35"/>
      <c r="L27" s="35"/>
      <c r="M27" s="35"/>
      <c r="N27" s="35"/>
      <c r="O27" s="35" t="s">
        <v>455</v>
      </c>
      <c r="P27" s="35"/>
      <c r="Q27" s="35"/>
      <c r="R27" s="35"/>
      <c r="S27" s="35" t="s">
        <v>455</v>
      </c>
      <c r="T27" s="35" t="s">
        <v>455</v>
      </c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X27" s="8">
        <f t="shared" si="16"/>
        <v>0</v>
      </c>
      <c r="AY27" s="8">
        <f t="shared" si="17"/>
        <v>0</v>
      </c>
      <c r="AZ27" s="8">
        <f t="shared" si="18"/>
        <v>0</v>
      </c>
      <c r="BJ27" s="8">
        <f t="shared" si="20"/>
        <v>1</v>
      </c>
    </row>
    <row r="28" spans="1:88" ht="19.5" customHeight="1" thickBot="1" x14ac:dyDescent="0.3">
      <c r="B28" s="110"/>
      <c r="C28" s="72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77"/>
      <c r="O28" s="35"/>
      <c r="P28" s="77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X28" s="8">
        <f t="shared" si="16"/>
        <v>0</v>
      </c>
      <c r="AY28" s="8">
        <f t="shared" si="17"/>
        <v>0</v>
      </c>
      <c r="AZ28" s="8">
        <f t="shared" si="18"/>
        <v>0</v>
      </c>
    </row>
    <row r="29" spans="1:88" ht="24" customHeight="1" thickBot="1" x14ac:dyDescent="0.3">
      <c r="A29" s="61" t="s">
        <v>211</v>
      </c>
      <c r="B29" s="175" t="s">
        <v>170</v>
      </c>
      <c r="C29" s="176">
        <f>SUBTOTAL(103,C30:C59)</f>
        <v>30</v>
      </c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X29" s="8">
        <f t="shared" si="16"/>
        <v>0</v>
      </c>
      <c r="AY29" s="8">
        <f t="shared" si="17"/>
        <v>0</v>
      </c>
      <c r="AZ29" s="8">
        <f t="shared" si="18"/>
        <v>0</v>
      </c>
    </row>
    <row r="30" spans="1:88" ht="19.5" customHeight="1" x14ac:dyDescent="0.25">
      <c r="A30" s="8" t="s">
        <v>188</v>
      </c>
      <c r="B30" s="178" t="s">
        <v>372</v>
      </c>
      <c r="C30" s="179" t="s">
        <v>59</v>
      </c>
      <c r="D30" s="105">
        <v>13</v>
      </c>
      <c r="E30" s="105">
        <v>13</v>
      </c>
      <c r="F30" s="105">
        <v>13</v>
      </c>
      <c r="G30" s="105" t="s">
        <v>284</v>
      </c>
      <c r="H30" s="105" t="s">
        <v>119</v>
      </c>
      <c r="I30" s="162" t="s">
        <v>388</v>
      </c>
      <c r="J30" s="117"/>
      <c r="K30" s="163" t="s">
        <v>261</v>
      </c>
      <c r="L30" s="105" t="s">
        <v>321</v>
      </c>
      <c r="M30" s="105" t="s">
        <v>321</v>
      </c>
      <c r="N30" s="105" t="s">
        <v>321</v>
      </c>
      <c r="O30" s="105" t="s">
        <v>261</v>
      </c>
      <c r="P30" s="105" t="s">
        <v>308</v>
      </c>
      <c r="Q30" s="105" t="s">
        <v>308</v>
      </c>
      <c r="R30" s="105" t="s">
        <v>261</v>
      </c>
      <c r="S30" s="105" t="s">
        <v>315</v>
      </c>
      <c r="T30" s="105" t="s">
        <v>315</v>
      </c>
      <c r="U30" s="105" t="s">
        <v>315</v>
      </c>
      <c r="V30" s="105" t="s">
        <v>316</v>
      </c>
      <c r="W30" s="105" t="s">
        <v>119</v>
      </c>
      <c r="X30" s="105" t="s">
        <v>119</v>
      </c>
      <c r="Y30" s="105" t="s">
        <v>261</v>
      </c>
      <c r="Z30" s="265" t="s">
        <v>504</v>
      </c>
      <c r="AA30" s="265" t="s">
        <v>504</v>
      </c>
      <c r="AB30" s="105" t="s">
        <v>119</v>
      </c>
      <c r="AC30" s="105" t="s">
        <v>17</v>
      </c>
      <c r="AD30" s="105" t="s">
        <v>312</v>
      </c>
      <c r="AE30" s="105" t="s">
        <v>27</v>
      </c>
      <c r="AF30" s="105" t="s">
        <v>261</v>
      </c>
      <c r="AG30" s="105" t="s">
        <v>26</v>
      </c>
      <c r="AH30" s="105" t="s">
        <v>24</v>
      </c>
      <c r="AI30" s="105" t="s">
        <v>119</v>
      </c>
      <c r="AJ30" s="105" t="s">
        <v>23</v>
      </c>
      <c r="AK30" s="105" t="s">
        <v>26</v>
      </c>
      <c r="AL30" s="105" t="s">
        <v>20</v>
      </c>
      <c r="AM30" s="105" t="s">
        <v>261</v>
      </c>
      <c r="AN30" s="105" t="s">
        <v>25</v>
      </c>
      <c r="AO30" s="105"/>
      <c r="AP30" s="180">
        <f t="shared" si="9"/>
        <v>10</v>
      </c>
      <c r="AQ30" s="181">
        <f t="shared" si="10"/>
        <v>0</v>
      </c>
      <c r="AR30" s="182">
        <f t="shared" si="5"/>
        <v>0</v>
      </c>
      <c r="AS30" s="8">
        <f t="shared" ref="AS30:AS45" si="21">MAX(FREQUENCY(COLUMN(BA30:CJ30),(BA30:CJ30&lt;&gt;1)*COLUMN(BA30:CJ30))-1)</f>
        <v>4</v>
      </c>
      <c r="AT30" s="8">
        <f t="shared" ref="AT30:AT45" si="22">COUNTIF(K30:AO30,"8"&amp;"*")+COUNTIF(K30:AO30,"8")</f>
        <v>2</v>
      </c>
      <c r="AU30" s="8">
        <f t="shared" ref="AU30:AU45" si="23">COUNTIF(K30:AO30,"13"&amp;"*")+COUNTIF(K30:AO30,"13")</f>
        <v>11</v>
      </c>
      <c r="AX30" s="8">
        <f t="shared" si="16"/>
        <v>6</v>
      </c>
      <c r="AY30" s="8">
        <f t="shared" si="17"/>
        <v>1</v>
      </c>
      <c r="AZ30" s="8">
        <f t="shared" si="18"/>
        <v>7</v>
      </c>
      <c r="BA30" s="8">
        <f t="shared" ref="BA30:BE45" si="24">IF(COUNTIF(D30,"Off")+COUNTIF(D30,"Paid")+COUNTIF(D30,"Pl")+COUNTIF(D30,"PAID")+COUNTIF(D30,"PL")+COUNTIF(D30,"OFF")+COUNTIF(D30,""),0,1)</f>
        <v>1</v>
      </c>
      <c r="BB30" s="8">
        <f t="shared" si="24"/>
        <v>1</v>
      </c>
      <c r="BC30" s="8">
        <f t="shared" si="24"/>
        <v>1</v>
      </c>
      <c r="BD30" s="8">
        <f t="shared" si="24"/>
        <v>0</v>
      </c>
      <c r="BE30" s="8">
        <f t="shared" si="24"/>
        <v>0</v>
      </c>
      <c r="BF30" s="8">
        <f t="shared" ref="BF30:BU45" si="25">IF(COUNTIF(K30,"Off")+COUNTIF(K30,"Paid")+COUNTIF(K30,"Pl")+COUNTIF(K30,"PAID")+COUNTIF(K30,"PL")+COUNTIF(K30,"OFF")+COUNTIF(K30,""),0,1)</f>
        <v>0</v>
      </c>
      <c r="BG30" s="8">
        <f t="shared" si="25"/>
        <v>1</v>
      </c>
      <c r="BH30" s="8">
        <f t="shared" si="25"/>
        <v>1</v>
      </c>
      <c r="BI30" s="8">
        <f t="shared" si="25"/>
        <v>1</v>
      </c>
      <c r="BJ30" s="8">
        <f t="shared" si="25"/>
        <v>0</v>
      </c>
      <c r="BK30" s="8">
        <f t="shared" si="25"/>
        <v>1</v>
      </c>
      <c r="BL30" s="8">
        <f t="shared" si="25"/>
        <v>1</v>
      </c>
      <c r="BM30" s="8">
        <f t="shared" si="25"/>
        <v>0</v>
      </c>
      <c r="BN30" s="8">
        <f t="shared" si="25"/>
        <v>1</v>
      </c>
      <c r="BO30" s="8">
        <f t="shared" si="25"/>
        <v>1</v>
      </c>
      <c r="BP30" s="8">
        <f t="shared" si="25"/>
        <v>1</v>
      </c>
      <c r="BQ30" s="8">
        <f t="shared" si="25"/>
        <v>1</v>
      </c>
      <c r="BR30" s="8">
        <f t="shared" si="25"/>
        <v>0</v>
      </c>
      <c r="BS30" s="8">
        <f t="shared" si="25"/>
        <v>0</v>
      </c>
      <c r="BT30" s="8">
        <f t="shared" si="25"/>
        <v>0</v>
      </c>
      <c r="BU30" s="8">
        <f t="shared" si="25"/>
        <v>1</v>
      </c>
      <c r="BV30" s="8">
        <f t="shared" ref="BV30:CJ47" si="26">IF(COUNTIF(AA30,"Off")+COUNTIF(AA30,"Paid")+COUNTIF(AA30,"Pl")+COUNTIF(AA30,"PAID")+COUNTIF(AA30,"PL")+COUNTIF(AA30,"OFF")+COUNTIF(AA30,""),0,1)</f>
        <v>1</v>
      </c>
      <c r="BW30" s="8">
        <f t="shared" si="26"/>
        <v>0</v>
      </c>
      <c r="BX30" s="8">
        <f t="shared" si="26"/>
        <v>1</v>
      </c>
      <c r="BY30" s="8">
        <f t="shared" si="26"/>
        <v>1</v>
      </c>
      <c r="BZ30" s="8">
        <f t="shared" si="26"/>
        <v>1</v>
      </c>
      <c r="CA30" s="8">
        <f t="shared" si="26"/>
        <v>0</v>
      </c>
      <c r="CB30" s="8">
        <f t="shared" si="26"/>
        <v>1</v>
      </c>
      <c r="CC30" s="8">
        <f t="shared" si="26"/>
        <v>1</v>
      </c>
      <c r="CD30" s="8">
        <f t="shared" si="26"/>
        <v>0</v>
      </c>
      <c r="CE30" s="8">
        <f t="shared" si="26"/>
        <v>1</v>
      </c>
      <c r="CF30" s="8">
        <f t="shared" si="26"/>
        <v>1</v>
      </c>
      <c r="CG30" s="8">
        <f t="shared" si="26"/>
        <v>1</v>
      </c>
      <c r="CH30" s="8">
        <f t="shared" si="26"/>
        <v>0</v>
      </c>
      <c r="CI30" s="8">
        <f t="shared" si="26"/>
        <v>1</v>
      </c>
      <c r="CJ30" s="8">
        <f t="shared" si="26"/>
        <v>0</v>
      </c>
    </row>
    <row r="31" spans="1:88" ht="19.5" customHeight="1" x14ac:dyDescent="0.25">
      <c r="A31" s="8" t="s">
        <v>189</v>
      </c>
      <c r="B31" s="1" t="s">
        <v>373</v>
      </c>
      <c r="C31" s="2" t="s">
        <v>61</v>
      </c>
      <c r="D31" s="35">
        <v>13</v>
      </c>
      <c r="E31" s="192">
        <v>13</v>
      </c>
      <c r="F31" s="35" t="s">
        <v>261</v>
      </c>
      <c r="G31" s="35" t="s">
        <v>261</v>
      </c>
      <c r="H31" s="35" t="s">
        <v>284</v>
      </c>
      <c r="I31" s="164"/>
      <c r="J31" s="35"/>
      <c r="K31" s="34" t="s">
        <v>308</v>
      </c>
      <c r="L31" s="35" t="s">
        <v>308</v>
      </c>
      <c r="M31" s="35" t="s">
        <v>322</v>
      </c>
      <c r="N31" s="35" t="s">
        <v>322</v>
      </c>
      <c r="O31" s="35" t="s">
        <v>322</v>
      </c>
      <c r="P31" s="35" t="s">
        <v>284</v>
      </c>
      <c r="Q31" s="35" t="s">
        <v>284</v>
      </c>
      <c r="R31" s="35" t="s">
        <v>311</v>
      </c>
      <c r="S31" s="35" t="s">
        <v>311</v>
      </c>
      <c r="T31" s="35" t="s">
        <v>311</v>
      </c>
      <c r="U31" s="35" t="s">
        <v>311</v>
      </c>
      <c r="V31" s="35" t="s">
        <v>119</v>
      </c>
      <c r="W31" s="35" t="s">
        <v>119</v>
      </c>
      <c r="X31" s="35" t="s">
        <v>119</v>
      </c>
      <c r="Y31" s="35" t="s">
        <v>313</v>
      </c>
      <c r="Z31" s="35" t="s">
        <v>313</v>
      </c>
      <c r="AA31" s="35" t="s">
        <v>313</v>
      </c>
      <c r="AB31" s="35" t="s">
        <v>119</v>
      </c>
      <c r="AC31" s="35" t="s">
        <v>10</v>
      </c>
      <c r="AD31" s="35" t="s">
        <v>10</v>
      </c>
      <c r="AE31" s="257" t="s">
        <v>504</v>
      </c>
      <c r="AF31" s="257" t="s">
        <v>504</v>
      </c>
      <c r="AG31" s="35" t="s">
        <v>119</v>
      </c>
      <c r="AH31" s="35" t="s">
        <v>119</v>
      </c>
      <c r="AI31" s="35" t="s">
        <v>119</v>
      </c>
      <c r="AJ31" s="35" t="s">
        <v>10</v>
      </c>
      <c r="AK31" s="35" t="s">
        <v>10</v>
      </c>
      <c r="AL31" s="35" t="s">
        <v>26</v>
      </c>
      <c r="AM31" s="35" t="s">
        <v>17</v>
      </c>
      <c r="AN31" s="35" t="s">
        <v>119</v>
      </c>
      <c r="AO31" s="35"/>
      <c r="AP31" s="76">
        <f t="shared" si="9"/>
        <v>10</v>
      </c>
      <c r="AQ31" s="10">
        <f t="shared" si="10"/>
        <v>0</v>
      </c>
      <c r="AR31" s="11">
        <f t="shared" si="5"/>
        <v>0</v>
      </c>
      <c r="AS31" s="8">
        <f t="shared" si="21"/>
        <v>5</v>
      </c>
      <c r="AT31" s="8">
        <f t="shared" si="22"/>
        <v>6</v>
      </c>
      <c r="AU31" s="8">
        <f t="shared" si="23"/>
        <v>5</v>
      </c>
      <c r="AX31" s="8">
        <f t="shared" si="16"/>
        <v>5</v>
      </c>
      <c r="AY31" s="8">
        <f t="shared" si="17"/>
        <v>4</v>
      </c>
      <c r="AZ31" s="8">
        <f t="shared" si="18"/>
        <v>9</v>
      </c>
      <c r="BA31" s="8">
        <f t="shared" si="24"/>
        <v>1</v>
      </c>
      <c r="BB31" s="8">
        <f t="shared" si="24"/>
        <v>1</v>
      </c>
      <c r="BC31" s="8">
        <f t="shared" si="24"/>
        <v>0</v>
      </c>
      <c r="BD31" s="8">
        <f t="shared" si="24"/>
        <v>0</v>
      </c>
      <c r="BE31" s="8">
        <f t="shared" si="24"/>
        <v>0</v>
      </c>
      <c r="BF31" s="8">
        <f t="shared" si="25"/>
        <v>1</v>
      </c>
      <c r="BG31" s="8">
        <f t="shared" si="25"/>
        <v>1</v>
      </c>
      <c r="BH31" s="8">
        <f t="shared" si="25"/>
        <v>1</v>
      </c>
      <c r="BI31" s="8">
        <f t="shared" si="25"/>
        <v>1</v>
      </c>
      <c r="BJ31" s="8">
        <f t="shared" si="25"/>
        <v>1</v>
      </c>
      <c r="BK31" s="8">
        <f t="shared" si="25"/>
        <v>0</v>
      </c>
      <c r="BL31" s="8">
        <f t="shared" si="25"/>
        <v>0</v>
      </c>
      <c r="BM31" s="8">
        <f t="shared" si="25"/>
        <v>1</v>
      </c>
      <c r="BN31" s="8">
        <f t="shared" si="25"/>
        <v>1</v>
      </c>
      <c r="BO31" s="8">
        <f t="shared" si="25"/>
        <v>1</v>
      </c>
      <c r="BP31" s="8">
        <f t="shared" si="25"/>
        <v>1</v>
      </c>
      <c r="BQ31" s="8">
        <f t="shared" si="25"/>
        <v>0</v>
      </c>
      <c r="BR31" s="8">
        <f t="shared" si="25"/>
        <v>0</v>
      </c>
      <c r="BS31" s="8">
        <f t="shared" si="25"/>
        <v>0</v>
      </c>
      <c r="BT31" s="8">
        <f t="shared" si="25"/>
        <v>1</v>
      </c>
      <c r="BU31" s="8">
        <f t="shared" si="25"/>
        <v>1</v>
      </c>
      <c r="BV31" s="8">
        <f t="shared" si="26"/>
        <v>1</v>
      </c>
      <c r="BW31" s="8">
        <f t="shared" si="26"/>
        <v>0</v>
      </c>
      <c r="BX31" s="8">
        <f t="shared" si="26"/>
        <v>1</v>
      </c>
      <c r="BY31" s="8">
        <f t="shared" si="26"/>
        <v>1</v>
      </c>
      <c r="BZ31" s="8">
        <f t="shared" si="26"/>
        <v>1</v>
      </c>
      <c r="CA31" s="8">
        <f t="shared" si="26"/>
        <v>1</v>
      </c>
      <c r="CB31" s="8">
        <f t="shared" si="26"/>
        <v>0</v>
      </c>
      <c r="CC31" s="8">
        <f t="shared" si="26"/>
        <v>0</v>
      </c>
      <c r="CD31" s="8">
        <f t="shared" si="26"/>
        <v>0</v>
      </c>
      <c r="CE31" s="8">
        <f t="shared" si="26"/>
        <v>1</v>
      </c>
      <c r="CF31" s="8">
        <f t="shared" si="26"/>
        <v>1</v>
      </c>
      <c r="CG31" s="8">
        <f t="shared" si="26"/>
        <v>1</v>
      </c>
      <c r="CH31" s="8">
        <f t="shared" si="26"/>
        <v>1</v>
      </c>
      <c r="CI31" s="8">
        <f t="shared" si="26"/>
        <v>0</v>
      </c>
      <c r="CJ31" s="8">
        <f t="shared" si="26"/>
        <v>0</v>
      </c>
    </row>
    <row r="32" spans="1:88" ht="19.5" customHeight="1" x14ac:dyDescent="0.25">
      <c r="A32" s="8" t="s">
        <v>188</v>
      </c>
      <c r="B32" s="4" t="s">
        <v>374</v>
      </c>
      <c r="C32" s="5" t="s">
        <v>62</v>
      </c>
      <c r="D32" s="38">
        <v>13</v>
      </c>
      <c r="E32" s="38" t="s">
        <v>284</v>
      </c>
      <c r="F32" s="38">
        <v>13</v>
      </c>
      <c r="G32" s="38">
        <v>13</v>
      </c>
      <c r="H32" s="38" t="s">
        <v>284</v>
      </c>
      <c r="I32" s="165" t="s">
        <v>389</v>
      </c>
      <c r="J32" s="38"/>
      <c r="K32" s="37" t="s">
        <v>309</v>
      </c>
      <c r="L32" s="38" t="s">
        <v>309</v>
      </c>
      <c r="M32" s="38" t="s">
        <v>309</v>
      </c>
      <c r="N32" s="38" t="s">
        <v>261</v>
      </c>
      <c r="O32" s="38" t="s">
        <v>311</v>
      </c>
      <c r="P32" s="38" t="s">
        <v>325</v>
      </c>
      <c r="Q32" s="38" t="s">
        <v>284</v>
      </c>
      <c r="R32" s="38" t="s">
        <v>324</v>
      </c>
      <c r="S32" s="38" t="s">
        <v>284</v>
      </c>
      <c r="T32" s="38" t="s">
        <v>321</v>
      </c>
      <c r="U32" s="38" t="s">
        <v>329</v>
      </c>
      <c r="V32" s="38" t="s">
        <v>26</v>
      </c>
      <c r="W32" s="38" t="s">
        <v>119</v>
      </c>
      <c r="X32" s="38" t="s">
        <v>24</v>
      </c>
      <c r="Y32" s="38" t="s">
        <v>27</v>
      </c>
      <c r="Z32" s="38" t="s">
        <v>119</v>
      </c>
      <c r="AA32" s="38" t="s">
        <v>119</v>
      </c>
      <c r="AB32" s="38" t="s">
        <v>21</v>
      </c>
      <c r="AC32" s="38" t="s">
        <v>26</v>
      </c>
      <c r="AD32" s="38" t="s">
        <v>119</v>
      </c>
      <c r="AE32" s="38" t="s">
        <v>312</v>
      </c>
      <c r="AF32" s="38" t="s">
        <v>312</v>
      </c>
      <c r="AG32" s="38" t="s">
        <v>25</v>
      </c>
      <c r="AH32" s="38" t="s">
        <v>119</v>
      </c>
      <c r="AI32" s="38" t="s">
        <v>119</v>
      </c>
      <c r="AJ32" s="38" t="s">
        <v>27</v>
      </c>
      <c r="AK32" s="38" t="s">
        <v>24</v>
      </c>
      <c r="AL32" s="38" t="s">
        <v>119</v>
      </c>
      <c r="AM32" s="38" t="s">
        <v>27</v>
      </c>
      <c r="AN32" s="38" t="s">
        <v>21</v>
      </c>
      <c r="AO32" s="38"/>
      <c r="AP32" s="75">
        <f t="shared" si="9"/>
        <v>10</v>
      </c>
      <c r="AQ32" s="13">
        <f t="shared" si="10"/>
        <v>0</v>
      </c>
      <c r="AR32" s="14">
        <f t="shared" si="5"/>
        <v>0</v>
      </c>
      <c r="AS32" s="8">
        <f t="shared" si="21"/>
        <v>3</v>
      </c>
      <c r="AT32" s="8">
        <f t="shared" si="22"/>
        <v>0</v>
      </c>
      <c r="AU32" s="8">
        <f t="shared" si="23"/>
        <v>14</v>
      </c>
      <c r="AX32" s="8">
        <f t="shared" si="16"/>
        <v>0</v>
      </c>
      <c r="AY32" s="8">
        <f t="shared" si="17"/>
        <v>6</v>
      </c>
      <c r="AZ32" s="8">
        <f t="shared" si="18"/>
        <v>6</v>
      </c>
      <c r="BA32" s="8">
        <f t="shared" si="24"/>
        <v>1</v>
      </c>
      <c r="BB32" s="8">
        <f t="shared" si="24"/>
        <v>0</v>
      </c>
      <c r="BC32" s="8">
        <f t="shared" si="24"/>
        <v>1</v>
      </c>
      <c r="BD32" s="8">
        <f t="shared" si="24"/>
        <v>1</v>
      </c>
      <c r="BE32" s="8">
        <f t="shared" si="24"/>
        <v>0</v>
      </c>
      <c r="BF32" s="8">
        <f t="shared" si="25"/>
        <v>1</v>
      </c>
      <c r="BG32" s="8">
        <f t="shared" si="25"/>
        <v>1</v>
      </c>
      <c r="BH32" s="8">
        <f t="shared" si="25"/>
        <v>1</v>
      </c>
      <c r="BI32" s="8">
        <f t="shared" si="25"/>
        <v>0</v>
      </c>
      <c r="BJ32" s="8">
        <f t="shared" si="25"/>
        <v>1</v>
      </c>
      <c r="BK32" s="8">
        <f t="shared" si="25"/>
        <v>1</v>
      </c>
      <c r="BL32" s="8">
        <f t="shared" si="25"/>
        <v>0</v>
      </c>
      <c r="BM32" s="8">
        <f t="shared" si="25"/>
        <v>1</v>
      </c>
      <c r="BN32" s="8">
        <f t="shared" si="25"/>
        <v>0</v>
      </c>
      <c r="BO32" s="8">
        <f t="shared" si="25"/>
        <v>1</v>
      </c>
      <c r="BP32" s="8">
        <f t="shared" si="25"/>
        <v>1</v>
      </c>
      <c r="BQ32" s="8">
        <f t="shared" si="25"/>
        <v>1</v>
      </c>
      <c r="BR32" s="8">
        <f t="shared" si="25"/>
        <v>0</v>
      </c>
      <c r="BS32" s="8">
        <f t="shared" si="25"/>
        <v>1</v>
      </c>
      <c r="BT32" s="8">
        <f t="shared" si="25"/>
        <v>1</v>
      </c>
      <c r="BU32" s="8">
        <f t="shared" si="25"/>
        <v>0</v>
      </c>
      <c r="BV32" s="8">
        <f t="shared" si="26"/>
        <v>0</v>
      </c>
      <c r="BW32" s="8">
        <f t="shared" si="26"/>
        <v>1</v>
      </c>
      <c r="BX32" s="8">
        <f t="shared" si="26"/>
        <v>1</v>
      </c>
      <c r="BY32" s="8">
        <f t="shared" si="26"/>
        <v>0</v>
      </c>
      <c r="BZ32" s="8">
        <f t="shared" si="26"/>
        <v>1</v>
      </c>
      <c r="CA32" s="8">
        <f t="shared" si="26"/>
        <v>1</v>
      </c>
      <c r="CB32" s="8">
        <f t="shared" si="26"/>
        <v>1</v>
      </c>
      <c r="CC32" s="8">
        <f t="shared" si="26"/>
        <v>0</v>
      </c>
      <c r="CD32" s="8">
        <f t="shared" si="26"/>
        <v>0</v>
      </c>
      <c r="CE32" s="8">
        <f t="shared" si="26"/>
        <v>1</v>
      </c>
      <c r="CF32" s="8">
        <f t="shared" si="26"/>
        <v>1</v>
      </c>
      <c r="CG32" s="8">
        <f t="shared" si="26"/>
        <v>0</v>
      </c>
      <c r="CH32" s="8">
        <f t="shared" si="26"/>
        <v>1</v>
      </c>
      <c r="CI32" s="8">
        <f t="shared" si="26"/>
        <v>1</v>
      </c>
      <c r="CJ32" s="8">
        <f t="shared" si="26"/>
        <v>0</v>
      </c>
    </row>
    <row r="33" spans="1:92" ht="19.5" customHeight="1" x14ac:dyDescent="0.25">
      <c r="A33" s="8" t="s">
        <v>190</v>
      </c>
      <c r="B33" s="1" t="s">
        <v>375</v>
      </c>
      <c r="C33" s="2" t="s">
        <v>63</v>
      </c>
      <c r="D33" s="35">
        <v>13</v>
      </c>
      <c r="E33" s="35">
        <v>13</v>
      </c>
      <c r="F33" s="35" t="s">
        <v>284</v>
      </c>
      <c r="G33" s="35" t="s">
        <v>261</v>
      </c>
      <c r="H33" s="35">
        <v>13</v>
      </c>
      <c r="I33" s="164"/>
      <c r="J33" s="35"/>
      <c r="K33" s="34" t="s">
        <v>321</v>
      </c>
      <c r="L33" s="35" t="s">
        <v>284</v>
      </c>
      <c r="M33" s="35" t="s">
        <v>315</v>
      </c>
      <c r="N33" s="35" t="s">
        <v>315</v>
      </c>
      <c r="O33" s="35" t="s">
        <v>315</v>
      </c>
      <c r="P33" s="192" t="s">
        <v>261</v>
      </c>
      <c r="Q33" s="35" t="s">
        <v>284</v>
      </c>
      <c r="R33" s="35" t="s">
        <v>313</v>
      </c>
      <c r="S33" s="35" t="s">
        <v>313</v>
      </c>
      <c r="T33" s="35" t="s">
        <v>284</v>
      </c>
      <c r="U33" s="35" t="s">
        <v>309</v>
      </c>
      <c r="V33" s="35" t="s">
        <v>309</v>
      </c>
      <c r="W33" s="192" t="s">
        <v>58</v>
      </c>
      <c r="X33" s="35" t="s">
        <v>25</v>
      </c>
      <c r="Y33" s="35" t="s">
        <v>119</v>
      </c>
      <c r="Z33" s="35" t="s">
        <v>10</v>
      </c>
      <c r="AA33" s="35" t="s">
        <v>10</v>
      </c>
      <c r="AB33" s="35" t="s">
        <v>10</v>
      </c>
      <c r="AC33" s="35" t="s">
        <v>21</v>
      </c>
      <c r="AD33" s="192" t="s">
        <v>58</v>
      </c>
      <c r="AE33" s="35" t="s">
        <v>119</v>
      </c>
      <c r="AF33" s="35" t="s">
        <v>26</v>
      </c>
      <c r="AG33" s="35" t="s">
        <v>21</v>
      </c>
      <c r="AH33" s="35" t="s">
        <v>27</v>
      </c>
      <c r="AI33" s="35" t="s">
        <v>26</v>
      </c>
      <c r="AJ33" s="35" t="s">
        <v>25</v>
      </c>
      <c r="AK33" s="192" t="s">
        <v>58</v>
      </c>
      <c r="AL33" s="35" t="s">
        <v>119</v>
      </c>
      <c r="AM33" s="35" t="s">
        <v>313</v>
      </c>
      <c r="AN33" s="35" t="s">
        <v>313</v>
      </c>
      <c r="AO33" s="35"/>
      <c r="AP33" s="9">
        <f t="shared" si="9"/>
        <v>10</v>
      </c>
      <c r="AQ33" s="10">
        <f t="shared" si="10"/>
        <v>0</v>
      </c>
      <c r="AR33" s="11">
        <f t="shared" si="5"/>
        <v>0</v>
      </c>
      <c r="AS33" s="8">
        <f t="shared" si="21"/>
        <v>5</v>
      </c>
      <c r="AT33" s="8">
        <f t="shared" si="22"/>
        <v>3</v>
      </c>
      <c r="AU33" s="8">
        <f t="shared" si="23"/>
        <v>8</v>
      </c>
      <c r="AX33" s="8">
        <f t="shared" si="16"/>
        <v>7</v>
      </c>
      <c r="AY33" s="8">
        <f t="shared" si="17"/>
        <v>2</v>
      </c>
      <c r="AZ33" s="8">
        <f t="shared" si="18"/>
        <v>9</v>
      </c>
      <c r="BA33" s="8">
        <f t="shared" si="24"/>
        <v>1</v>
      </c>
      <c r="BB33" s="8">
        <f t="shared" si="24"/>
        <v>1</v>
      </c>
      <c r="BC33" s="8">
        <f t="shared" si="24"/>
        <v>0</v>
      </c>
      <c r="BD33" s="8">
        <f t="shared" si="24"/>
        <v>0</v>
      </c>
      <c r="BE33" s="8">
        <f t="shared" si="24"/>
        <v>1</v>
      </c>
      <c r="BF33" s="8">
        <f t="shared" si="25"/>
        <v>1</v>
      </c>
      <c r="BG33" s="8">
        <f t="shared" si="25"/>
        <v>0</v>
      </c>
      <c r="BH33" s="8">
        <f t="shared" si="25"/>
        <v>1</v>
      </c>
      <c r="BI33" s="8">
        <f t="shared" si="25"/>
        <v>1</v>
      </c>
      <c r="BJ33" s="8">
        <f t="shared" si="25"/>
        <v>1</v>
      </c>
      <c r="BK33" s="8">
        <f t="shared" si="25"/>
        <v>0</v>
      </c>
      <c r="BL33" s="8">
        <f t="shared" si="25"/>
        <v>0</v>
      </c>
      <c r="BM33" s="8">
        <f t="shared" si="25"/>
        <v>1</v>
      </c>
      <c r="BN33" s="8">
        <f t="shared" si="25"/>
        <v>1</v>
      </c>
      <c r="BO33" s="8">
        <f t="shared" si="25"/>
        <v>0</v>
      </c>
      <c r="BP33" s="8">
        <f t="shared" si="25"/>
        <v>1</v>
      </c>
      <c r="BQ33" s="8">
        <f t="shared" si="25"/>
        <v>1</v>
      </c>
      <c r="BR33" s="8">
        <f t="shared" si="25"/>
        <v>0</v>
      </c>
      <c r="BS33" s="8">
        <f t="shared" si="25"/>
        <v>1</v>
      </c>
      <c r="BT33" s="8">
        <f t="shared" si="25"/>
        <v>0</v>
      </c>
      <c r="BU33" s="8">
        <f t="shared" si="25"/>
        <v>1</v>
      </c>
      <c r="BV33" s="8">
        <f t="shared" si="26"/>
        <v>1</v>
      </c>
      <c r="BW33" s="8">
        <f t="shared" si="26"/>
        <v>1</v>
      </c>
      <c r="BX33" s="8">
        <f t="shared" si="26"/>
        <v>1</v>
      </c>
      <c r="BY33" s="8">
        <f t="shared" si="26"/>
        <v>0</v>
      </c>
      <c r="BZ33" s="8">
        <f t="shared" si="26"/>
        <v>0</v>
      </c>
      <c r="CA33" s="8">
        <f t="shared" si="26"/>
        <v>1</v>
      </c>
      <c r="CB33" s="8">
        <f t="shared" si="26"/>
        <v>1</v>
      </c>
      <c r="CC33" s="8">
        <f t="shared" si="26"/>
        <v>1</v>
      </c>
      <c r="CD33" s="8">
        <f t="shared" si="26"/>
        <v>1</v>
      </c>
      <c r="CE33" s="8">
        <f t="shared" si="26"/>
        <v>1</v>
      </c>
      <c r="CF33" s="8">
        <f t="shared" si="26"/>
        <v>0</v>
      </c>
      <c r="CG33" s="8">
        <f t="shared" si="26"/>
        <v>0</v>
      </c>
      <c r="CH33" s="8">
        <f t="shared" si="26"/>
        <v>1</v>
      </c>
      <c r="CI33" s="8">
        <f t="shared" si="26"/>
        <v>1</v>
      </c>
      <c r="CJ33" s="8">
        <f t="shared" si="26"/>
        <v>0</v>
      </c>
      <c r="CN33" s="80"/>
    </row>
    <row r="34" spans="1:92" ht="19.5" customHeight="1" x14ac:dyDescent="0.25">
      <c r="A34" s="8" t="s">
        <v>189</v>
      </c>
      <c r="B34" s="4" t="s">
        <v>376</v>
      </c>
      <c r="C34" s="5" t="s">
        <v>65</v>
      </c>
      <c r="D34" s="38" t="s">
        <v>284</v>
      </c>
      <c r="E34" s="38">
        <v>8</v>
      </c>
      <c r="F34" s="38">
        <v>8</v>
      </c>
      <c r="G34" s="38">
        <v>8</v>
      </c>
      <c r="H34" s="38">
        <v>8</v>
      </c>
      <c r="I34" s="165"/>
      <c r="J34" s="38"/>
      <c r="K34" s="37" t="s">
        <v>284</v>
      </c>
      <c r="L34" s="38" t="s">
        <v>313</v>
      </c>
      <c r="M34" s="38" t="s">
        <v>313</v>
      </c>
      <c r="N34" s="38" t="s">
        <v>323</v>
      </c>
      <c r="O34" s="38" t="s">
        <v>261</v>
      </c>
      <c r="P34" s="38" t="s">
        <v>261</v>
      </c>
      <c r="Q34" s="38" t="s">
        <v>309</v>
      </c>
      <c r="R34" s="38" t="s">
        <v>309</v>
      </c>
      <c r="S34" s="38" t="s">
        <v>309</v>
      </c>
      <c r="T34" s="38" t="s">
        <v>309</v>
      </c>
      <c r="U34" s="38" t="s">
        <v>284</v>
      </c>
      <c r="V34" s="38" t="s">
        <v>10</v>
      </c>
      <c r="W34" s="38" t="s">
        <v>10</v>
      </c>
      <c r="X34" s="264" t="s">
        <v>504</v>
      </c>
      <c r="Y34" s="264" t="s">
        <v>504</v>
      </c>
      <c r="Z34" s="38" t="s">
        <v>119</v>
      </c>
      <c r="AA34" s="38" t="s">
        <v>27</v>
      </c>
      <c r="AB34" s="38" t="s">
        <v>24</v>
      </c>
      <c r="AC34" s="38" t="s">
        <v>261</v>
      </c>
      <c r="AD34" s="38" t="s">
        <v>261</v>
      </c>
      <c r="AE34" s="38" t="s">
        <v>119</v>
      </c>
      <c r="AF34" s="38" t="s">
        <v>25</v>
      </c>
      <c r="AG34" s="38" t="s">
        <v>24</v>
      </c>
      <c r="AH34" s="38" t="s">
        <v>309</v>
      </c>
      <c r="AI34" s="38" t="s">
        <v>309</v>
      </c>
      <c r="AJ34" s="38" t="s">
        <v>261</v>
      </c>
      <c r="AK34" s="38" t="s">
        <v>261</v>
      </c>
      <c r="AL34" s="38" t="s">
        <v>22</v>
      </c>
      <c r="AM34" s="38" t="s">
        <v>25</v>
      </c>
      <c r="AN34" s="38" t="s">
        <v>27</v>
      </c>
      <c r="AO34" s="38"/>
      <c r="AP34" s="75">
        <f t="shared" si="9"/>
        <v>10</v>
      </c>
      <c r="AQ34" s="13">
        <f t="shared" si="10"/>
        <v>0</v>
      </c>
      <c r="AR34" s="14">
        <f t="shared" si="5"/>
        <v>0</v>
      </c>
      <c r="AS34" s="8">
        <f t="shared" si="21"/>
        <v>4</v>
      </c>
      <c r="AT34" s="8">
        <f t="shared" si="22"/>
        <v>2</v>
      </c>
      <c r="AU34" s="8">
        <f t="shared" si="23"/>
        <v>8</v>
      </c>
      <c r="AX34" s="8">
        <f t="shared" si="16"/>
        <v>4</v>
      </c>
      <c r="AY34" s="8">
        <f t="shared" si="17"/>
        <v>6</v>
      </c>
      <c r="AZ34" s="8">
        <f t="shared" si="18"/>
        <v>10</v>
      </c>
      <c r="BA34" s="8">
        <f t="shared" si="24"/>
        <v>0</v>
      </c>
      <c r="BB34" s="8">
        <f t="shared" si="24"/>
        <v>1</v>
      </c>
      <c r="BC34" s="8">
        <f t="shared" si="24"/>
        <v>1</v>
      </c>
      <c r="BD34" s="8">
        <f t="shared" si="24"/>
        <v>1</v>
      </c>
      <c r="BE34" s="8">
        <f t="shared" si="24"/>
        <v>1</v>
      </c>
      <c r="BF34" s="8">
        <f t="shared" si="25"/>
        <v>0</v>
      </c>
      <c r="BG34" s="8">
        <f t="shared" si="25"/>
        <v>1</v>
      </c>
      <c r="BH34" s="8">
        <f t="shared" si="25"/>
        <v>1</v>
      </c>
      <c r="BI34" s="8">
        <f t="shared" si="25"/>
        <v>1</v>
      </c>
      <c r="BJ34" s="8">
        <f t="shared" si="25"/>
        <v>0</v>
      </c>
      <c r="BK34" s="8">
        <f t="shared" si="25"/>
        <v>0</v>
      </c>
      <c r="BL34" s="8">
        <f t="shared" si="25"/>
        <v>1</v>
      </c>
      <c r="BM34" s="8">
        <f t="shared" si="25"/>
        <v>1</v>
      </c>
      <c r="BN34" s="8">
        <f t="shared" si="25"/>
        <v>1</v>
      </c>
      <c r="BO34" s="8">
        <f t="shared" si="25"/>
        <v>1</v>
      </c>
      <c r="BP34" s="8">
        <f t="shared" si="25"/>
        <v>0</v>
      </c>
      <c r="BQ34" s="8">
        <f t="shared" si="25"/>
        <v>1</v>
      </c>
      <c r="BR34" s="8">
        <f t="shared" si="25"/>
        <v>1</v>
      </c>
      <c r="BS34" s="8">
        <f t="shared" si="25"/>
        <v>1</v>
      </c>
      <c r="BT34" s="8">
        <f t="shared" si="25"/>
        <v>1</v>
      </c>
      <c r="BU34" s="8">
        <f t="shared" si="25"/>
        <v>0</v>
      </c>
      <c r="BV34" s="8">
        <f t="shared" si="26"/>
        <v>1</v>
      </c>
      <c r="BW34" s="8">
        <f t="shared" si="26"/>
        <v>1</v>
      </c>
      <c r="BX34" s="8">
        <f t="shared" si="26"/>
        <v>0</v>
      </c>
      <c r="BY34" s="8">
        <f t="shared" si="26"/>
        <v>0</v>
      </c>
      <c r="BZ34" s="8">
        <f t="shared" si="26"/>
        <v>0</v>
      </c>
      <c r="CA34" s="8">
        <f t="shared" si="26"/>
        <v>1</v>
      </c>
      <c r="CB34" s="8">
        <f t="shared" si="26"/>
        <v>1</v>
      </c>
      <c r="CC34" s="8">
        <f t="shared" si="26"/>
        <v>1</v>
      </c>
      <c r="CD34" s="8">
        <f t="shared" si="26"/>
        <v>1</v>
      </c>
      <c r="CE34" s="8">
        <f t="shared" si="26"/>
        <v>0</v>
      </c>
      <c r="CF34" s="8">
        <f t="shared" si="26"/>
        <v>0</v>
      </c>
      <c r="CG34" s="8">
        <f t="shared" si="26"/>
        <v>1</v>
      </c>
      <c r="CH34" s="8">
        <f t="shared" si="26"/>
        <v>1</v>
      </c>
      <c r="CI34" s="8">
        <f t="shared" si="26"/>
        <v>1</v>
      </c>
      <c r="CJ34" s="8">
        <f t="shared" si="26"/>
        <v>0</v>
      </c>
    </row>
    <row r="35" spans="1:92" ht="19.5" customHeight="1" x14ac:dyDescent="0.25">
      <c r="A35" s="8" t="s">
        <v>188</v>
      </c>
      <c r="B35" s="58" t="s">
        <v>377</v>
      </c>
      <c r="C35" s="5" t="s">
        <v>66</v>
      </c>
      <c r="D35" s="38">
        <v>13</v>
      </c>
      <c r="E35" s="38">
        <v>13</v>
      </c>
      <c r="F35" s="38" t="s">
        <v>261</v>
      </c>
      <c r="G35" s="38">
        <v>13</v>
      </c>
      <c r="H35" s="38">
        <v>13</v>
      </c>
      <c r="I35" s="165" t="s">
        <v>273</v>
      </c>
      <c r="J35" s="38"/>
      <c r="K35" s="37" t="s">
        <v>322</v>
      </c>
      <c r="L35" s="38" t="s">
        <v>284</v>
      </c>
      <c r="M35" s="38" t="s">
        <v>311</v>
      </c>
      <c r="N35" s="38" t="s">
        <v>311</v>
      </c>
      <c r="O35" s="38" t="s">
        <v>261</v>
      </c>
      <c r="P35" s="38" t="s">
        <v>262</v>
      </c>
      <c r="Q35" s="38" t="s">
        <v>315</v>
      </c>
      <c r="R35" s="38" t="s">
        <v>262</v>
      </c>
      <c r="S35" s="38" t="s">
        <v>308</v>
      </c>
      <c r="T35" s="38" t="s">
        <v>308</v>
      </c>
      <c r="U35" s="38" t="s">
        <v>308</v>
      </c>
      <c r="V35" s="38" t="s">
        <v>261</v>
      </c>
      <c r="W35" s="38" t="s">
        <v>119</v>
      </c>
      <c r="X35" s="38" t="s">
        <v>27</v>
      </c>
      <c r="Y35" s="38" t="s">
        <v>26</v>
      </c>
      <c r="Z35" s="38" t="s">
        <v>25</v>
      </c>
      <c r="AA35" s="38" t="s">
        <v>24</v>
      </c>
      <c r="AB35" s="38" t="s">
        <v>27</v>
      </c>
      <c r="AC35" s="38" t="s">
        <v>261</v>
      </c>
      <c r="AD35" s="38" t="s">
        <v>25</v>
      </c>
      <c r="AE35" s="38" t="s">
        <v>26</v>
      </c>
      <c r="AF35" s="38" t="s">
        <v>21</v>
      </c>
      <c r="AG35" s="38" t="s">
        <v>27</v>
      </c>
      <c r="AH35" s="38" t="s">
        <v>119</v>
      </c>
      <c r="AI35" s="38" t="s">
        <v>119</v>
      </c>
      <c r="AJ35" s="38" t="s">
        <v>261</v>
      </c>
      <c r="AK35" s="38" t="s">
        <v>313</v>
      </c>
      <c r="AL35" s="38" t="s">
        <v>313</v>
      </c>
      <c r="AM35" s="38" t="s">
        <v>316</v>
      </c>
      <c r="AN35" s="38" t="s">
        <v>316</v>
      </c>
      <c r="AO35" s="38"/>
      <c r="AP35" s="75">
        <f t="shared" si="9"/>
        <v>8</v>
      </c>
      <c r="AQ35" s="13">
        <f t="shared" si="10"/>
        <v>2</v>
      </c>
      <c r="AR35" s="17">
        <f t="shared" si="5"/>
        <v>0</v>
      </c>
      <c r="AS35" s="8">
        <f t="shared" si="21"/>
        <v>5</v>
      </c>
      <c r="AT35" s="8">
        <f t="shared" si="22"/>
        <v>3</v>
      </c>
      <c r="AU35" s="8">
        <f t="shared" si="23"/>
        <v>10</v>
      </c>
      <c r="AX35" s="8">
        <f t="shared" si="16"/>
        <v>5</v>
      </c>
      <c r="AY35" s="8">
        <f t="shared" si="17"/>
        <v>2</v>
      </c>
      <c r="AZ35" s="8">
        <f t="shared" si="18"/>
        <v>7</v>
      </c>
      <c r="BA35" s="8">
        <f t="shared" si="24"/>
        <v>1</v>
      </c>
      <c r="BB35" s="8">
        <f t="shared" si="24"/>
        <v>1</v>
      </c>
      <c r="BC35" s="8">
        <f t="shared" si="24"/>
        <v>0</v>
      </c>
      <c r="BD35" s="8">
        <f t="shared" si="24"/>
        <v>1</v>
      </c>
      <c r="BE35" s="8">
        <f t="shared" si="24"/>
        <v>1</v>
      </c>
      <c r="BF35" s="8">
        <f t="shared" si="25"/>
        <v>1</v>
      </c>
      <c r="BG35" s="8">
        <f t="shared" si="25"/>
        <v>0</v>
      </c>
      <c r="BH35" s="8">
        <f t="shared" si="25"/>
        <v>1</v>
      </c>
      <c r="BI35" s="8">
        <f t="shared" si="25"/>
        <v>1</v>
      </c>
      <c r="BJ35" s="8">
        <f t="shared" si="25"/>
        <v>0</v>
      </c>
      <c r="BK35" s="8">
        <f t="shared" si="25"/>
        <v>0</v>
      </c>
      <c r="BL35" s="8">
        <f t="shared" si="25"/>
        <v>1</v>
      </c>
      <c r="BM35" s="8">
        <f t="shared" si="25"/>
        <v>0</v>
      </c>
      <c r="BN35" s="8">
        <f t="shared" si="25"/>
        <v>1</v>
      </c>
      <c r="BO35" s="8">
        <f t="shared" si="25"/>
        <v>1</v>
      </c>
      <c r="BP35" s="8">
        <f t="shared" si="25"/>
        <v>1</v>
      </c>
      <c r="BQ35" s="8">
        <f t="shared" si="25"/>
        <v>0</v>
      </c>
      <c r="BR35" s="8">
        <f t="shared" si="25"/>
        <v>0</v>
      </c>
      <c r="BS35" s="8">
        <f t="shared" si="25"/>
        <v>1</v>
      </c>
      <c r="BT35" s="8">
        <f t="shared" si="25"/>
        <v>1</v>
      </c>
      <c r="BU35" s="8">
        <f t="shared" si="25"/>
        <v>1</v>
      </c>
      <c r="BV35" s="8">
        <f t="shared" si="26"/>
        <v>1</v>
      </c>
      <c r="BW35" s="8">
        <f t="shared" si="26"/>
        <v>1</v>
      </c>
      <c r="BX35" s="8">
        <f t="shared" si="26"/>
        <v>0</v>
      </c>
      <c r="BY35" s="8">
        <f t="shared" si="26"/>
        <v>1</v>
      </c>
      <c r="BZ35" s="8">
        <f t="shared" si="26"/>
        <v>1</v>
      </c>
      <c r="CA35" s="8">
        <f t="shared" si="26"/>
        <v>1</v>
      </c>
      <c r="CB35" s="8">
        <f t="shared" si="26"/>
        <v>1</v>
      </c>
      <c r="CC35" s="8">
        <f t="shared" si="26"/>
        <v>0</v>
      </c>
      <c r="CD35" s="8">
        <f t="shared" si="26"/>
        <v>0</v>
      </c>
      <c r="CE35" s="8">
        <f t="shared" si="26"/>
        <v>0</v>
      </c>
      <c r="CF35" s="8">
        <f t="shared" si="26"/>
        <v>1</v>
      </c>
      <c r="CG35" s="8">
        <f t="shared" si="26"/>
        <v>1</v>
      </c>
      <c r="CH35" s="8">
        <f t="shared" si="26"/>
        <v>1</v>
      </c>
      <c r="CI35" s="8">
        <f t="shared" si="26"/>
        <v>1</v>
      </c>
      <c r="CJ35" s="8">
        <f t="shared" si="26"/>
        <v>0</v>
      </c>
    </row>
    <row r="36" spans="1:92" ht="19.5" customHeight="1" x14ac:dyDescent="0.25">
      <c r="A36" s="8" t="s">
        <v>188</v>
      </c>
      <c r="B36" s="166" t="s">
        <v>378</v>
      </c>
      <c r="C36" s="5" t="s">
        <v>83</v>
      </c>
      <c r="D36" s="38">
        <v>8</v>
      </c>
      <c r="E36" s="38">
        <v>13</v>
      </c>
      <c r="F36" s="38">
        <v>13</v>
      </c>
      <c r="G36" s="38">
        <v>13</v>
      </c>
      <c r="H36" s="38">
        <v>13</v>
      </c>
      <c r="I36" s="165" t="s">
        <v>390</v>
      </c>
      <c r="J36" s="38"/>
      <c r="K36" s="37" t="s">
        <v>284</v>
      </c>
      <c r="L36" s="38" t="s">
        <v>322</v>
      </c>
      <c r="M36" s="38" t="s">
        <v>261</v>
      </c>
      <c r="N36" s="38" t="s">
        <v>309</v>
      </c>
      <c r="O36" s="38" t="s">
        <v>309</v>
      </c>
      <c r="P36" s="38" t="s">
        <v>309</v>
      </c>
      <c r="Q36" s="38" t="s">
        <v>284</v>
      </c>
      <c r="R36" s="210" t="s">
        <v>308</v>
      </c>
      <c r="S36" s="38" t="s">
        <v>319</v>
      </c>
      <c r="T36" s="38" t="s">
        <v>302</v>
      </c>
      <c r="U36" s="38" t="s">
        <v>261</v>
      </c>
      <c r="V36" s="38" t="s">
        <v>261</v>
      </c>
      <c r="W36" s="38" t="s">
        <v>313</v>
      </c>
      <c r="X36" s="38" t="s">
        <v>313</v>
      </c>
      <c r="Y36" s="38" t="s">
        <v>261</v>
      </c>
      <c r="Z36" s="38" t="s">
        <v>24</v>
      </c>
      <c r="AA36" s="38" t="s">
        <v>22</v>
      </c>
      <c r="AB36" s="38" t="s">
        <v>25</v>
      </c>
      <c r="AC36" s="38" t="s">
        <v>261</v>
      </c>
      <c r="AD36" s="38" t="s">
        <v>24</v>
      </c>
      <c r="AE36" s="38" t="s">
        <v>25</v>
      </c>
      <c r="AF36" s="38" t="s">
        <v>261</v>
      </c>
      <c r="AG36" s="38" t="s">
        <v>312</v>
      </c>
      <c r="AH36" s="38" t="s">
        <v>312</v>
      </c>
      <c r="AI36" s="38" t="s">
        <v>312</v>
      </c>
      <c r="AJ36" s="35" t="s">
        <v>312</v>
      </c>
      <c r="AK36" s="38" t="s">
        <v>309</v>
      </c>
      <c r="AL36" s="38" t="s">
        <v>119</v>
      </c>
      <c r="AM36" s="38" t="s">
        <v>261</v>
      </c>
      <c r="AN36" s="38" t="s">
        <v>26</v>
      </c>
      <c r="AO36" s="38"/>
      <c r="AP36" s="75">
        <f t="shared" si="9"/>
        <v>10</v>
      </c>
      <c r="AQ36" s="13">
        <f t="shared" si="10"/>
        <v>0</v>
      </c>
      <c r="AR36" s="14">
        <f t="shared" si="5"/>
        <v>0</v>
      </c>
      <c r="AS36" s="8">
        <f t="shared" si="21"/>
        <v>5</v>
      </c>
      <c r="AT36" s="8">
        <f t="shared" si="22"/>
        <v>2</v>
      </c>
      <c r="AU36" s="8">
        <f t="shared" si="23"/>
        <v>8</v>
      </c>
      <c r="AX36" s="8">
        <f t="shared" si="16"/>
        <v>2</v>
      </c>
      <c r="AY36" s="8">
        <f t="shared" si="17"/>
        <v>8</v>
      </c>
      <c r="AZ36" s="8">
        <f t="shared" si="18"/>
        <v>10</v>
      </c>
      <c r="BA36" s="8">
        <f t="shared" si="24"/>
        <v>1</v>
      </c>
      <c r="BB36" s="8">
        <f t="shared" si="24"/>
        <v>1</v>
      </c>
      <c r="BC36" s="8">
        <f t="shared" si="24"/>
        <v>1</v>
      </c>
      <c r="BD36" s="8">
        <f t="shared" si="24"/>
        <v>1</v>
      </c>
      <c r="BE36" s="8">
        <f t="shared" si="24"/>
        <v>1</v>
      </c>
      <c r="BF36" s="8">
        <f t="shared" si="25"/>
        <v>0</v>
      </c>
      <c r="BG36" s="8">
        <f t="shared" si="25"/>
        <v>1</v>
      </c>
      <c r="BH36" s="8">
        <f t="shared" si="25"/>
        <v>0</v>
      </c>
      <c r="BI36" s="8">
        <f t="shared" si="25"/>
        <v>1</v>
      </c>
      <c r="BJ36" s="8">
        <f t="shared" si="25"/>
        <v>1</v>
      </c>
      <c r="BK36" s="8">
        <f t="shared" si="25"/>
        <v>1</v>
      </c>
      <c r="BL36" s="8">
        <f t="shared" si="25"/>
        <v>0</v>
      </c>
      <c r="BM36" s="8">
        <f t="shared" si="25"/>
        <v>1</v>
      </c>
      <c r="BN36" s="8">
        <f t="shared" si="25"/>
        <v>1</v>
      </c>
      <c r="BO36" s="8">
        <f t="shared" si="25"/>
        <v>1</v>
      </c>
      <c r="BP36" s="8">
        <f t="shared" si="25"/>
        <v>0</v>
      </c>
      <c r="BQ36" s="8">
        <f t="shared" si="25"/>
        <v>0</v>
      </c>
      <c r="BR36" s="8">
        <f t="shared" si="25"/>
        <v>1</v>
      </c>
      <c r="BS36" s="8">
        <f t="shared" si="25"/>
        <v>1</v>
      </c>
      <c r="BT36" s="8">
        <f t="shared" si="25"/>
        <v>0</v>
      </c>
      <c r="BU36" s="8">
        <f t="shared" si="25"/>
        <v>1</v>
      </c>
      <c r="BV36" s="8">
        <f t="shared" si="26"/>
        <v>1</v>
      </c>
      <c r="BW36" s="8">
        <f t="shared" si="26"/>
        <v>1</v>
      </c>
      <c r="BX36" s="8">
        <f t="shared" si="26"/>
        <v>0</v>
      </c>
      <c r="BY36" s="8">
        <f t="shared" si="26"/>
        <v>1</v>
      </c>
      <c r="BZ36" s="8">
        <f t="shared" si="26"/>
        <v>1</v>
      </c>
      <c r="CA36" s="8">
        <f t="shared" si="26"/>
        <v>0</v>
      </c>
      <c r="CB36" s="8">
        <f t="shared" si="26"/>
        <v>1</v>
      </c>
      <c r="CC36" s="8">
        <f t="shared" si="26"/>
        <v>1</v>
      </c>
      <c r="CD36" s="8">
        <f t="shared" si="26"/>
        <v>1</v>
      </c>
      <c r="CE36" s="8">
        <f t="shared" si="26"/>
        <v>1</v>
      </c>
      <c r="CF36" s="8">
        <f t="shared" si="26"/>
        <v>1</v>
      </c>
      <c r="CG36" s="8">
        <f t="shared" si="26"/>
        <v>0</v>
      </c>
      <c r="CH36" s="8">
        <f t="shared" si="26"/>
        <v>0</v>
      </c>
      <c r="CI36" s="8">
        <f t="shared" si="26"/>
        <v>1</v>
      </c>
      <c r="CJ36" s="8">
        <f t="shared" si="26"/>
        <v>0</v>
      </c>
    </row>
    <row r="37" spans="1:92" ht="19.5" customHeight="1" x14ac:dyDescent="0.25">
      <c r="A37" s="8" t="s">
        <v>190</v>
      </c>
      <c r="B37" s="166" t="s">
        <v>379</v>
      </c>
      <c r="C37" s="5" t="s">
        <v>120</v>
      </c>
      <c r="D37" s="38" t="s">
        <v>261</v>
      </c>
      <c r="E37" s="38">
        <v>8</v>
      </c>
      <c r="F37" s="38">
        <v>13</v>
      </c>
      <c r="G37" s="38">
        <v>13</v>
      </c>
      <c r="H37" s="38">
        <v>13</v>
      </c>
      <c r="I37" s="165" t="s">
        <v>391</v>
      </c>
      <c r="J37" s="38"/>
      <c r="K37" s="37" t="s">
        <v>284</v>
      </c>
      <c r="L37" s="38" t="s">
        <v>302</v>
      </c>
      <c r="M37" s="38" t="s">
        <v>302</v>
      </c>
      <c r="N37" s="38" t="s">
        <v>284</v>
      </c>
      <c r="O37" s="210" t="s">
        <v>319</v>
      </c>
      <c r="P37" s="38" t="s">
        <v>319</v>
      </c>
      <c r="Q37" s="38" t="s">
        <v>319</v>
      </c>
      <c r="R37" s="210" t="s">
        <v>319</v>
      </c>
      <c r="S37" s="38" t="s">
        <v>324</v>
      </c>
      <c r="T37" s="38" t="s">
        <v>261</v>
      </c>
      <c r="U37" s="210" t="s">
        <v>27</v>
      </c>
      <c r="V37" s="38" t="s">
        <v>25</v>
      </c>
      <c r="W37" s="38" t="s">
        <v>309</v>
      </c>
      <c r="X37" s="38" t="s">
        <v>309</v>
      </c>
      <c r="Y37" s="38" t="s">
        <v>261</v>
      </c>
      <c r="Z37" s="38" t="s">
        <v>316</v>
      </c>
      <c r="AA37" s="38" t="s">
        <v>316</v>
      </c>
      <c r="AB37" s="38" t="s">
        <v>261</v>
      </c>
      <c r="AC37" s="38" t="s">
        <v>309</v>
      </c>
      <c r="AD37" s="38" t="s">
        <v>309</v>
      </c>
      <c r="AE37" s="38" t="s">
        <v>309</v>
      </c>
      <c r="AF37" s="38" t="s">
        <v>261</v>
      </c>
      <c r="AG37" s="38" t="s">
        <v>10</v>
      </c>
      <c r="AH37" s="38" t="s">
        <v>10</v>
      </c>
      <c r="AI37" s="210" t="s">
        <v>10</v>
      </c>
      <c r="AJ37" s="38" t="s">
        <v>262</v>
      </c>
      <c r="AK37" s="38" t="s">
        <v>261</v>
      </c>
      <c r="AL37" s="38" t="s">
        <v>25</v>
      </c>
      <c r="AM37" s="38" t="s">
        <v>26</v>
      </c>
      <c r="AN37" s="38" t="s">
        <v>261</v>
      </c>
      <c r="AO37" s="38"/>
      <c r="AP37" s="75">
        <f t="shared" si="9"/>
        <v>8</v>
      </c>
      <c r="AQ37" s="13">
        <f t="shared" si="10"/>
        <v>1</v>
      </c>
      <c r="AR37" s="14">
        <f t="shared" si="5"/>
        <v>0</v>
      </c>
      <c r="AS37" s="8">
        <f t="shared" si="21"/>
        <v>5</v>
      </c>
      <c r="AT37" s="8">
        <f t="shared" si="22"/>
        <v>7</v>
      </c>
      <c r="AU37" s="8">
        <f t="shared" si="23"/>
        <v>7</v>
      </c>
      <c r="AX37" s="8">
        <f t="shared" si="16"/>
        <v>2</v>
      </c>
      <c r="AY37" s="8">
        <f t="shared" si="17"/>
        <v>5</v>
      </c>
      <c r="AZ37" s="8">
        <f t="shared" si="18"/>
        <v>7</v>
      </c>
      <c r="BA37" s="8">
        <f t="shared" si="24"/>
        <v>0</v>
      </c>
      <c r="BB37" s="8">
        <f t="shared" si="24"/>
        <v>1</v>
      </c>
      <c r="BC37" s="8">
        <f t="shared" si="24"/>
        <v>1</v>
      </c>
      <c r="BD37" s="8">
        <f t="shared" si="24"/>
        <v>1</v>
      </c>
      <c r="BE37" s="8">
        <f t="shared" si="24"/>
        <v>1</v>
      </c>
      <c r="BF37" s="8">
        <f t="shared" si="25"/>
        <v>0</v>
      </c>
      <c r="BG37" s="8">
        <f t="shared" si="25"/>
        <v>1</v>
      </c>
      <c r="BH37" s="8">
        <f t="shared" si="25"/>
        <v>1</v>
      </c>
      <c r="BI37" s="8">
        <f t="shared" si="25"/>
        <v>0</v>
      </c>
      <c r="BJ37" s="8">
        <f t="shared" si="25"/>
        <v>1</v>
      </c>
      <c r="BK37" s="8">
        <f t="shared" si="25"/>
        <v>1</v>
      </c>
      <c r="BL37" s="8">
        <f t="shared" si="25"/>
        <v>1</v>
      </c>
      <c r="BM37" s="8">
        <f t="shared" si="25"/>
        <v>1</v>
      </c>
      <c r="BN37" s="8">
        <f t="shared" si="25"/>
        <v>1</v>
      </c>
      <c r="BO37" s="8">
        <f t="shared" si="25"/>
        <v>0</v>
      </c>
      <c r="BP37" s="8">
        <f t="shared" si="25"/>
        <v>1</v>
      </c>
      <c r="BQ37" s="8">
        <f t="shared" si="25"/>
        <v>1</v>
      </c>
      <c r="BR37" s="8">
        <f t="shared" si="25"/>
        <v>1</v>
      </c>
      <c r="BS37" s="8">
        <f t="shared" si="25"/>
        <v>1</v>
      </c>
      <c r="BT37" s="8">
        <f t="shared" si="25"/>
        <v>0</v>
      </c>
      <c r="BU37" s="8">
        <f t="shared" si="25"/>
        <v>1</v>
      </c>
      <c r="BV37" s="8">
        <f t="shared" si="26"/>
        <v>1</v>
      </c>
      <c r="BW37" s="8">
        <f t="shared" si="26"/>
        <v>0</v>
      </c>
      <c r="BX37" s="8">
        <f t="shared" si="26"/>
        <v>1</v>
      </c>
      <c r="BY37" s="8">
        <f t="shared" si="26"/>
        <v>1</v>
      </c>
      <c r="BZ37" s="8">
        <f t="shared" si="26"/>
        <v>1</v>
      </c>
      <c r="CA37" s="8">
        <f t="shared" si="26"/>
        <v>0</v>
      </c>
      <c r="CB37" s="8">
        <f t="shared" si="26"/>
        <v>1</v>
      </c>
      <c r="CC37" s="8">
        <f t="shared" si="26"/>
        <v>1</v>
      </c>
      <c r="CD37" s="8">
        <f t="shared" si="26"/>
        <v>1</v>
      </c>
      <c r="CE37" s="8">
        <f t="shared" si="26"/>
        <v>0</v>
      </c>
      <c r="CF37" s="8">
        <f t="shared" si="26"/>
        <v>0</v>
      </c>
      <c r="CG37" s="8">
        <f t="shared" si="26"/>
        <v>1</v>
      </c>
      <c r="CH37" s="8">
        <f t="shared" si="26"/>
        <v>1</v>
      </c>
      <c r="CI37" s="8">
        <f t="shared" si="26"/>
        <v>0</v>
      </c>
      <c r="CJ37" s="8">
        <f t="shared" si="26"/>
        <v>0</v>
      </c>
    </row>
    <row r="38" spans="1:92" ht="19.5" customHeight="1" x14ac:dyDescent="0.25">
      <c r="A38" s="8" t="s">
        <v>190</v>
      </c>
      <c r="B38" s="166" t="s">
        <v>380</v>
      </c>
      <c r="C38" s="167" t="s">
        <v>122</v>
      </c>
      <c r="D38" s="38">
        <v>8</v>
      </c>
      <c r="E38" s="38">
        <v>13</v>
      </c>
      <c r="F38" s="38">
        <v>13</v>
      </c>
      <c r="G38" s="38" t="s">
        <v>284</v>
      </c>
      <c r="H38" s="38">
        <v>8</v>
      </c>
      <c r="I38" s="165" t="s">
        <v>392</v>
      </c>
      <c r="J38" s="38"/>
      <c r="K38" s="37" t="s">
        <v>319</v>
      </c>
      <c r="L38" s="38" t="s">
        <v>284</v>
      </c>
      <c r="M38" s="38" t="s">
        <v>308</v>
      </c>
      <c r="N38" s="38" t="s">
        <v>308</v>
      </c>
      <c r="O38" s="38" t="s">
        <v>308</v>
      </c>
      <c r="P38" s="38" t="s">
        <v>261</v>
      </c>
      <c r="Q38" s="38" t="s">
        <v>284</v>
      </c>
      <c r="R38" s="38" t="s">
        <v>302</v>
      </c>
      <c r="S38" s="38" t="s">
        <v>322</v>
      </c>
      <c r="T38" s="191" t="s">
        <v>19</v>
      </c>
      <c r="U38" s="38" t="s">
        <v>322</v>
      </c>
      <c r="V38" s="38" t="s">
        <v>119</v>
      </c>
      <c r="W38" s="264" t="s">
        <v>504</v>
      </c>
      <c r="X38" s="38" t="s">
        <v>10</v>
      </c>
      <c r="Y38" s="38" t="s">
        <v>10</v>
      </c>
      <c r="Z38" s="38" t="s">
        <v>261</v>
      </c>
      <c r="AA38" s="38" t="s">
        <v>261</v>
      </c>
      <c r="AB38" s="38" t="s">
        <v>313</v>
      </c>
      <c r="AC38" s="38" t="s">
        <v>313</v>
      </c>
      <c r="AD38" s="264" t="s">
        <v>504</v>
      </c>
      <c r="AE38" s="38" t="s">
        <v>20</v>
      </c>
      <c r="AF38" s="38" t="s">
        <v>119</v>
      </c>
      <c r="AG38" s="38" t="s">
        <v>316</v>
      </c>
      <c r="AH38" s="38" t="s">
        <v>316</v>
      </c>
      <c r="AI38" s="38" t="s">
        <v>313</v>
      </c>
      <c r="AJ38" s="38" t="s">
        <v>313</v>
      </c>
      <c r="AK38" s="38" t="s">
        <v>119</v>
      </c>
      <c r="AL38" s="38" t="s">
        <v>312</v>
      </c>
      <c r="AM38" s="38" t="s">
        <v>312</v>
      </c>
      <c r="AN38" s="38" t="s">
        <v>312</v>
      </c>
      <c r="AO38" s="38"/>
      <c r="AP38" s="12">
        <f t="shared" si="9"/>
        <v>8</v>
      </c>
      <c r="AQ38" s="13">
        <f t="shared" si="10"/>
        <v>0</v>
      </c>
      <c r="AR38" s="14">
        <f t="shared" si="5"/>
        <v>0</v>
      </c>
      <c r="AS38" s="8">
        <f t="shared" si="21"/>
        <v>4</v>
      </c>
      <c r="AT38" s="8">
        <f t="shared" si="22"/>
        <v>6</v>
      </c>
      <c r="AU38" s="8">
        <f t="shared" si="23"/>
        <v>5</v>
      </c>
      <c r="AX38" s="8">
        <f t="shared" si="16"/>
        <v>8</v>
      </c>
      <c r="AY38" s="8">
        <f t="shared" si="17"/>
        <v>3</v>
      </c>
      <c r="AZ38" s="8">
        <f t="shared" si="18"/>
        <v>11</v>
      </c>
      <c r="BA38" s="8">
        <f t="shared" si="24"/>
        <v>1</v>
      </c>
      <c r="BB38" s="8">
        <f t="shared" si="24"/>
        <v>1</v>
      </c>
      <c r="BC38" s="8">
        <f t="shared" si="24"/>
        <v>1</v>
      </c>
      <c r="BD38" s="8">
        <f t="shared" si="24"/>
        <v>0</v>
      </c>
      <c r="BE38" s="8">
        <f t="shared" si="24"/>
        <v>1</v>
      </c>
      <c r="BF38" s="8">
        <f t="shared" si="25"/>
        <v>1</v>
      </c>
      <c r="BG38" s="8">
        <f t="shared" si="25"/>
        <v>0</v>
      </c>
      <c r="BH38" s="8">
        <f t="shared" si="25"/>
        <v>1</v>
      </c>
      <c r="BI38" s="8">
        <f t="shared" si="25"/>
        <v>1</v>
      </c>
      <c r="BJ38" s="8">
        <f t="shared" si="25"/>
        <v>1</v>
      </c>
      <c r="BK38" s="8">
        <f t="shared" si="25"/>
        <v>0</v>
      </c>
      <c r="BL38" s="8">
        <f t="shared" si="25"/>
        <v>0</v>
      </c>
      <c r="BM38" s="8">
        <f t="shared" si="25"/>
        <v>1</v>
      </c>
      <c r="BN38" s="8">
        <f t="shared" si="25"/>
        <v>1</v>
      </c>
      <c r="BO38" s="8">
        <f t="shared" si="25"/>
        <v>1</v>
      </c>
      <c r="BP38" s="8">
        <f t="shared" si="25"/>
        <v>1</v>
      </c>
      <c r="BQ38" s="8">
        <f t="shared" si="25"/>
        <v>0</v>
      </c>
      <c r="BR38" s="8">
        <f t="shared" si="25"/>
        <v>1</v>
      </c>
      <c r="BS38" s="8">
        <f t="shared" si="25"/>
        <v>1</v>
      </c>
      <c r="BT38" s="8">
        <f t="shared" si="25"/>
        <v>1</v>
      </c>
      <c r="BU38" s="8">
        <f t="shared" si="25"/>
        <v>0</v>
      </c>
      <c r="BV38" s="8">
        <f t="shared" si="26"/>
        <v>0</v>
      </c>
      <c r="BW38" s="8">
        <f t="shared" si="26"/>
        <v>1</v>
      </c>
      <c r="BX38" s="8">
        <f t="shared" si="26"/>
        <v>1</v>
      </c>
      <c r="BY38" s="8">
        <f t="shared" si="26"/>
        <v>1</v>
      </c>
      <c r="BZ38" s="8">
        <f t="shared" si="26"/>
        <v>1</v>
      </c>
      <c r="CA38" s="8">
        <f t="shared" si="26"/>
        <v>0</v>
      </c>
      <c r="CB38" s="8">
        <f t="shared" si="26"/>
        <v>1</v>
      </c>
      <c r="CC38" s="8">
        <f t="shared" si="26"/>
        <v>1</v>
      </c>
      <c r="CD38" s="8">
        <f t="shared" si="26"/>
        <v>1</v>
      </c>
      <c r="CE38" s="8">
        <f t="shared" si="26"/>
        <v>1</v>
      </c>
      <c r="CF38" s="8">
        <f t="shared" si="26"/>
        <v>0</v>
      </c>
      <c r="CG38" s="8">
        <f t="shared" si="26"/>
        <v>1</v>
      </c>
      <c r="CH38" s="8">
        <f t="shared" si="26"/>
        <v>1</v>
      </c>
      <c r="CI38" s="8">
        <f t="shared" si="26"/>
        <v>1</v>
      </c>
      <c r="CJ38" s="8">
        <f t="shared" si="26"/>
        <v>0</v>
      </c>
    </row>
    <row r="39" spans="1:92" ht="19.5" customHeight="1" x14ac:dyDescent="0.25">
      <c r="A39" s="8" t="s">
        <v>188</v>
      </c>
      <c r="B39" s="166" t="s">
        <v>381</v>
      </c>
      <c r="C39" s="167" t="s">
        <v>150</v>
      </c>
      <c r="D39" s="41">
        <v>8</v>
      </c>
      <c r="E39" s="41" t="s">
        <v>284</v>
      </c>
      <c r="F39" s="41">
        <v>8</v>
      </c>
      <c r="G39" s="41">
        <v>13</v>
      </c>
      <c r="H39" s="38">
        <v>13</v>
      </c>
      <c r="I39" s="165" t="s">
        <v>393</v>
      </c>
      <c r="J39" s="38"/>
      <c r="K39" s="37" t="s">
        <v>323</v>
      </c>
      <c r="L39" s="38" t="s">
        <v>323</v>
      </c>
      <c r="M39" s="38" t="s">
        <v>284</v>
      </c>
      <c r="N39" s="38" t="s">
        <v>284</v>
      </c>
      <c r="O39" s="38" t="s">
        <v>261</v>
      </c>
      <c r="P39" s="38" t="s">
        <v>261</v>
      </c>
      <c r="Q39" s="38" t="s">
        <v>325</v>
      </c>
      <c r="R39" s="38" t="s">
        <v>325</v>
      </c>
      <c r="S39" s="38" t="s">
        <v>325</v>
      </c>
      <c r="T39" s="38" t="s">
        <v>284</v>
      </c>
      <c r="U39" s="38" t="s">
        <v>302</v>
      </c>
      <c r="V39" s="210" t="s">
        <v>27</v>
      </c>
      <c r="W39" s="38" t="s">
        <v>119</v>
      </c>
      <c r="X39" s="38" t="s">
        <v>26</v>
      </c>
      <c r="Y39" s="38" t="s">
        <v>24</v>
      </c>
      <c r="Z39" s="38" t="s">
        <v>27</v>
      </c>
      <c r="AA39" s="38" t="s">
        <v>25</v>
      </c>
      <c r="AB39" s="38" t="s">
        <v>26</v>
      </c>
      <c r="AC39" s="38" t="s">
        <v>119</v>
      </c>
      <c r="AD39" s="38" t="s">
        <v>26</v>
      </c>
      <c r="AE39" s="38" t="s">
        <v>22</v>
      </c>
      <c r="AF39" s="38" t="s">
        <v>24</v>
      </c>
      <c r="AG39" s="38" t="s">
        <v>20</v>
      </c>
      <c r="AH39" s="38" t="s">
        <v>26</v>
      </c>
      <c r="AI39" s="38" t="s">
        <v>119</v>
      </c>
      <c r="AJ39" s="38" t="s">
        <v>309</v>
      </c>
      <c r="AK39" s="38" t="s">
        <v>312</v>
      </c>
      <c r="AL39" s="38" t="s">
        <v>23</v>
      </c>
      <c r="AM39" s="38" t="s">
        <v>18</v>
      </c>
      <c r="AN39" s="38" t="s">
        <v>24</v>
      </c>
      <c r="AO39" s="38"/>
      <c r="AP39" s="12">
        <f t="shared" si="9"/>
        <v>8</v>
      </c>
      <c r="AQ39" s="13">
        <f t="shared" si="10"/>
        <v>0</v>
      </c>
      <c r="AR39" s="14">
        <f t="shared" si="5"/>
        <v>0</v>
      </c>
      <c r="AS39" s="8">
        <f t="shared" si="21"/>
        <v>5</v>
      </c>
      <c r="AT39" s="8">
        <f t="shared" si="22"/>
        <v>0</v>
      </c>
      <c r="AU39" s="8">
        <f t="shared" si="23"/>
        <v>20</v>
      </c>
      <c r="AX39" s="8">
        <f t="shared" si="16"/>
        <v>0</v>
      </c>
      <c r="AY39" s="8">
        <f t="shared" si="17"/>
        <v>2</v>
      </c>
      <c r="AZ39" s="8">
        <f t="shared" si="18"/>
        <v>2</v>
      </c>
      <c r="BA39" s="8">
        <f t="shared" si="24"/>
        <v>1</v>
      </c>
      <c r="BB39" s="8">
        <f t="shared" si="24"/>
        <v>0</v>
      </c>
      <c r="BC39" s="8">
        <f t="shared" si="24"/>
        <v>1</v>
      </c>
      <c r="BD39" s="8">
        <f t="shared" si="24"/>
        <v>1</v>
      </c>
      <c r="BE39" s="8">
        <f t="shared" si="24"/>
        <v>1</v>
      </c>
      <c r="BF39" s="8">
        <f t="shared" si="25"/>
        <v>1</v>
      </c>
      <c r="BG39" s="8">
        <f t="shared" si="25"/>
        <v>1</v>
      </c>
      <c r="BH39" s="8">
        <f t="shared" si="25"/>
        <v>0</v>
      </c>
      <c r="BI39" s="8">
        <f t="shared" si="25"/>
        <v>0</v>
      </c>
      <c r="BJ39" s="8">
        <f t="shared" si="25"/>
        <v>0</v>
      </c>
      <c r="BK39" s="8">
        <f t="shared" si="25"/>
        <v>0</v>
      </c>
      <c r="BL39" s="8">
        <f t="shared" si="25"/>
        <v>1</v>
      </c>
      <c r="BM39" s="8">
        <f t="shared" si="25"/>
        <v>1</v>
      </c>
      <c r="BN39" s="8">
        <f t="shared" si="25"/>
        <v>1</v>
      </c>
      <c r="BO39" s="8">
        <f t="shared" si="25"/>
        <v>0</v>
      </c>
      <c r="BP39" s="8">
        <f t="shared" si="25"/>
        <v>1</v>
      </c>
      <c r="BQ39" s="8">
        <f t="shared" si="25"/>
        <v>1</v>
      </c>
      <c r="BR39" s="8">
        <f t="shared" si="25"/>
        <v>0</v>
      </c>
      <c r="BS39" s="8">
        <f t="shared" si="25"/>
        <v>1</v>
      </c>
      <c r="BT39" s="8">
        <f t="shared" si="25"/>
        <v>1</v>
      </c>
      <c r="BU39" s="8">
        <f t="shared" si="25"/>
        <v>1</v>
      </c>
      <c r="BV39" s="8">
        <f t="shared" si="26"/>
        <v>1</v>
      </c>
      <c r="BW39" s="8">
        <f t="shared" si="26"/>
        <v>1</v>
      </c>
      <c r="BX39" s="8">
        <f t="shared" si="26"/>
        <v>0</v>
      </c>
      <c r="BY39" s="8">
        <f t="shared" si="26"/>
        <v>1</v>
      </c>
      <c r="BZ39" s="8">
        <f t="shared" si="26"/>
        <v>1</v>
      </c>
      <c r="CA39" s="8">
        <f t="shared" si="26"/>
        <v>1</v>
      </c>
      <c r="CB39" s="8">
        <f t="shared" si="26"/>
        <v>1</v>
      </c>
      <c r="CC39" s="8">
        <f t="shared" si="26"/>
        <v>1</v>
      </c>
      <c r="CD39" s="8">
        <f t="shared" si="26"/>
        <v>0</v>
      </c>
      <c r="CE39" s="8">
        <f t="shared" si="26"/>
        <v>1</v>
      </c>
      <c r="CF39" s="8">
        <f t="shared" si="26"/>
        <v>1</v>
      </c>
      <c r="CG39" s="8">
        <f t="shared" si="26"/>
        <v>1</v>
      </c>
      <c r="CH39" s="8">
        <f t="shared" si="26"/>
        <v>1</v>
      </c>
      <c r="CI39" s="8">
        <f t="shared" si="26"/>
        <v>1</v>
      </c>
      <c r="CJ39" s="8">
        <f t="shared" si="26"/>
        <v>0</v>
      </c>
    </row>
    <row r="40" spans="1:92" ht="19.5" customHeight="1" x14ac:dyDescent="0.25">
      <c r="A40" s="11" t="s">
        <v>188</v>
      </c>
      <c r="B40" s="168" t="s">
        <v>174</v>
      </c>
      <c r="C40" s="169" t="s">
        <v>175</v>
      </c>
      <c r="D40" s="35">
        <v>13</v>
      </c>
      <c r="E40" s="35">
        <v>13</v>
      </c>
      <c r="F40" s="35">
        <v>13</v>
      </c>
      <c r="G40" s="35">
        <v>13</v>
      </c>
      <c r="H40" s="69">
        <v>13</v>
      </c>
      <c r="I40" s="164" t="s">
        <v>273</v>
      </c>
      <c r="J40" s="69">
        <v>5</v>
      </c>
      <c r="K40" s="67" t="s">
        <v>284</v>
      </c>
      <c r="L40" s="35" t="s">
        <v>319</v>
      </c>
      <c r="M40" s="35" t="s">
        <v>319</v>
      </c>
      <c r="N40" s="35" t="s">
        <v>319</v>
      </c>
      <c r="O40" s="35" t="s">
        <v>321</v>
      </c>
      <c r="P40" s="35" t="s">
        <v>284</v>
      </c>
      <c r="Q40" s="35" t="s">
        <v>119</v>
      </c>
      <c r="R40" s="35" t="s">
        <v>81</v>
      </c>
      <c r="S40" s="35" t="s">
        <v>262</v>
      </c>
      <c r="T40" s="35" t="s">
        <v>313</v>
      </c>
      <c r="U40" s="35" t="s">
        <v>313</v>
      </c>
      <c r="V40" s="35" t="s">
        <v>313</v>
      </c>
      <c r="W40" s="35" t="s">
        <v>119</v>
      </c>
      <c r="X40" s="35" t="s">
        <v>78</v>
      </c>
      <c r="Y40" s="35" t="s">
        <v>25</v>
      </c>
      <c r="Z40" s="35" t="s">
        <v>26</v>
      </c>
      <c r="AA40" s="35" t="s">
        <v>78</v>
      </c>
      <c r="AB40" s="35" t="s">
        <v>119</v>
      </c>
      <c r="AC40" s="35" t="s">
        <v>27</v>
      </c>
      <c r="AD40" s="35" t="s">
        <v>27</v>
      </c>
      <c r="AE40" s="35" t="s">
        <v>21</v>
      </c>
      <c r="AF40" s="35" t="s">
        <v>27</v>
      </c>
      <c r="AG40" s="35" t="s">
        <v>119</v>
      </c>
      <c r="AH40" s="35" t="s">
        <v>119</v>
      </c>
      <c r="AI40" s="35" t="s">
        <v>78</v>
      </c>
      <c r="AJ40" s="35" t="s">
        <v>20</v>
      </c>
      <c r="AK40" s="35" t="s">
        <v>25</v>
      </c>
      <c r="AL40" s="35" t="s">
        <v>27</v>
      </c>
      <c r="AM40" s="35" t="s">
        <v>119</v>
      </c>
      <c r="AN40" s="68" t="s">
        <v>23</v>
      </c>
      <c r="AO40" s="69"/>
      <c r="AP40" s="226">
        <f t="shared" si="9"/>
        <v>8</v>
      </c>
      <c r="AQ40" s="16">
        <f t="shared" si="10"/>
        <v>5</v>
      </c>
      <c r="AR40" s="115">
        <f t="shared" si="5"/>
        <v>0</v>
      </c>
      <c r="AS40" s="8">
        <f t="shared" si="21"/>
        <v>5</v>
      </c>
      <c r="AT40" s="8">
        <f t="shared" si="22"/>
        <v>3</v>
      </c>
      <c r="AU40" s="8">
        <f t="shared" si="23"/>
        <v>11</v>
      </c>
      <c r="AX40" s="8">
        <f t="shared" si="16"/>
        <v>3</v>
      </c>
      <c r="AY40" s="8">
        <f t="shared" si="17"/>
        <v>0</v>
      </c>
      <c r="AZ40" s="8">
        <f t="shared" si="18"/>
        <v>3</v>
      </c>
      <c r="BA40" s="8">
        <f t="shared" si="24"/>
        <v>1</v>
      </c>
      <c r="BB40" s="8">
        <f t="shared" si="24"/>
        <v>1</v>
      </c>
      <c r="BC40" s="8">
        <f t="shared" si="24"/>
        <v>1</v>
      </c>
      <c r="BD40" s="8">
        <f t="shared" si="24"/>
        <v>1</v>
      </c>
      <c r="BE40" s="8">
        <f t="shared" si="24"/>
        <v>1</v>
      </c>
      <c r="BF40" s="8">
        <f t="shared" si="25"/>
        <v>0</v>
      </c>
      <c r="BG40" s="8">
        <f t="shared" si="25"/>
        <v>1</v>
      </c>
      <c r="BH40" s="8">
        <f t="shared" si="25"/>
        <v>1</v>
      </c>
      <c r="BI40" s="8">
        <f t="shared" si="25"/>
        <v>1</v>
      </c>
      <c r="BJ40" s="8">
        <f t="shared" si="25"/>
        <v>1</v>
      </c>
      <c r="BK40" s="8">
        <f t="shared" si="25"/>
        <v>0</v>
      </c>
      <c r="BL40" s="8">
        <f t="shared" si="25"/>
        <v>0</v>
      </c>
      <c r="BM40" s="8">
        <f t="shared" si="25"/>
        <v>0</v>
      </c>
      <c r="BN40" s="8">
        <f t="shared" si="25"/>
        <v>0</v>
      </c>
      <c r="BO40" s="8">
        <f t="shared" si="25"/>
        <v>1</v>
      </c>
      <c r="BP40" s="8">
        <f t="shared" si="25"/>
        <v>1</v>
      </c>
      <c r="BQ40" s="8">
        <f t="shared" si="25"/>
        <v>1</v>
      </c>
      <c r="BR40" s="8">
        <f t="shared" si="25"/>
        <v>0</v>
      </c>
      <c r="BS40" s="8">
        <f t="shared" si="25"/>
        <v>0</v>
      </c>
      <c r="BT40" s="8">
        <f t="shared" si="25"/>
        <v>1</v>
      </c>
      <c r="BU40" s="8">
        <f t="shared" si="25"/>
        <v>1</v>
      </c>
      <c r="BV40" s="8">
        <f t="shared" si="26"/>
        <v>0</v>
      </c>
      <c r="BW40" s="8">
        <f t="shared" si="26"/>
        <v>0</v>
      </c>
      <c r="BX40" s="8">
        <f t="shared" si="26"/>
        <v>1</v>
      </c>
      <c r="BY40" s="8">
        <f t="shared" si="26"/>
        <v>1</v>
      </c>
      <c r="BZ40" s="8">
        <f t="shared" si="26"/>
        <v>1</v>
      </c>
      <c r="CA40" s="8">
        <f t="shared" si="26"/>
        <v>1</v>
      </c>
      <c r="CB40" s="8">
        <f t="shared" si="26"/>
        <v>0</v>
      </c>
      <c r="CC40" s="8">
        <f t="shared" si="26"/>
        <v>0</v>
      </c>
      <c r="CD40" s="8">
        <f t="shared" si="26"/>
        <v>0</v>
      </c>
      <c r="CE40" s="8">
        <f t="shared" si="26"/>
        <v>1</v>
      </c>
      <c r="CF40" s="8">
        <f t="shared" si="26"/>
        <v>1</v>
      </c>
      <c r="CG40" s="8">
        <f t="shared" si="26"/>
        <v>1</v>
      </c>
      <c r="CH40" s="8">
        <f t="shared" si="26"/>
        <v>0</v>
      </c>
      <c r="CI40" s="8">
        <f t="shared" si="26"/>
        <v>1</v>
      </c>
      <c r="CJ40" s="8">
        <f t="shared" si="26"/>
        <v>0</v>
      </c>
    </row>
    <row r="41" spans="1:92" ht="19.5" customHeight="1" x14ac:dyDescent="0.25">
      <c r="A41" s="11" t="s">
        <v>188</v>
      </c>
      <c r="B41" s="3" t="s">
        <v>176</v>
      </c>
      <c r="C41" s="2" t="s">
        <v>177</v>
      </c>
      <c r="D41" s="35" t="s">
        <v>261</v>
      </c>
      <c r="E41" s="35">
        <v>13</v>
      </c>
      <c r="F41" s="35">
        <v>13</v>
      </c>
      <c r="G41" s="35">
        <v>13</v>
      </c>
      <c r="H41" s="36">
        <v>13</v>
      </c>
      <c r="I41" s="164" t="s">
        <v>394</v>
      </c>
      <c r="J41" s="36"/>
      <c r="K41" s="34" t="s">
        <v>302</v>
      </c>
      <c r="L41" s="35" t="s">
        <v>284</v>
      </c>
      <c r="M41" s="35" t="s">
        <v>284</v>
      </c>
      <c r="N41" s="35" t="s">
        <v>313</v>
      </c>
      <c r="O41" s="35" t="s">
        <v>313</v>
      </c>
      <c r="P41" s="35" t="s">
        <v>313</v>
      </c>
      <c r="Q41" s="35" t="s">
        <v>313</v>
      </c>
      <c r="R41" s="35" t="s">
        <v>284</v>
      </c>
      <c r="S41" s="35" t="s">
        <v>284</v>
      </c>
      <c r="T41" s="35" t="s">
        <v>319</v>
      </c>
      <c r="U41" s="35" t="s">
        <v>319</v>
      </c>
      <c r="V41" s="257" t="s">
        <v>504</v>
      </c>
      <c r="W41" s="35" t="s">
        <v>25</v>
      </c>
      <c r="X41" s="35" t="s">
        <v>119</v>
      </c>
      <c r="Y41" s="35" t="s">
        <v>119</v>
      </c>
      <c r="Z41" s="35" t="s">
        <v>312</v>
      </c>
      <c r="AA41" s="35" t="s">
        <v>312</v>
      </c>
      <c r="AB41" s="35" t="s">
        <v>312</v>
      </c>
      <c r="AC41" s="35" t="s">
        <v>312</v>
      </c>
      <c r="AD41" s="35" t="s">
        <v>119</v>
      </c>
      <c r="AE41" s="35" t="s">
        <v>10</v>
      </c>
      <c r="AF41" s="35" t="s">
        <v>10</v>
      </c>
      <c r="AG41" s="35" t="s">
        <v>119</v>
      </c>
      <c r="AH41" s="35" t="s">
        <v>313</v>
      </c>
      <c r="AI41" s="35" t="s">
        <v>316</v>
      </c>
      <c r="AJ41" s="35" t="s">
        <v>316</v>
      </c>
      <c r="AK41" s="35" t="s">
        <v>119</v>
      </c>
      <c r="AL41" s="35" t="s">
        <v>119</v>
      </c>
      <c r="AM41" s="35" t="s">
        <v>309</v>
      </c>
      <c r="AN41" s="35" t="s">
        <v>309</v>
      </c>
      <c r="AO41" s="36"/>
      <c r="AP41" s="226">
        <f t="shared" si="9"/>
        <v>10</v>
      </c>
      <c r="AQ41" s="16">
        <f t="shared" si="10"/>
        <v>0</v>
      </c>
      <c r="AR41" s="115">
        <f t="shared" si="5"/>
        <v>0</v>
      </c>
      <c r="AS41" s="8">
        <f t="shared" si="21"/>
        <v>5</v>
      </c>
      <c r="AT41" s="8">
        <f t="shared" si="22"/>
        <v>4</v>
      </c>
      <c r="AU41" s="8">
        <f t="shared" si="23"/>
        <v>2</v>
      </c>
      <c r="AX41" s="8">
        <f t="shared" si="16"/>
        <v>8</v>
      </c>
      <c r="AY41" s="8">
        <f t="shared" si="17"/>
        <v>6</v>
      </c>
      <c r="AZ41" s="8">
        <f t="shared" si="18"/>
        <v>14</v>
      </c>
      <c r="BA41" s="8">
        <f t="shared" si="24"/>
        <v>0</v>
      </c>
      <c r="BB41" s="8">
        <f t="shared" si="24"/>
        <v>1</v>
      </c>
      <c r="BC41" s="8">
        <f t="shared" si="24"/>
        <v>1</v>
      </c>
      <c r="BD41" s="8">
        <f t="shared" si="24"/>
        <v>1</v>
      </c>
      <c r="BE41" s="8">
        <f t="shared" si="24"/>
        <v>1</v>
      </c>
      <c r="BF41" s="8">
        <f t="shared" si="25"/>
        <v>1</v>
      </c>
      <c r="BG41" s="8">
        <f t="shared" si="25"/>
        <v>0</v>
      </c>
      <c r="BH41" s="8">
        <f t="shared" si="25"/>
        <v>0</v>
      </c>
      <c r="BI41" s="8">
        <f t="shared" si="25"/>
        <v>1</v>
      </c>
      <c r="BJ41" s="8">
        <f t="shared" si="25"/>
        <v>1</v>
      </c>
      <c r="BK41" s="8">
        <f t="shared" si="25"/>
        <v>1</v>
      </c>
      <c r="BL41" s="8">
        <f t="shared" si="25"/>
        <v>1</v>
      </c>
      <c r="BM41" s="8">
        <f t="shared" si="25"/>
        <v>0</v>
      </c>
      <c r="BN41" s="8">
        <f t="shared" si="25"/>
        <v>0</v>
      </c>
      <c r="BO41" s="8">
        <f t="shared" si="25"/>
        <v>1</v>
      </c>
      <c r="BP41" s="8">
        <f t="shared" si="25"/>
        <v>1</v>
      </c>
      <c r="BQ41" s="8">
        <f t="shared" si="25"/>
        <v>1</v>
      </c>
      <c r="BR41" s="8">
        <f t="shared" si="25"/>
        <v>1</v>
      </c>
      <c r="BS41" s="8">
        <f t="shared" si="25"/>
        <v>0</v>
      </c>
      <c r="BT41" s="8">
        <f t="shared" si="25"/>
        <v>0</v>
      </c>
      <c r="BU41" s="8">
        <f t="shared" si="25"/>
        <v>1</v>
      </c>
      <c r="BV41" s="8">
        <f t="shared" si="26"/>
        <v>1</v>
      </c>
      <c r="BW41" s="8">
        <f t="shared" si="26"/>
        <v>1</v>
      </c>
      <c r="BX41" s="8">
        <f t="shared" si="26"/>
        <v>1</v>
      </c>
      <c r="BY41" s="8">
        <f t="shared" si="26"/>
        <v>0</v>
      </c>
      <c r="BZ41" s="8">
        <f t="shared" si="26"/>
        <v>1</v>
      </c>
      <c r="CA41" s="8">
        <f t="shared" si="26"/>
        <v>1</v>
      </c>
      <c r="CB41" s="8">
        <f t="shared" si="26"/>
        <v>0</v>
      </c>
      <c r="CC41" s="8">
        <f t="shared" si="26"/>
        <v>1</v>
      </c>
      <c r="CD41" s="8">
        <f t="shared" si="26"/>
        <v>1</v>
      </c>
      <c r="CE41" s="8">
        <f t="shared" si="26"/>
        <v>1</v>
      </c>
      <c r="CF41" s="8">
        <f t="shared" si="26"/>
        <v>0</v>
      </c>
      <c r="CG41" s="8">
        <f t="shared" si="26"/>
        <v>0</v>
      </c>
      <c r="CH41" s="8">
        <f t="shared" si="26"/>
        <v>1</v>
      </c>
      <c r="CI41" s="8">
        <f t="shared" si="26"/>
        <v>1</v>
      </c>
      <c r="CJ41" s="8">
        <f t="shared" si="26"/>
        <v>0</v>
      </c>
    </row>
    <row r="42" spans="1:92" ht="19.5" customHeight="1" x14ac:dyDescent="0.25">
      <c r="A42" s="11" t="s">
        <v>188</v>
      </c>
      <c r="B42" s="3" t="s">
        <v>178</v>
      </c>
      <c r="C42" s="2" t="s">
        <v>179</v>
      </c>
      <c r="D42" s="35">
        <v>13</v>
      </c>
      <c r="E42" s="35">
        <v>13</v>
      </c>
      <c r="F42" s="35" t="s">
        <v>284</v>
      </c>
      <c r="G42" s="35" t="s">
        <v>284</v>
      </c>
      <c r="H42" s="36">
        <v>13</v>
      </c>
      <c r="I42" s="164" t="s">
        <v>395</v>
      </c>
      <c r="J42" s="36">
        <v>1</v>
      </c>
      <c r="K42" s="34" t="s">
        <v>311</v>
      </c>
      <c r="L42" s="35" t="s">
        <v>311</v>
      </c>
      <c r="M42" s="35" t="s">
        <v>324</v>
      </c>
      <c r="N42" s="35" t="s">
        <v>324</v>
      </c>
      <c r="O42" s="35" t="s">
        <v>284</v>
      </c>
      <c r="P42" s="35" t="s">
        <v>321</v>
      </c>
      <c r="Q42" s="35" t="s">
        <v>321</v>
      </c>
      <c r="R42" s="35" t="s">
        <v>321</v>
      </c>
      <c r="S42" s="35" t="s">
        <v>321</v>
      </c>
      <c r="T42" s="35" t="s">
        <v>284</v>
      </c>
      <c r="U42" s="35" t="s">
        <v>323</v>
      </c>
      <c r="V42" s="35" t="s">
        <v>24</v>
      </c>
      <c r="W42" s="35" t="s">
        <v>26</v>
      </c>
      <c r="X42" s="35" t="s">
        <v>21</v>
      </c>
      <c r="Y42" s="35" t="s">
        <v>261</v>
      </c>
      <c r="Z42" s="35" t="s">
        <v>261</v>
      </c>
      <c r="AA42" s="35" t="s">
        <v>81</v>
      </c>
      <c r="AB42" s="257" t="s">
        <v>504</v>
      </c>
      <c r="AC42" s="257" t="s">
        <v>504</v>
      </c>
      <c r="AD42" s="35" t="s">
        <v>119</v>
      </c>
      <c r="AE42" s="35" t="s">
        <v>119</v>
      </c>
      <c r="AF42" s="35" t="s">
        <v>309</v>
      </c>
      <c r="AG42" s="35" t="s">
        <v>309</v>
      </c>
      <c r="AH42" s="35" t="s">
        <v>25</v>
      </c>
      <c r="AI42" s="35" t="s">
        <v>27</v>
      </c>
      <c r="AJ42" s="35" t="s">
        <v>119</v>
      </c>
      <c r="AK42" s="35" t="s">
        <v>316</v>
      </c>
      <c r="AL42" s="35" t="s">
        <v>316</v>
      </c>
      <c r="AM42" s="35" t="s">
        <v>119</v>
      </c>
      <c r="AN42" s="35" t="s">
        <v>10</v>
      </c>
      <c r="AO42" s="36"/>
      <c r="AP42" s="226">
        <f t="shared" si="9"/>
        <v>8</v>
      </c>
      <c r="AQ42" s="16">
        <f t="shared" si="10"/>
        <v>1</v>
      </c>
      <c r="AR42" s="115">
        <f t="shared" si="5"/>
        <v>0</v>
      </c>
      <c r="AS42" s="8">
        <f t="shared" si="21"/>
        <v>5</v>
      </c>
      <c r="AT42" s="8">
        <f t="shared" si="22"/>
        <v>1</v>
      </c>
      <c r="AU42" s="8">
        <f t="shared" si="23"/>
        <v>12</v>
      </c>
      <c r="AX42" s="8">
        <f t="shared" si="16"/>
        <v>4</v>
      </c>
      <c r="AY42" s="8">
        <f t="shared" si="17"/>
        <v>4</v>
      </c>
      <c r="AZ42" s="8">
        <f t="shared" si="18"/>
        <v>8</v>
      </c>
      <c r="BA42" s="8">
        <f t="shared" si="24"/>
        <v>1</v>
      </c>
      <c r="BB42" s="8">
        <f t="shared" si="24"/>
        <v>1</v>
      </c>
      <c r="BC42" s="8">
        <f t="shared" si="24"/>
        <v>0</v>
      </c>
      <c r="BD42" s="8">
        <f t="shared" si="24"/>
        <v>0</v>
      </c>
      <c r="BE42" s="8">
        <f t="shared" si="24"/>
        <v>1</v>
      </c>
      <c r="BF42" s="8">
        <f t="shared" si="25"/>
        <v>1</v>
      </c>
      <c r="BG42" s="8">
        <f t="shared" si="25"/>
        <v>1</v>
      </c>
      <c r="BH42" s="8">
        <f t="shared" si="25"/>
        <v>1</v>
      </c>
      <c r="BI42" s="8">
        <f t="shared" si="25"/>
        <v>1</v>
      </c>
      <c r="BJ42" s="8">
        <f t="shared" si="25"/>
        <v>0</v>
      </c>
      <c r="BK42" s="8">
        <f t="shared" si="25"/>
        <v>1</v>
      </c>
      <c r="BL42" s="8">
        <f t="shared" si="25"/>
        <v>1</v>
      </c>
      <c r="BM42" s="8">
        <f t="shared" si="25"/>
        <v>1</v>
      </c>
      <c r="BN42" s="8">
        <f t="shared" si="25"/>
        <v>1</v>
      </c>
      <c r="BO42" s="8">
        <f t="shared" si="25"/>
        <v>0</v>
      </c>
      <c r="BP42" s="8">
        <f t="shared" si="25"/>
        <v>1</v>
      </c>
      <c r="BQ42" s="8">
        <f t="shared" si="25"/>
        <v>1</v>
      </c>
      <c r="BR42" s="8">
        <f t="shared" si="25"/>
        <v>1</v>
      </c>
      <c r="BS42" s="8">
        <f t="shared" si="25"/>
        <v>1</v>
      </c>
      <c r="BT42" s="8">
        <f t="shared" si="25"/>
        <v>0</v>
      </c>
      <c r="BU42" s="8">
        <f t="shared" si="25"/>
        <v>0</v>
      </c>
      <c r="BV42" s="8">
        <f t="shared" si="26"/>
        <v>0</v>
      </c>
      <c r="BW42" s="8">
        <f t="shared" si="26"/>
        <v>1</v>
      </c>
      <c r="BX42" s="8">
        <f t="shared" si="26"/>
        <v>1</v>
      </c>
      <c r="BY42" s="8">
        <f t="shared" si="26"/>
        <v>0</v>
      </c>
      <c r="BZ42" s="8">
        <f t="shared" si="26"/>
        <v>0</v>
      </c>
      <c r="CA42" s="8">
        <f t="shared" si="26"/>
        <v>1</v>
      </c>
      <c r="CB42" s="8">
        <f t="shared" si="26"/>
        <v>1</v>
      </c>
      <c r="CC42" s="8">
        <f t="shared" si="26"/>
        <v>1</v>
      </c>
      <c r="CD42" s="8">
        <f t="shared" si="26"/>
        <v>1</v>
      </c>
      <c r="CE42" s="8">
        <f t="shared" si="26"/>
        <v>0</v>
      </c>
      <c r="CF42" s="8">
        <f t="shared" si="26"/>
        <v>1</v>
      </c>
      <c r="CG42" s="8">
        <f t="shared" si="26"/>
        <v>1</v>
      </c>
      <c r="CH42" s="8">
        <f t="shared" si="26"/>
        <v>0</v>
      </c>
      <c r="CI42" s="8">
        <f t="shared" si="26"/>
        <v>1</v>
      </c>
      <c r="CJ42" s="8">
        <f t="shared" si="26"/>
        <v>0</v>
      </c>
    </row>
    <row r="43" spans="1:92" ht="19.5" customHeight="1" x14ac:dyDescent="0.25">
      <c r="A43" s="11" t="s">
        <v>190</v>
      </c>
      <c r="B43" s="3" t="s">
        <v>180</v>
      </c>
      <c r="C43" s="2" t="s">
        <v>181</v>
      </c>
      <c r="D43" s="35">
        <v>13</v>
      </c>
      <c r="E43" s="35">
        <v>13</v>
      </c>
      <c r="F43" s="35" t="s">
        <v>284</v>
      </c>
      <c r="G43" s="35">
        <v>8</v>
      </c>
      <c r="H43" s="36">
        <v>8</v>
      </c>
      <c r="I43" s="164" t="s">
        <v>396</v>
      </c>
      <c r="J43" s="36"/>
      <c r="K43" s="34" t="s">
        <v>313</v>
      </c>
      <c r="L43" s="35" t="s">
        <v>284</v>
      </c>
      <c r="M43" s="35" t="s">
        <v>325</v>
      </c>
      <c r="N43" s="35" t="s">
        <v>325</v>
      </c>
      <c r="O43" s="35" t="s">
        <v>261</v>
      </c>
      <c r="P43" s="35" t="s">
        <v>322</v>
      </c>
      <c r="Q43" s="234" t="s">
        <v>119</v>
      </c>
      <c r="R43" s="35" t="s">
        <v>322</v>
      </c>
      <c r="S43" s="35" t="s">
        <v>284</v>
      </c>
      <c r="T43" s="35" t="s">
        <v>325</v>
      </c>
      <c r="U43" s="35" t="s">
        <v>325</v>
      </c>
      <c r="V43" s="35" t="s">
        <v>261</v>
      </c>
      <c r="W43" s="35" t="s">
        <v>27</v>
      </c>
      <c r="X43" s="35" t="s">
        <v>119</v>
      </c>
      <c r="Y43" s="35" t="s">
        <v>310</v>
      </c>
      <c r="Z43" s="35" t="s">
        <v>310</v>
      </c>
      <c r="AA43" s="35" t="s">
        <v>309</v>
      </c>
      <c r="AB43" s="35" t="s">
        <v>261</v>
      </c>
      <c r="AC43" s="184" t="s">
        <v>537</v>
      </c>
      <c r="AD43" s="35" t="s">
        <v>21</v>
      </c>
      <c r="AE43" s="35" t="s">
        <v>24</v>
      </c>
      <c r="AF43" s="35" t="s">
        <v>119</v>
      </c>
      <c r="AG43" s="257" t="s">
        <v>504</v>
      </c>
      <c r="AH43" s="257" t="s">
        <v>504</v>
      </c>
      <c r="AI43" s="257" t="s">
        <v>504</v>
      </c>
      <c r="AJ43" s="35" t="s">
        <v>261</v>
      </c>
      <c r="AK43" s="35" t="s">
        <v>119</v>
      </c>
      <c r="AL43" s="35" t="s">
        <v>10</v>
      </c>
      <c r="AM43" s="257" t="s">
        <v>504</v>
      </c>
      <c r="AN43" s="257" t="s">
        <v>504</v>
      </c>
      <c r="AO43" s="36"/>
      <c r="AP43" s="226">
        <f t="shared" si="9"/>
        <v>10</v>
      </c>
      <c r="AQ43" s="16">
        <f t="shared" si="10"/>
        <v>0</v>
      </c>
      <c r="AR43" s="115">
        <f t="shared" si="5"/>
        <v>0</v>
      </c>
      <c r="AS43" s="8">
        <f t="shared" si="21"/>
        <v>3</v>
      </c>
      <c r="AT43" s="8">
        <f t="shared" si="22"/>
        <v>1</v>
      </c>
      <c r="AU43" s="8">
        <f t="shared" si="23"/>
        <v>9</v>
      </c>
      <c r="AX43" s="8">
        <f t="shared" si="16"/>
        <v>6</v>
      </c>
      <c r="AY43" s="8">
        <f t="shared" si="17"/>
        <v>3</v>
      </c>
      <c r="AZ43" s="8">
        <f t="shared" si="18"/>
        <v>9</v>
      </c>
      <c r="BA43" s="8">
        <f t="shared" si="24"/>
        <v>1</v>
      </c>
      <c r="BB43" s="8">
        <f t="shared" si="24"/>
        <v>1</v>
      </c>
      <c r="BC43" s="8">
        <f t="shared" si="24"/>
        <v>0</v>
      </c>
      <c r="BD43" s="8">
        <f t="shared" si="24"/>
        <v>1</v>
      </c>
      <c r="BE43" s="8">
        <f t="shared" si="24"/>
        <v>1</v>
      </c>
      <c r="BF43" s="8">
        <f t="shared" si="25"/>
        <v>1</v>
      </c>
      <c r="BG43" s="8">
        <f t="shared" si="25"/>
        <v>0</v>
      </c>
      <c r="BH43" s="8">
        <f t="shared" si="25"/>
        <v>1</v>
      </c>
      <c r="BI43" s="8">
        <f t="shared" si="25"/>
        <v>1</v>
      </c>
      <c r="BJ43" s="8">
        <f t="shared" si="25"/>
        <v>0</v>
      </c>
      <c r="BK43" s="8">
        <f t="shared" si="25"/>
        <v>1</v>
      </c>
      <c r="BL43" s="8">
        <f t="shared" si="25"/>
        <v>0</v>
      </c>
      <c r="BM43" s="8">
        <f t="shared" si="25"/>
        <v>1</v>
      </c>
      <c r="BN43" s="8">
        <f t="shared" si="25"/>
        <v>0</v>
      </c>
      <c r="BO43" s="8">
        <f t="shared" si="25"/>
        <v>1</v>
      </c>
      <c r="BP43" s="8">
        <f t="shared" si="25"/>
        <v>1</v>
      </c>
      <c r="BQ43" s="8">
        <f t="shared" si="25"/>
        <v>0</v>
      </c>
      <c r="BR43" s="8">
        <f t="shared" si="25"/>
        <v>1</v>
      </c>
      <c r="BS43" s="8">
        <f t="shared" si="25"/>
        <v>0</v>
      </c>
      <c r="BT43" s="8">
        <f t="shared" si="25"/>
        <v>1</v>
      </c>
      <c r="BU43" s="8">
        <f t="shared" si="25"/>
        <v>1</v>
      </c>
      <c r="BV43" s="8">
        <f t="shared" si="26"/>
        <v>1</v>
      </c>
      <c r="BW43" s="8">
        <f t="shared" si="26"/>
        <v>0</v>
      </c>
      <c r="BX43" s="8">
        <f t="shared" si="26"/>
        <v>1</v>
      </c>
      <c r="BY43" s="8">
        <f t="shared" si="26"/>
        <v>1</v>
      </c>
      <c r="BZ43" s="8">
        <f t="shared" si="26"/>
        <v>1</v>
      </c>
      <c r="CA43" s="8">
        <f t="shared" si="26"/>
        <v>0</v>
      </c>
      <c r="CB43" s="8">
        <f t="shared" si="26"/>
        <v>1</v>
      </c>
      <c r="CC43" s="8">
        <f t="shared" si="26"/>
        <v>1</v>
      </c>
      <c r="CD43" s="8">
        <f t="shared" si="26"/>
        <v>1</v>
      </c>
      <c r="CE43" s="8">
        <f t="shared" si="26"/>
        <v>0</v>
      </c>
      <c r="CF43" s="8">
        <f t="shared" si="26"/>
        <v>0</v>
      </c>
      <c r="CG43" s="8">
        <f t="shared" si="26"/>
        <v>1</v>
      </c>
      <c r="CH43" s="8">
        <f t="shared" si="26"/>
        <v>1</v>
      </c>
      <c r="CI43" s="8">
        <f t="shared" si="26"/>
        <v>1</v>
      </c>
      <c r="CJ43" s="8">
        <f t="shared" si="26"/>
        <v>0</v>
      </c>
    </row>
    <row r="44" spans="1:92" ht="19.5" customHeight="1" x14ac:dyDescent="0.25">
      <c r="A44" s="11" t="s">
        <v>190</v>
      </c>
      <c r="B44" s="3" t="s">
        <v>461</v>
      </c>
      <c r="C44" s="2" t="s">
        <v>183</v>
      </c>
      <c r="D44" s="35" t="s">
        <v>284</v>
      </c>
      <c r="E44" s="35">
        <v>8</v>
      </c>
      <c r="F44" s="35">
        <v>8</v>
      </c>
      <c r="G44" s="35">
        <v>8</v>
      </c>
      <c r="H44" s="36" t="s">
        <v>284</v>
      </c>
      <c r="I44" s="164" t="s">
        <v>269</v>
      </c>
      <c r="J44" s="36"/>
      <c r="K44" s="34" t="s">
        <v>315</v>
      </c>
      <c r="L44" s="35" t="s">
        <v>315</v>
      </c>
      <c r="M44" s="35" t="s">
        <v>261</v>
      </c>
      <c r="N44" s="35" t="s">
        <v>302</v>
      </c>
      <c r="O44" s="35" t="s">
        <v>261</v>
      </c>
      <c r="P44" s="35" t="s">
        <v>311</v>
      </c>
      <c r="Q44" s="35" t="s">
        <v>311</v>
      </c>
      <c r="R44" s="35" t="s">
        <v>323</v>
      </c>
      <c r="S44" s="35" t="s">
        <v>323</v>
      </c>
      <c r="T44" s="35" t="s">
        <v>323</v>
      </c>
      <c r="U44" s="35" t="s">
        <v>284</v>
      </c>
      <c r="V44" s="35" t="s">
        <v>261</v>
      </c>
      <c r="W44" s="35" t="s">
        <v>316</v>
      </c>
      <c r="X44" s="35" t="s">
        <v>316</v>
      </c>
      <c r="Y44" s="35" t="s">
        <v>316</v>
      </c>
      <c r="Z44" s="35" t="s">
        <v>261</v>
      </c>
      <c r="AA44" s="35" t="s">
        <v>261</v>
      </c>
      <c r="AB44" s="35" t="s">
        <v>316</v>
      </c>
      <c r="AC44" s="35" t="s">
        <v>316</v>
      </c>
      <c r="AD44" s="35" t="s">
        <v>313</v>
      </c>
      <c r="AE44" s="35" t="s">
        <v>313</v>
      </c>
      <c r="AF44" s="35" t="s">
        <v>316</v>
      </c>
      <c r="AG44" s="35" t="s">
        <v>119</v>
      </c>
      <c r="AH44" s="35" t="s">
        <v>119</v>
      </c>
      <c r="AI44" s="35" t="s">
        <v>119</v>
      </c>
      <c r="AJ44" s="257" t="s">
        <v>504</v>
      </c>
      <c r="AK44" s="257" t="s">
        <v>504</v>
      </c>
      <c r="AL44" s="257" t="s">
        <v>504</v>
      </c>
      <c r="AM44" s="35" t="s">
        <v>10</v>
      </c>
      <c r="AN44" s="35" t="s">
        <v>119</v>
      </c>
      <c r="AO44" s="36"/>
      <c r="AP44" s="226">
        <f t="shared" si="9"/>
        <v>10</v>
      </c>
      <c r="AQ44" s="16">
        <f t="shared" si="10"/>
        <v>0</v>
      </c>
      <c r="AR44" s="115">
        <f t="shared" si="5"/>
        <v>0</v>
      </c>
      <c r="AS44" s="8">
        <f t="shared" si="21"/>
        <v>5</v>
      </c>
      <c r="AT44" s="8">
        <f t="shared" si="22"/>
        <v>1</v>
      </c>
      <c r="AU44" s="8">
        <f t="shared" si="23"/>
        <v>4</v>
      </c>
      <c r="AX44" s="8">
        <f t="shared" si="16"/>
        <v>13</v>
      </c>
      <c r="AY44" s="8">
        <f t="shared" si="17"/>
        <v>2</v>
      </c>
      <c r="AZ44" s="8">
        <f t="shared" si="18"/>
        <v>15</v>
      </c>
      <c r="BA44" s="8">
        <f t="shared" si="24"/>
        <v>0</v>
      </c>
      <c r="BB44" s="8">
        <f t="shared" si="24"/>
        <v>1</v>
      </c>
      <c r="BC44" s="8">
        <f t="shared" si="24"/>
        <v>1</v>
      </c>
      <c r="BD44" s="8">
        <f t="shared" si="24"/>
        <v>1</v>
      </c>
      <c r="BE44" s="8">
        <f t="shared" si="24"/>
        <v>0</v>
      </c>
      <c r="BF44" s="8">
        <f t="shared" si="25"/>
        <v>1</v>
      </c>
      <c r="BG44" s="8">
        <f t="shared" si="25"/>
        <v>1</v>
      </c>
      <c r="BH44" s="8">
        <f t="shared" si="25"/>
        <v>0</v>
      </c>
      <c r="BI44" s="8">
        <f t="shared" si="25"/>
        <v>1</v>
      </c>
      <c r="BJ44" s="8">
        <f t="shared" si="25"/>
        <v>0</v>
      </c>
      <c r="BK44" s="8">
        <f t="shared" si="25"/>
        <v>1</v>
      </c>
      <c r="BL44" s="8">
        <f t="shared" si="25"/>
        <v>1</v>
      </c>
      <c r="BM44" s="8">
        <f t="shared" si="25"/>
        <v>1</v>
      </c>
      <c r="BN44" s="8">
        <f t="shared" si="25"/>
        <v>1</v>
      </c>
      <c r="BO44" s="8">
        <f t="shared" si="25"/>
        <v>1</v>
      </c>
      <c r="BP44" s="8">
        <f t="shared" si="25"/>
        <v>0</v>
      </c>
      <c r="BQ44" s="8">
        <f t="shared" si="25"/>
        <v>0</v>
      </c>
      <c r="BR44" s="8">
        <f t="shared" si="25"/>
        <v>1</v>
      </c>
      <c r="BS44" s="8">
        <f t="shared" si="25"/>
        <v>1</v>
      </c>
      <c r="BT44" s="8">
        <f t="shared" si="25"/>
        <v>1</v>
      </c>
      <c r="BU44" s="8">
        <f t="shared" si="25"/>
        <v>0</v>
      </c>
      <c r="BV44" s="8">
        <f t="shared" si="26"/>
        <v>0</v>
      </c>
      <c r="BW44" s="8">
        <f t="shared" si="26"/>
        <v>1</v>
      </c>
      <c r="BX44" s="8">
        <f t="shared" si="26"/>
        <v>1</v>
      </c>
      <c r="BY44" s="8">
        <f t="shared" si="26"/>
        <v>1</v>
      </c>
      <c r="BZ44" s="8">
        <f t="shared" si="26"/>
        <v>1</v>
      </c>
      <c r="CA44" s="8">
        <f t="shared" si="26"/>
        <v>1</v>
      </c>
      <c r="CB44" s="8">
        <f t="shared" si="26"/>
        <v>0</v>
      </c>
      <c r="CC44" s="8">
        <f t="shared" si="26"/>
        <v>0</v>
      </c>
      <c r="CD44" s="8">
        <f t="shared" si="26"/>
        <v>0</v>
      </c>
      <c r="CE44" s="8">
        <f t="shared" si="26"/>
        <v>1</v>
      </c>
      <c r="CF44" s="8">
        <f t="shared" si="26"/>
        <v>1</v>
      </c>
      <c r="CG44" s="8">
        <f t="shared" si="26"/>
        <v>1</v>
      </c>
      <c r="CH44" s="8">
        <f t="shared" si="26"/>
        <v>1</v>
      </c>
      <c r="CI44" s="8">
        <f t="shared" si="26"/>
        <v>0</v>
      </c>
      <c r="CJ44" s="8">
        <f t="shared" si="26"/>
        <v>0</v>
      </c>
    </row>
    <row r="45" spans="1:92" ht="19.5" customHeight="1" x14ac:dyDescent="0.25">
      <c r="A45" s="11" t="s">
        <v>190</v>
      </c>
      <c r="B45" s="3" t="s">
        <v>184</v>
      </c>
      <c r="C45" s="2" t="s">
        <v>185</v>
      </c>
      <c r="D45" s="35" t="s">
        <v>284</v>
      </c>
      <c r="E45" s="35" t="s">
        <v>284</v>
      </c>
      <c r="F45" s="35">
        <v>13</v>
      </c>
      <c r="G45" s="35">
        <v>13</v>
      </c>
      <c r="H45" s="36">
        <v>13</v>
      </c>
      <c r="I45" s="164"/>
      <c r="J45" s="36"/>
      <c r="K45" s="34" t="s">
        <v>325</v>
      </c>
      <c r="L45" s="35" t="s">
        <v>284</v>
      </c>
      <c r="M45" s="35" t="s">
        <v>326</v>
      </c>
      <c r="N45" s="35" t="s">
        <v>326</v>
      </c>
      <c r="O45" s="192" t="s">
        <v>261</v>
      </c>
      <c r="P45" s="35" t="s">
        <v>315</v>
      </c>
      <c r="Q45" s="192" t="s">
        <v>261</v>
      </c>
      <c r="R45" s="35" t="s">
        <v>315</v>
      </c>
      <c r="S45" s="35" t="s">
        <v>302</v>
      </c>
      <c r="T45" s="35" t="s">
        <v>284</v>
      </c>
      <c r="U45" s="35" t="s">
        <v>326</v>
      </c>
      <c r="V45" s="35" t="s">
        <v>312</v>
      </c>
      <c r="W45" s="35" t="s">
        <v>312</v>
      </c>
      <c r="X45" s="35" t="s">
        <v>312</v>
      </c>
      <c r="Y45" s="35" t="s">
        <v>312</v>
      </c>
      <c r="Z45" s="35" t="s">
        <v>119</v>
      </c>
      <c r="AA45" s="35" t="s">
        <v>26</v>
      </c>
      <c r="AB45" s="35" t="s">
        <v>310</v>
      </c>
      <c r="AC45" s="192" t="s">
        <v>58</v>
      </c>
      <c r="AD45" s="35" t="s">
        <v>316</v>
      </c>
      <c r="AE45" s="35" t="s">
        <v>316</v>
      </c>
      <c r="AF45" s="35" t="s">
        <v>313</v>
      </c>
      <c r="AG45" s="35" t="s">
        <v>313</v>
      </c>
      <c r="AH45" s="35" t="s">
        <v>119</v>
      </c>
      <c r="AI45" s="35" t="s">
        <v>119</v>
      </c>
      <c r="AJ45" s="35" t="s">
        <v>26</v>
      </c>
      <c r="AK45" s="35" t="s">
        <v>27</v>
      </c>
      <c r="AL45" s="35" t="s">
        <v>309</v>
      </c>
      <c r="AM45" s="35" t="s">
        <v>119</v>
      </c>
      <c r="AN45" s="35" t="s">
        <v>119</v>
      </c>
      <c r="AO45" s="36"/>
      <c r="AP45" s="222">
        <f t="shared" si="9"/>
        <v>10</v>
      </c>
      <c r="AQ45" s="122">
        <f t="shared" si="10"/>
        <v>0</v>
      </c>
      <c r="AR45" s="221">
        <f t="shared" si="5"/>
        <v>0</v>
      </c>
      <c r="AS45" s="8">
        <f t="shared" si="21"/>
        <v>5</v>
      </c>
      <c r="AT45" s="8">
        <f t="shared" si="22"/>
        <v>0</v>
      </c>
      <c r="AU45" s="8">
        <f t="shared" si="23"/>
        <v>8</v>
      </c>
      <c r="AX45" s="8">
        <f t="shared" si="16"/>
        <v>6</v>
      </c>
      <c r="AY45" s="8">
        <f t="shared" si="17"/>
        <v>6</v>
      </c>
      <c r="AZ45" s="8">
        <f t="shared" si="18"/>
        <v>12</v>
      </c>
      <c r="BA45" s="8">
        <f t="shared" si="24"/>
        <v>0</v>
      </c>
      <c r="BB45" s="8">
        <f t="shared" si="24"/>
        <v>0</v>
      </c>
      <c r="BC45" s="8">
        <f t="shared" si="24"/>
        <v>1</v>
      </c>
      <c r="BD45" s="8">
        <f t="shared" si="24"/>
        <v>1</v>
      </c>
      <c r="BE45" s="8">
        <f t="shared" si="24"/>
        <v>1</v>
      </c>
      <c r="BF45" s="8">
        <f t="shared" si="25"/>
        <v>1</v>
      </c>
      <c r="BG45" s="8">
        <f t="shared" si="25"/>
        <v>0</v>
      </c>
      <c r="BH45" s="8">
        <f t="shared" si="25"/>
        <v>1</v>
      </c>
      <c r="BI45" s="8">
        <f t="shared" si="25"/>
        <v>1</v>
      </c>
      <c r="BJ45" s="8">
        <f t="shared" si="25"/>
        <v>0</v>
      </c>
      <c r="BK45" s="8">
        <f t="shared" si="25"/>
        <v>1</v>
      </c>
      <c r="BL45" s="8">
        <f t="shared" si="25"/>
        <v>0</v>
      </c>
      <c r="BM45" s="8">
        <f t="shared" si="25"/>
        <v>1</v>
      </c>
      <c r="BN45" s="8">
        <f t="shared" si="25"/>
        <v>1</v>
      </c>
      <c r="BO45" s="8">
        <f t="shared" si="25"/>
        <v>0</v>
      </c>
      <c r="BP45" s="8">
        <f t="shared" si="25"/>
        <v>1</v>
      </c>
      <c r="BQ45" s="8">
        <f t="shared" si="25"/>
        <v>1</v>
      </c>
      <c r="BR45" s="8">
        <f t="shared" si="25"/>
        <v>1</v>
      </c>
      <c r="BS45" s="8">
        <f t="shared" si="25"/>
        <v>1</v>
      </c>
      <c r="BT45" s="8">
        <f t="shared" si="25"/>
        <v>1</v>
      </c>
      <c r="BU45" s="8">
        <f t="shared" ref="BU45:BU46" si="27">IF(COUNTIF(Z45,"Off")+COUNTIF(Z45,"Paid")+COUNTIF(Z45,"Pl")+COUNTIF(Z45,"PAID")+COUNTIF(Z45,"PL")+COUNTIF(Z45,"OFF")+COUNTIF(Z45,""),0,1)</f>
        <v>0</v>
      </c>
      <c r="BV45" s="8">
        <f t="shared" si="26"/>
        <v>1</v>
      </c>
      <c r="BW45" s="8">
        <f t="shared" si="26"/>
        <v>1</v>
      </c>
      <c r="BX45" s="8">
        <f t="shared" si="26"/>
        <v>0</v>
      </c>
      <c r="BY45" s="8">
        <f t="shared" si="26"/>
        <v>1</v>
      </c>
      <c r="BZ45" s="8">
        <f t="shared" si="26"/>
        <v>1</v>
      </c>
      <c r="CA45" s="8">
        <f t="shared" si="26"/>
        <v>1</v>
      </c>
      <c r="CB45" s="8">
        <f t="shared" si="26"/>
        <v>1</v>
      </c>
      <c r="CC45" s="8">
        <f t="shared" si="26"/>
        <v>0</v>
      </c>
      <c r="CD45" s="8">
        <f t="shared" si="26"/>
        <v>0</v>
      </c>
      <c r="CE45" s="8">
        <f t="shared" si="26"/>
        <v>1</v>
      </c>
      <c r="CF45" s="8">
        <f t="shared" si="26"/>
        <v>1</v>
      </c>
      <c r="CG45" s="8">
        <f t="shared" si="26"/>
        <v>1</v>
      </c>
      <c r="CH45" s="8">
        <f t="shared" si="26"/>
        <v>0</v>
      </c>
      <c r="CI45" s="8">
        <f t="shared" si="26"/>
        <v>0</v>
      </c>
      <c r="CJ45" s="8">
        <f t="shared" si="26"/>
        <v>0</v>
      </c>
    </row>
    <row r="46" spans="1:92" ht="19.5" customHeight="1" x14ac:dyDescent="0.25">
      <c r="A46" s="11" t="s">
        <v>188</v>
      </c>
      <c r="B46" s="70" t="s">
        <v>409</v>
      </c>
      <c r="C46" s="169" t="s">
        <v>410</v>
      </c>
      <c r="D46" s="68" t="s">
        <v>421</v>
      </c>
      <c r="E46" s="68" t="s">
        <v>422</v>
      </c>
      <c r="F46" s="68" t="s">
        <v>284</v>
      </c>
      <c r="G46" s="68" t="s">
        <v>284</v>
      </c>
      <c r="H46" s="68" t="s">
        <v>284</v>
      </c>
      <c r="I46" s="68"/>
      <c r="J46" s="68"/>
      <c r="K46" s="68" t="s">
        <v>446</v>
      </c>
      <c r="L46" s="68" t="s">
        <v>446</v>
      </c>
      <c r="M46" s="68" t="s">
        <v>464</v>
      </c>
      <c r="N46" s="68" t="s">
        <v>284</v>
      </c>
      <c r="O46" s="68" t="s">
        <v>464</v>
      </c>
      <c r="P46" s="68" t="s">
        <v>423</v>
      </c>
      <c r="Q46" s="68" t="s">
        <v>261</v>
      </c>
      <c r="R46" s="68" t="s">
        <v>284</v>
      </c>
      <c r="S46" s="68" t="s">
        <v>284</v>
      </c>
      <c r="T46" s="68" t="s">
        <v>447</v>
      </c>
      <c r="U46" s="68" t="s">
        <v>489</v>
      </c>
      <c r="V46" s="68" t="s">
        <v>490</v>
      </c>
      <c r="W46" s="68" t="s">
        <v>404</v>
      </c>
      <c r="X46" s="68" t="s">
        <v>119</v>
      </c>
      <c r="Y46" s="68" t="s">
        <v>119</v>
      </c>
      <c r="Z46" s="68" t="s">
        <v>492</v>
      </c>
      <c r="AA46" s="68" t="s">
        <v>492</v>
      </c>
      <c r="AB46" s="68" t="s">
        <v>491</v>
      </c>
      <c r="AC46" s="68" t="s">
        <v>404</v>
      </c>
      <c r="AD46" s="68" t="s">
        <v>406</v>
      </c>
      <c r="AE46" s="68" t="s">
        <v>119</v>
      </c>
      <c r="AF46" s="68" t="s">
        <v>119</v>
      </c>
      <c r="AG46" s="68" t="s">
        <v>490</v>
      </c>
      <c r="AH46" s="68" t="s">
        <v>405</v>
      </c>
      <c r="AI46" s="68" t="s">
        <v>493</v>
      </c>
      <c r="AJ46" s="68" t="s">
        <v>407</v>
      </c>
      <c r="AK46" s="68" t="s">
        <v>119</v>
      </c>
      <c r="AL46" s="68" t="s">
        <v>119</v>
      </c>
      <c r="AM46" s="68" t="s">
        <v>538</v>
      </c>
      <c r="AN46" s="68" t="s">
        <v>538</v>
      </c>
      <c r="AO46" s="68"/>
      <c r="AP46" s="222">
        <f t="shared" si="9"/>
        <v>10</v>
      </c>
      <c r="AQ46" s="122">
        <f t="shared" si="10"/>
        <v>0</v>
      </c>
      <c r="AR46" s="221">
        <f t="shared" si="5"/>
        <v>0</v>
      </c>
      <c r="BF46" s="8">
        <f t="shared" ref="BF46" si="28">IF(COUNTIF(K46,"Off")+COUNTIF(K46,"Paid")+COUNTIF(K46,"Pl")+COUNTIF(K46,"PAID")+COUNTIF(K46,"PL")+COUNTIF(K46,"OFF")+COUNTIF(K46,""),0,1)</f>
        <v>1</v>
      </c>
      <c r="BG46" s="8">
        <f t="shared" ref="BG46:BH47" si="29">IF(COUNTIF(L46,"Off")+COUNTIF(L46,"Paid")+COUNTIF(L46,"Pl")+COUNTIF(L46,"PAID")+COUNTIF(L46,"PL")+COUNTIF(L46,"OFF")+COUNTIF(L46,""),0,1)</f>
        <v>1</v>
      </c>
      <c r="BH46" s="8">
        <f t="shared" si="29"/>
        <v>1</v>
      </c>
      <c r="BJ46" s="8">
        <f t="shared" ref="BJ46:BK48" si="30">IF(COUNTIF(O46,"Off")+COUNTIF(O46,"Paid")+COUNTIF(O46,"Pl")+COUNTIF(O46,"PAID")+COUNTIF(O46,"PL")+COUNTIF(O46,"OFF")+COUNTIF(O46,""),0,1)</f>
        <v>1</v>
      </c>
      <c r="BK46" s="8">
        <f t="shared" si="30"/>
        <v>1</v>
      </c>
      <c r="BL46" s="8">
        <f t="shared" ref="BL46:BL47" si="31">IF(COUNTIF(Q46,"Off")+COUNTIF(Q46,"Paid")+COUNTIF(Q46,"Pl")+COUNTIF(Q46,"PAID")+COUNTIF(Q46,"PL")+COUNTIF(Q46,"OFF")+COUNTIF(Q46,""),0,1)</f>
        <v>0</v>
      </c>
      <c r="BO46" s="8">
        <f t="shared" ref="BO46" si="32">IF(COUNTIF(T46,"Off")+COUNTIF(T46,"Paid")+COUNTIF(T46,"Pl")+COUNTIF(T46,"PAID")+COUNTIF(T46,"PL")+COUNTIF(T46,"OFF")+COUNTIF(T46,""),0,1)</f>
        <v>1</v>
      </c>
      <c r="BU46" s="8">
        <f t="shared" si="27"/>
        <v>1</v>
      </c>
      <c r="BV46" s="8">
        <f t="shared" ref="BV46:CI47" si="33">IF(COUNTIF(AA46,"Off")+COUNTIF(AA46,"Paid")+COUNTIF(AA46,"Pl")+COUNTIF(AA46,"PAID")+COUNTIF(AA46,"PL")+COUNTIF(AA46,"OFF")+COUNTIF(AA46,""),0,1)</f>
        <v>1</v>
      </c>
      <c r="BW46" s="8">
        <f t="shared" si="33"/>
        <v>1</v>
      </c>
      <c r="BX46" s="8">
        <f t="shared" si="26"/>
        <v>1</v>
      </c>
      <c r="BY46" s="8">
        <f t="shared" si="26"/>
        <v>1</v>
      </c>
      <c r="CB46" s="8">
        <f t="shared" si="33"/>
        <v>1</v>
      </c>
      <c r="CC46" s="8">
        <f t="shared" si="26"/>
        <v>1</v>
      </c>
      <c r="CD46" s="8">
        <f t="shared" si="26"/>
        <v>1</v>
      </c>
      <c r="CE46" s="8">
        <f t="shared" si="33"/>
        <v>1</v>
      </c>
      <c r="CH46" s="8">
        <f t="shared" si="33"/>
        <v>1</v>
      </c>
      <c r="CI46" s="8">
        <f t="shared" si="33"/>
        <v>1</v>
      </c>
    </row>
    <row r="47" spans="1:92" ht="19.5" customHeight="1" x14ac:dyDescent="0.25">
      <c r="A47" s="11" t="s">
        <v>188</v>
      </c>
      <c r="B47" s="1" t="s">
        <v>413</v>
      </c>
      <c r="C47" s="2" t="s">
        <v>414</v>
      </c>
      <c r="D47" s="35" t="s">
        <v>423</v>
      </c>
      <c r="E47" s="35" t="s">
        <v>424</v>
      </c>
      <c r="F47" s="35" t="s">
        <v>284</v>
      </c>
      <c r="G47" s="35" t="s">
        <v>284</v>
      </c>
      <c r="H47" s="35" t="s">
        <v>284</v>
      </c>
      <c r="I47" s="35"/>
      <c r="J47" s="35"/>
      <c r="K47" s="35" t="s">
        <v>447</v>
      </c>
      <c r="L47" s="35" t="s">
        <v>421</v>
      </c>
      <c r="M47" s="35" t="s">
        <v>284</v>
      </c>
      <c r="N47" s="35" t="s">
        <v>446</v>
      </c>
      <c r="O47" s="35" t="s">
        <v>446</v>
      </c>
      <c r="P47" s="35" t="s">
        <v>464</v>
      </c>
      <c r="Q47" s="35" t="s">
        <v>464</v>
      </c>
      <c r="R47" s="35" t="s">
        <v>284</v>
      </c>
      <c r="S47" s="35" t="s">
        <v>284</v>
      </c>
      <c r="T47" s="35" t="s">
        <v>284</v>
      </c>
      <c r="U47" s="35" t="s">
        <v>489</v>
      </c>
      <c r="V47" s="35" t="s">
        <v>490</v>
      </c>
      <c r="W47" s="35" t="s">
        <v>491</v>
      </c>
      <c r="X47" s="35" t="s">
        <v>119</v>
      </c>
      <c r="Y47" s="35" t="s">
        <v>119</v>
      </c>
      <c r="Z47" s="35" t="s">
        <v>407</v>
      </c>
      <c r="AA47" s="35" t="s">
        <v>407</v>
      </c>
      <c r="AB47" s="35" t="s">
        <v>405</v>
      </c>
      <c r="AC47" s="35" t="s">
        <v>406</v>
      </c>
      <c r="AD47" s="35" t="s">
        <v>492</v>
      </c>
      <c r="AE47" s="35" t="s">
        <v>119</v>
      </c>
      <c r="AF47" s="35" t="s">
        <v>58</v>
      </c>
      <c r="AG47" s="35" t="s">
        <v>58</v>
      </c>
      <c r="AH47" s="35" t="s">
        <v>405</v>
      </c>
      <c r="AI47" s="35" t="s">
        <v>404</v>
      </c>
      <c r="AJ47" s="35" t="s">
        <v>491</v>
      </c>
      <c r="AK47" s="35" t="s">
        <v>119</v>
      </c>
      <c r="AL47" s="35" t="s">
        <v>493</v>
      </c>
      <c r="AM47" s="35" t="s">
        <v>538</v>
      </c>
      <c r="AN47" s="38" t="s">
        <v>538</v>
      </c>
      <c r="AO47" s="35"/>
      <c r="AP47" s="226">
        <f t="shared" si="9"/>
        <v>10</v>
      </c>
      <c r="AQ47" s="122">
        <f t="shared" si="10"/>
        <v>0</v>
      </c>
      <c r="AR47" s="221">
        <f t="shared" si="5"/>
        <v>0</v>
      </c>
      <c r="BG47" s="8">
        <f t="shared" si="29"/>
        <v>1</v>
      </c>
      <c r="BJ47" s="8">
        <f t="shared" si="30"/>
        <v>1</v>
      </c>
      <c r="BK47" s="8">
        <f t="shared" si="30"/>
        <v>1</v>
      </c>
      <c r="BL47" s="8">
        <f t="shared" si="31"/>
        <v>1</v>
      </c>
      <c r="BW47" s="8">
        <f t="shared" si="33"/>
        <v>1</v>
      </c>
      <c r="CB47" s="8">
        <f t="shared" si="33"/>
        <v>0</v>
      </c>
      <c r="CC47" s="8">
        <f t="shared" si="26"/>
        <v>1</v>
      </c>
      <c r="CD47" s="8">
        <f t="shared" si="26"/>
        <v>1</v>
      </c>
      <c r="CE47" s="8">
        <f t="shared" si="33"/>
        <v>1</v>
      </c>
      <c r="CH47" s="8">
        <f t="shared" si="33"/>
        <v>1</v>
      </c>
      <c r="CI47" s="8">
        <f t="shared" si="33"/>
        <v>1</v>
      </c>
    </row>
    <row r="48" spans="1:92" ht="19.350000000000001" customHeight="1" x14ac:dyDescent="0.25">
      <c r="A48" s="11" t="s">
        <v>188</v>
      </c>
      <c r="B48" s="70" t="s">
        <v>411</v>
      </c>
      <c r="C48" s="169" t="s">
        <v>412</v>
      </c>
      <c r="D48" s="68"/>
      <c r="E48" s="68"/>
      <c r="F48" s="68"/>
      <c r="G48" s="68"/>
      <c r="H48" s="68"/>
      <c r="I48" s="68"/>
      <c r="J48" s="68"/>
      <c r="K48" s="68" t="s">
        <v>397</v>
      </c>
      <c r="L48" s="68" t="s">
        <v>397</v>
      </c>
      <c r="M48" s="211" t="s">
        <v>433</v>
      </c>
      <c r="N48" s="211" t="s">
        <v>432</v>
      </c>
      <c r="O48" s="211" t="s">
        <v>399</v>
      </c>
      <c r="P48" s="68" t="s">
        <v>431</v>
      </c>
      <c r="Q48" s="68" t="s">
        <v>431</v>
      </c>
      <c r="R48" s="68" t="s">
        <v>431</v>
      </c>
      <c r="S48" s="211" t="s">
        <v>398</v>
      </c>
      <c r="T48" s="211" t="s">
        <v>398</v>
      </c>
      <c r="U48" s="68" t="s">
        <v>491</v>
      </c>
      <c r="V48" s="68" t="s">
        <v>407</v>
      </c>
      <c r="W48" s="68" t="s">
        <v>493</v>
      </c>
      <c r="X48" s="68" t="s">
        <v>431</v>
      </c>
      <c r="Y48" s="68" t="s">
        <v>431</v>
      </c>
      <c r="Z48" s="68" t="s">
        <v>58</v>
      </c>
      <c r="AA48" s="68" t="s">
        <v>406</v>
      </c>
      <c r="AB48" s="68" t="s">
        <v>406</v>
      </c>
      <c r="AC48" s="68" t="s">
        <v>492</v>
      </c>
      <c r="AD48" s="68" t="s">
        <v>490</v>
      </c>
      <c r="AE48" s="68" t="s">
        <v>404</v>
      </c>
      <c r="AF48" s="68" t="s">
        <v>431</v>
      </c>
      <c r="AG48" s="68" t="s">
        <v>431</v>
      </c>
      <c r="AH48" s="68" t="s">
        <v>490</v>
      </c>
      <c r="AI48" s="68" t="s">
        <v>489</v>
      </c>
      <c r="AJ48" s="68" t="s">
        <v>405</v>
      </c>
      <c r="AK48" s="68" t="s">
        <v>405</v>
      </c>
      <c r="AL48" s="68" t="s">
        <v>493</v>
      </c>
      <c r="AM48" s="68" t="s">
        <v>431</v>
      </c>
      <c r="AN48" s="68" t="s">
        <v>431</v>
      </c>
      <c r="AO48" s="68"/>
      <c r="AP48" s="222">
        <f>COUNTIF(K48:AO48,"OFF")</f>
        <v>10</v>
      </c>
      <c r="AQ48" s="122">
        <f>COUNTIF(K48:AO48,"PAID")</f>
        <v>0</v>
      </c>
      <c r="AR48" s="221">
        <f>COUNTIF(K48:AO48,"PL")</f>
        <v>0</v>
      </c>
      <c r="BJ48" s="8">
        <f t="shared" si="30"/>
        <v>1</v>
      </c>
      <c r="BW48" s="8">
        <f>IF(COUNTIF(AB48,"Off")+COUNTIF(AB48,"Paid")+COUNTIF(AB48,"Pl")+COUNTIF(AB48,"PAID")+COUNTIF(AB48,"PL")+COUNTIF(AB48,"OFF")+COUNTIF(AB48,""),0,1)</f>
        <v>1</v>
      </c>
      <c r="CB48" s="8">
        <f>IF(COUNTIF(AG48,"Off")+COUNTIF(AG48,"Paid")+COUNTIF(AG48,"Pl")+COUNTIF(AG48,"PAID")+COUNTIF(AG48,"PL")+COUNTIF(AG48,"OFF")+COUNTIF(AG48,""),0,1)</f>
        <v>0</v>
      </c>
      <c r="CE48" s="8">
        <f>IF(COUNTIF(AJ48,"Off")+COUNTIF(AJ48,"Paid")+COUNTIF(AJ48,"Pl")+COUNTIF(AJ48,"PAID")+COUNTIF(AJ48,"PL")+COUNTIF(AJ48,"OFF")+COUNTIF(AJ48,""),0,1)</f>
        <v>1</v>
      </c>
      <c r="CH48" s="8">
        <f>IF(COUNTIF(AM48,"Off")+COUNTIF(AM48,"Paid")+COUNTIF(AM48,"Pl")+COUNTIF(AM48,"PAID")+COUNTIF(AM48,"PL")+COUNTIF(AM48,"OFF")+COUNTIF(AM48,""),0,1)</f>
        <v>0</v>
      </c>
      <c r="CI48" s="8">
        <f>IF(COUNTIF(AN48,"Off")+COUNTIF(AN48,"Paid")+COUNTIF(AN48,"Pl")+COUNTIF(AN48,"PAID")+COUNTIF(AN48,"PL")+COUNTIF(AN48,"OFF")+COUNTIF(AN48,""),0,1)</f>
        <v>0</v>
      </c>
    </row>
    <row r="49" spans="1:44" ht="19.350000000000001" customHeight="1" x14ac:dyDescent="0.25">
      <c r="A49" s="11" t="s">
        <v>188</v>
      </c>
      <c r="B49" s="1" t="s">
        <v>415</v>
      </c>
      <c r="C49" s="2" t="s">
        <v>439</v>
      </c>
      <c r="D49" s="35"/>
      <c r="E49" s="35"/>
      <c r="F49" s="35"/>
      <c r="G49" s="35"/>
      <c r="H49" s="35"/>
      <c r="I49" s="35"/>
      <c r="J49" s="35"/>
      <c r="K49" s="35" t="s">
        <v>397</v>
      </c>
      <c r="L49" s="35" t="s">
        <v>397</v>
      </c>
      <c r="M49" s="192" t="s">
        <v>432</v>
      </c>
      <c r="N49" s="192" t="s">
        <v>432</v>
      </c>
      <c r="O49" s="192" t="s">
        <v>398</v>
      </c>
      <c r="P49" s="35" t="s">
        <v>431</v>
      </c>
      <c r="Q49" s="35" t="s">
        <v>431</v>
      </c>
      <c r="R49" s="35" t="s">
        <v>119</v>
      </c>
      <c r="S49" s="192" t="s">
        <v>398</v>
      </c>
      <c r="T49" s="192" t="s">
        <v>398</v>
      </c>
      <c r="U49" s="35" t="s">
        <v>490</v>
      </c>
      <c r="V49" s="35" t="s">
        <v>489</v>
      </c>
      <c r="W49" s="35" t="s">
        <v>119</v>
      </c>
      <c r="X49" s="35" t="s">
        <v>491</v>
      </c>
      <c r="Y49" s="35" t="s">
        <v>492</v>
      </c>
      <c r="Z49" s="35" t="s">
        <v>119</v>
      </c>
      <c r="AA49" s="35" t="s">
        <v>491</v>
      </c>
      <c r="AB49" s="35" t="s">
        <v>490</v>
      </c>
      <c r="AC49" s="35" t="s">
        <v>58</v>
      </c>
      <c r="AD49" s="35" t="s">
        <v>492</v>
      </c>
      <c r="AE49" s="35" t="s">
        <v>119</v>
      </c>
      <c r="AF49" s="35" t="s">
        <v>119</v>
      </c>
      <c r="AG49" s="35" t="s">
        <v>490</v>
      </c>
      <c r="AH49" s="35" t="s">
        <v>407</v>
      </c>
      <c r="AI49" s="35" t="s">
        <v>406</v>
      </c>
      <c r="AJ49" s="35" t="s">
        <v>405</v>
      </c>
      <c r="AK49" s="35" t="s">
        <v>58</v>
      </c>
      <c r="AL49" s="35" t="s">
        <v>119</v>
      </c>
      <c r="AM49" s="35" t="s">
        <v>404</v>
      </c>
      <c r="AN49" s="35" t="s">
        <v>405</v>
      </c>
      <c r="AO49" s="35"/>
      <c r="AP49" s="222">
        <f t="shared" ref="AP49:AP54" si="34">COUNTIF(K49:AO49,"OFF")</f>
        <v>10</v>
      </c>
      <c r="AQ49" s="122">
        <f t="shared" ref="AQ49:AQ54" si="35">COUNTIF(K49:AO49,"PAID")</f>
        <v>0</v>
      </c>
      <c r="AR49" s="221">
        <f t="shared" ref="AR49:AR54" si="36">COUNTIF(K49:AO49,"PL")</f>
        <v>0</v>
      </c>
    </row>
    <row r="50" spans="1:44" ht="19.350000000000001" customHeight="1" x14ac:dyDescent="0.25">
      <c r="A50" s="11" t="s">
        <v>188</v>
      </c>
      <c r="B50" s="1" t="s">
        <v>416</v>
      </c>
      <c r="C50" s="2" t="s">
        <v>505</v>
      </c>
      <c r="D50" s="35"/>
      <c r="E50" s="35"/>
      <c r="F50" s="35"/>
      <c r="G50" s="35"/>
      <c r="H50" s="35"/>
      <c r="I50" s="35"/>
      <c r="J50" s="35"/>
      <c r="K50" s="35" t="s">
        <v>397</v>
      </c>
      <c r="L50" s="35" t="s">
        <v>397</v>
      </c>
      <c r="M50" s="192" t="s">
        <v>432</v>
      </c>
      <c r="N50" s="192" t="s">
        <v>432</v>
      </c>
      <c r="O50" s="192" t="s">
        <v>398</v>
      </c>
      <c r="P50" s="35" t="s">
        <v>431</v>
      </c>
      <c r="Q50" s="35" t="s">
        <v>431</v>
      </c>
      <c r="R50" s="35" t="s">
        <v>119</v>
      </c>
      <c r="S50" s="192" t="s">
        <v>398</v>
      </c>
      <c r="T50" s="192" t="s">
        <v>398</v>
      </c>
      <c r="U50" s="35" t="s">
        <v>492</v>
      </c>
      <c r="V50" s="35" t="s">
        <v>404</v>
      </c>
      <c r="W50" s="35" t="s">
        <v>119</v>
      </c>
      <c r="X50" s="35" t="s">
        <v>404</v>
      </c>
      <c r="Y50" s="35" t="s">
        <v>406</v>
      </c>
      <c r="Z50" s="35" t="s">
        <v>119</v>
      </c>
      <c r="AA50" s="35" t="s">
        <v>119</v>
      </c>
      <c r="AB50" s="35" t="s">
        <v>404</v>
      </c>
      <c r="AC50" s="35" t="s">
        <v>494</v>
      </c>
      <c r="AD50" s="35" t="s">
        <v>490</v>
      </c>
      <c r="AE50" s="35" t="s">
        <v>119</v>
      </c>
      <c r="AF50" s="35" t="s">
        <v>119</v>
      </c>
      <c r="AG50" s="35" t="s">
        <v>489</v>
      </c>
      <c r="AH50" s="35" t="s">
        <v>489</v>
      </c>
      <c r="AI50" s="35" t="s">
        <v>407</v>
      </c>
      <c r="AJ50" s="35" t="s">
        <v>491</v>
      </c>
      <c r="AK50" s="35" t="s">
        <v>119</v>
      </c>
      <c r="AL50" s="35" t="s">
        <v>119</v>
      </c>
      <c r="AM50" s="35" t="s">
        <v>493</v>
      </c>
      <c r="AN50" s="35" t="s">
        <v>405</v>
      </c>
      <c r="AO50" s="35"/>
      <c r="AP50" s="222">
        <f t="shared" si="34"/>
        <v>10</v>
      </c>
      <c r="AQ50" s="122">
        <f t="shared" si="35"/>
        <v>0</v>
      </c>
      <c r="AR50" s="221">
        <f t="shared" si="36"/>
        <v>0</v>
      </c>
    </row>
    <row r="51" spans="1:44" ht="19.350000000000001" customHeight="1" x14ac:dyDescent="0.25">
      <c r="A51" s="11" t="s">
        <v>188</v>
      </c>
      <c r="B51" s="1" t="s">
        <v>417</v>
      </c>
      <c r="C51" s="2" t="s">
        <v>437</v>
      </c>
      <c r="D51" s="35"/>
      <c r="E51" s="35"/>
      <c r="F51" s="35"/>
      <c r="G51" s="35"/>
      <c r="H51" s="35"/>
      <c r="I51" s="35"/>
      <c r="J51" s="35"/>
      <c r="K51" s="35" t="s">
        <v>397</v>
      </c>
      <c r="L51" s="35" t="s">
        <v>397</v>
      </c>
      <c r="M51" s="192" t="s">
        <v>432</v>
      </c>
      <c r="N51" s="192" t="s">
        <v>432</v>
      </c>
      <c r="O51" s="192" t="s">
        <v>398</v>
      </c>
      <c r="P51" s="35" t="s">
        <v>431</v>
      </c>
      <c r="Q51" s="35" t="s">
        <v>431</v>
      </c>
      <c r="R51" s="35" t="s">
        <v>119</v>
      </c>
      <c r="S51" s="192" t="s">
        <v>398</v>
      </c>
      <c r="T51" s="192" t="s">
        <v>398</v>
      </c>
      <c r="U51" s="35" t="s">
        <v>493</v>
      </c>
      <c r="V51" s="35" t="s">
        <v>406</v>
      </c>
      <c r="W51" s="35" t="s">
        <v>119</v>
      </c>
      <c r="X51" s="35" t="s">
        <v>406</v>
      </c>
      <c r="Y51" s="35" t="s">
        <v>407</v>
      </c>
      <c r="Z51" s="35" t="s">
        <v>119</v>
      </c>
      <c r="AA51" s="35" t="s">
        <v>119</v>
      </c>
      <c r="AB51" s="35" t="s">
        <v>490</v>
      </c>
      <c r="AC51" s="35" t="s">
        <v>494</v>
      </c>
      <c r="AD51" s="35" t="s">
        <v>491</v>
      </c>
      <c r="AE51" s="35" t="s">
        <v>119</v>
      </c>
      <c r="AF51" s="35" t="s">
        <v>119</v>
      </c>
      <c r="AG51" s="35" t="s">
        <v>489</v>
      </c>
      <c r="AH51" s="35" t="s">
        <v>404</v>
      </c>
      <c r="AI51" s="35" t="s">
        <v>405</v>
      </c>
      <c r="AJ51" s="35" t="s">
        <v>490</v>
      </c>
      <c r="AK51" s="35" t="s">
        <v>119</v>
      </c>
      <c r="AL51" s="35" t="s">
        <v>119</v>
      </c>
      <c r="AM51" s="35" t="s">
        <v>492</v>
      </c>
      <c r="AN51" s="35" t="s">
        <v>491</v>
      </c>
      <c r="AO51" s="35"/>
      <c r="AP51" s="222">
        <f t="shared" si="34"/>
        <v>10</v>
      </c>
      <c r="AQ51" s="122">
        <f t="shared" si="35"/>
        <v>0</v>
      </c>
      <c r="AR51" s="221">
        <f t="shared" si="36"/>
        <v>0</v>
      </c>
    </row>
    <row r="52" spans="1:44" ht="19.350000000000001" customHeight="1" x14ac:dyDescent="0.25">
      <c r="A52" s="11" t="s">
        <v>188</v>
      </c>
      <c r="B52" s="1" t="s">
        <v>462</v>
      </c>
      <c r="C52" s="2" t="s">
        <v>440</v>
      </c>
      <c r="D52" s="35"/>
      <c r="E52" s="35"/>
      <c r="F52" s="35"/>
      <c r="G52" s="35"/>
      <c r="H52" s="35"/>
      <c r="I52" s="35"/>
      <c r="J52" s="35"/>
      <c r="K52" s="35" t="s">
        <v>397</v>
      </c>
      <c r="L52" s="35" t="s">
        <v>397</v>
      </c>
      <c r="M52" s="192" t="s">
        <v>432</v>
      </c>
      <c r="N52" s="192" t="s">
        <v>432</v>
      </c>
      <c r="O52" s="192" t="s">
        <v>398</v>
      </c>
      <c r="P52" s="35" t="s">
        <v>431</v>
      </c>
      <c r="Q52" s="35" t="s">
        <v>431</v>
      </c>
      <c r="R52" s="35" t="s">
        <v>119</v>
      </c>
      <c r="S52" s="192" t="s">
        <v>398</v>
      </c>
      <c r="T52" s="192" t="s">
        <v>398</v>
      </c>
      <c r="U52" s="35" t="s">
        <v>491</v>
      </c>
      <c r="V52" s="35" t="s">
        <v>407</v>
      </c>
      <c r="W52" s="35" t="s">
        <v>119</v>
      </c>
      <c r="X52" s="35" t="s">
        <v>405</v>
      </c>
      <c r="Y52" s="35" t="s">
        <v>491</v>
      </c>
      <c r="Z52" s="35" t="s">
        <v>119</v>
      </c>
      <c r="AA52" s="35" t="s">
        <v>119</v>
      </c>
      <c r="AB52" s="152" t="s">
        <v>537</v>
      </c>
      <c r="AC52" s="35" t="s">
        <v>493</v>
      </c>
      <c r="AD52" s="35" t="s">
        <v>404</v>
      </c>
      <c r="AE52" s="35" t="s">
        <v>119</v>
      </c>
      <c r="AF52" s="35" t="s">
        <v>119</v>
      </c>
      <c r="AG52" s="35" t="s">
        <v>406</v>
      </c>
      <c r="AH52" s="35" t="s">
        <v>492</v>
      </c>
      <c r="AI52" s="35" t="s">
        <v>494</v>
      </c>
      <c r="AJ52" s="35" t="s">
        <v>493</v>
      </c>
      <c r="AK52" s="35" t="s">
        <v>119</v>
      </c>
      <c r="AL52" s="35" t="s">
        <v>119</v>
      </c>
      <c r="AM52" s="35" t="s">
        <v>489</v>
      </c>
      <c r="AN52" s="35" t="s">
        <v>490</v>
      </c>
      <c r="AO52" s="35"/>
      <c r="AP52" s="222">
        <f t="shared" si="34"/>
        <v>10</v>
      </c>
      <c r="AQ52" s="122">
        <f t="shared" si="35"/>
        <v>0</v>
      </c>
      <c r="AR52" s="221">
        <f t="shared" si="36"/>
        <v>0</v>
      </c>
    </row>
    <row r="53" spans="1:44" ht="19.350000000000001" customHeight="1" x14ac:dyDescent="0.25">
      <c r="A53" s="11" t="s">
        <v>188</v>
      </c>
      <c r="B53" s="1" t="s">
        <v>418</v>
      </c>
      <c r="C53" s="2" t="s">
        <v>506</v>
      </c>
      <c r="D53" s="35"/>
      <c r="E53" s="35"/>
      <c r="F53" s="35"/>
      <c r="G53" s="35"/>
      <c r="H53" s="35"/>
      <c r="I53" s="35"/>
      <c r="J53" s="35"/>
      <c r="K53" s="35" t="s">
        <v>397</v>
      </c>
      <c r="L53" s="35" t="s">
        <v>397</v>
      </c>
      <c r="M53" s="192" t="s">
        <v>432</v>
      </c>
      <c r="N53" s="192" t="s">
        <v>432</v>
      </c>
      <c r="O53" s="192" t="s">
        <v>398</v>
      </c>
      <c r="P53" s="35" t="s">
        <v>431</v>
      </c>
      <c r="Q53" s="35" t="s">
        <v>431</v>
      </c>
      <c r="R53" s="35" t="s">
        <v>119</v>
      </c>
      <c r="S53" s="192" t="s">
        <v>398</v>
      </c>
      <c r="T53" s="192" t="s">
        <v>398</v>
      </c>
      <c r="U53" s="35" t="s">
        <v>492</v>
      </c>
      <c r="V53" s="35" t="s">
        <v>404</v>
      </c>
      <c r="W53" s="35" t="s">
        <v>119</v>
      </c>
      <c r="X53" s="35" t="s">
        <v>492</v>
      </c>
      <c r="Y53" s="35" t="s">
        <v>404</v>
      </c>
      <c r="Z53" s="35" t="s">
        <v>406</v>
      </c>
      <c r="AA53" s="35" t="s">
        <v>119</v>
      </c>
      <c r="AB53" s="35" t="s">
        <v>119</v>
      </c>
      <c r="AC53" s="35" t="s">
        <v>405</v>
      </c>
      <c r="AD53" s="35" t="s">
        <v>489</v>
      </c>
      <c r="AE53" s="35" t="s">
        <v>119</v>
      </c>
      <c r="AF53" s="35" t="s">
        <v>119</v>
      </c>
      <c r="AG53" s="35" t="s">
        <v>406</v>
      </c>
      <c r="AH53" s="35" t="s">
        <v>491</v>
      </c>
      <c r="AI53" s="35" t="s">
        <v>491</v>
      </c>
      <c r="AJ53" s="35" t="s">
        <v>490</v>
      </c>
      <c r="AK53" s="35" t="s">
        <v>119</v>
      </c>
      <c r="AL53" s="35" t="s">
        <v>119</v>
      </c>
      <c r="AM53" s="35" t="s">
        <v>407</v>
      </c>
      <c r="AN53" s="35" t="s">
        <v>490</v>
      </c>
      <c r="AO53" s="35"/>
      <c r="AP53" s="222">
        <f t="shared" si="34"/>
        <v>10</v>
      </c>
      <c r="AQ53" s="122">
        <f t="shared" si="35"/>
        <v>0</v>
      </c>
      <c r="AR53" s="221">
        <f t="shared" si="36"/>
        <v>0</v>
      </c>
    </row>
    <row r="54" spans="1:44" ht="19.350000000000001" customHeight="1" x14ac:dyDescent="0.25">
      <c r="A54" s="11" t="s">
        <v>188</v>
      </c>
      <c r="B54" s="1" t="s">
        <v>419</v>
      </c>
      <c r="C54" s="2" t="s">
        <v>436</v>
      </c>
      <c r="D54" s="35"/>
      <c r="E54" s="35"/>
      <c r="F54" s="35"/>
      <c r="G54" s="35"/>
      <c r="H54" s="35"/>
      <c r="I54" s="35"/>
      <c r="J54" s="35"/>
      <c r="K54" s="35" t="s">
        <v>397</v>
      </c>
      <c r="L54" s="35" t="s">
        <v>397</v>
      </c>
      <c r="M54" s="192" t="s">
        <v>432</v>
      </c>
      <c r="N54" s="192" t="s">
        <v>432</v>
      </c>
      <c r="O54" s="192" t="s">
        <v>398</v>
      </c>
      <c r="P54" s="35" t="s">
        <v>431</v>
      </c>
      <c r="Q54" s="35" t="s">
        <v>431</v>
      </c>
      <c r="R54" s="35" t="s">
        <v>119</v>
      </c>
      <c r="S54" s="192" t="s">
        <v>398</v>
      </c>
      <c r="T54" s="192" t="s">
        <v>398</v>
      </c>
      <c r="U54" s="35" t="s">
        <v>490</v>
      </c>
      <c r="V54" s="35" t="s">
        <v>489</v>
      </c>
      <c r="W54" s="35" t="s">
        <v>119</v>
      </c>
      <c r="X54" s="35" t="s">
        <v>491</v>
      </c>
      <c r="Y54" s="35" t="s">
        <v>404</v>
      </c>
      <c r="Z54" s="35" t="s">
        <v>119</v>
      </c>
      <c r="AA54" s="35" t="s">
        <v>404</v>
      </c>
      <c r="AB54" s="35" t="s">
        <v>492</v>
      </c>
      <c r="AC54" s="35" t="s">
        <v>58</v>
      </c>
      <c r="AD54" s="35" t="s">
        <v>58</v>
      </c>
      <c r="AE54" s="35" t="s">
        <v>406</v>
      </c>
      <c r="AF54" s="35" t="s">
        <v>119</v>
      </c>
      <c r="AG54" s="35" t="s">
        <v>405</v>
      </c>
      <c r="AH54" s="35" t="s">
        <v>406</v>
      </c>
      <c r="AI54" s="35" t="s">
        <v>492</v>
      </c>
      <c r="AJ54" s="35" t="s">
        <v>493</v>
      </c>
      <c r="AK54" s="35" t="s">
        <v>119</v>
      </c>
      <c r="AL54" s="35" t="s">
        <v>119</v>
      </c>
      <c r="AM54" s="35" t="s">
        <v>407</v>
      </c>
      <c r="AN54" s="35" t="s">
        <v>489</v>
      </c>
      <c r="AO54" s="35"/>
      <c r="AP54" s="222">
        <f t="shared" si="34"/>
        <v>10</v>
      </c>
      <c r="AQ54" s="122">
        <f t="shared" si="35"/>
        <v>0</v>
      </c>
      <c r="AR54" s="221">
        <f t="shared" si="36"/>
        <v>0</v>
      </c>
    </row>
    <row r="55" spans="1:44" ht="19.350000000000001" customHeight="1" x14ac:dyDescent="0.25">
      <c r="A55" s="11" t="s">
        <v>188</v>
      </c>
      <c r="B55" s="1" t="s">
        <v>420</v>
      </c>
      <c r="C55" s="2" t="s">
        <v>438</v>
      </c>
      <c r="D55" s="35"/>
      <c r="E55" s="35"/>
      <c r="F55" s="35"/>
      <c r="G55" s="35"/>
      <c r="H55" s="35"/>
      <c r="I55" s="35"/>
      <c r="J55" s="35"/>
      <c r="K55" s="35" t="s">
        <v>397</v>
      </c>
      <c r="L55" s="35" t="s">
        <v>397</v>
      </c>
      <c r="M55" s="192" t="s">
        <v>432</v>
      </c>
      <c r="N55" s="192" t="s">
        <v>432</v>
      </c>
      <c r="O55" s="192" t="s">
        <v>398</v>
      </c>
      <c r="P55" s="35" t="s">
        <v>431</v>
      </c>
      <c r="Q55" s="35" t="s">
        <v>431</v>
      </c>
      <c r="R55" s="35" t="s">
        <v>119</v>
      </c>
      <c r="S55" s="192" t="s">
        <v>398</v>
      </c>
      <c r="T55" s="192" t="s">
        <v>398</v>
      </c>
      <c r="U55" s="35" t="s">
        <v>493</v>
      </c>
      <c r="V55" s="35" t="s">
        <v>406</v>
      </c>
      <c r="W55" s="35" t="s">
        <v>284</v>
      </c>
      <c r="X55" s="35" t="s">
        <v>404</v>
      </c>
      <c r="Y55" s="35" t="s">
        <v>492</v>
      </c>
      <c r="Z55" s="35" t="s">
        <v>119</v>
      </c>
      <c r="AA55" s="35" t="s">
        <v>119</v>
      </c>
      <c r="AB55" s="35" t="s">
        <v>404</v>
      </c>
      <c r="AC55" s="35" t="s">
        <v>493</v>
      </c>
      <c r="AD55" s="35" t="s">
        <v>405</v>
      </c>
      <c r="AE55" s="35" t="s">
        <v>119</v>
      </c>
      <c r="AF55" s="35" t="s">
        <v>119</v>
      </c>
      <c r="AG55" s="35" t="s">
        <v>405</v>
      </c>
      <c r="AH55" s="35" t="s">
        <v>491</v>
      </c>
      <c r="AI55" s="35" t="s">
        <v>490</v>
      </c>
      <c r="AJ55" s="35" t="s">
        <v>407</v>
      </c>
      <c r="AK55" s="35" t="s">
        <v>119</v>
      </c>
      <c r="AL55" s="35" t="s">
        <v>119</v>
      </c>
      <c r="AM55" s="35" t="s">
        <v>492</v>
      </c>
      <c r="AN55" s="35" t="s">
        <v>489</v>
      </c>
      <c r="AO55" s="35"/>
      <c r="AP55" s="222">
        <f t="shared" ref="AP55:AP56" si="37">COUNTIF(K55:AO55,"OFF")</f>
        <v>10</v>
      </c>
      <c r="AQ55" s="122">
        <f t="shared" ref="AQ55:AQ56" si="38">COUNTIF(K55:AO55,"PAID")</f>
        <v>0</v>
      </c>
      <c r="AR55" s="221">
        <f t="shared" ref="AR55:AR56" si="39">COUNTIF(K55:AO55,"PL")</f>
        <v>0</v>
      </c>
    </row>
    <row r="56" spans="1:44" ht="19.350000000000001" customHeight="1" x14ac:dyDescent="0.25">
      <c r="A56" s="11" t="s">
        <v>188</v>
      </c>
      <c r="B56" s="1" t="s">
        <v>554</v>
      </c>
      <c r="C56" s="2" t="s">
        <v>499</v>
      </c>
      <c r="D56" s="68"/>
      <c r="E56" s="68"/>
      <c r="F56" s="68"/>
      <c r="G56" s="68"/>
      <c r="H56" s="68"/>
      <c r="I56" s="68"/>
      <c r="J56" s="68"/>
      <c r="K56" s="68"/>
      <c r="L56" s="68"/>
      <c r="M56" s="211"/>
      <c r="N56" s="211"/>
      <c r="O56" s="68"/>
      <c r="P56" s="68"/>
      <c r="Q56" s="68"/>
      <c r="R56" s="68"/>
      <c r="S56" s="68"/>
      <c r="T56" s="68"/>
      <c r="U56" s="68"/>
      <c r="V56" s="68"/>
      <c r="W56" s="68"/>
      <c r="X56" s="68" t="s">
        <v>397</v>
      </c>
      <c r="Y56" s="68" t="s">
        <v>397</v>
      </c>
      <c r="Z56" s="211" t="s">
        <v>432</v>
      </c>
      <c r="AA56" s="211" t="s">
        <v>432</v>
      </c>
      <c r="AB56" s="68" t="s">
        <v>119</v>
      </c>
      <c r="AC56" s="68" t="s">
        <v>119</v>
      </c>
      <c r="AD56" s="211" t="s">
        <v>398</v>
      </c>
      <c r="AE56" s="211" t="s">
        <v>398</v>
      </c>
      <c r="AF56" s="211" t="s">
        <v>398</v>
      </c>
      <c r="AG56" s="68" t="s">
        <v>404</v>
      </c>
      <c r="AH56" s="68" t="s">
        <v>119</v>
      </c>
      <c r="AI56" s="68" t="s">
        <v>119</v>
      </c>
      <c r="AJ56" s="68" t="s">
        <v>119</v>
      </c>
      <c r="AK56" s="68" t="s">
        <v>492</v>
      </c>
      <c r="AL56" s="68" t="s">
        <v>407</v>
      </c>
      <c r="AM56" s="68" t="s">
        <v>405</v>
      </c>
      <c r="AN56" s="68" t="s">
        <v>492</v>
      </c>
      <c r="AO56" s="35"/>
      <c r="AP56" s="222">
        <f t="shared" si="37"/>
        <v>5</v>
      </c>
      <c r="AQ56" s="122">
        <f t="shared" si="38"/>
        <v>0</v>
      </c>
      <c r="AR56" s="221">
        <f t="shared" si="39"/>
        <v>0</v>
      </c>
    </row>
    <row r="57" spans="1:44" ht="19.350000000000001" customHeight="1" x14ac:dyDescent="0.25">
      <c r="A57" s="11" t="s">
        <v>188</v>
      </c>
      <c r="B57" s="1" t="s">
        <v>553</v>
      </c>
      <c r="C57" s="2" t="s">
        <v>500</v>
      </c>
      <c r="D57" s="35"/>
      <c r="E57" s="35"/>
      <c r="F57" s="35"/>
      <c r="G57" s="35"/>
      <c r="H57" s="35"/>
      <c r="I57" s="35"/>
      <c r="J57" s="35"/>
      <c r="K57" s="35"/>
      <c r="L57" s="35"/>
      <c r="M57" s="192"/>
      <c r="N57" s="192"/>
      <c r="O57" s="35"/>
      <c r="P57" s="35"/>
      <c r="Q57" s="35"/>
      <c r="R57" s="35"/>
      <c r="S57" s="35"/>
      <c r="T57" s="35"/>
      <c r="U57" s="35"/>
      <c r="V57" s="35"/>
      <c r="W57" s="35"/>
      <c r="X57" s="35" t="s">
        <v>397</v>
      </c>
      <c r="Y57" s="35" t="s">
        <v>397</v>
      </c>
      <c r="Z57" s="192" t="s">
        <v>432</v>
      </c>
      <c r="AA57" s="192" t="s">
        <v>432</v>
      </c>
      <c r="AB57" s="35" t="s">
        <v>119</v>
      </c>
      <c r="AC57" s="35" t="s">
        <v>119</v>
      </c>
      <c r="AD57" s="192" t="s">
        <v>398</v>
      </c>
      <c r="AE57" s="192" t="s">
        <v>398</v>
      </c>
      <c r="AF57" s="192" t="s">
        <v>398</v>
      </c>
      <c r="AG57" s="35" t="s">
        <v>404</v>
      </c>
      <c r="AH57" s="35" t="s">
        <v>119</v>
      </c>
      <c r="AI57" s="35" t="s">
        <v>119</v>
      </c>
      <c r="AJ57" s="35" t="s">
        <v>119</v>
      </c>
      <c r="AK57" s="35" t="s">
        <v>492</v>
      </c>
      <c r="AL57" s="35" t="s">
        <v>407</v>
      </c>
      <c r="AM57" s="35" t="s">
        <v>405</v>
      </c>
      <c r="AN57" s="35" t="s">
        <v>492</v>
      </c>
      <c r="AO57" s="35"/>
      <c r="AP57" s="76">
        <f t="shared" ref="AP57:AP59" si="40">COUNTIF(K57:AO57,"OFF")</f>
        <v>5</v>
      </c>
      <c r="AQ57" s="10">
        <f t="shared" ref="AQ57:AQ59" si="41">COUNTIF(K57:AO57,"PAID")</f>
        <v>0</v>
      </c>
      <c r="AR57" s="235">
        <f t="shared" ref="AR57:AR59" si="42">COUNTIF(K57:AO57,"PL")</f>
        <v>0</v>
      </c>
    </row>
    <row r="58" spans="1:44" ht="19.350000000000001" customHeight="1" x14ac:dyDescent="0.25">
      <c r="A58" s="11" t="s">
        <v>188</v>
      </c>
      <c r="B58" s="1" t="s">
        <v>552</v>
      </c>
      <c r="C58" s="2" t="s">
        <v>501</v>
      </c>
      <c r="D58" s="35"/>
      <c r="E58" s="35"/>
      <c r="F58" s="35"/>
      <c r="G58" s="35"/>
      <c r="H58" s="35"/>
      <c r="I58" s="35"/>
      <c r="J58" s="35"/>
      <c r="K58" s="35"/>
      <c r="L58" s="35"/>
      <c r="M58" s="192"/>
      <c r="N58" s="192"/>
      <c r="O58" s="35"/>
      <c r="P58" s="35"/>
      <c r="Q58" s="35"/>
      <c r="R58" s="35"/>
      <c r="S58" s="35"/>
      <c r="T58" s="35"/>
      <c r="U58" s="35"/>
      <c r="V58" s="35"/>
      <c r="W58" s="35"/>
      <c r="X58" s="35" t="s">
        <v>397</v>
      </c>
      <c r="Y58" s="35" t="s">
        <v>397</v>
      </c>
      <c r="Z58" s="192" t="s">
        <v>432</v>
      </c>
      <c r="AA58" s="192" t="s">
        <v>432</v>
      </c>
      <c r="AB58" s="35" t="s">
        <v>119</v>
      </c>
      <c r="AC58" s="35" t="s">
        <v>119</v>
      </c>
      <c r="AD58" s="192" t="s">
        <v>398</v>
      </c>
      <c r="AE58" s="192" t="s">
        <v>398</v>
      </c>
      <c r="AF58" s="192" t="s">
        <v>398</v>
      </c>
      <c r="AG58" s="35" t="s">
        <v>491</v>
      </c>
      <c r="AH58" s="35" t="s">
        <v>119</v>
      </c>
      <c r="AI58" s="35" t="s">
        <v>119</v>
      </c>
      <c r="AJ58" s="35" t="s">
        <v>119</v>
      </c>
      <c r="AK58" s="35" t="s">
        <v>406</v>
      </c>
      <c r="AL58" s="35" t="s">
        <v>406</v>
      </c>
      <c r="AM58" s="35" t="s">
        <v>406</v>
      </c>
      <c r="AN58" s="35" t="s">
        <v>406</v>
      </c>
      <c r="AO58" s="35"/>
      <c r="AP58" s="76">
        <f t="shared" si="40"/>
        <v>5</v>
      </c>
      <c r="AQ58" s="10">
        <f t="shared" si="41"/>
        <v>0</v>
      </c>
      <c r="AR58" s="235">
        <f t="shared" si="42"/>
        <v>0</v>
      </c>
    </row>
    <row r="59" spans="1:44" ht="19.350000000000001" customHeight="1" thickBot="1" x14ac:dyDescent="0.3">
      <c r="A59" s="11" t="s">
        <v>188</v>
      </c>
      <c r="B59" s="4" t="s">
        <v>551</v>
      </c>
      <c r="C59" s="5" t="s">
        <v>502</v>
      </c>
      <c r="D59" s="44"/>
      <c r="E59" s="44"/>
      <c r="F59" s="44"/>
      <c r="G59" s="44"/>
      <c r="H59" s="44"/>
      <c r="I59" s="44"/>
      <c r="J59" s="44"/>
      <c r="K59" s="44"/>
      <c r="L59" s="44"/>
      <c r="M59" s="214"/>
      <c r="N59" s="214"/>
      <c r="O59" s="44"/>
      <c r="P59" s="44"/>
      <c r="Q59" s="44"/>
      <c r="R59" s="44"/>
      <c r="S59" s="44"/>
      <c r="T59" s="44"/>
      <c r="U59" s="44"/>
      <c r="V59" s="44"/>
      <c r="W59" s="44"/>
      <c r="X59" s="44" t="s">
        <v>397</v>
      </c>
      <c r="Y59" s="44" t="s">
        <v>397</v>
      </c>
      <c r="Z59" s="214" t="s">
        <v>432</v>
      </c>
      <c r="AA59" s="214" t="s">
        <v>432</v>
      </c>
      <c r="AB59" s="44" t="s">
        <v>119</v>
      </c>
      <c r="AC59" s="44" t="s">
        <v>119</v>
      </c>
      <c r="AD59" s="214" t="s">
        <v>398</v>
      </c>
      <c r="AE59" s="214" t="s">
        <v>398</v>
      </c>
      <c r="AF59" s="214" t="s">
        <v>398</v>
      </c>
      <c r="AG59" s="44" t="s">
        <v>491</v>
      </c>
      <c r="AH59" s="44" t="s">
        <v>119</v>
      </c>
      <c r="AI59" s="44" t="s">
        <v>119</v>
      </c>
      <c r="AJ59" s="44" t="s">
        <v>119</v>
      </c>
      <c r="AK59" s="44" t="s">
        <v>405</v>
      </c>
      <c r="AL59" s="44" t="s">
        <v>491</v>
      </c>
      <c r="AM59" s="44" t="s">
        <v>404</v>
      </c>
      <c r="AN59" s="44" t="s">
        <v>491</v>
      </c>
      <c r="AO59" s="44"/>
      <c r="AP59" s="236">
        <f t="shared" si="40"/>
        <v>5</v>
      </c>
      <c r="AQ59" s="237">
        <f t="shared" si="41"/>
        <v>0</v>
      </c>
      <c r="AR59" s="238">
        <f t="shared" si="42"/>
        <v>0</v>
      </c>
    </row>
    <row r="60" spans="1:44" ht="19.5" hidden="1" customHeight="1" outlineLevel="1" x14ac:dyDescent="0.25">
      <c r="B60" s="193" t="s">
        <v>358</v>
      </c>
      <c r="C60" s="8">
        <v>3</v>
      </c>
      <c r="D60" s="35"/>
      <c r="E60" s="35"/>
      <c r="F60" s="35"/>
      <c r="G60" s="35"/>
      <c r="H60" s="35"/>
      <c r="I60" s="35"/>
      <c r="J60" s="35"/>
      <c r="K60" s="194">
        <f t="shared" ref="K60:AL60" si="43">COUNTIF(K6:K26,"6"&amp;"*")+COUNTIF(K6:K26,"6")-COUNTIF(K6:K26,"6T")</f>
        <v>1</v>
      </c>
      <c r="L60" s="194">
        <f t="shared" si="43"/>
        <v>1</v>
      </c>
      <c r="M60" s="194">
        <f t="shared" si="43"/>
        <v>0</v>
      </c>
      <c r="N60" s="194">
        <f t="shared" si="43"/>
        <v>0</v>
      </c>
      <c r="O60" s="194">
        <f t="shared" si="43"/>
        <v>1</v>
      </c>
      <c r="P60" s="194">
        <f t="shared" si="43"/>
        <v>1</v>
      </c>
      <c r="Q60" s="194">
        <f t="shared" si="43"/>
        <v>1</v>
      </c>
      <c r="R60" s="194">
        <f t="shared" si="43"/>
        <v>1</v>
      </c>
      <c r="S60" s="194">
        <f t="shared" si="43"/>
        <v>1</v>
      </c>
      <c r="T60" s="194">
        <f t="shared" si="43"/>
        <v>1</v>
      </c>
      <c r="U60" s="194">
        <f t="shared" si="43"/>
        <v>1</v>
      </c>
      <c r="V60" s="194">
        <f t="shared" si="43"/>
        <v>1</v>
      </c>
      <c r="W60" s="194">
        <f t="shared" si="43"/>
        <v>1</v>
      </c>
      <c r="X60" s="194">
        <f t="shared" si="43"/>
        <v>1</v>
      </c>
      <c r="Y60" s="194">
        <f t="shared" si="43"/>
        <v>1</v>
      </c>
      <c r="Z60" s="194">
        <f t="shared" si="43"/>
        <v>1</v>
      </c>
      <c r="AA60" s="194">
        <f t="shared" si="43"/>
        <v>1</v>
      </c>
      <c r="AB60" s="194">
        <f t="shared" si="43"/>
        <v>1</v>
      </c>
      <c r="AC60" s="194">
        <f t="shared" si="43"/>
        <v>1</v>
      </c>
      <c r="AD60" s="194">
        <f t="shared" si="43"/>
        <v>1</v>
      </c>
      <c r="AE60" s="194">
        <f t="shared" si="43"/>
        <v>1</v>
      </c>
      <c r="AF60" s="194">
        <f t="shared" si="43"/>
        <v>1</v>
      </c>
      <c r="AG60" s="194">
        <f t="shared" si="43"/>
        <v>1</v>
      </c>
      <c r="AH60" s="194">
        <f t="shared" si="43"/>
        <v>1</v>
      </c>
      <c r="AI60" s="194">
        <f t="shared" si="43"/>
        <v>1</v>
      </c>
      <c r="AJ60" s="194">
        <f t="shared" si="43"/>
        <v>1</v>
      </c>
      <c r="AK60" s="194">
        <f t="shared" si="43"/>
        <v>1</v>
      </c>
      <c r="AL60" s="194">
        <f t="shared" si="43"/>
        <v>1</v>
      </c>
      <c r="AM60" s="194">
        <f>COUNTIF(AM5:AM25,"6"&amp;"*")+COUNTIF(AM5:AM25,"6")-COUNTIF(AM5:AM25,"6T")</f>
        <v>1</v>
      </c>
      <c r="AN60" s="194">
        <f>COUNTIF(AN5:AN25,"6"&amp;"*")+COUNTIF(AN5:AN25,"6")-COUNTIF(AN5:AN25,"6T")</f>
        <v>1</v>
      </c>
      <c r="AO60" s="194">
        <f>COUNTIF(AO5:AO25,"6"&amp;"*")+COUNTIF(AO5:AO25,"6")-COUNTIF(AO5:AO25,"6T")</f>
        <v>0</v>
      </c>
    </row>
    <row r="61" spans="1:44" ht="19.5" hidden="1" customHeight="1" outlineLevel="1" x14ac:dyDescent="0.25">
      <c r="B61" s="193" t="s">
        <v>358</v>
      </c>
      <c r="C61" s="8">
        <v>99</v>
      </c>
      <c r="D61" s="35"/>
      <c r="E61" s="35"/>
      <c r="F61" s="35"/>
      <c r="G61" s="35"/>
      <c r="H61" s="35"/>
      <c r="I61" s="35"/>
      <c r="J61" s="35"/>
      <c r="K61" s="194">
        <f t="shared" ref="K61:AL61" si="44">COUNTIF(K30:K45,"6"&amp;"*")+COUNTIF(K30:K45,"6")-COUNTIF(K30:K45,"6T")</f>
        <v>2</v>
      </c>
      <c r="L61" s="194">
        <f t="shared" si="44"/>
        <v>2</v>
      </c>
      <c r="M61" s="194">
        <f t="shared" si="44"/>
        <v>2</v>
      </c>
      <c r="N61" s="194">
        <f t="shared" si="44"/>
        <v>2</v>
      </c>
      <c r="O61" s="194">
        <f t="shared" si="44"/>
        <v>2</v>
      </c>
      <c r="P61" s="194">
        <f t="shared" si="44"/>
        <v>2</v>
      </c>
      <c r="Q61" s="194">
        <f t="shared" si="44"/>
        <v>2</v>
      </c>
      <c r="R61" s="194">
        <f t="shared" si="44"/>
        <v>2</v>
      </c>
      <c r="S61" s="194">
        <f t="shared" si="44"/>
        <v>2</v>
      </c>
      <c r="T61" s="194">
        <f t="shared" si="44"/>
        <v>2</v>
      </c>
      <c r="U61" s="194">
        <f t="shared" si="44"/>
        <v>2</v>
      </c>
      <c r="V61" s="194">
        <f t="shared" si="44"/>
        <v>3</v>
      </c>
      <c r="W61" s="194">
        <f t="shared" si="44"/>
        <v>3</v>
      </c>
      <c r="X61" s="194">
        <f t="shared" si="44"/>
        <v>3</v>
      </c>
      <c r="Y61" s="194">
        <f t="shared" si="44"/>
        <v>3</v>
      </c>
      <c r="Z61" s="194">
        <f t="shared" si="44"/>
        <v>3</v>
      </c>
      <c r="AA61" s="194">
        <f t="shared" si="44"/>
        <v>3</v>
      </c>
      <c r="AB61" s="194">
        <f t="shared" si="44"/>
        <v>3</v>
      </c>
      <c r="AC61" s="194">
        <f t="shared" si="44"/>
        <v>3</v>
      </c>
      <c r="AD61" s="194">
        <f t="shared" si="44"/>
        <v>3</v>
      </c>
      <c r="AE61" s="194">
        <f t="shared" si="44"/>
        <v>3</v>
      </c>
      <c r="AF61" s="194">
        <f t="shared" si="44"/>
        <v>3</v>
      </c>
      <c r="AG61" s="194">
        <f t="shared" si="44"/>
        <v>3</v>
      </c>
      <c r="AH61" s="194">
        <f t="shared" si="44"/>
        <v>3</v>
      </c>
      <c r="AI61" s="194">
        <f t="shared" si="44"/>
        <v>3</v>
      </c>
      <c r="AJ61" s="194">
        <f t="shared" si="44"/>
        <v>3</v>
      </c>
      <c r="AK61" s="194">
        <f t="shared" si="44"/>
        <v>3</v>
      </c>
      <c r="AL61" s="194">
        <f t="shared" si="44"/>
        <v>3</v>
      </c>
      <c r="AM61" s="194">
        <f>COUNTIF(AM29:AM44,"6"&amp;"*")+COUNTIF(AM29:AM44,"6")-COUNTIF(AM29:AM44,"6T")</f>
        <v>3</v>
      </c>
      <c r="AN61" s="194">
        <f>COUNTIF(AN29:AN44,"6"&amp;"*")+COUNTIF(AN29:AN44,"6")-COUNTIF(AN29:AN44,"6T")</f>
        <v>3</v>
      </c>
      <c r="AO61" s="194">
        <f>COUNTIF(AO29:AO44,"6"&amp;"*")+COUNTIF(AO29:AO44,"6")-COUNTIF(AO29:AO44,"6T")</f>
        <v>0</v>
      </c>
    </row>
    <row r="62" spans="1:44" ht="19.5" hidden="1" customHeight="1" outlineLevel="1" x14ac:dyDescent="0.25">
      <c r="B62" s="193"/>
      <c r="C62" s="8" t="s">
        <v>94</v>
      </c>
      <c r="D62" s="35"/>
      <c r="E62" s="35"/>
      <c r="F62" s="35"/>
      <c r="G62" s="35"/>
      <c r="H62" s="35"/>
      <c r="I62" s="35"/>
      <c r="J62" s="35"/>
      <c r="K62" s="194">
        <f t="shared" ref="K62:AO62" si="45">SUM(K60:K61)</f>
        <v>3</v>
      </c>
      <c r="L62" s="194">
        <f t="shared" si="45"/>
        <v>3</v>
      </c>
      <c r="M62" s="194">
        <f t="shared" si="45"/>
        <v>2</v>
      </c>
      <c r="N62" s="194">
        <f t="shared" si="45"/>
        <v>2</v>
      </c>
      <c r="O62" s="194">
        <f t="shared" si="45"/>
        <v>3</v>
      </c>
      <c r="P62" s="194">
        <f t="shared" si="45"/>
        <v>3</v>
      </c>
      <c r="Q62" s="194">
        <f t="shared" si="45"/>
        <v>3</v>
      </c>
      <c r="R62" s="194">
        <f t="shared" si="45"/>
        <v>3</v>
      </c>
      <c r="S62" s="194">
        <f t="shared" si="45"/>
        <v>3</v>
      </c>
      <c r="T62" s="194">
        <f t="shared" si="45"/>
        <v>3</v>
      </c>
      <c r="U62" s="194">
        <f t="shared" si="45"/>
        <v>3</v>
      </c>
      <c r="V62" s="194">
        <f t="shared" si="45"/>
        <v>4</v>
      </c>
      <c r="W62" s="194">
        <f t="shared" si="45"/>
        <v>4</v>
      </c>
      <c r="X62" s="194">
        <f t="shared" si="45"/>
        <v>4</v>
      </c>
      <c r="Y62" s="194">
        <f t="shared" si="45"/>
        <v>4</v>
      </c>
      <c r="Z62" s="194">
        <f t="shared" si="45"/>
        <v>4</v>
      </c>
      <c r="AA62" s="194">
        <f t="shared" si="45"/>
        <v>4</v>
      </c>
      <c r="AB62" s="194">
        <f t="shared" si="45"/>
        <v>4</v>
      </c>
      <c r="AC62" s="194">
        <f t="shared" si="45"/>
        <v>4</v>
      </c>
      <c r="AD62" s="194">
        <f t="shared" si="45"/>
        <v>4</v>
      </c>
      <c r="AE62" s="194">
        <f t="shared" si="45"/>
        <v>4</v>
      </c>
      <c r="AF62" s="194">
        <f t="shared" si="45"/>
        <v>4</v>
      </c>
      <c r="AG62" s="194">
        <f t="shared" si="45"/>
        <v>4</v>
      </c>
      <c r="AH62" s="194">
        <f t="shared" si="45"/>
        <v>4</v>
      </c>
      <c r="AI62" s="194">
        <f t="shared" si="45"/>
        <v>4</v>
      </c>
      <c r="AJ62" s="194">
        <f t="shared" si="45"/>
        <v>4</v>
      </c>
      <c r="AK62" s="194">
        <f t="shared" si="45"/>
        <v>4</v>
      </c>
      <c r="AL62" s="194">
        <f t="shared" si="45"/>
        <v>4</v>
      </c>
      <c r="AM62" s="194">
        <f t="shared" si="45"/>
        <v>4</v>
      </c>
      <c r="AN62" s="194">
        <f t="shared" si="45"/>
        <v>4</v>
      </c>
      <c r="AO62" s="194">
        <f t="shared" si="45"/>
        <v>0</v>
      </c>
    </row>
    <row r="63" spans="1:44" hidden="1" outlineLevel="1" x14ac:dyDescent="0.25">
      <c r="B63" s="8" t="s">
        <v>67</v>
      </c>
      <c r="C63" s="8">
        <v>3</v>
      </c>
      <c r="D63" s="8">
        <f>COUNTIF(D6:D26,"8"&amp;"*")+COUNTIF(D6:D26,"8")</f>
        <v>0</v>
      </c>
      <c r="E63" s="8">
        <f>COUNTIF(E6:E26,"8"&amp;"*")+COUNTIF(E6:E26,"8")</f>
        <v>1</v>
      </c>
      <c r="F63" s="8">
        <f>COUNTIF(F6:F26,"8"&amp;"*")+COUNTIF(F6:F26,"8")</f>
        <v>1</v>
      </c>
      <c r="G63" s="8">
        <f>COUNTIF(G6:G26,"8"&amp;"*")+COUNTIF(G6:G26,"8")</f>
        <v>1</v>
      </c>
      <c r="H63" s="8">
        <f>COUNTIF(H6:H26,"8"&amp;"*")+COUNTIF(H6:H26,"8")</f>
        <v>1</v>
      </c>
      <c r="K63" s="8">
        <f t="shared" ref="K63:AO63" si="46">COUNTIF(K6:K26,"8"&amp;"*")+COUNTIF(K6:K26,"8")-COUNTIF(K6:K26,"8T")</f>
        <v>2</v>
      </c>
      <c r="L63" s="8">
        <f t="shared" si="46"/>
        <v>2</v>
      </c>
      <c r="M63" s="8">
        <f t="shared" si="46"/>
        <v>2</v>
      </c>
      <c r="N63" s="8">
        <f t="shared" si="46"/>
        <v>2</v>
      </c>
      <c r="O63" s="8">
        <f t="shared" si="46"/>
        <v>2</v>
      </c>
      <c r="P63" s="8">
        <f t="shared" si="46"/>
        <v>2</v>
      </c>
      <c r="Q63" s="8">
        <f t="shared" si="46"/>
        <v>2</v>
      </c>
      <c r="R63" s="8">
        <f t="shared" si="46"/>
        <v>2</v>
      </c>
      <c r="S63" s="8">
        <f t="shared" si="46"/>
        <v>2</v>
      </c>
      <c r="T63" s="8">
        <f t="shared" si="46"/>
        <v>2</v>
      </c>
      <c r="U63" s="8">
        <f t="shared" si="46"/>
        <v>2</v>
      </c>
      <c r="V63" s="8">
        <f t="shared" si="46"/>
        <v>2</v>
      </c>
      <c r="W63" s="8">
        <f t="shared" si="46"/>
        <v>2</v>
      </c>
      <c r="X63" s="8">
        <f t="shared" si="46"/>
        <v>2</v>
      </c>
      <c r="Y63" s="8">
        <f t="shared" si="46"/>
        <v>2</v>
      </c>
      <c r="Z63" s="8">
        <f t="shared" si="46"/>
        <v>2</v>
      </c>
      <c r="AA63" s="8">
        <f t="shared" si="46"/>
        <v>2</v>
      </c>
      <c r="AB63" s="8">
        <f t="shared" si="46"/>
        <v>2</v>
      </c>
      <c r="AC63" s="8">
        <f t="shared" si="46"/>
        <v>2</v>
      </c>
      <c r="AD63" s="8">
        <f t="shared" si="46"/>
        <v>2</v>
      </c>
      <c r="AE63" s="8">
        <f t="shared" si="46"/>
        <v>2</v>
      </c>
      <c r="AF63" s="8">
        <f t="shared" si="46"/>
        <v>2</v>
      </c>
      <c r="AG63" s="8">
        <f t="shared" si="46"/>
        <v>2</v>
      </c>
      <c r="AH63" s="8">
        <f t="shared" si="46"/>
        <v>2</v>
      </c>
      <c r="AI63" s="8">
        <f t="shared" si="46"/>
        <v>2</v>
      </c>
      <c r="AJ63" s="8">
        <f t="shared" si="46"/>
        <v>2</v>
      </c>
      <c r="AK63" s="8">
        <f t="shared" si="46"/>
        <v>2</v>
      </c>
      <c r="AL63" s="8">
        <f t="shared" si="46"/>
        <v>2</v>
      </c>
      <c r="AM63" s="8">
        <f t="shared" si="46"/>
        <v>2</v>
      </c>
      <c r="AN63" s="8">
        <f t="shared" si="46"/>
        <v>2</v>
      </c>
      <c r="AO63" s="8">
        <f t="shared" si="46"/>
        <v>0</v>
      </c>
    </row>
    <row r="64" spans="1:44" hidden="1" outlineLevel="1" x14ac:dyDescent="0.25">
      <c r="B64" s="8" t="s">
        <v>67</v>
      </c>
      <c r="C64" s="8">
        <v>99</v>
      </c>
      <c r="D64" s="8">
        <f>COUNTIF(D30:D45,"8"&amp;"*")+COUNTIF(D30:D45,"8")</f>
        <v>3</v>
      </c>
      <c r="E64" s="8">
        <f>COUNTIF(E30:E45,"8"&amp;"*")+COUNTIF(E30:E45,"8")</f>
        <v>3</v>
      </c>
      <c r="F64" s="8">
        <f>COUNTIF(F30:F45,"8"&amp;"*")+COUNTIF(F30:F45,"8")</f>
        <v>3</v>
      </c>
      <c r="G64" s="8">
        <f>COUNTIF(G30:G45,"8"&amp;"*")+COUNTIF(G30:G45,"8")</f>
        <v>3</v>
      </c>
      <c r="H64" s="8">
        <f>COUNTIF(H30:H45,"8"&amp;"*")+COUNTIF(H30:H45,"8")</f>
        <v>3</v>
      </c>
      <c r="K64" s="8">
        <f t="shared" ref="K64:AO64" si="47">COUNTIF(K30:K45,"8"&amp;"*")+COUNTIF(K30:K45,"8")-COUNTIF(K30:K45,"8T")</f>
        <v>2</v>
      </c>
      <c r="L64" s="8">
        <f t="shared" si="47"/>
        <v>2</v>
      </c>
      <c r="M64" s="8">
        <f t="shared" si="47"/>
        <v>2</v>
      </c>
      <c r="N64" s="8">
        <f t="shared" si="47"/>
        <v>2</v>
      </c>
      <c r="O64" s="8">
        <f t="shared" si="47"/>
        <v>2</v>
      </c>
      <c r="P64" s="8">
        <f t="shared" si="47"/>
        <v>2</v>
      </c>
      <c r="Q64" s="8">
        <f t="shared" si="47"/>
        <v>2</v>
      </c>
      <c r="R64" s="8">
        <f t="shared" si="47"/>
        <v>2</v>
      </c>
      <c r="S64" s="8">
        <f t="shared" si="47"/>
        <v>2</v>
      </c>
      <c r="T64" s="8">
        <f t="shared" si="47"/>
        <v>2</v>
      </c>
      <c r="U64" s="8">
        <f t="shared" si="47"/>
        <v>2</v>
      </c>
      <c r="V64" s="8">
        <f t="shared" si="47"/>
        <v>1</v>
      </c>
      <c r="W64" s="8">
        <f t="shared" si="47"/>
        <v>1</v>
      </c>
      <c r="X64" s="8">
        <f t="shared" si="47"/>
        <v>1</v>
      </c>
      <c r="Y64" s="8">
        <f t="shared" si="47"/>
        <v>1</v>
      </c>
      <c r="Z64" s="8">
        <f t="shared" si="47"/>
        <v>1</v>
      </c>
      <c r="AA64" s="8">
        <f t="shared" si="47"/>
        <v>1</v>
      </c>
      <c r="AB64" s="8">
        <f t="shared" si="47"/>
        <v>1</v>
      </c>
      <c r="AC64" s="8">
        <f t="shared" si="47"/>
        <v>1</v>
      </c>
      <c r="AD64" s="8">
        <f t="shared" si="47"/>
        <v>1</v>
      </c>
      <c r="AE64" s="8">
        <f t="shared" si="47"/>
        <v>1</v>
      </c>
      <c r="AF64" s="8">
        <f t="shared" si="47"/>
        <v>1</v>
      </c>
      <c r="AG64" s="8">
        <f t="shared" si="47"/>
        <v>1</v>
      </c>
      <c r="AH64" s="8">
        <f t="shared" si="47"/>
        <v>1</v>
      </c>
      <c r="AI64" s="8">
        <f t="shared" si="47"/>
        <v>1</v>
      </c>
      <c r="AJ64" s="8">
        <f t="shared" si="47"/>
        <v>1</v>
      </c>
      <c r="AK64" s="8">
        <f t="shared" si="47"/>
        <v>1</v>
      </c>
      <c r="AL64" s="8">
        <f t="shared" si="47"/>
        <v>1</v>
      </c>
      <c r="AM64" s="8">
        <f t="shared" si="47"/>
        <v>1</v>
      </c>
      <c r="AN64" s="8">
        <f t="shared" si="47"/>
        <v>1</v>
      </c>
      <c r="AO64" s="8">
        <f t="shared" si="47"/>
        <v>0</v>
      </c>
    </row>
    <row r="65" spans="2:92" hidden="1" outlineLevel="1" x14ac:dyDescent="0.25">
      <c r="B65" s="8" t="s">
        <v>67</v>
      </c>
      <c r="C65" s="8" t="s">
        <v>94</v>
      </c>
      <c r="D65" s="8">
        <f>SUM(D63:D64)</f>
        <v>3</v>
      </c>
      <c r="E65" s="8">
        <f t="shared" ref="E65:H65" si="48">SUM(E63:E64)</f>
        <v>4</v>
      </c>
      <c r="F65" s="8">
        <f t="shared" si="48"/>
        <v>4</v>
      </c>
      <c r="G65" s="8">
        <f t="shared" si="48"/>
        <v>4</v>
      </c>
      <c r="H65" s="8">
        <f t="shared" si="48"/>
        <v>4</v>
      </c>
      <c r="K65" s="8">
        <f>SUM(K63:K64)</f>
        <v>4</v>
      </c>
      <c r="L65" s="8">
        <f t="shared" ref="L65:AO65" si="49">SUM(L63:L64)</f>
        <v>4</v>
      </c>
      <c r="M65" s="8">
        <f t="shared" si="49"/>
        <v>4</v>
      </c>
      <c r="N65" s="8">
        <f t="shared" si="49"/>
        <v>4</v>
      </c>
      <c r="O65" s="8">
        <f t="shared" si="49"/>
        <v>4</v>
      </c>
      <c r="P65" s="8">
        <f t="shared" si="49"/>
        <v>4</v>
      </c>
      <c r="Q65" s="8">
        <f t="shared" si="49"/>
        <v>4</v>
      </c>
      <c r="R65" s="8">
        <f t="shared" si="49"/>
        <v>4</v>
      </c>
      <c r="S65" s="8">
        <f t="shared" si="49"/>
        <v>4</v>
      </c>
      <c r="T65" s="8">
        <f t="shared" si="49"/>
        <v>4</v>
      </c>
      <c r="U65" s="8">
        <f t="shared" si="49"/>
        <v>4</v>
      </c>
      <c r="V65" s="8">
        <f t="shared" si="49"/>
        <v>3</v>
      </c>
      <c r="W65" s="8">
        <f t="shared" si="49"/>
        <v>3</v>
      </c>
      <c r="X65" s="8">
        <f>SUM(X63:X64)</f>
        <v>3</v>
      </c>
      <c r="Y65" s="8">
        <f t="shared" si="49"/>
        <v>3</v>
      </c>
      <c r="Z65" s="8">
        <f t="shared" si="49"/>
        <v>3</v>
      </c>
      <c r="AA65" s="8">
        <f t="shared" si="49"/>
        <v>3</v>
      </c>
      <c r="AB65" s="8">
        <f t="shared" si="49"/>
        <v>3</v>
      </c>
      <c r="AC65" s="8">
        <f t="shared" si="49"/>
        <v>3</v>
      </c>
      <c r="AD65" s="8">
        <f t="shared" si="49"/>
        <v>3</v>
      </c>
      <c r="AE65" s="8">
        <f t="shared" si="49"/>
        <v>3</v>
      </c>
      <c r="AF65" s="8">
        <f t="shared" si="49"/>
        <v>3</v>
      </c>
      <c r="AG65" s="8">
        <f t="shared" si="49"/>
        <v>3</v>
      </c>
      <c r="AH65" s="8">
        <f t="shared" si="49"/>
        <v>3</v>
      </c>
      <c r="AI65" s="8">
        <f t="shared" si="49"/>
        <v>3</v>
      </c>
      <c r="AJ65" s="8">
        <f t="shared" si="49"/>
        <v>3</v>
      </c>
      <c r="AK65" s="8">
        <f t="shared" si="49"/>
        <v>3</v>
      </c>
      <c r="AL65" s="8">
        <f t="shared" si="49"/>
        <v>3</v>
      </c>
      <c r="AM65" s="8">
        <f t="shared" si="49"/>
        <v>3</v>
      </c>
      <c r="AN65" s="8">
        <f t="shared" si="49"/>
        <v>3</v>
      </c>
      <c r="AO65" s="8">
        <f t="shared" si="49"/>
        <v>0</v>
      </c>
    </row>
    <row r="66" spans="2:92" hidden="1" outlineLevel="1" x14ac:dyDescent="0.25">
      <c r="B66" s="8" t="s">
        <v>68</v>
      </c>
      <c r="C66" s="8">
        <v>3</v>
      </c>
      <c r="D66" s="8">
        <f>COUNTIF(D6:D26,"13"&amp;"*")+COUNTIF(D6:D26,"13")</f>
        <v>7</v>
      </c>
      <c r="E66" s="8">
        <f>COUNTIF(E6:E26,"13"&amp;"*")+COUNTIF(E6:E26,"13")</f>
        <v>7</v>
      </c>
      <c r="F66" s="8">
        <f>COUNTIF(F6:F26,"13"&amp;"*")+COUNTIF(F6:F26,"13")</f>
        <v>9</v>
      </c>
      <c r="G66" s="8">
        <f>COUNTIF(G6:G26,"13"&amp;"*")+COUNTIF(G6:G26,"13")</f>
        <v>10</v>
      </c>
      <c r="H66" s="8">
        <f>COUNTIF(H6:H26,"13"&amp;"*")+COUNTIF(H6:H26,"13")</f>
        <v>8</v>
      </c>
      <c r="K66" s="8">
        <f t="shared" ref="K66:AO66" si="50">COUNTIF(K6:K26,"13"&amp;"*")+COUNTIF(K6:K26,"13")-COUNTIF(K6:K26,"13T")</f>
        <v>8</v>
      </c>
      <c r="L66" s="8">
        <f t="shared" si="50"/>
        <v>8</v>
      </c>
      <c r="M66" s="8">
        <f t="shared" si="50"/>
        <v>8</v>
      </c>
      <c r="N66" s="8">
        <f t="shared" si="50"/>
        <v>6</v>
      </c>
      <c r="O66" s="8">
        <f t="shared" si="50"/>
        <v>9</v>
      </c>
      <c r="P66" s="8">
        <f t="shared" si="50"/>
        <v>10</v>
      </c>
      <c r="Q66" s="8">
        <f t="shared" si="50"/>
        <v>10</v>
      </c>
      <c r="R66" s="8">
        <f t="shared" si="50"/>
        <v>7</v>
      </c>
      <c r="S66" s="8">
        <f t="shared" si="50"/>
        <v>6</v>
      </c>
      <c r="T66" s="8">
        <f t="shared" si="50"/>
        <v>7</v>
      </c>
      <c r="U66" s="8">
        <f t="shared" si="50"/>
        <v>6</v>
      </c>
      <c r="V66" s="8">
        <f t="shared" si="50"/>
        <v>9</v>
      </c>
      <c r="W66" s="8">
        <f t="shared" si="50"/>
        <v>11</v>
      </c>
      <c r="X66" s="8">
        <f t="shared" si="50"/>
        <v>8</v>
      </c>
      <c r="Y66" s="8">
        <f t="shared" si="50"/>
        <v>9</v>
      </c>
      <c r="Z66" s="8">
        <f t="shared" si="50"/>
        <v>8</v>
      </c>
      <c r="AA66" s="8">
        <f t="shared" si="50"/>
        <v>7</v>
      </c>
      <c r="AB66" s="8">
        <f t="shared" si="50"/>
        <v>7</v>
      </c>
      <c r="AC66" s="8">
        <f t="shared" si="50"/>
        <v>9</v>
      </c>
      <c r="AD66" s="8">
        <f t="shared" si="50"/>
        <v>7</v>
      </c>
      <c r="AE66" s="8">
        <f t="shared" si="50"/>
        <v>5</v>
      </c>
      <c r="AF66" s="8">
        <f t="shared" si="50"/>
        <v>7</v>
      </c>
      <c r="AG66" s="8">
        <f t="shared" si="50"/>
        <v>7</v>
      </c>
      <c r="AH66" s="8">
        <f t="shared" si="50"/>
        <v>9</v>
      </c>
      <c r="AI66" s="8">
        <f t="shared" si="50"/>
        <v>10</v>
      </c>
      <c r="AJ66" s="8">
        <f t="shared" si="50"/>
        <v>8</v>
      </c>
      <c r="AK66" s="8">
        <f t="shared" si="50"/>
        <v>9</v>
      </c>
      <c r="AL66" s="8">
        <f t="shared" si="50"/>
        <v>7</v>
      </c>
      <c r="AM66" s="8">
        <f t="shared" si="50"/>
        <v>8</v>
      </c>
      <c r="AN66" s="8">
        <f t="shared" si="50"/>
        <v>7</v>
      </c>
      <c r="AO66" s="8">
        <f t="shared" si="50"/>
        <v>0</v>
      </c>
    </row>
    <row r="67" spans="2:92" hidden="1" outlineLevel="1" x14ac:dyDescent="0.25">
      <c r="B67" s="8" t="s">
        <v>68</v>
      </c>
      <c r="C67" s="8">
        <v>99</v>
      </c>
      <c r="D67" s="8">
        <f>COUNTIF(D30:D45,"13"&amp;"*")+COUNTIF(D30:D45,"13")</f>
        <v>8</v>
      </c>
      <c r="E67" s="8">
        <f>COUNTIF(E30:E45,"13"&amp;"*")+COUNTIF(E30:E45,"13")</f>
        <v>10</v>
      </c>
      <c r="F67" s="8">
        <f>COUNTIF(F30:F45,"13"&amp;"*")+COUNTIF(F30:F45,"13")</f>
        <v>8</v>
      </c>
      <c r="G67" s="8">
        <f>COUNTIF(G30:G45,"13"&amp;"*")+COUNTIF(G30:G45,"13")</f>
        <v>8</v>
      </c>
      <c r="H67" s="8">
        <f>COUNTIF(H30:H45,"13"&amp;"*")+COUNTIF(H30:H45,"13")</f>
        <v>9</v>
      </c>
      <c r="K67" s="8">
        <f t="shared" ref="K67:AO67" si="51">COUNTIF(K30:K45,"13"&amp;"*")+COUNTIF(K30:K45,"13")-COUNTIF(K30:K45,"13T")</f>
        <v>5</v>
      </c>
      <c r="L67" s="8">
        <f t="shared" si="51"/>
        <v>4</v>
      </c>
      <c r="M67" s="8">
        <f t="shared" si="51"/>
        <v>6</v>
      </c>
      <c r="N67" s="8">
        <f t="shared" si="51"/>
        <v>7</v>
      </c>
      <c r="O67" s="8">
        <f t="shared" si="51"/>
        <v>2</v>
      </c>
      <c r="P67" s="8">
        <f t="shared" si="51"/>
        <v>3</v>
      </c>
      <c r="Q67" s="8">
        <f t="shared" si="51"/>
        <v>2</v>
      </c>
      <c r="R67" s="8">
        <f t="shared" si="51"/>
        <v>6</v>
      </c>
      <c r="S67" s="8">
        <f t="shared" si="51"/>
        <v>6</v>
      </c>
      <c r="T67" s="8">
        <f t="shared" si="51"/>
        <v>5</v>
      </c>
      <c r="U67" s="8">
        <f t="shared" si="51"/>
        <v>7</v>
      </c>
      <c r="V67" s="8">
        <f t="shared" si="51"/>
        <v>4</v>
      </c>
      <c r="W67" s="8">
        <f t="shared" si="51"/>
        <v>3</v>
      </c>
      <c r="X67" s="8">
        <f t="shared" si="51"/>
        <v>5</v>
      </c>
      <c r="Y67" s="8">
        <f t="shared" si="51"/>
        <v>4</v>
      </c>
      <c r="Z67" s="8">
        <f t="shared" si="51"/>
        <v>4</v>
      </c>
      <c r="AA67" s="8">
        <f t="shared" si="51"/>
        <v>5</v>
      </c>
      <c r="AB67" s="8">
        <f t="shared" si="51"/>
        <v>5</v>
      </c>
      <c r="AC67" s="8">
        <f t="shared" si="51"/>
        <v>4</v>
      </c>
      <c r="AD67" s="8">
        <f t="shared" si="51"/>
        <v>5</v>
      </c>
      <c r="AE67" s="8">
        <f t="shared" si="51"/>
        <v>7</v>
      </c>
      <c r="AF67" s="8">
        <f t="shared" si="51"/>
        <v>5</v>
      </c>
      <c r="AG67" s="8">
        <f t="shared" si="51"/>
        <v>6</v>
      </c>
      <c r="AH67" s="8">
        <f t="shared" si="51"/>
        <v>4</v>
      </c>
      <c r="AI67" s="8">
        <f t="shared" si="51"/>
        <v>2</v>
      </c>
      <c r="AJ67" s="8">
        <f t="shared" si="51"/>
        <v>5</v>
      </c>
      <c r="AK67" s="8">
        <f t="shared" si="51"/>
        <v>4</v>
      </c>
      <c r="AL67" s="8">
        <f t="shared" si="51"/>
        <v>6</v>
      </c>
      <c r="AM67" s="8">
        <f t="shared" si="51"/>
        <v>5</v>
      </c>
      <c r="AN67" s="8">
        <f t="shared" si="51"/>
        <v>6</v>
      </c>
      <c r="AO67" s="8">
        <f t="shared" si="51"/>
        <v>0</v>
      </c>
    </row>
    <row r="68" spans="2:92" hidden="1" outlineLevel="1" x14ac:dyDescent="0.25">
      <c r="B68" s="8" t="s">
        <v>68</v>
      </c>
      <c r="C68" s="8" t="s">
        <v>94</v>
      </c>
      <c r="D68" s="8">
        <f>SUM(D66:D67)</f>
        <v>15</v>
      </c>
      <c r="E68" s="8">
        <f t="shared" ref="E68:H68" si="52">SUM(E66:E67)</f>
        <v>17</v>
      </c>
      <c r="F68" s="8">
        <f t="shared" si="52"/>
        <v>17</v>
      </c>
      <c r="G68" s="8">
        <f t="shared" si="52"/>
        <v>18</v>
      </c>
      <c r="H68" s="8">
        <f t="shared" si="52"/>
        <v>17</v>
      </c>
      <c r="K68" s="8">
        <f>SUM(K66:K67)</f>
        <v>13</v>
      </c>
      <c r="L68" s="8">
        <f t="shared" ref="L68:AO68" si="53">SUM(L66:L67)</f>
        <v>12</v>
      </c>
      <c r="M68" s="8">
        <f t="shared" si="53"/>
        <v>14</v>
      </c>
      <c r="N68" s="8">
        <f t="shared" si="53"/>
        <v>13</v>
      </c>
      <c r="O68" s="8">
        <f t="shared" si="53"/>
        <v>11</v>
      </c>
      <c r="P68" s="8">
        <f t="shared" si="53"/>
        <v>13</v>
      </c>
      <c r="Q68" s="8">
        <f t="shared" si="53"/>
        <v>12</v>
      </c>
      <c r="R68" s="8">
        <f t="shared" si="53"/>
        <v>13</v>
      </c>
      <c r="S68" s="8">
        <f t="shared" si="53"/>
        <v>12</v>
      </c>
      <c r="T68" s="8">
        <f t="shared" si="53"/>
        <v>12</v>
      </c>
      <c r="U68" s="8">
        <f t="shared" si="53"/>
        <v>13</v>
      </c>
      <c r="V68" s="8">
        <f t="shared" si="53"/>
        <v>13</v>
      </c>
      <c r="W68" s="8">
        <f t="shared" si="53"/>
        <v>14</v>
      </c>
      <c r="X68" s="8">
        <f t="shared" si="53"/>
        <v>13</v>
      </c>
      <c r="Y68" s="8">
        <f t="shared" si="53"/>
        <v>13</v>
      </c>
      <c r="Z68" s="8">
        <f t="shared" si="53"/>
        <v>12</v>
      </c>
      <c r="AA68" s="8">
        <f t="shared" si="53"/>
        <v>12</v>
      </c>
      <c r="AB68" s="8">
        <f t="shared" si="53"/>
        <v>12</v>
      </c>
      <c r="AC68" s="8">
        <f t="shared" si="53"/>
        <v>13</v>
      </c>
      <c r="AD68" s="8">
        <f t="shared" si="53"/>
        <v>12</v>
      </c>
      <c r="AE68" s="8">
        <f t="shared" si="53"/>
        <v>12</v>
      </c>
      <c r="AF68" s="8">
        <f t="shared" si="53"/>
        <v>12</v>
      </c>
      <c r="AG68" s="8">
        <f t="shared" si="53"/>
        <v>13</v>
      </c>
      <c r="AH68" s="8">
        <f t="shared" si="53"/>
        <v>13</v>
      </c>
      <c r="AI68" s="8">
        <f t="shared" si="53"/>
        <v>12</v>
      </c>
      <c r="AJ68" s="8">
        <f>SUM(AJ66:AJ67)</f>
        <v>13</v>
      </c>
      <c r="AK68" s="8">
        <f t="shared" si="53"/>
        <v>13</v>
      </c>
      <c r="AL68" s="8">
        <f t="shared" si="53"/>
        <v>13</v>
      </c>
      <c r="AM68" s="8">
        <f t="shared" si="53"/>
        <v>13</v>
      </c>
      <c r="AN68" s="8">
        <f t="shared" si="53"/>
        <v>13</v>
      </c>
      <c r="AO68" s="8">
        <f t="shared" si="53"/>
        <v>0</v>
      </c>
    </row>
    <row r="69" spans="2:92" s="52" customFormat="1" hidden="1" outlineLevel="1" x14ac:dyDescent="0.25">
      <c r="C69" s="52" t="s">
        <v>69</v>
      </c>
      <c r="D69" s="52">
        <f>COUNTIF(D6:D39,"13*T")+COUNTIF(D6:D39,"8*T")</f>
        <v>0</v>
      </c>
      <c r="E69" s="52">
        <f>COUNTIF(E6:E39,"13*T")+COUNTIF(E6:E39,"8*T")</f>
        <v>0</v>
      </c>
      <c r="F69" s="52">
        <f>COUNTIF(F6:F39,"13*T")+COUNTIF(F6:F39,"8*T")</f>
        <v>0</v>
      </c>
      <c r="G69" s="52">
        <f>COUNTIF(G6:G39,"13*T")+COUNTIF(G6:G39,"8*T")</f>
        <v>0</v>
      </c>
      <c r="H69" s="52">
        <f>COUNTIF(H6:H39,"13*T")+COUNTIF(H6:H39,"8*T")</f>
        <v>0</v>
      </c>
      <c r="K69" s="52">
        <f t="shared" ref="K69:AO69" si="54">COUNTIF(K6:K39,"13*T")+COUNTIF(K6:K39,"8*T")+COUNTIF(K6:K39,"13*Te")+COUNTIF(K6:K39,"13*Tr")</f>
        <v>0</v>
      </c>
      <c r="L69" s="52">
        <f t="shared" si="54"/>
        <v>0</v>
      </c>
      <c r="M69" s="52">
        <f t="shared" si="54"/>
        <v>0</v>
      </c>
      <c r="N69" s="52">
        <f t="shared" si="54"/>
        <v>0</v>
      </c>
      <c r="O69" s="52">
        <f t="shared" si="54"/>
        <v>0</v>
      </c>
      <c r="P69" s="52">
        <f t="shared" si="54"/>
        <v>0</v>
      </c>
      <c r="Q69" s="52">
        <f t="shared" si="54"/>
        <v>0</v>
      </c>
      <c r="R69" s="52">
        <f t="shared" si="54"/>
        <v>0</v>
      </c>
      <c r="S69" s="52">
        <f t="shared" si="54"/>
        <v>0</v>
      </c>
      <c r="T69" s="52">
        <f t="shared" si="54"/>
        <v>0</v>
      </c>
      <c r="U69" s="52">
        <f t="shared" si="54"/>
        <v>0</v>
      </c>
      <c r="V69" s="52">
        <f t="shared" si="54"/>
        <v>0</v>
      </c>
      <c r="W69" s="52">
        <f t="shared" si="54"/>
        <v>0</v>
      </c>
      <c r="X69" s="52">
        <f t="shared" si="54"/>
        <v>0</v>
      </c>
      <c r="Y69" s="52">
        <f t="shared" si="54"/>
        <v>0</v>
      </c>
      <c r="Z69" s="52">
        <f t="shared" si="54"/>
        <v>0</v>
      </c>
      <c r="AA69" s="52">
        <f t="shared" si="54"/>
        <v>0</v>
      </c>
      <c r="AB69" s="52">
        <f t="shared" si="54"/>
        <v>0</v>
      </c>
      <c r="AC69" s="52">
        <f t="shared" si="54"/>
        <v>0</v>
      </c>
      <c r="AD69" s="52">
        <f t="shared" si="54"/>
        <v>0</v>
      </c>
      <c r="AE69" s="52">
        <f t="shared" si="54"/>
        <v>0</v>
      </c>
      <c r="AF69" s="52">
        <f t="shared" si="54"/>
        <v>0</v>
      </c>
      <c r="AG69" s="52">
        <f t="shared" si="54"/>
        <v>0</v>
      </c>
      <c r="AH69" s="52">
        <f t="shared" si="54"/>
        <v>0</v>
      </c>
      <c r="AI69" s="52">
        <f t="shared" si="54"/>
        <v>0</v>
      </c>
      <c r="AJ69" s="52">
        <f t="shared" si="54"/>
        <v>0</v>
      </c>
      <c r="AK69" s="52">
        <f t="shared" si="54"/>
        <v>0</v>
      </c>
      <c r="AL69" s="52">
        <f t="shared" si="54"/>
        <v>0</v>
      </c>
      <c r="AM69" s="52">
        <f t="shared" si="54"/>
        <v>0</v>
      </c>
      <c r="AN69" s="52">
        <f t="shared" si="54"/>
        <v>0</v>
      </c>
      <c r="AO69" s="52">
        <f t="shared" si="54"/>
        <v>0</v>
      </c>
      <c r="BA69" s="8"/>
      <c r="BB69" s="8"/>
      <c r="BC69" s="8"/>
      <c r="BD69" s="8"/>
      <c r="BE69" s="8"/>
      <c r="CN69" s="81"/>
    </row>
    <row r="70" spans="2:92" s="52" customFormat="1" hidden="1" outlineLevel="1" x14ac:dyDescent="0.25">
      <c r="B70" s="197" t="s">
        <v>359</v>
      </c>
      <c r="C70" s="8">
        <v>3</v>
      </c>
      <c r="K70" s="52">
        <f t="shared" ref="K70:AO70" si="55">COUNTIF(K6:K26,"14"&amp;"*")+COUNTIF(K6:K26,"14")-COUNTIF(K6:K26,"14T")</f>
        <v>1</v>
      </c>
      <c r="L70" s="52">
        <f t="shared" si="55"/>
        <v>1</v>
      </c>
      <c r="M70" s="52">
        <f t="shared" si="55"/>
        <v>1</v>
      </c>
      <c r="N70" s="52">
        <f t="shared" si="55"/>
        <v>1</v>
      </c>
      <c r="O70" s="52">
        <f t="shared" si="55"/>
        <v>1</v>
      </c>
      <c r="P70" s="52">
        <f t="shared" si="55"/>
        <v>1</v>
      </c>
      <c r="Q70" s="52">
        <f t="shared" si="55"/>
        <v>1</v>
      </c>
      <c r="R70" s="52">
        <f t="shared" si="55"/>
        <v>1</v>
      </c>
      <c r="S70" s="52">
        <f t="shared" si="55"/>
        <v>1</v>
      </c>
      <c r="T70" s="52">
        <f t="shared" si="55"/>
        <v>1</v>
      </c>
      <c r="U70" s="52">
        <f t="shared" si="55"/>
        <v>1</v>
      </c>
      <c r="V70" s="52">
        <f t="shared" si="55"/>
        <v>1</v>
      </c>
      <c r="W70" s="52">
        <f t="shared" si="55"/>
        <v>1</v>
      </c>
      <c r="X70" s="52">
        <f t="shared" si="55"/>
        <v>1</v>
      </c>
      <c r="Y70" s="52">
        <f t="shared" si="55"/>
        <v>1</v>
      </c>
      <c r="Z70" s="52">
        <f t="shared" si="55"/>
        <v>1</v>
      </c>
      <c r="AA70" s="52">
        <f t="shared" si="55"/>
        <v>1</v>
      </c>
      <c r="AB70" s="52">
        <f t="shared" si="55"/>
        <v>1</v>
      </c>
      <c r="AC70" s="52">
        <f t="shared" si="55"/>
        <v>1</v>
      </c>
      <c r="AD70" s="52">
        <f t="shared" si="55"/>
        <v>1</v>
      </c>
      <c r="AE70" s="52">
        <f t="shared" si="55"/>
        <v>1</v>
      </c>
      <c r="AF70" s="52">
        <f t="shared" si="55"/>
        <v>1</v>
      </c>
      <c r="AG70" s="52">
        <f t="shared" si="55"/>
        <v>1</v>
      </c>
      <c r="AH70" s="52">
        <f t="shared" si="55"/>
        <v>1</v>
      </c>
      <c r="AI70" s="52">
        <f t="shared" si="55"/>
        <v>1</v>
      </c>
      <c r="AJ70" s="52">
        <f t="shared" si="55"/>
        <v>1</v>
      </c>
      <c r="AK70" s="52">
        <f t="shared" si="55"/>
        <v>1</v>
      </c>
      <c r="AL70" s="52">
        <f t="shared" si="55"/>
        <v>1</v>
      </c>
      <c r="AM70" s="52">
        <f t="shared" si="55"/>
        <v>1</v>
      </c>
      <c r="AN70" s="52">
        <f t="shared" si="55"/>
        <v>1</v>
      </c>
      <c r="AO70" s="52">
        <f t="shared" si="55"/>
        <v>0</v>
      </c>
      <c r="BA70" s="8"/>
      <c r="BB70" s="8"/>
      <c r="BC70" s="8"/>
      <c r="BD70" s="8"/>
      <c r="BE70" s="8"/>
      <c r="CN70" s="81"/>
    </row>
    <row r="71" spans="2:92" s="52" customFormat="1" ht="21.75" hidden="1" customHeight="1" outlineLevel="1" x14ac:dyDescent="0.25">
      <c r="B71" s="197" t="s">
        <v>359</v>
      </c>
      <c r="C71" s="8">
        <v>99</v>
      </c>
      <c r="K71" s="52">
        <f t="shared" ref="K71:AO71" si="56">COUNTIF(K30:K45,"14"&amp;"*")+COUNTIF(K30:K45,"14")-COUNTIF(K30:K45,"14T")</f>
        <v>2</v>
      </c>
      <c r="L71" s="52">
        <f t="shared" si="56"/>
        <v>2</v>
      </c>
      <c r="M71" s="52">
        <f t="shared" si="56"/>
        <v>2</v>
      </c>
      <c r="N71" s="52">
        <f t="shared" si="56"/>
        <v>2</v>
      </c>
      <c r="O71" s="52">
        <f t="shared" si="56"/>
        <v>2</v>
      </c>
      <c r="P71" s="52">
        <f t="shared" si="56"/>
        <v>2</v>
      </c>
      <c r="Q71" s="52">
        <f t="shared" si="56"/>
        <v>2</v>
      </c>
      <c r="R71" s="52">
        <f t="shared" si="56"/>
        <v>2</v>
      </c>
      <c r="S71" s="52">
        <f t="shared" si="56"/>
        <v>2</v>
      </c>
      <c r="T71" s="52">
        <f t="shared" si="56"/>
        <v>2</v>
      </c>
      <c r="U71" s="52">
        <f t="shared" si="56"/>
        <v>2</v>
      </c>
      <c r="V71" s="52">
        <f t="shared" si="56"/>
        <v>2</v>
      </c>
      <c r="W71" s="52">
        <f t="shared" si="56"/>
        <v>2</v>
      </c>
      <c r="X71" s="52">
        <f t="shared" si="56"/>
        <v>2</v>
      </c>
      <c r="Y71" s="52">
        <f t="shared" si="56"/>
        <v>2</v>
      </c>
      <c r="Z71" s="52">
        <f t="shared" si="56"/>
        <v>2</v>
      </c>
      <c r="AA71" s="52">
        <f t="shared" si="56"/>
        <v>2</v>
      </c>
      <c r="AB71" s="52">
        <f t="shared" si="56"/>
        <v>2</v>
      </c>
      <c r="AC71" s="52">
        <f t="shared" si="56"/>
        <v>2</v>
      </c>
      <c r="AD71" s="52">
        <f t="shared" si="56"/>
        <v>2</v>
      </c>
      <c r="AE71" s="52">
        <f t="shared" si="56"/>
        <v>2</v>
      </c>
      <c r="AF71" s="52">
        <f t="shared" si="56"/>
        <v>2</v>
      </c>
      <c r="AG71" s="52">
        <f t="shared" si="56"/>
        <v>2</v>
      </c>
      <c r="AH71" s="52">
        <f t="shared" si="56"/>
        <v>2</v>
      </c>
      <c r="AI71" s="52">
        <f t="shared" si="56"/>
        <v>2</v>
      </c>
      <c r="AJ71" s="52">
        <f t="shared" si="56"/>
        <v>2</v>
      </c>
      <c r="AK71" s="52">
        <f t="shared" si="56"/>
        <v>2</v>
      </c>
      <c r="AL71" s="52">
        <f t="shared" si="56"/>
        <v>2</v>
      </c>
      <c r="AM71" s="52">
        <f t="shared" si="56"/>
        <v>2</v>
      </c>
      <c r="AN71" s="52">
        <f t="shared" si="56"/>
        <v>2</v>
      </c>
      <c r="AO71" s="52">
        <f t="shared" si="56"/>
        <v>0</v>
      </c>
      <c r="BA71" s="8"/>
      <c r="BB71" s="8"/>
      <c r="BC71" s="8"/>
      <c r="BD71" s="8"/>
      <c r="BE71" s="8"/>
      <c r="CN71" s="81"/>
    </row>
    <row r="72" spans="2:92" s="52" customFormat="1" hidden="1" outlineLevel="1" x14ac:dyDescent="0.25">
      <c r="B72" s="197"/>
      <c r="C72" s="8" t="s">
        <v>94</v>
      </c>
      <c r="K72" s="52">
        <f>SUM(K70:K71)</f>
        <v>3</v>
      </c>
      <c r="L72" s="52">
        <f t="shared" ref="L72:AO72" si="57">SUM(L70:L71)</f>
        <v>3</v>
      </c>
      <c r="M72" s="52">
        <f t="shared" si="57"/>
        <v>3</v>
      </c>
      <c r="N72" s="52">
        <f t="shared" si="57"/>
        <v>3</v>
      </c>
      <c r="O72" s="52">
        <f t="shared" si="57"/>
        <v>3</v>
      </c>
      <c r="P72" s="52">
        <f t="shared" si="57"/>
        <v>3</v>
      </c>
      <c r="Q72" s="52">
        <f t="shared" si="57"/>
        <v>3</v>
      </c>
      <c r="R72" s="52">
        <f t="shared" si="57"/>
        <v>3</v>
      </c>
      <c r="S72" s="52">
        <f t="shared" si="57"/>
        <v>3</v>
      </c>
      <c r="T72" s="52">
        <f t="shared" si="57"/>
        <v>3</v>
      </c>
      <c r="U72" s="52">
        <f t="shared" si="57"/>
        <v>3</v>
      </c>
      <c r="V72" s="52">
        <f t="shared" si="57"/>
        <v>3</v>
      </c>
      <c r="W72" s="52">
        <f t="shared" si="57"/>
        <v>3</v>
      </c>
      <c r="X72" s="52">
        <f t="shared" si="57"/>
        <v>3</v>
      </c>
      <c r="Y72" s="52">
        <f t="shared" si="57"/>
        <v>3</v>
      </c>
      <c r="Z72" s="52">
        <f t="shared" si="57"/>
        <v>3</v>
      </c>
      <c r="AA72" s="52">
        <f t="shared" si="57"/>
        <v>3</v>
      </c>
      <c r="AB72" s="52">
        <f t="shared" si="57"/>
        <v>3</v>
      </c>
      <c r="AC72" s="52">
        <f t="shared" si="57"/>
        <v>3</v>
      </c>
      <c r="AD72" s="52">
        <f t="shared" si="57"/>
        <v>3</v>
      </c>
      <c r="AE72" s="52">
        <f t="shared" si="57"/>
        <v>3</v>
      </c>
      <c r="AF72" s="52">
        <f t="shared" si="57"/>
        <v>3</v>
      </c>
      <c r="AG72" s="52">
        <f t="shared" si="57"/>
        <v>3</v>
      </c>
      <c r="AH72" s="52">
        <f t="shared" si="57"/>
        <v>3</v>
      </c>
      <c r="AI72" s="52">
        <f t="shared" si="57"/>
        <v>3</v>
      </c>
      <c r="AJ72" s="52">
        <f t="shared" si="57"/>
        <v>3</v>
      </c>
      <c r="AK72" s="52">
        <f t="shared" si="57"/>
        <v>3</v>
      </c>
      <c r="AL72" s="52">
        <f>SUM(AL70:AL71)</f>
        <v>3</v>
      </c>
      <c r="AM72" s="52">
        <f t="shared" si="57"/>
        <v>3</v>
      </c>
      <c r="AN72" s="52">
        <f t="shared" si="57"/>
        <v>3</v>
      </c>
      <c r="AO72" s="52">
        <f t="shared" si="57"/>
        <v>0</v>
      </c>
      <c r="BA72" s="8"/>
      <c r="BB72" s="8"/>
      <c r="BC72" s="8"/>
      <c r="BD72" s="8"/>
      <c r="BE72" s="8"/>
      <c r="CN72" s="81"/>
    </row>
    <row r="73" spans="2:92" hidden="1" outlineLevel="1" x14ac:dyDescent="0.25">
      <c r="B73" s="46" t="s">
        <v>6</v>
      </c>
      <c r="C73" s="46" t="s">
        <v>95</v>
      </c>
      <c r="D73" s="46">
        <f>SUM(D65,D68)-D69</f>
        <v>18</v>
      </c>
      <c r="E73" s="46">
        <f>SUM(E65,E68)-E69</f>
        <v>21</v>
      </c>
      <c r="F73" s="46">
        <f>SUM(F65,F68)-F69</f>
        <v>21</v>
      </c>
      <c r="G73" s="46">
        <f>SUM(G65,G68)-G69</f>
        <v>22</v>
      </c>
      <c r="H73" s="46">
        <f>SUM(H65,H68)-H69</f>
        <v>21</v>
      </c>
      <c r="I73" s="46"/>
      <c r="J73" s="46"/>
      <c r="K73" s="46">
        <f>SUM(K62,K65,K68,K72)</f>
        <v>23</v>
      </c>
      <c r="L73" s="46">
        <f t="shared" ref="L73:AO73" si="58">SUM(L62,L65,L68,L72)</f>
        <v>22</v>
      </c>
      <c r="M73" s="46">
        <f t="shared" si="58"/>
        <v>23</v>
      </c>
      <c r="N73" s="46">
        <f t="shared" si="58"/>
        <v>22</v>
      </c>
      <c r="O73" s="46">
        <f t="shared" si="58"/>
        <v>21</v>
      </c>
      <c r="P73" s="46">
        <f t="shared" si="58"/>
        <v>23</v>
      </c>
      <c r="Q73" s="46">
        <f t="shared" si="58"/>
        <v>22</v>
      </c>
      <c r="R73" s="46">
        <f t="shared" si="58"/>
        <v>23</v>
      </c>
      <c r="S73" s="46">
        <f t="shared" si="58"/>
        <v>22</v>
      </c>
      <c r="T73" s="46">
        <f t="shared" si="58"/>
        <v>22</v>
      </c>
      <c r="U73" s="46">
        <f t="shared" si="58"/>
        <v>23</v>
      </c>
      <c r="V73" s="46">
        <f t="shared" si="58"/>
        <v>23</v>
      </c>
      <c r="W73" s="46">
        <f t="shared" si="58"/>
        <v>24</v>
      </c>
      <c r="X73" s="46">
        <f t="shared" si="58"/>
        <v>23</v>
      </c>
      <c r="Y73" s="46">
        <f t="shared" si="58"/>
        <v>23</v>
      </c>
      <c r="Z73" s="46">
        <f t="shared" si="58"/>
        <v>22</v>
      </c>
      <c r="AA73" s="46">
        <f t="shared" si="58"/>
        <v>22</v>
      </c>
      <c r="AB73" s="46">
        <f t="shared" si="58"/>
        <v>22</v>
      </c>
      <c r="AC73" s="46">
        <f>SUM(AC62,AC65,AC68,AC72)</f>
        <v>23</v>
      </c>
      <c r="AD73" s="46">
        <f t="shared" si="58"/>
        <v>22</v>
      </c>
      <c r="AE73" s="46">
        <f t="shared" si="58"/>
        <v>22</v>
      </c>
      <c r="AF73" s="46">
        <f t="shared" si="58"/>
        <v>22</v>
      </c>
      <c r="AG73" s="46">
        <f t="shared" si="58"/>
        <v>23</v>
      </c>
      <c r="AH73" s="46">
        <f t="shared" si="58"/>
        <v>23</v>
      </c>
      <c r="AI73" s="46">
        <f t="shared" si="58"/>
        <v>22</v>
      </c>
      <c r="AJ73" s="46">
        <f t="shared" si="58"/>
        <v>23</v>
      </c>
      <c r="AK73" s="46">
        <f t="shared" si="58"/>
        <v>23</v>
      </c>
      <c r="AL73" s="46">
        <f t="shared" si="58"/>
        <v>23</v>
      </c>
      <c r="AM73" s="46">
        <f t="shared" si="58"/>
        <v>23</v>
      </c>
      <c r="AN73" s="46">
        <f t="shared" si="58"/>
        <v>23</v>
      </c>
      <c r="AO73" s="46">
        <f t="shared" si="58"/>
        <v>0</v>
      </c>
    </row>
    <row r="74" spans="2:92" hidden="1" outlineLevel="1" x14ac:dyDescent="0.25"/>
    <row r="75" spans="2:92" hidden="1" outlineLevel="1" x14ac:dyDescent="0.25"/>
    <row r="76" spans="2:92" hidden="1" outlineLevel="1" x14ac:dyDescent="0.25">
      <c r="B76" s="8">
        <v>1</v>
      </c>
      <c r="C76" s="8" t="s">
        <v>8</v>
      </c>
      <c r="K76" s="8">
        <f t="shared" ref="K76:T85" si="59">COUNTIF(K$6:K$59,$C76)</f>
        <v>1</v>
      </c>
      <c r="L76" s="8">
        <f t="shared" si="59"/>
        <v>1</v>
      </c>
      <c r="M76" s="8">
        <f t="shared" si="59"/>
        <v>1</v>
      </c>
      <c r="N76" s="8">
        <f t="shared" si="59"/>
        <v>1</v>
      </c>
      <c r="O76" s="8">
        <f t="shared" si="59"/>
        <v>1</v>
      </c>
      <c r="P76" s="8">
        <f t="shared" si="59"/>
        <v>1</v>
      </c>
      <c r="Q76" s="8">
        <f t="shared" si="59"/>
        <v>1</v>
      </c>
      <c r="R76" s="8">
        <f t="shared" si="59"/>
        <v>1</v>
      </c>
      <c r="S76" s="8">
        <f t="shared" si="59"/>
        <v>1</v>
      </c>
      <c r="T76" s="8">
        <f t="shared" si="59"/>
        <v>1</v>
      </c>
      <c r="U76" s="8">
        <f t="shared" ref="U76:AD85" si="60">COUNTIF(U$6:U$59,$C76)</f>
        <v>1</v>
      </c>
      <c r="V76" s="8">
        <f t="shared" si="60"/>
        <v>1</v>
      </c>
      <c r="W76" s="8">
        <f t="shared" si="60"/>
        <v>1</v>
      </c>
      <c r="X76" s="8">
        <f t="shared" si="60"/>
        <v>1</v>
      </c>
      <c r="Y76" s="8">
        <f t="shared" si="60"/>
        <v>1</v>
      </c>
      <c r="Z76" s="8">
        <f t="shared" si="60"/>
        <v>1</v>
      </c>
      <c r="AA76" s="8">
        <f t="shared" si="60"/>
        <v>1</v>
      </c>
      <c r="AB76" s="8">
        <f t="shared" si="60"/>
        <v>1</v>
      </c>
      <c r="AC76" s="8">
        <f t="shared" si="60"/>
        <v>1</v>
      </c>
      <c r="AD76" s="8">
        <f t="shared" si="60"/>
        <v>1</v>
      </c>
      <c r="AE76" s="8">
        <f t="shared" ref="AE76:AN85" si="61">COUNTIF(AE$6:AE$59,$C76)</f>
        <v>1</v>
      </c>
      <c r="AF76" s="8">
        <f t="shared" si="61"/>
        <v>1</v>
      </c>
      <c r="AG76" s="8">
        <f t="shared" si="61"/>
        <v>1</v>
      </c>
      <c r="AH76" s="8">
        <f t="shared" si="61"/>
        <v>1</v>
      </c>
      <c r="AI76" s="8">
        <f t="shared" si="61"/>
        <v>1</v>
      </c>
      <c r="AJ76" s="8">
        <f t="shared" si="61"/>
        <v>1</v>
      </c>
      <c r="AK76" s="8">
        <f t="shared" si="61"/>
        <v>1</v>
      </c>
      <c r="AL76" s="8">
        <f t="shared" si="61"/>
        <v>1</v>
      </c>
      <c r="AM76" s="8">
        <f t="shared" si="61"/>
        <v>1</v>
      </c>
      <c r="AN76" s="8">
        <f t="shared" si="61"/>
        <v>1</v>
      </c>
      <c r="AO76" s="8">
        <f t="shared" ref="AO76:AO85" si="62">COUNTIF(AO$6:AO$45,$C76)</f>
        <v>0</v>
      </c>
    </row>
    <row r="77" spans="2:92" hidden="1" outlineLevel="1" x14ac:dyDescent="0.25">
      <c r="B77" s="8">
        <v>2</v>
      </c>
      <c r="C77" s="8" t="s">
        <v>9</v>
      </c>
      <c r="K77" s="8">
        <f t="shared" si="59"/>
        <v>1</v>
      </c>
      <c r="L77" s="8">
        <f t="shared" si="59"/>
        <v>1</v>
      </c>
      <c r="M77" s="8">
        <f t="shared" si="59"/>
        <v>1</v>
      </c>
      <c r="N77" s="8">
        <f t="shared" si="59"/>
        <v>1</v>
      </c>
      <c r="O77" s="8">
        <f t="shared" si="59"/>
        <v>1</v>
      </c>
      <c r="P77" s="8">
        <f t="shared" si="59"/>
        <v>1</v>
      </c>
      <c r="Q77" s="8">
        <f t="shared" si="59"/>
        <v>1</v>
      </c>
      <c r="R77" s="8">
        <f t="shared" si="59"/>
        <v>1</v>
      </c>
      <c r="S77" s="8">
        <f t="shared" si="59"/>
        <v>1</v>
      </c>
      <c r="T77" s="8">
        <f t="shared" si="59"/>
        <v>1</v>
      </c>
      <c r="U77" s="8">
        <f t="shared" si="60"/>
        <v>1</v>
      </c>
      <c r="V77" s="8">
        <f t="shared" si="60"/>
        <v>1</v>
      </c>
      <c r="W77" s="8">
        <f t="shared" si="60"/>
        <v>1</v>
      </c>
      <c r="X77" s="8">
        <f t="shared" si="60"/>
        <v>1</v>
      </c>
      <c r="Y77" s="8">
        <f t="shared" si="60"/>
        <v>1</v>
      </c>
      <c r="Z77" s="8">
        <f t="shared" si="60"/>
        <v>1</v>
      </c>
      <c r="AA77" s="8">
        <f t="shared" si="60"/>
        <v>1</v>
      </c>
      <c r="AB77" s="8">
        <f t="shared" si="60"/>
        <v>1</v>
      </c>
      <c r="AC77" s="8">
        <f t="shared" si="60"/>
        <v>1</v>
      </c>
      <c r="AD77" s="8">
        <f t="shared" si="60"/>
        <v>1</v>
      </c>
      <c r="AE77" s="8">
        <f t="shared" si="61"/>
        <v>1</v>
      </c>
      <c r="AF77" s="8">
        <f t="shared" si="61"/>
        <v>1</v>
      </c>
      <c r="AG77" s="8">
        <f t="shared" si="61"/>
        <v>1</v>
      </c>
      <c r="AH77" s="8">
        <f t="shared" si="61"/>
        <v>1</v>
      </c>
      <c r="AI77" s="8">
        <f t="shared" si="61"/>
        <v>1</v>
      </c>
      <c r="AJ77" s="8">
        <f t="shared" si="61"/>
        <v>1</v>
      </c>
      <c r="AK77" s="8">
        <f t="shared" si="61"/>
        <v>1</v>
      </c>
      <c r="AL77" s="8">
        <f t="shared" si="61"/>
        <v>1</v>
      </c>
      <c r="AM77" s="8">
        <f t="shared" si="61"/>
        <v>1</v>
      </c>
      <c r="AN77" s="8">
        <f t="shared" si="61"/>
        <v>1</v>
      </c>
      <c r="AO77" s="8">
        <f t="shared" si="62"/>
        <v>0</v>
      </c>
    </row>
    <row r="78" spans="2:92" hidden="1" outlineLevel="1" x14ac:dyDescent="0.25">
      <c r="B78" s="8">
        <v>3</v>
      </c>
      <c r="C78" s="8" t="s">
        <v>10</v>
      </c>
      <c r="K78" s="8">
        <f t="shared" si="59"/>
        <v>1</v>
      </c>
      <c r="L78" s="8">
        <f t="shared" si="59"/>
        <v>1</v>
      </c>
      <c r="M78" s="8">
        <f t="shared" si="59"/>
        <v>1</v>
      </c>
      <c r="N78" s="8">
        <f t="shared" si="59"/>
        <v>1</v>
      </c>
      <c r="O78" s="8">
        <f t="shared" si="59"/>
        <v>1</v>
      </c>
      <c r="P78" s="8">
        <f t="shared" si="59"/>
        <v>1</v>
      </c>
      <c r="Q78" s="8">
        <f t="shared" si="59"/>
        <v>1</v>
      </c>
      <c r="R78" s="8">
        <f t="shared" si="59"/>
        <v>1</v>
      </c>
      <c r="S78" s="8">
        <f t="shared" si="59"/>
        <v>1</v>
      </c>
      <c r="T78" s="8">
        <f t="shared" si="59"/>
        <v>1</v>
      </c>
      <c r="U78" s="8">
        <f t="shared" si="60"/>
        <v>1</v>
      </c>
      <c r="V78" s="8">
        <f t="shared" si="60"/>
        <v>1</v>
      </c>
      <c r="W78" s="8">
        <f t="shared" si="60"/>
        <v>1</v>
      </c>
      <c r="X78" s="8">
        <f t="shared" si="60"/>
        <v>1</v>
      </c>
      <c r="Y78" s="8">
        <f t="shared" si="60"/>
        <v>1</v>
      </c>
      <c r="Z78" s="8">
        <f t="shared" si="60"/>
        <v>1</v>
      </c>
      <c r="AA78" s="8">
        <f t="shared" si="60"/>
        <v>1</v>
      </c>
      <c r="AB78" s="8">
        <f t="shared" si="60"/>
        <v>1</v>
      </c>
      <c r="AC78" s="8">
        <f t="shared" si="60"/>
        <v>1</v>
      </c>
      <c r="AD78" s="8">
        <f t="shared" si="60"/>
        <v>1</v>
      </c>
      <c r="AE78" s="8">
        <f t="shared" si="61"/>
        <v>1</v>
      </c>
      <c r="AF78" s="8">
        <f t="shared" si="61"/>
        <v>1</v>
      </c>
      <c r="AG78" s="8">
        <f t="shared" si="61"/>
        <v>1</v>
      </c>
      <c r="AH78" s="8">
        <f t="shared" si="61"/>
        <v>1</v>
      </c>
      <c r="AI78" s="8">
        <f t="shared" si="61"/>
        <v>1</v>
      </c>
      <c r="AJ78" s="8">
        <f t="shared" si="61"/>
        <v>1</v>
      </c>
      <c r="AK78" s="8">
        <f t="shared" si="61"/>
        <v>1</v>
      </c>
      <c r="AL78" s="8">
        <f t="shared" si="61"/>
        <v>1</v>
      </c>
      <c r="AM78" s="8">
        <f t="shared" si="61"/>
        <v>1</v>
      </c>
      <c r="AN78" s="8">
        <f t="shared" si="61"/>
        <v>1</v>
      </c>
      <c r="AO78" s="8">
        <f t="shared" si="62"/>
        <v>0</v>
      </c>
    </row>
    <row r="79" spans="2:92" hidden="1" outlineLevel="1" x14ac:dyDescent="0.25">
      <c r="B79" s="8">
        <v>4</v>
      </c>
      <c r="C79" s="8" t="s">
        <v>11</v>
      </c>
      <c r="K79" s="8">
        <f t="shared" si="59"/>
        <v>1</v>
      </c>
      <c r="L79" s="8">
        <f t="shared" si="59"/>
        <v>1</v>
      </c>
      <c r="M79" s="8">
        <f t="shared" si="59"/>
        <v>1</v>
      </c>
      <c r="N79" s="8">
        <f t="shared" si="59"/>
        <v>1</v>
      </c>
      <c r="O79" s="8">
        <f t="shared" si="59"/>
        <v>1</v>
      </c>
      <c r="P79" s="8">
        <f t="shared" si="59"/>
        <v>1</v>
      </c>
      <c r="Q79" s="8">
        <f t="shared" si="59"/>
        <v>1</v>
      </c>
      <c r="R79" s="8">
        <f t="shared" si="59"/>
        <v>1</v>
      </c>
      <c r="S79" s="8">
        <f t="shared" si="59"/>
        <v>1</v>
      </c>
      <c r="T79" s="8">
        <f t="shared" si="59"/>
        <v>1</v>
      </c>
      <c r="U79" s="8">
        <f t="shared" si="60"/>
        <v>1</v>
      </c>
      <c r="V79" s="8">
        <f t="shared" si="60"/>
        <v>0</v>
      </c>
      <c r="W79" s="8">
        <f t="shared" si="60"/>
        <v>0</v>
      </c>
      <c r="X79" s="8">
        <f t="shared" si="60"/>
        <v>0</v>
      </c>
      <c r="Y79" s="8">
        <f t="shared" si="60"/>
        <v>0</v>
      </c>
      <c r="Z79" s="8">
        <f t="shared" si="60"/>
        <v>0</v>
      </c>
      <c r="AA79" s="8">
        <f t="shared" si="60"/>
        <v>0</v>
      </c>
      <c r="AB79" s="8">
        <f t="shared" si="60"/>
        <v>0</v>
      </c>
      <c r="AC79" s="8">
        <f t="shared" si="60"/>
        <v>0</v>
      </c>
      <c r="AD79" s="8">
        <f t="shared" si="60"/>
        <v>0</v>
      </c>
      <c r="AE79" s="8">
        <f t="shared" si="61"/>
        <v>0</v>
      </c>
      <c r="AF79" s="8">
        <f t="shared" si="61"/>
        <v>0</v>
      </c>
      <c r="AG79" s="8">
        <f t="shared" si="61"/>
        <v>0</v>
      </c>
      <c r="AH79" s="8">
        <f t="shared" si="61"/>
        <v>0</v>
      </c>
      <c r="AI79" s="8">
        <f t="shared" si="61"/>
        <v>0</v>
      </c>
      <c r="AJ79" s="8">
        <f t="shared" si="61"/>
        <v>0</v>
      </c>
      <c r="AK79" s="8">
        <f t="shared" si="61"/>
        <v>0</v>
      </c>
      <c r="AL79" s="8">
        <f t="shared" si="61"/>
        <v>0</v>
      </c>
      <c r="AM79" s="8">
        <f t="shared" si="61"/>
        <v>0</v>
      </c>
      <c r="AN79" s="8">
        <f t="shared" si="61"/>
        <v>0</v>
      </c>
      <c r="AO79" s="8">
        <f t="shared" si="62"/>
        <v>0</v>
      </c>
    </row>
    <row r="80" spans="2:92" hidden="1" outlineLevel="1" x14ac:dyDescent="0.25">
      <c r="C80" s="231" t="s">
        <v>453</v>
      </c>
      <c r="K80" s="8">
        <f t="shared" si="59"/>
        <v>0</v>
      </c>
      <c r="L80" s="8">
        <f t="shared" si="59"/>
        <v>0</v>
      </c>
      <c r="M80" s="8">
        <f t="shared" si="59"/>
        <v>2</v>
      </c>
      <c r="N80" s="8">
        <f t="shared" si="59"/>
        <v>2</v>
      </c>
      <c r="O80" s="8">
        <f t="shared" si="59"/>
        <v>0</v>
      </c>
      <c r="P80" s="8">
        <f t="shared" si="59"/>
        <v>0</v>
      </c>
      <c r="Q80" s="8">
        <f t="shared" si="59"/>
        <v>0</v>
      </c>
      <c r="R80" s="8">
        <f t="shared" si="59"/>
        <v>0</v>
      </c>
      <c r="S80" s="8">
        <f t="shared" si="59"/>
        <v>0</v>
      </c>
      <c r="T80" s="8">
        <f t="shared" si="59"/>
        <v>0</v>
      </c>
      <c r="U80" s="8">
        <f t="shared" si="60"/>
        <v>0</v>
      </c>
      <c r="V80" s="8">
        <f t="shared" si="60"/>
        <v>0</v>
      </c>
      <c r="W80" s="8">
        <f t="shared" si="60"/>
        <v>0</v>
      </c>
      <c r="X80" s="8">
        <f t="shared" si="60"/>
        <v>0</v>
      </c>
      <c r="Y80" s="8">
        <f t="shared" si="60"/>
        <v>0</v>
      </c>
      <c r="Z80" s="8">
        <f t="shared" si="60"/>
        <v>1</v>
      </c>
      <c r="AA80" s="8">
        <f t="shared" si="60"/>
        <v>1</v>
      </c>
      <c r="AB80" s="8">
        <f t="shared" si="60"/>
        <v>0</v>
      </c>
      <c r="AC80" s="8">
        <f t="shared" si="60"/>
        <v>0</v>
      </c>
      <c r="AD80" s="8">
        <f t="shared" si="60"/>
        <v>0</v>
      </c>
      <c r="AE80" s="8">
        <f t="shared" si="61"/>
        <v>0</v>
      </c>
      <c r="AF80" s="8">
        <f t="shared" si="61"/>
        <v>0</v>
      </c>
      <c r="AG80" s="8">
        <f t="shared" si="61"/>
        <v>0</v>
      </c>
      <c r="AH80" s="8">
        <f t="shared" si="61"/>
        <v>0</v>
      </c>
      <c r="AI80" s="8">
        <f t="shared" si="61"/>
        <v>0</v>
      </c>
      <c r="AJ80" s="8">
        <f t="shared" si="61"/>
        <v>0</v>
      </c>
      <c r="AK80" s="8">
        <f t="shared" si="61"/>
        <v>0</v>
      </c>
      <c r="AL80" s="8">
        <f t="shared" si="61"/>
        <v>0</v>
      </c>
      <c r="AM80" s="8">
        <f t="shared" si="61"/>
        <v>0</v>
      </c>
      <c r="AN80" s="8">
        <f t="shared" si="61"/>
        <v>0</v>
      </c>
      <c r="AO80" s="8">
        <f t="shared" si="62"/>
        <v>0</v>
      </c>
    </row>
    <row r="81" spans="2:41" hidden="1" outlineLevel="1" x14ac:dyDescent="0.25">
      <c r="B81" s="8">
        <v>5</v>
      </c>
      <c r="C81" s="8" t="s">
        <v>16</v>
      </c>
      <c r="K81" s="8">
        <f t="shared" si="59"/>
        <v>1</v>
      </c>
      <c r="L81" s="8">
        <f t="shared" si="59"/>
        <v>1</v>
      </c>
      <c r="M81" s="8">
        <f t="shared" si="59"/>
        <v>1</v>
      </c>
      <c r="N81" s="8">
        <f t="shared" si="59"/>
        <v>1</v>
      </c>
      <c r="O81" s="8">
        <f t="shared" si="59"/>
        <v>1</v>
      </c>
      <c r="P81" s="8">
        <f t="shared" si="59"/>
        <v>1</v>
      </c>
      <c r="Q81" s="8">
        <f t="shared" si="59"/>
        <v>1</v>
      </c>
      <c r="R81" s="8">
        <f t="shared" si="59"/>
        <v>1</v>
      </c>
      <c r="S81" s="8">
        <f t="shared" si="59"/>
        <v>1</v>
      </c>
      <c r="T81" s="8">
        <f t="shared" si="59"/>
        <v>1</v>
      </c>
      <c r="U81" s="8">
        <f t="shared" si="60"/>
        <v>1</v>
      </c>
      <c r="V81" s="8">
        <f t="shared" si="60"/>
        <v>1</v>
      </c>
      <c r="W81" s="8">
        <f t="shared" si="60"/>
        <v>1</v>
      </c>
      <c r="X81" s="8">
        <f t="shared" si="60"/>
        <v>1</v>
      </c>
      <c r="Y81" s="8">
        <f t="shared" si="60"/>
        <v>1</v>
      </c>
      <c r="Z81" s="8">
        <f t="shared" si="60"/>
        <v>1</v>
      </c>
      <c r="AA81" s="8">
        <f t="shared" si="60"/>
        <v>1</v>
      </c>
      <c r="AB81" s="8">
        <f t="shared" si="60"/>
        <v>1</v>
      </c>
      <c r="AC81" s="8">
        <f t="shared" si="60"/>
        <v>1</v>
      </c>
      <c r="AD81" s="8">
        <f t="shared" si="60"/>
        <v>1</v>
      </c>
      <c r="AE81" s="8">
        <f t="shared" si="61"/>
        <v>1</v>
      </c>
      <c r="AF81" s="8">
        <f t="shared" si="61"/>
        <v>1</v>
      </c>
      <c r="AG81" s="8">
        <f t="shared" si="61"/>
        <v>1</v>
      </c>
      <c r="AH81" s="8">
        <f t="shared" si="61"/>
        <v>1</v>
      </c>
      <c r="AI81" s="8">
        <f t="shared" si="61"/>
        <v>1</v>
      </c>
      <c r="AJ81" s="8">
        <f t="shared" si="61"/>
        <v>1</v>
      </c>
      <c r="AK81" s="8">
        <f t="shared" si="61"/>
        <v>1</v>
      </c>
      <c r="AL81" s="8">
        <f t="shared" si="61"/>
        <v>1</v>
      </c>
      <c r="AM81" s="8">
        <f t="shared" si="61"/>
        <v>1</v>
      </c>
      <c r="AN81" s="8">
        <f t="shared" si="61"/>
        <v>1</v>
      </c>
      <c r="AO81" s="8">
        <f t="shared" si="62"/>
        <v>0</v>
      </c>
    </row>
    <row r="82" spans="2:41" hidden="1" outlineLevel="1" x14ac:dyDescent="0.25">
      <c r="B82" s="8">
        <v>6</v>
      </c>
      <c r="C82" s="8" t="s">
        <v>17</v>
      </c>
      <c r="K82" s="8">
        <f t="shared" si="59"/>
        <v>1</v>
      </c>
      <c r="L82" s="8">
        <f t="shared" si="59"/>
        <v>1</v>
      </c>
      <c r="M82" s="8">
        <f t="shared" si="59"/>
        <v>1</v>
      </c>
      <c r="N82" s="8">
        <f t="shared" si="59"/>
        <v>1</v>
      </c>
      <c r="O82" s="8">
        <f t="shared" si="59"/>
        <v>1</v>
      </c>
      <c r="P82" s="8">
        <f t="shared" si="59"/>
        <v>1</v>
      </c>
      <c r="Q82" s="8">
        <f t="shared" si="59"/>
        <v>1</v>
      </c>
      <c r="R82" s="8">
        <f t="shared" si="59"/>
        <v>1</v>
      </c>
      <c r="S82" s="8">
        <f t="shared" si="59"/>
        <v>1</v>
      </c>
      <c r="T82" s="8">
        <f t="shared" si="59"/>
        <v>1</v>
      </c>
      <c r="U82" s="8">
        <f t="shared" si="60"/>
        <v>1</v>
      </c>
      <c r="V82" s="8">
        <f t="shared" si="60"/>
        <v>1</v>
      </c>
      <c r="W82" s="8">
        <f t="shared" si="60"/>
        <v>1</v>
      </c>
      <c r="X82" s="8">
        <f t="shared" si="60"/>
        <v>1</v>
      </c>
      <c r="Y82" s="8">
        <f t="shared" si="60"/>
        <v>1</v>
      </c>
      <c r="Z82" s="8">
        <f t="shared" si="60"/>
        <v>1</v>
      </c>
      <c r="AA82" s="8">
        <f t="shared" si="60"/>
        <v>1</v>
      </c>
      <c r="AB82" s="8">
        <f t="shared" si="60"/>
        <v>1</v>
      </c>
      <c r="AC82" s="8">
        <f t="shared" si="60"/>
        <v>1</v>
      </c>
      <c r="AD82" s="8">
        <f t="shared" si="60"/>
        <v>1</v>
      </c>
      <c r="AE82" s="8">
        <f t="shared" si="61"/>
        <v>1</v>
      </c>
      <c r="AF82" s="8">
        <f t="shared" si="61"/>
        <v>1</v>
      </c>
      <c r="AG82" s="8">
        <f t="shared" si="61"/>
        <v>1</v>
      </c>
      <c r="AH82" s="8">
        <f t="shared" si="61"/>
        <v>1</v>
      </c>
      <c r="AI82" s="8">
        <f t="shared" si="61"/>
        <v>1</v>
      </c>
      <c r="AJ82" s="8">
        <f t="shared" si="61"/>
        <v>1</v>
      </c>
      <c r="AK82" s="8">
        <f t="shared" si="61"/>
        <v>1</v>
      </c>
      <c r="AL82" s="8">
        <f t="shared" si="61"/>
        <v>1</v>
      </c>
      <c r="AM82" s="8">
        <f t="shared" si="61"/>
        <v>1</v>
      </c>
      <c r="AN82" s="8">
        <f t="shared" si="61"/>
        <v>1</v>
      </c>
      <c r="AO82" s="8">
        <f t="shared" si="62"/>
        <v>0</v>
      </c>
    </row>
    <row r="83" spans="2:41" hidden="1" outlineLevel="1" x14ac:dyDescent="0.25">
      <c r="B83" s="8">
        <v>7</v>
      </c>
      <c r="C83" s="8" t="s">
        <v>18</v>
      </c>
      <c r="K83" s="8">
        <f t="shared" si="59"/>
        <v>1</v>
      </c>
      <c r="L83" s="8">
        <f t="shared" si="59"/>
        <v>0</v>
      </c>
      <c r="M83" s="8">
        <f t="shared" si="59"/>
        <v>1</v>
      </c>
      <c r="N83" s="8">
        <f t="shared" si="59"/>
        <v>1</v>
      </c>
      <c r="O83" s="8">
        <f t="shared" si="59"/>
        <v>0</v>
      </c>
      <c r="P83" s="8">
        <f t="shared" si="59"/>
        <v>1</v>
      </c>
      <c r="Q83" s="8">
        <f t="shared" si="59"/>
        <v>1</v>
      </c>
      <c r="R83" s="8">
        <f t="shared" si="59"/>
        <v>1</v>
      </c>
      <c r="S83" s="8">
        <f t="shared" si="59"/>
        <v>1</v>
      </c>
      <c r="T83" s="8">
        <f t="shared" si="59"/>
        <v>1</v>
      </c>
      <c r="U83" s="8">
        <f t="shared" si="60"/>
        <v>1</v>
      </c>
      <c r="V83" s="8">
        <f t="shared" si="60"/>
        <v>1</v>
      </c>
      <c r="W83" s="8">
        <f t="shared" si="60"/>
        <v>1</v>
      </c>
      <c r="X83" s="8">
        <f t="shared" si="60"/>
        <v>1</v>
      </c>
      <c r="Y83" s="8">
        <f t="shared" si="60"/>
        <v>1</v>
      </c>
      <c r="Z83" s="8">
        <f t="shared" si="60"/>
        <v>1</v>
      </c>
      <c r="AA83" s="8">
        <f t="shared" si="60"/>
        <v>1</v>
      </c>
      <c r="AB83" s="8">
        <f t="shared" si="60"/>
        <v>1</v>
      </c>
      <c r="AC83" s="8">
        <f t="shared" si="60"/>
        <v>1</v>
      </c>
      <c r="AD83" s="8">
        <f t="shared" si="60"/>
        <v>1</v>
      </c>
      <c r="AE83" s="8">
        <f t="shared" si="61"/>
        <v>1</v>
      </c>
      <c r="AF83" s="8">
        <f t="shared" si="61"/>
        <v>1</v>
      </c>
      <c r="AG83" s="8">
        <f t="shared" si="61"/>
        <v>1</v>
      </c>
      <c r="AH83" s="8">
        <f t="shared" si="61"/>
        <v>1</v>
      </c>
      <c r="AI83" s="8">
        <f t="shared" si="61"/>
        <v>1</v>
      </c>
      <c r="AJ83" s="8">
        <f t="shared" si="61"/>
        <v>1</v>
      </c>
      <c r="AK83" s="8">
        <f t="shared" si="61"/>
        <v>1</v>
      </c>
      <c r="AL83" s="8">
        <f t="shared" si="61"/>
        <v>1</v>
      </c>
      <c r="AM83" s="8">
        <f t="shared" si="61"/>
        <v>1</v>
      </c>
      <c r="AN83" s="8">
        <f t="shared" si="61"/>
        <v>1</v>
      </c>
      <c r="AO83" s="8">
        <f t="shared" si="62"/>
        <v>0</v>
      </c>
    </row>
    <row r="84" spans="2:41" hidden="1" outlineLevel="1" x14ac:dyDescent="0.25">
      <c r="B84" s="8">
        <v>8</v>
      </c>
      <c r="C84" s="8" t="s">
        <v>19</v>
      </c>
      <c r="K84" s="8">
        <f t="shared" si="59"/>
        <v>1</v>
      </c>
      <c r="L84" s="8">
        <f t="shared" si="59"/>
        <v>1</v>
      </c>
      <c r="M84" s="8">
        <f t="shared" si="59"/>
        <v>1</v>
      </c>
      <c r="N84" s="8">
        <f t="shared" si="59"/>
        <v>1</v>
      </c>
      <c r="O84" s="8">
        <f t="shared" si="59"/>
        <v>1</v>
      </c>
      <c r="P84" s="8">
        <f t="shared" si="59"/>
        <v>1</v>
      </c>
      <c r="Q84" s="8">
        <f t="shared" si="59"/>
        <v>1</v>
      </c>
      <c r="R84" s="8">
        <f t="shared" si="59"/>
        <v>1</v>
      </c>
      <c r="S84" s="8">
        <f t="shared" si="59"/>
        <v>1</v>
      </c>
      <c r="T84" s="8">
        <f t="shared" si="59"/>
        <v>1</v>
      </c>
      <c r="U84" s="8">
        <f t="shared" si="60"/>
        <v>1</v>
      </c>
      <c r="V84" s="8">
        <f t="shared" si="60"/>
        <v>1</v>
      </c>
      <c r="W84" s="8">
        <f t="shared" si="60"/>
        <v>1</v>
      </c>
      <c r="X84" s="8">
        <f t="shared" si="60"/>
        <v>1</v>
      </c>
      <c r="Y84" s="8">
        <f t="shared" si="60"/>
        <v>1</v>
      </c>
      <c r="Z84" s="8">
        <f t="shared" si="60"/>
        <v>1</v>
      </c>
      <c r="AA84" s="8">
        <f t="shared" si="60"/>
        <v>1</v>
      </c>
      <c r="AB84" s="8">
        <f t="shared" si="60"/>
        <v>1</v>
      </c>
      <c r="AC84" s="8">
        <f t="shared" si="60"/>
        <v>1</v>
      </c>
      <c r="AD84" s="8">
        <f t="shared" si="60"/>
        <v>1</v>
      </c>
      <c r="AE84" s="8">
        <f t="shared" si="61"/>
        <v>1</v>
      </c>
      <c r="AF84" s="8">
        <f t="shared" si="61"/>
        <v>1</v>
      </c>
      <c r="AG84" s="8">
        <f t="shared" si="61"/>
        <v>1</v>
      </c>
      <c r="AH84" s="8">
        <f t="shared" si="61"/>
        <v>1</v>
      </c>
      <c r="AI84" s="8">
        <f t="shared" si="61"/>
        <v>1</v>
      </c>
      <c r="AJ84" s="8">
        <f t="shared" si="61"/>
        <v>1</v>
      </c>
      <c r="AK84" s="8">
        <f t="shared" si="61"/>
        <v>1</v>
      </c>
      <c r="AL84" s="8">
        <f t="shared" si="61"/>
        <v>1</v>
      </c>
      <c r="AM84" s="8">
        <f t="shared" si="61"/>
        <v>1</v>
      </c>
      <c r="AN84" s="8">
        <f t="shared" si="61"/>
        <v>1</v>
      </c>
      <c r="AO84" s="8">
        <f t="shared" si="62"/>
        <v>0</v>
      </c>
    </row>
    <row r="85" spans="2:41" hidden="1" outlineLevel="1" x14ac:dyDescent="0.25">
      <c r="B85" s="8">
        <v>9</v>
      </c>
      <c r="C85" s="8" t="s">
        <v>20</v>
      </c>
      <c r="K85" s="8">
        <f t="shared" si="59"/>
        <v>1</v>
      </c>
      <c r="L85" s="8">
        <f t="shared" si="59"/>
        <v>1</v>
      </c>
      <c r="M85" s="8">
        <f t="shared" si="59"/>
        <v>1</v>
      </c>
      <c r="N85" s="8">
        <f t="shared" si="59"/>
        <v>1</v>
      </c>
      <c r="O85" s="8">
        <f t="shared" si="59"/>
        <v>1</v>
      </c>
      <c r="P85" s="8">
        <f t="shared" si="59"/>
        <v>1</v>
      </c>
      <c r="Q85" s="8">
        <f t="shared" si="59"/>
        <v>1</v>
      </c>
      <c r="R85" s="8">
        <f t="shared" si="59"/>
        <v>1</v>
      </c>
      <c r="S85" s="8">
        <f t="shared" si="59"/>
        <v>1</v>
      </c>
      <c r="T85" s="8">
        <f t="shared" si="59"/>
        <v>1</v>
      </c>
      <c r="U85" s="8">
        <f t="shared" si="60"/>
        <v>1</v>
      </c>
      <c r="V85" s="8">
        <f t="shared" si="60"/>
        <v>1</v>
      </c>
      <c r="W85" s="8">
        <f t="shared" si="60"/>
        <v>1</v>
      </c>
      <c r="X85" s="8">
        <f t="shared" si="60"/>
        <v>1</v>
      </c>
      <c r="Y85" s="8">
        <f t="shared" si="60"/>
        <v>1</v>
      </c>
      <c r="Z85" s="8">
        <f t="shared" si="60"/>
        <v>1</v>
      </c>
      <c r="AA85" s="8">
        <f t="shared" si="60"/>
        <v>1</v>
      </c>
      <c r="AB85" s="8">
        <f t="shared" si="60"/>
        <v>1</v>
      </c>
      <c r="AC85" s="8">
        <f t="shared" si="60"/>
        <v>1</v>
      </c>
      <c r="AD85" s="8">
        <f t="shared" si="60"/>
        <v>1</v>
      </c>
      <c r="AE85" s="8">
        <f t="shared" si="61"/>
        <v>1</v>
      </c>
      <c r="AF85" s="8">
        <f t="shared" si="61"/>
        <v>1</v>
      </c>
      <c r="AG85" s="8">
        <f t="shared" si="61"/>
        <v>1</v>
      </c>
      <c r="AH85" s="8">
        <f t="shared" si="61"/>
        <v>1</v>
      </c>
      <c r="AI85" s="8">
        <f t="shared" si="61"/>
        <v>1</v>
      </c>
      <c r="AJ85" s="8">
        <f t="shared" si="61"/>
        <v>1</v>
      </c>
      <c r="AK85" s="8">
        <f t="shared" si="61"/>
        <v>1</v>
      </c>
      <c r="AL85" s="8">
        <f t="shared" si="61"/>
        <v>1</v>
      </c>
      <c r="AM85" s="8">
        <f t="shared" si="61"/>
        <v>1</v>
      </c>
      <c r="AN85" s="8">
        <f t="shared" si="61"/>
        <v>1</v>
      </c>
      <c r="AO85" s="8">
        <f t="shared" si="62"/>
        <v>0</v>
      </c>
    </row>
    <row r="86" spans="2:41" hidden="1" outlineLevel="1" x14ac:dyDescent="0.25">
      <c r="B86" s="8">
        <v>10</v>
      </c>
      <c r="C86" s="8" t="s">
        <v>21</v>
      </c>
      <c r="K86" s="8">
        <f t="shared" ref="K86:T96" si="63">COUNTIF(K$6:K$59,$C86)</f>
        <v>1</v>
      </c>
      <c r="L86" s="8">
        <f t="shared" si="63"/>
        <v>1</v>
      </c>
      <c r="M86" s="8">
        <f t="shared" si="63"/>
        <v>1</v>
      </c>
      <c r="N86" s="8">
        <f t="shared" si="63"/>
        <v>1</v>
      </c>
      <c r="O86" s="8">
        <f t="shared" si="63"/>
        <v>1</v>
      </c>
      <c r="P86" s="8">
        <f t="shared" si="63"/>
        <v>1</v>
      </c>
      <c r="Q86" s="8">
        <f t="shared" si="63"/>
        <v>1</v>
      </c>
      <c r="R86" s="8">
        <f t="shared" si="63"/>
        <v>1</v>
      </c>
      <c r="S86" s="8">
        <f t="shared" si="63"/>
        <v>1</v>
      </c>
      <c r="T86" s="8">
        <f t="shared" si="63"/>
        <v>1</v>
      </c>
      <c r="U86" s="8">
        <f t="shared" ref="U86:AD96" si="64">COUNTIF(U$6:U$59,$C86)</f>
        <v>1</v>
      </c>
      <c r="V86" s="8">
        <f t="shared" si="64"/>
        <v>1</v>
      </c>
      <c r="W86" s="8">
        <f t="shared" si="64"/>
        <v>1</v>
      </c>
      <c r="X86" s="8">
        <f t="shared" si="64"/>
        <v>1</v>
      </c>
      <c r="Y86" s="8">
        <f t="shared" si="64"/>
        <v>1</v>
      </c>
      <c r="Z86" s="8">
        <f t="shared" si="64"/>
        <v>1</v>
      </c>
      <c r="AA86" s="8">
        <f t="shared" si="64"/>
        <v>1</v>
      </c>
      <c r="AB86" s="8">
        <f t="shared" si="64"/>
        <v>1</v>
      </c>
      <c r="AC86" s="8">
        <f t="shared" si="64"/>
        <v>1</v>
      </c>
      <c r="AD86" s="8">
        <f t="shared" si="64"/>
        <v>1</v>
      </c>
      <c r="AE86" s="8">
        <f t="shared" ref="AE86:AN96" si="65">COUNTIF(AE$6:AE$59,$C86)</f>
        <v>1</v>
      </c>
      <c r="AF86" s="8">
        <f t="shared" si="65"/>
        <v>1</v>
      </c>
      <c r="AG86" s="8">
        <f t="shared" si="65"/>
        <v>1</v>
      </c>
      <c r="AH86" s="8">
        <f t="shared" si="65"/>
        <v>1</v>
      </c>
      <c r="AI86" s="8">
        <f t="shared" si="65"/>
        <v>1</v>
      </c>
      <c r="AJ86" s="8">
        <f t="shared" si="65"/>
        <v>1</v>
      </c>
      <c r="AK86" s="8">
        <f t="shared" si="65"/>
        <v>1</v>
      </c>
      <c r="AL86" s="8">
        <f t="shared" si="65"/>
        <v>1</v>
      </c>
      <c r="AM86" s="8">
        <f t="shared" si="65"/>
        <v>1</v>
      </c>
      <c r="AN86" s="8">
        <f t="shared" si="65"/>
        <v>1</v>
      </c>
      <c r="AO86" s="8">
        <f t="shared" ref="AO86:AO100" si="66">COUNTIF(AO$6:AO$45,$C86)</f>
        <v>0</v>
      </c>
    </row>
    <row r="87" spans="2:41" hidden="1" outlineLevel="1" x14ac:dyDescent="0.25">
      <c r="B87" s="8">
        <v>11</v>
      </c>
      <c r="C87" s="8" t="s">
        <v>22</v>
      </c>
      <c r="K87" s="8">
        <f t="shared" si="63"/>
        <v>1</v>
      </c>
      <c r="L87" s="8">
        <f t="shared" si="63"/>
        <v>1</v>
      </c>
      <c r="M87" s="8">
        <f t="shared" si="63"/>
        <v>1</v>
      </c>
      <c r="N87" s="8">
        <f t="shared" si="63"/>
        <v>1</v>
      </c>
      <c r="O87" s="8">
        <f t="shared" si="63"/>
        <v>1</v>
      </c>
      <c r="P87" s="8">
        <f t="shared" si="63"/>
        <v>1</v>
      </c>
      <c r="Q87" s="8">
        <f t="shared" si="63"/>
        <v>1</v>
      </c>
      <c r="R87" s="8">
        <f t="shared" si="63"/>
        <v>1</v>
      </c>
      <c r="S87" s="8">
        <f t="shared" si="63"/>
        <v>1</v>
      </c>
      <c r="T87" s="8">
        <f t="shared" si="63"/>
        <v>1</v>
      </c>
      <c r="U87" s="8">
        <f t="shared" si="64"/>
        <v>1</v>
      </c>
      <c r="V87" s="8">
        <f t="shared" si="64"/>
        <v>1</v>
      </c>
      <c r="W87" s="8">
        <f t="shared" si="64"/>
        <v>1</v>
      </c>
      <c r="X87" s="8">
        <f t="shared" si="64"/>
        <v>1</v>
      </c>
      <c r="Y87" s="8">
        <f t="shared" si="64"/>
        <v>1</v>
      </c>
      <c r="Z87" s="8">
        <f t="shared" si="64"/>
        <v>1</v>
      </c>
      <c r="AA87" s="8">
        <f t="shared" si="64"/>
        <v>1</v>
      </c>
      <c r="AB87" s="8">
        <f t="shared" si="64"/>
        <v>1</v>
      </c>
      <c r="AC87" s="8">
        <f t="shared" si="64"/>
        <v>1</v>
      </c>
      <c r="AD87" s="8">
        <f t="shared" si="64"/>
        <v>1</v>
      </c>
      <c r="AE87" s="8">
        <f t="shared" si="65"/>
        <v>1</v>
      </c>
      <c r="AF87" s="8">
        <f t="shared" si="65"/>
        <v>1</v>
      </c>
      <c r="AG87" s="8">
        <f t="shared" si="65"/>
        <v>1</v>
      </c>
      <c r="AH87" s="8">
        <f t="shared" si="65"/>
        <v>1</v>
      </c>
      <c r="AI87" s="8">
        <f t="shared" si="65"/>
        <v>1</v>
      </c>
      <c r="AJ87" s="8">
        <f t="shared" si="65"/>
        <v>1</v>
      </c>
      <c r="AK87" s="8">
        <f t="shared" si="65"/>
        <v>1</v>
      </c>
      <c r="AL87" s="8">
        <f t="shared" si="65"/>
        <v>1</v>
      </c>
      <c r="AM87" s="8">
        <f t="shared" si="65"/>
        <v>1</v>
      </c>
      <c r="AN87" s="8">
        <f t="shared" si="65"/>
        <v>1</v>
      </c>
      <c r="AO87" s="8">
        <f t="shared" si="66"/>
        <v>0</v>
      </c>
    </row>
    <row r="88" spans="2:41" hidden="1" outlineLevel="1" x14ac:dyDescent="0.25">
      <c r="B88" s="8">
        <v>12</v>
      </c>
      <c r="C88" s="8" t="s">
        <v>23</v>
      </c>
      <c r="K88" s="8">
        <f t="shared" si="63"/>
        <v>1</v>
      </c>
      <c r="L88" s="8">
        <f t="shared" si="63"/>
        <v>1</v>
      </c>
      <c r="M88" s="8">
        <f t="shared" si="63"/>
        <v>1</v>
      </c>
      <c r="N88" s="8">
        <f t="shared" si="63"/>
        <v>1</v>
      </c>
      <c r="O88" s="8">
        <f t="shared" si="63"/>
        <v>1</v>
      </c>
      <c r="P88" s="8">
        <f t="shared" si="63"/>
        <v>1</v>
      </c>
      <c r="Q88" s="8">
        <f t="shared" si="63"/>
        <v>1</v>
      </c>
      <c r="R88" s="8">
        <f t="shared" si="63"/>
        <v>1</v>
      </c>
      <c r="S88" s="8">
        <f t="shared" si="63"/>
        <v>1</v>
      </c>
      <c r="T88" s="8">
        <f t="shared" si="63"/>
        <v>1</v>
      </c>
      <c r="U88" s="8">
        <f t="shared" si="64"/>
        <v>1</v>
      </c>
      <c r="V88" s="8">
        <f t="shared" si="64"/>
        <v>1</v>
      </c>
      <c r="W88" s="8">
        <f t="shared" si="64"/>
        <v>1</v>
      </c>
      <c r="X88" s="8">
        <f t="shared" si="64"/>
        <v>1</v>
      </c>
      <c r="Y88" s="8">
        <f t="shared" si="64"/>
        <v>1</v>
      </c>
      <c r="Z88" s="8">
        <f t="shared" si="64"/>
        <v>1</v>
      </c>
      <c r="AA88" s="8">
        <f t="shared" si="64"/>
        <v>1</v>
      </c>
      <c r="AB88" s="8">
        <f t="shared" si="64"/>
        <v>1</v>
      </c>
      <c r="AC88" s="8">
        <f t="shared" si="64"/>
        <v>1</v>
      </c>
      <c r="AD88" s="8">
        <f t="shared" si="64"/>
        <v>1</v>
      </c>
      <c r="AE88" s="8">
        <f t="shared" si="65"/>
        <v>1</v>
      </c>
      <c r="AF88" s="8">
        <f t="shared" si="65"/>
        <v>1</v>
      </c>
      <c r="AG88" s="8">
        <f t="shared" si="65"/>
        <v>1</v>
      </c>
      <c r="AH88" s="8">
        <f t="shared" si="65"/>
        <v>1</v>
      </c>
      <c r="AI88" s="8">
        <f t="shared" si="65"/>
        <v>1</v>
      </c>
      <c r="AJ88" s="8">
        <f t="shared" si="65"/>
        <v>1</v>
      </c>
      <c r="AK88" s="8">
        <f t="shared" si="65"/>
        <v>1</v>
      </c>
      <c r="AL88" s="8">
        <f t="shared" si="65"/>
        <v>1</v>
      </c>
      <c r="AM88" s="8">
        <f t="shared" si="65"/>
        <v>1</v>
      </c>
      <c r="AN88" s="8">
        <f t="shared" si="65"/>
        <v>1</v>
      </c>
      <c r="AO88" s="8">
        <f t="shared" si="66"/>
        <v>0</v>
      </c>
    </row>
    <row r="89" spans="2:41" hidden="1" outlineLevel="1" x14ac:dyDescent="0.25">
      <c r="B89" s="8">
        <v>13</v>
      </c>
      <c r="C89" s="8" t="s">
        <v>24</v>
      </c>
      <c r="K89" s="8">
        <f t="shared" si="63"/>
        <v>1</v>
      </c>
      <c r="L89" s="8">
        <f t="shared" si="63"/>
        <v>1</v>
      </c>
      <c r="M89" s="8">
        <f t="shared" si="63"/>
        <v>1</v>
      </c>
      <c r="N89" s="8">
        <f t="shared" si="63"/>
        <v>1</v>
      </c>
      <c r="O89" s="8">
        <f t="shared" si="63"/>
        <v>1</v>
      </c>
      <c r="P89" s="8">
        <f t="shared" si="63"/>
        <v>1</v>
      </c>
      <c r="Q89" s="8">
        <f t="shared" si="63"/>
        <v>1</v>
      </c>
      <c r="R89" s="8">
        <f t="shared" si="63"/>
        <v>1</v>
      </c>
      <c r="S89" s="8">
        <f t="shared" si="63"/>
        <v>1</v>
      </c>
      <c r="T89" s="8">
        <f t="shared" si="63"/>
        <v>1</v>
      </c>
      <c r="U89" s="8">
        <f t="shared" si="64"/>
        <v>1</v>
      </c>
      <c r="V89" s="8">
        <f t="shared" si="64"/>
        <v>1</v>
      </c>
      <c r="W89" s="8">
        <f t="shared" si="64"/>
        <v>1</v>
      </c>
      <c r="X89" s="8">
        <f t="shared" si="64"/>
        <v>1</v>
      </c>
      <c r="Y89" s="8">
        <f t="shared" si="64"/>
        <v>1</v>
      </c>
      <c r="Z89" s="8">
        <f t="shared" si="64"/>
        <v>1</v>
      </c>
      <c r="AA89" s="8">
        <f t="shared" si="64"/>
        <v>1</v>
      </c>
      <c r="AB89" s="8">
        <f t="shared" si="64"/>
        <v>1</v>
      </c>
      <c r="AC89" s="8">
        <f t="shared" si="64"/>
        <v>1</v>
      </c>
      <c r="AD89" s="8">
        <f t="shared" si="64"/>
        <v>1</v>
      </c>
      <c r="AE89" s="8">
        <f t="shared" si="65"/>
        <v>1</v>
      </c>
      <c r="AF89" s="8">
        <f t="shared" si="65"/>
        <v>1</v>
      </c>
      <c r="AG89" s="8">
        <f t="shared" si="65"/>
        <v>1</v>
      </c>
      <c r="AH89" s="8">
        <f t="shared" si="65"/>
        <v>1</v>
      </c>
      <c r="AI89" s="8">
        <f t="shared" si="65"/>
        <v>1</v>
      </c>
      <c r="AJ89" s="8">
        <f t="shared" si="65"/>
        <v>1</v>
      </c>
      <c r="AK89" s="8">
        <f t="shared" si="65"/>
        <v>1</v>
      </c>
      <c r="AL89" s="8">
        <f t="shared" si="65"/>
        <v>1</v>
      </c>
      <c r="AM89" s="8">
        <f t="shared" si="65"/>
        <v>1</v>
      </c>
      <c r="AN89" s="8">
        <f t="shared" si="65"/>
        <v>1</v>
      </c>
      <c r="AO89" s="8">
        <f t="shared" si="66"/>
        <v>0</v>
      </c>
    </row>
    <row r="90" spans="2:41" hidden="1" outlineLevel="1" x14ac:dyDescent="0.25">
      <c r="B90" s="8">
        <v>14</v>
      </c>
      <c r="C90" s="8" t="s">
        <v>25</v>
      </c>
      <c r="K90" s="8">
        <f t="shared" si="63"/>
        <v>1</v>
      </c>
      <c r="L90" s="8">
        <f t="shared" si="63"/>
        <v>1</v>
      </c>
      <c r="M90" s="8">
        <f t="shared" si="63"/>
        <v>1</v>
      </c>
      <c r="N90" s="8">
        <f t="shared" si="63"/>
        <v>1</v>
      </c>
      <c r="O90" s="8">
        <f t="shared" si="63"/>
        <v>1</v>
      </c>
      <c r="P90" s="8">
        <f t="shared" si="63"/>
        <v>1</v>
      </c>
      <c r="Q90" s="8">
        <f t="shared" si="63"/>
        <v>1</v>
      </c>
      <c r="R90" s="8">
        <f t="shared" si="63"/>
        <v>1</v>
      </c>
      <c r="S90" s="8">
        <f t="shared" si="63"/>
        <v>1</v>
      </c>
      <c r="T90" s="8">
        <f t="shared" si="63"/>
        <v>1</v>
      </c>
      <c r="U90" s="8">
        <f t="shared" si="64"/>
        <v>1</v>
      </c>
      <c r="V90" s="8">
        <f t="shared" si="64"/>
        <v>1</v>
      </c>
      <c r="W90" s="8">
        <f t="shared" si="64"/>
        <v>1</v>
      </c>
      <c r="X90" s="8">
        <f t="shared" si="64"/>
        <v>1</v>
      </c>
      <c r="Y90" s="8">
        <f t="shared" si="64"/>
        <v>1</v>
      </c>
      <c r="Z90" s="8">
        <f t="shared" si="64"/>
        <v>1</v>
      </c>
      <c r="AA90" s="8">
        <f t="shared" si="64"/>
        <v>1</v>
      </c>
      <c r="AB90" s="8">
        <f t="shared" si="64"/>
        <v>1</v>
      </c>
      <c r="AC90" s="8">
        <f t="shared" si="64"/>
        <v>1</v>
      </c>
      <c r="AD90" s="8">
        <f t="shared" si="64"/>
        <v>1</v>
      </c>
      <c r="AE90" s="8">
        <f t="shared" si="65"/>
        <v>1</v>
      </c>
      <c r="AF90" s="8">
        <f t="shared" si="65"/>
        <v>1</v>
      </c>
      <c r="AG90" s="8">
        <f t="shared" si="65"/>
        <v>1</v>
      </c>
      <c r="AH90" s="8">
        <f t="shared" si="65"/>
        <v>1</v>
      </c>
      <c r="AI90" s="8">
        <f t="shared" si="65"/>
        <v>1</v>
      </c>
      <c r="AJ90" s="8">
        <f t="shared" si="65"/>
        <v>1</v>
      </c>
      <c r="AK90" s="8">
        <f t="shared" si="65"/>
        <v>1</v>
      </c>
      <c r="AL90" s="8">
        <f t="shared" si="65"/>
        <v>1</v>
      </c>
      <c r="AM90" s="8">
        <f t="shared" si="65"/>
        <v>1</v>
      </c>
      <c r="AN90" s="8">
        <f t="shared" si="65"/>
        <v>1</v>
      </c>
      <c r="AO90" s="8">
        <f t="shared" si="66"/>
        <v>0</v>
      </c>
    </row>
    <row r="91" spans="2:41" hidden="1" outlineLevel="1" x14ac:dyDescent="0.25">
      <c r="B91" s="8">
        <v>15</v>
      </c>
      <c r="C91" s="8" t="s">
        <v>26</v>
      </c>
      <c r="K91" s="8">
        <f t="shared" si="63"/>
        <v>1</v>
      </c>
      <c r="L91" s="8">
        <f t="shared" si="63"/>
        <v>1</v>
      </c>
      <c r="M91" s="8">
        <f t="shared" si="63"/>
        <v>1</v>
      </c>
      <c r="N91" s="8">
        <f t="shared" si="63"/>
        <v>1</v>
      </c>
      <c r="O91" s="8">
        <f t="shared" si="63"/>
        <v>1</v>
      </c>
      <c r="P91" s="8">
        <f t="shared" si="63"/>
        <v>1</v>
      </c>
      <c r="Q91" s="8">
        <f t="shared" si="63"/>
        <v>1</v>
      </c>
      <c r="R91" s="8">
        <f t="shared" si="63"/>
        <v>1</v>
      </c>
      <c r="S91" s="8">
        <f t="shared" si="63"/>
        <v>1</v>
      </c>
      <c r="T91" s="8">
        <f t="shared" si="63"/>
        <v>1</v>
      </c>
      <c r="U91" s="8">
        <f t="shared" si="64"/>
        <v>1</v>
      </c>
      <c r="V91" s="8">
        <f t="shared" si="64"/>
        <v>1</v>
      </c>
      <c r="W91" s="8">
        <f t="shared" si="64"/>
        <v>1</v>
      </c>
      <c r="X91" s="8">
        <f t="shared" si="64"/>
        <v>1</v>
      </c>
      <c r="Y91" s="8">
        <f t="shared" si="64"/>
        <v>1</v>
      </c>
      <c r="Z91" s="8">
        <f t="shared" si="64"/>
        <v>1</v>
      </c>
      <c r="AA91" s="8">
        <f t="shared" si="64"/>
        <v>1</v>
      </c>
      <c r="AB91" s="8">
        <f t="shared" si="64"/>
        <v>1</v>
      </c>
      <c r="AC91" s="8">
        <f t="shared" si="64"/>
        <v>1</v>
      </c>
      <c r="AD91" s="8">
        <f t="shared" si="64"/>
        <v>1</v>
      </c>
      <c r="AE91" s="8">
        <f t="shared" si="65"/>
        <v>1</v>
      </c>
      <c r="AF91" s="8">
        <f t="shared" si="65"/>
        <v>1</v>
      </c>
      <c r="AG91" s="8">
        <f t="shared" si="65"/>
        <v>1</v>
      </c>
      <c r="AH91" s="8">
        <f t="shared" si="65"/>
        <v>1</v>
      </c>
      <c r="AI91" s="8">
        <f t="shared" si="65"/>
        <v>1</v>
      </c>
      <c r="AJ91" s="8">
        <f t="shared" si="65"/>
        <v>1</v>
      </c>
      <c r="AK91" s="8">
        <f t="shared" si="65"/>
        <v>1</v>
      </c>
      <c r="AL91" s="8">
        <f t="shared" si="65"/>
        <v>1</v>
      </c>
      <c r="AM91" s="8">
        <f t="shared" si="65"/>
        <v>1</v>
      </c>
      <c r="AN91" s="8">
        <f t="shared" si="65"/>
        <v>1</v>
      </c>
      <c r="AO91" s="8">
        <f t="shared" si="66"/>
        <v>0</v>
      </c>
    </row>
    <row r="92" spans="2:41" hidden="1" outlineLevel="1" x14ac:dyDescent="0.25">
      <c r="B92" s="8">
        <v>16</v>
      </c>
      <c r="C92" s="8" t="s">
        <v>27</v>
      </c>
      <c r="K92" s="8">
        <f t="shared" si="63"/>
        <v>1</v>
      </c>
      <c r="L92" s="8">
        <f t="shared" si="63"/>
        <v>1</v>
      </c>
      <c r="M92" s="8">
        <f t="shared" si="63"/>
        <v>1</v>
      </c>
      <c r="N92" s="8">
        <f t="shared" si="63"/>
        <v>1</v>
      </c>
      <c r="O92" s="8">
        <f t="shared" si="63"/>
        <v>1</v>
      </c>
      <c r="P92" s="8">
        <f t="shared" si="63"/>
        <v>1</v>
      </c>
      <c r="Q92" s="8">
        <f t="shared" si="63"/>
        <v>1</v>
      </c>
      <c r="R92" s="8">
        <f t="shared" si="63"/>
        <v>1</v>
      </c>
      <c r="S92" s="8">
        <f t="shared" si="63"/>
        <v>1</v>
      </c>
      <c r="T92" s="8">
        <f t="shared" si="63"/>
        <v>1</v>
      </c>
      <c r="U92" s="8">
        <f t="shared" si="64"/>
        <v>1</v>
      </c>
      <c r="V92" s="8">
        <f t="shared" si="64"/>
        <v>1</v>
      </c>
      <c r="W92" s="8">
        <f t="shared" si="64"/>
        <v>1</v>
      </c>
      <c r="X92" s="8">
        <f t="shared" si="64"/>
        <v>1</v>
      </c>
      <c r="Y92" s="8">
        <f t="shared" si="64"/>
        <v>1</v>
      </c>
      <c r="Z92" s="8">
        <f t="shared" si="64"/>
        <v>1</v>
      </c>
      <c r="AA92" s="8">
        <f t="shared" si="64"/>
        <v>1</v>
      </c>
      <c r="AB92" s="8">
        <f t="shared" si="64"/>
        <v>1</v>
      </c>
      <c r="AC92" s="8">
        <f t="shared" si="64"/>
        <v>1</v>
      </c>
      <c r="AD92" s="8">
        <f t="shared" si="64"/>
        <v>1</v>
      </c>
      <c r="AE92" s="8">
        <f t="shared" si="65"/>
        <v>1</v>
      </c>
      <c r="AF92" s="8">
        <f t="shared" si="65"/>
        <v>1</v>
      </c>
      <c r="AG92" s="8">
        <f t="shared" si="65"/>
        <v>1</v>
      </c>
      <c r="AH92" s="8">
        <f t="shared" si="65"/>
        <v>1</v>
      </c>
      <c r="AI92" s="8">
        <f t="shared" si="65"/>
        <v>1</v>
      </c>
      <c r="AJ92" s="8">
        <f t="shared" si="65"/>
        <v>1</v>
      </c>
      <c r="AK92" s="8">
        <f t="shared" si="65"/>
        <v>1</v>
      </c>
      <c r="AL92" s="8">
        <f t="shared" si="65"/>
        <v>1</v>
      </c>
      <c r="AM92" s="8">
        <f t="shared" si="65"/>
        <v>1</v>
      </c>
      <c r="AN92" s="8">
        <f t="shared" si="65"/>
        <v>1</v>
      </c>
      <c r="AO92" s="8">
        <f t="shared" si="66"/>
        <v>0</v>
      </c>
    </row>
    <row r="93" spans="2:41" hidden="1" outlineLevel="1" x14ac:dyDescent="0.25">
      <c r="B93" s="8">
        <v>17</v>
      </c>
      <c r="C93" s="8" t="s">
        <v>28</v>
      </c>
      <c r="K93" s="8">
        <f t="shared" si="63"/>
        <v>0</v>
      </c>
      <c r="L93" s="8">
        <f t="shared" si="63"/>
        <v>0</v>
      </c>
      <c r="M93" s="8">
        <f t="shared" si="63"/>
        <v>0</v>
      </c>
      <c r="N93" s="8">
        <f t="shared" si="63"/>
        <v>0</v>
      </c>
      <c r="O93" s="8">
        <f t="shared" si="63"/>
        <v>0</v>
      </c>
      <c r="P93" s="8">
        <f t="shared" si="63"/>
        <v>0</v>
      </c>
      <c r="Q93" s="8">
        <f t="shared" si="63"/>
        <v>0</v>
      </c>
      <c r="R93" s="8">
        <f t="shared" si="63"/>
        <v>0</v>
      </c>
      <c r="S93" s="8">
        <f t="shared" si="63"/>
        <v>0</v>
      </c>
      <c r="T93" s="8">
        <f t="shared" si="63"/>
        <v>0</v>
      </c>
      <c r="U93" s="8">
        <f t="shared" si="64"/>
        <v>0</v>
      </c>
      <c r="V93" s="8">
        <f t="shared" si="64"/>
        <v>0</v>
      </c>
      <c r="W93" s="8">
        <f t="shared" si="64"/>
        <v>0</v>
      </c>
      <c r="X93" s="8">
        <f t="shared" si="64"/>
        <v>0</v>
      </c>
      <c r="Y93" s="8">
        <f t="shared" si="64"/>
        <v>0</v>
      </c>
      <c r="Z93" s="8">
        <f t="shared" si="64"/>
        <v>0</v>
      </c>
      <c r="AA93" s="8">
        <f t="shared" si="64"/>
        <v>0</v>
      </c>
      <c r="AB93" s="8">
        <f t="shared" si="64"/>
        <v>0</v>
      </c>
      <c r="AC93" s="8">
        <f t="shared" si="64"/>
        <v>0</v>
      </c>
      <c r="AD93" s="8">
        <f t="shared" si="64"/>
        <v>0</v>
      </c>
      <c r="AE93" s="8">
        <f t="shared" si="65"/>
        <v>0</v>
      </c>
      <c r="AF93" s="8">
        <f t="shared" si="65"/>
        <v>0</v>
      </c>
      <c r="AG93" s="8">
        <f t="shared" si="65"/>
        <v>0</v>
      </c>
      <c r="AH93" s="8">
        <f t="shared" si="65"/>
        <v>0</v>
      </c>
      <c r="AI93" s="8">
        <f t="shared" si="65"/>
        <v>0</v>
      </c>
      <c r="AJ93" s="8">
        <f t="shared" si="65"/>
        <v>0</v>
      </c>
      <c r="AK93" s="8">
        <f t="shared" si="65"/>
        <v>0</v>
      </c>
      <c r="AL93" s="8">
        <f t="shared" si="65"/>
        <v>0</v>
      </c>
      <c r="AM93" s="8">
        <f t="shared" si="65"/>
        <v>0</v>
      </c>
      <c r="AN93" s="8">
        <f t="shared" si="65"/>
        <v>0</v>
      </c>
      <c r="AO93" s="8">
        <f t="shared" si="66"/>
        <v>0</v>
      </c>
    </row>
    <row r="94" spans="2:41" hidden="1" outlineLevel="1" x14ac:dyDescent="0.25">
      <c r="C94" s="8" t="s">
        <v>29</v>
      </c>
      <c r="K94" s="8">
        <f t="shared" si="63"/>
        <v>0</v>
      </c>
      <c r="L94" s="8">
        <f t="shared" si="63"/>
        <v>0</v>
      </c>
      <c r="M94" s="8">
        <f t="shared" si="63"/>
        <v>0</v>
      </c>
      <c r="N94" s="8">
        <f t="shared" si="63"/>
        <v>0</v>
      </c>
      <c r="O94" s="8">
        <f t="shared" si="63"/>
        <v>0</v>
      </c>
      <c r="P94" s="8">
        <f t="shared" si="63"/>
        <v>0</v>
      </c>
      <c r="Q94" s="8">
        <f t="shared" si="63"/>
        <v>0</v>
      </c>
      <c r="R94" s="8">
        <f t="shared" si="63"/>
        <v>0</v>
      </c>
      <c r="S94" s="8">
        <f t="shared" si="63"/>
        <v>0</v>
      </c>
      <c r="T94" s="8">
        <f t="shared" si="63"/>
        <v>0</v>
      </c>
      <c r="U94" s="8">
        <f t="shared" si="64"/>
        <v>0</v>
      </c>
      <c r="V94" s="8">
        <f t="shared" si="64"/>
        <v>0</v>
      </c>
      <c r="W94" s="8">
        <f t="shared" si="64"/>
        <v>0</v>
      </c>
      <c r="X94" s="8">
        <f t="shared" si="64"/>
        <v>0</v>
      </c>
      <c r="Y94" s="8">
        <f t="shared" si="64"/>
        <v>0</v>
      </c>
      <c r="Z94" s="8">
        <f t="shared" si="64"/>
        <v>0</v>
      </c>
      <c r="AA94" s="8">
        <f t="shared" si="64"/>
        <v>0</v>
      </c>
      <c r="AB94" s="8">
        <f t="shared" si="64"/>
        <v>0</v>
      </c>
      <c r="AC94" s="8">
        <f t="shared" si="64"/>
        <v>0</v>
      </c>
      <c r="AD94" s="8">
        <f t="shared" si="64"/>
        <v>0</v>
      </c>
      <c r="AE94" s="8">
        <f t="shared" si="65"/>
        <v>0</v>
      </c>
      <c r="AF94" s="8">
        <f t="shared" si="65"/>
        <v>0</v>
      </c>
      <c r="AG94" s="8">
        <f t="shared" si="65"/>
        <v>0</v>
      </c>
      <c r="AH94" s="8">
        <f t="shared" si="65"/>
        <v>0</v>
      </c>
      <c r="AI94" s="8">
        <f t="shared" si="65"/>
        <v>0</v>
      </c>
      <c r="AJ94" s="8">
        <f t="shared" si="65"/>
        <v>0</v>
      </c>
      <c r="AK94" s="8">
        <f t="shared" si="65"/>
        <v>0</v>
      </c>
      <c r="AL94" s="8">
        <f t="shared" si="65"/>
        <v>0</v>
      </c>
      <c r="AM94" s="8">
        <f t="shared" si="65"/>
        <v>0</v>
      </c>
      <c r="AN94" s="8">
        <f t="shared" si="65"/>
        <v>0</v>
      </c>
      <c r="AO94" s="8">
        <f t="shared" si="66"/>
        <v>0</v>
      </c>
    </row>
    <row r="95" spans="2:41" hidden="1" outlineLevel="1" x14ac:dyDescent="0.25">
      <c r="B95" s="8">
        <v>18</v>
      </c>
      <c r="C95" s="8" t="s">
        <v>313</v>
      </c>
      <c r="K95" s="8">
        <f t="shared" si="63"/>
        <v>1</v>
      </c>
      <c r="L95" s="8">
        <f t="shared" si="63"/>
        <v>1</v>
      </c>
      <c r="M95" s="8">
        <f t="shared" si="63"/>
        <v>1</v>
      </c>
      <c r="N95" s="8">
        <f t="shared" si="63"/>
        <v>1</v>
      </c>
      <c r="O95" s="8">
        <f t="shared" si="63"/>
        <v>1</v>
      </c>
      <c r="P95" s="8">
        <f t="shared" si="63"/>
        <v>1</v>
      </c>
      <c r="Q95" s="8">
        <f t="shared" si="63"/>
        <v>1</v>
      </c>
      <c r="R95" s="8">
        <f t="shared" si="63"/>
        <v>1</v>
      </c>
      <c r="S95" s="8">
        <f t="shared" si="63"/>
        <v>1</v>
      </c>
      <c r="T95" s="8">
        <f t="shared" si="63"/>
        <v>1</v>
      </c>
      <c r="U95" s="8">
        <f t="shared" si="64"/>
        <v>1</v>
      </c>
      <c r="V95" s="8">
        <f t="shared" si="64"/>
        <v>1</v>
      </c>
      <c r="W95" s="8">
        <f t="shared" si="64"/>
        <v>1</v>
      </c>
      <c r="X95" s="8">
        <f t="shared" si="64"/>
        <v>1</v>
      </c>
      <c r="Y95" s="8">
        <f t="shared" si="64"/>
        <v>1</v>
      </c>
      <c r="Z95" s="8">
        <f t="shared" si="64"/>
        <v>1</v>
      </c>
      <c r="AA95" s="8">
        <f t="shared" si="64"/>
        <v>1</v>
      </c>
      <c r="AB95" s="8">
        <f t="shared" si="64"/>
        <v>1</v>
      </c>
      <c r="AC95" s="8">
        <f t="shared" si="64"/>
        <v>1</v>
      </c>
      <c r="AD95" s="8">
        <f t="shared" si="64"/>
        <v>1</v>
      </c>
      <c r="AE95" s="8">
        <f t="shared" si="65"/>
        <v>1</v>
      </c>
      <c r="AF95" s="8">
        <f t="shared" si="65"/>
        <v>1</v>
      </c>
      <c r="AG95" s="8">
        <f t="shared" si="65"/>
        <v>1</v>
      </c>
      <c r="AH95" s="8">
        <f t="shared" si="65"/>
        <v>1</v>
      </c>
      <c r="AI95" s="8">
        <f t="shared" si="65"/>
        <v>1</v>
      </c>
      <c r="AJ95" s="8">
        <f t="shared" si="65"/>
        <v>1</v>
      </c>
      <c r="AK95" s="8">
        <f t="shared" si="65"/>
        <v>1</v>
      </c>
      <c r="AL95" s="8">
        <f t="shared" si="65"/>
        <v>1</v>
      </c>
      <c r="AM95" s="8">
        <f t="shared" si="65"/>
        <v>1</v>
      </c>
      <c r="AN95" s="8">
        <f t="shared" si="65"/>
        <v>1</v>
      </c>
      <c r="AO95" s="8">
        <f t="shared" si="66"/>
        <v>0</v>
      </c>
    </row>
    <row r="96" spans="2:41" hidden="1" outlineLevel="1" x14ac:dyDescent="0.25">
      <c r="B96" s="8">
        <v>19</v>
      </c>
      <c r="C96" s="8" t="s">
        <v>315</v>
      </c>
      <c r="K96" s="8">
        <f t="shared" si="63"/>
        <v>1</v>
      </c>
      <c r="L96" s="8">
        <f t="shared" si="63"/>
        <v>1</v>
      </c>
      <c r="M96" s="8">
        <f t="shared" si="63"/>
        <v>1</v>
      </c>
      <c r="N96" s="8">
        <f t="shared" si="63"/>
        <v>1</v>
      </c>
      <c r="O96" s="8">
        <f t="shared" si="63"/>
        <v>1</v>
      </c>
      <c r="P96" s="8">
        <f t="shared" si="63"/>
        <v>1</v>
      </c>
      <c r="Q96" s="8">
        <f t="shared" si="63"/>
        <v>1</v>
      </c>
      <c r="R96" s="8">
        <f t="shared" si="63"/>
        <v>1</v>
      </c>
      <c r="S96" s="8">
        <f t="shared" si="63"/>
        <v>1</v>
      </c>
      <c r="T96" s="8">
        <f t="shared" si="63"/>
        <v>1</v>
      </c>
      <c r="U96" s="8">
        <f t="shared" si="64"/>
        <v>1</v>
      </c>
      <c r="V96" s="8">
        <f t="shared" si="64"/>
        <v>1</v>
      </c>
      <c r="W96" s="8">
        <f t="shared" si="64"/>
        <v>1</v>
      </c>
      <c r="X96" s="8">
        <f t="shared" si="64"/>
        <v>1</v>
      </c>
      <c r="Y96" s="8">
        <f t="shared" si="64"/>
        <v>1</v>
      </c>
      <c r="Z96" s="8">
        <f t="shared" si="64"/>
        <v>1</v>
      </c>
      <c r="AA96" s="8">
        <f t="shared" si="64"/>
        <v>1</v>
      </c>
      <c r="AB96" s="8">
        <f t="shared" si="64"/>
        <v>1</v>
      </c>
      <c r="AC96" s="8">
        <f t="shared" si="64"/>
        <v>1</v>
      </c>
      <c r="AD96" s="8">
        <f t="shared" si="64"/>
        <v>1</v>
      </c>
      <c r="AE96" s="8">
        <f t="shared" si="65"/>
        <v>1</v>
      </c>
      <c r="AF96" s="8">
        <f t="shared" si="65"/>
        <v>1</v>
      </c>
      <c r="AG96" s="8">
        <f t="shared" si="65"/>
        <v>1</v>
      </c>
      <c r="AH96" s="8">
        <f t="shared" si="65"/>
        <v>1</v>
      </c>
      <c r="AI96" s="8">
        <f t="shared" si="65"/>
        <v>1</v>
      </c>
      <c r="AJ96" s="8">
        <f t="shared" si="65"/>
        <v>1</v>
      </c>
      <c r="AK96" s="8">
        <f t="shared" si="65"/>
        <v>1</v>
      </c>
      <c r="AL96" s="8">
        <f t="shared" si="65"/>
        <v>1</v>
      </c>
      <c r="AM96" s="8">
        <f t="shared" si="65"/>
        <v>1</v>
      </c>
      <c r="AN96" s="8">
        <f t="shared" si="65"/>
        <v>1</v>
      </c>
      <c r="AO96" s="8">
        <f t="shared" si="66"/>
        <v>0</v>
      </c>
    </row>
    <row r="97" spans="2:41" hidden="1" outlineLevel="1" x14ac:dyDescent="0.25">
      <c r="B97" s="8">
        <v>20</v>
      </c>
      <c r="C97" s="8" t="s">
        <v>456</v>
      </c>
      <c r="K97" s="8">
        <f t="shared" ref="K97:Z100" si="67">COUNTIF(K$6:K$59,$C97)</f>
        <v>1</v>
      </c>
      <c r="L97" s="8">
        <f t="shared" si="67"/>
        <v>1</v>
      </c>
      <c r="M97" s="8">
        <f t="shared" si="67"/>
        <v>0</v>
      </c>
      <c r="N97" s="8">
        <f t="shared" si="67"/>
        <v>0</v>
      </c>
      <c r="O97" s="8">
        <f t="shared" si="67"/>
        <v>1</v>
      </c>
      <c r="P97" s="8">
        <f t="shared" si="67"/>
        <v>1</v>
      </c>
      <c r="Q97" s="8">
        <f t="shared" si="67"/>
        <v>1</v>
      </c>
      <c r="R97" s="8">
        <f t="shared" si="67"/>
        <v>1</v>
      </c>
      <c r="S97" s="8">
        <f t="shared" si="67"/>
        <v>1</v>
      </c>
      <c r="T97" s="8">
        <f t="shared" si="67"/>
        <v>1</v>
      </c>
      <c r="U97" s="8">
        <f t="shared" si="67"/>
        <v>1</v>
      </c>
      <c r="V97" s="8">
        <f t="shared" si="67"/>
        <v>1</v>
      </c>
      <c r="W97" s="8">
        <f t="shared" si="67"/>
        <v>1</v>
      </c>
      <c r="X97" s="8">
        <f t="shared" si="67"/>
        <v>1</v>
      </c>
      <c r="Y97" s="8">
        <f t="shared" si="67"/>
        <v>1</v>
      </c>
      <c r="Z97" s="8">
        <f t="shared" si="67"/>
        <v>1</v>
      </c>
      <c r="AA97" s="8">
        <f t="shared" ref="AA97:AN97" si="68">COUNTIF(AA$6:AA$59,$C97)</f>
        <v>1</v>
      </c>
      <c r="AB97" s="8">
        <f t="shared" si="68"/>
        <v>1</v>
      </c>
      <c r="AC97" s="8">
        <f t="shared" si="68"/>
        <v>1</v>
      </c>
      <c r="AD97" s="8">
        <f t="shared" si="68"/>
        <v>1</v>
      </c>
      <c r="AE97" s="8">
        <f t="shared" si="68"/>
        <v>1</v>
      </c>
      <c r="AF97" s="8">
        <f t="shared" si="68"/>
        <v>1</v>
      </c>
      <c r="AG97" s="8">
        <f t="shared" si="68"/>
        <v>1</v>
      </c>
      <c r="AH97" s="8">
        <f t="shared" si="68"/>
        <v>1</v>
      </c>
      <c r="AI97" s="8">
        <f t="shared" si="68"/>
        <v>1</v>
      </c>
      <c r="AJ97" s="8">
        <f t="shared" si="68"/>
        <v>1</v>
      </c>
      <c r="AK97" s="8">
        <f t="shared" si="68"/>
        <v>1</v>
      </c>
      <c r="AL97" s="8">
        <f t="shared" si="68"/>
        <v>1</v>
      </c>
      <c r="AM97" s="8">
        <f t="shared" si="68"/>
        <v>1</v>
      </c>
      <c r="AN97" s="8">
        <f t="shared" si="68"/>
        <v>1</v>
      </c>
      <c r="AO97" s="8">
        <f t="shared" si="66"/>
        <v>0</v>
      </c>
    </row>
    <row r="98" spans="2:41" hidden="1" outlineLevel="1" x14ac:dyDescent="0.25">
      <c r="B98" s="8">
        <v>21</v>
      </c>
      <c r="C98" s="8" t="s">
        <v>309</v>
      </c>
      <c r="K98" s="8">
        <f t="shared" si="67"/>
        <v>1</v>
      </c>
      <c r="L98" s="8">
        <f t="shared" si="67"/>
        <v>1</v>
      </c>
      <c r="M98" s="8">
        <f t="shared" si="67"/>
        <v>1</v>
      </c>
      <c r="N98" s="8">
        <f t="shared" si="67"/>
        <v>1</v>
      </c>
      <c r="O98" s="8">
        <f t="shared" si="67"/>
        <v>1</v>
      </c>
      <c r="P98" s="8">
        <f t="shared" si="67"/>
        <v>1</v>
      </c>
      <c r="Q98" s="8">
        <f t="shared" si="67"/>
        <v>1</v>
      </c>
      <c r="R98" s="8">
        <f t="shared" si="67"/>
        <v>1</v>
      </c>
      <c r="S98" s="8">
        <f t="shared" si="67"/>
        <v>1</v>
      </c>
      <c r="T98" s="8">
        <f t="shared" si="67"/>
        <v>1</v>
      </c>
      <c r="U98" s="8">
        <f t="shared" si="67"/>
        <v>1</v>
      </c>
      <c r="V98" s="8">
        <f t="shared" si="67"/>
        <v>1</v>
      </c>
      <c r="W98" s="8">
        <f t="shared" si="67"/>
        <v>1</v>
      </c>
      <c r="X98" s="8">
        <f t="shared" si="67"/>
        <v>1</v>
      </c>
      <c r="Y98" s="8">
        <f t="shared" si="67"/>
        <v>1</v>
      </c>
      <c r="Z98" s="8">
        <f t="shared" si="67"/>
        <v>1</v>
      </c>
      <c r="AA98" s="8">
        <f t="shared" ref="AA98:AN99" si="69">COUNTIF(AA$6:AA$59,$C98)</f>
        <v>1</v>
      </c>
      <c r="AB98" s="8">
        <f t="shared" si="69"/>
        <v>1</v>
      </c>
      <c r="AC98" s="8">
        <f t="shared" si="69"/>
        <v>1</v>
      </c>
      <c r="AD98" s="8">
        <f t="shared" si="69"/>
        <v>1</v>
      </c>
      <c r="AE98" s="8">
        <f t="shared" si="69"/>
        <v>1</v>
      </c>
      <c r="AF98" s="8">
        <f t="shared" si="69"/>
        <v>1</v>
      </c>
      <c r="AG98" s="8">
        <f t="shared" si="69"/>
        <v>1</v>
      </c>
      <c r="AH98" s="8">
        <f t="shared" si="69"/>
        <v>1</v>
      </c>
      <c r="AI98" s="8">
        <f t="shared" si="69"/>
        <v>1</v>
      </c>
      <c r="AJ98" s="8">
        <f t="shared" si="69"/>
        <v>1</v>
      </c>
      <c r="AK98" s="8">
        <f t="shared" si="69"/>
        <v>1</v>
      </c>
      <c r="AL98" s="8">
        <f t="shared" si="69"/>
        <v>1</v>
      </c>
      <c r="AM98" s="8">
        <f t="shared" si="69"/>
        <v>1</v>
      </c>
      <c r="AN98" s="8">
        <f t="shared" si="69"/>
        <v>1</v>
      </c>
      <c r="AO98" s="8">
        <f t="shared" si="66"/>
        <v>0</v>
      </c>
    </row>
    <row r="99" spans="2:41" hidden="1" outlineLevel="1" x14ac:dyDescent="0.25">
      <c r="B99" s="8">
        <v>22</v>
      </c>
      <c r="C99" s="8" t="s">
        <v>311</v>
      </c>
      <c r="K99" s="8">
        <f t="shared" si="67"/>
        <v>1</v>
      </c>
      <c r="L99" s="8">
        <f t="shared" si="67"/>
        <v>1</v>
      </c>
      <c r="M99" s="8">
        <f t="shared" si="67"/>
        <v>1</v>
      </c>
      <c r="N99" s="8">
        <f t="shared" si="67"/>
        <v>1</v>
      </c>
      <c r="O99" s="8">
        <f t="shared" si="67"/>
        <v>1</v>
      </c>
      <c r="P99" s="8">
        <f t="shared" si="67"/>
        <v>1</v>
      </c>
      <c r="Q99" s="8">
        <f t="shared" si="67"/>
        <v>1</v>
      </c>
      <c r="R99" s="8">
        <f t="shared" si="67"/>
        <v>1</v>
      </c>
      <c r="S99" s="8">
        <f t="shared" si="67"/>
        <v>1</v>
      </c>
      <c r="T99" s="8">
        <f t="shared" si="67"/>
        <v>1</v>
      </c>
      <c r="U99" s="8">
        <f t="shared" si="67"/>
        <v>1</v>
      </c>
      <c r="V99" s="8">
        <f t="shared" si="67"/>
        <v>1</v>
      </c>
      <c r="W99" s="8">
        <f t="shared" si="67"/>
        <v>1</v>
      </c>
      <c r="X99" s="8">
        <f t="shared" si="67"/>
        <v>1</v>
      </c>
      <c r="Y99" s="8">
        <f t="shared" si="67"/>
        <v>1</v>
      </c>
      <c r="Z99" s="8">
        <f t="shared" si="67"/>
        <v>1</v>
      </c>
      <c r="AA99" s="8">
        <f t="shared" si="69"/>
        <v>1</v>
      </c>
      <c r="AB99" s="8">
        <f t="shared" si="69"/>
        <v>1</v>
      </c>
      <c r="AC99" s="8">
        <f t="shared" si="69"/>
        <v>1</v>
      </c>
      <c r="AD99" s="8">
        <f t="shared" si="69"/>
        <v>1</v>
      </c>
      <c r="AE99" s="8">
        <f t="shared" si="69"/>
        <v>1</v>
      </c>
      <c r="AF99" s="8">
        <f t="shared" si="69"/>
        <v>1</v>
      </c>
      <c r="AG99" s="8">
        <f t="shared" si="69"/>
        <v>1</v>
      </c>
      <c r="AH99" s="8">
        <f t="shared" si="69"/>
        <v>1</v>
      </c>
      <c r="AI99" s="8">
        <f t="shared" si="69"/>
        <v>1</v>
      </c>
      <c r="AJ99" s="8">
        <f t="shared" si="69"/>
        <v>1</v>
      </c>
      <c r="AK99" s="8">
        <f t="shared" si="69"/>
        <v>1</v>
      </c>
      <c r="AL99" s="8">
        <f t="shared" si="69"/>
        <v>1</v>
      </c>
      <c r="AM99" s="8">
        <f t="shared" si="69"/>
        <v>1</v>
      </c>
      <c r="AN99" s="8">
        <f t="shared" si="69"/>
        <v>1</v>
      </c>
      <c r="AO99" s="8">
        <f t="shared" si="66"/>
        <v>0</v>
      </c>
    </row>
    <row r="100" spans="2:41" hidden="1" outlineLevel="1" x14ac:dyDescent="0.25">
      <c r="B100" s="8">
        <v>23</v>
      </c>
      <c r="C100" s="8" t="s">
        <v>445</v>
      </c>
      <c r="K100" s="8">
        <f t="shared" si="67"/>
        <v>1</v>
      </c>
      <c r="L100" s="8">
        <f t="shared" si="67"/>
        <v>1</v>
      </c>
      <c r="M100" s="8">
        <f t="shared" si="67"/>
        <v>1</v>
      </c>
      <c r="N100" s="8">
        <f t="shared" si="67"/>
        <v>1</v>
      </c>
      <c r="O100" s="8">
        <f t="shared" si="67"/>
        <v>1</v>
      </c>
      <c r="P100" s="8">
        <f t="shared" si="67"/>
        <v>1</v>
      </c>
      <c r="Q100" s="8">
        <f t="shared" si="67"/>
        <v>1</v>
      </c>
      <c r="R100" s="8">
        <f t="shared" si="67"/>
        <v>1</v>
      </c>
      <c r="S100" s="8">
        <f t="shared" si="67"/>
        <v>1</v>
      </c>
      <c r="T100" s="8">
        <f t="shared" si="67"/>
        <v>1</v>
      </c>
      <c r="U100" s="8">
        <f t="shared" si="67"/>
        <v>1</v>
      </c>
      <c r="V100" s="8">
        <f t="shared" si="67"/>
        <v>1</v>
      </c>
      <c r="W100" s="8">
        <f t="shared" si="67"/>
        <v>1</v>
      </c>
      <c r="X100" s="8">
        <f t="shared" si="67"/>
        <v>1</v>
      </c>
      <c r="Y100" s="8">
        <f t="shared" si="67"/>
        <v>1</v>
      </c>
      <c r="Z100" s="8">
        <f t="shared" si="67"/>
        <v>1</v>
      </c>
      <c r="AA100" s="8">
        <f t="shared" ref="AA100:AN100" si="70">COUNTIF(AA$6:AA$59,$C100)</f>
        <v>1</v>
      </c>
      <c r="AB100" s="8">
        <f t="shared" si="70"/>
        <v>1</v>
      </c>
      <c r="AC100" s="8">
        <f t="shared" si="70"/>
        <v>1</v>
      </c>
      <c r="AD100" s="8">
        <f t="shared" si="70"/>
        <v>1</v>
      </c>
      <c r="AE100" s="8">
        <f t="shared" si="70"/>
        <v>1</v>
      </c>
      <c r="AF100" s="8">
        <f t="shared" si="70"/>
        <v>1</v>
      </c>
      <c r="AG100" s="8">
        <f t="shared" si="70"/>
        <v>1</v>
      </c>
      <c r="AH100" s="8">
        <f t="shared" si="70"/>
        <v>1</v>
      </c>
      <c r="AI100" s="8">
        <f t="shared" si="70"/>
        <v>1</v>
      </c>
      <c r="AJ100" s="8">
        <f t="shared" si="70"/>
        <v>1</v>
      </c>
      <c r="AK100" s="8">
        <f t="shared" si="70"/>
        <v>1</v>
      </c>
      <c r="AL100" s="8">
        <f t="shared" si="70"/>
        <v>1</v>
      </c>
      <c r="AM100" s="8">
        <f t="shared" si="70"/>
        <v>1</v>
      </c>
      <c r="AN100" s="8">
        <f t="shared" si="70"/>
        <v>1</v>
      </c>
      <c r="AO100" s="8">
        <f t="shared" si="66"/>
        <v>0</v>
      </c>
    </row>
    <row r="101" spans="2:41" hidden="1" outlineLevel="1" x14ac:dyDescent="0.25"/>
    <row r="102" spans="2:41" hidden="1" outlineLevel="1" x14ac:dyDescent="0.25">
      <c r="C102" s="8">
        <v>13</v>
      </c>
      <c r="D102" s="8">
        <f>COUNTIF(D$6:D$39,$C102)</f>
        <v>12</v>
      </c>
      <c r="E102" s="8">
        <f>COUNTIF(E$6:E$39,$C102)</f>
        <v>13</v>
      </c>
      <c r="F102" s="8">
        <f>COUNTIF(F$6:F$39,$C102)</f>
        <v>14</v>
      </c>
      <c r="G102" s="8">
        <f>COUNTIF(G$6:G$39,$C102)</f>
        <v>15</v>
      </c>
      <c r="H102" s="8">
        <f>COUNTIF(H$6:H$39,$C102)</f>
        <v>13</v>
      </c>
      <c r="K102" s="8">
        <f t="shared" ref="K102:AN102" si="71">COUNTIF(K$6:K$59,$C102)</f>
        <v>0</v>
      </c>
      <c r="L102" s="8">
        <f t="shared" si="71"/>
        <v>0</v>
      </c>
      <c r="M102" s="8">
        <f t="shared" si="71"/>
        <v>0</v>
      </c>
      <c r="N102" s="8">
        <f t="shared" si="71"/>
        <v>0</v>
      </c>
      <c r="O102" s="8">
        <f t="shared" si="71"/>
        <v>0</v>
      </c>
      <c r="P102" s="8">
        <f t="shared" si="71"/>
        <v>0</v>
      </c>
      <c r="Q102" s="8">
        <f t="shared" si="71"/>
        <v>0</v>
      </c>
      <c r="R102" s="8">
        <f t="shared" si="71"/>
        <v>0</v>
      </c>
      <c r="S102" s="8">
        <f t="shared" si="71"/>
        <v>0</v>
      </c>
      <c r="T102" s="8">
        <f t="shared" si="71"/>
        <v>0</v>
      </c>
      <c r="U102" s="8">
        <f t="shared" si="71"/>
        <v>0</v>
      </c>
      <c r="V102" s="8">
        <f t="shared" si="71"/>
        <v>0</v>
      </c>
      <c r="W102" s="8">
        <f t="shared" si="71"/>
        <v>0</v>
      </c>
      <c r="X102" s="8">
        <f t="shared" si="71"/>
        <v>0</v>
      </c>
      <c r="Y102" s="8">
        <f t="shared" si="71"/>
        <v>0</v>
      </c>
      <c r="Z102" s="8">
        <f t="shared" si="71"/>
        <v>0</v>
      </c>
      <c r="AA102" s="8">
        <f t="shared" si="71"/>
        <v>0</v>
      </c>
      <c r="AB102" s="8">
        <f t="shared" si="71"/>
        <v>0</v>
      </c>
      <c r="AC102" s="8">
        <f t="shared" si="71"/>
        <v>0</v>
      </c>
      <c r="AD102" s="8">
        <f t="shared" si="71"/>
        <v>0</v>
      </c>
      <c r="AE102" s="8">
        <f t="shared" si="71"/>
        <v>0</v>
      </c>
      <c r="AF102" s="8">
        <f t="shared" si="71"/>
        <v>0</v>
      </c>
      <c r="AG102" s="8">
        <f t="shared" si="71"/>
        <v>0</v>
      </c>
      <c r="AH102" s="8">
        <f t="shared" si="71"/>
        <v>0</v>
      </c>
      <c r="AI102" s="8">
        <f t="shared" si="71"/>
        <v>0</v>
      </c>
      <c r="AJ102" s="8">
        <f t="shared" si="71"/>
        <v>0</v>
      </c>
      <c r="AK102" s="8">
        <f t="shared" si="71"/>
        <v>0</v>
      </c>
      <c r="AL102" s="8">
        <f t="shared" si="71"/>
        <v>0</v>
      </c>
      <c r="AM102" s="8">
        <f t="shared" si="71"/>
        <v>0</v>
      </c>
      <c r="AN102" s="8">
        <f t="shared" si="71"/>
        <v>0</v>
      </c>
      <c r="AO102" s="8">
        <f t="shared" ref="AO102" si="72">COUNTIF(AO$6:AO$45,$C102)</f>
        <v>0</v>
      </c>
    </row>
    <row r="103" spans="2:41" hidden="1" outlineLevel="1" x14ac:dyDescent="0.25">
      <c r="C103" s="231" t="s">
        <v>454</v>
      </c>
      <c r="K103" s="8">
        <f t="shared" ref="K103:AN103" si="73">COUNTIF(K$6:K$59,$C103)</f>
        <v>0</v>
      </c>
      <c r="L103" s="8">
        <f t="shared" si="73"/>
        <v>0</v>
      </c>
      <c r="M103" s="8">
        <f t="shared" si="73"/>
        <v>0</v>
      </c>
      <c r="N103" s="8">
        <f t="shared" si="73"/>
        <v>0</v>
      </c>
      <c r="O103" s="8">
        <f t="shared" si="73"/>
        <v>1</v>
      </c>
      <c r="P103" s="8">
        <f t="shared" si="73"/>
        <v>0</v>
      </c>
      <c r="Q103" s="8">
        <f t="shared" si="73"/>
        <v>0</v>
      </c>
      <c r="R103" s="8">
        <f t="shared" si="73"/>
        <v>0</v>
      </c>
      <c r="S103" s="8">
        <f t="shared" si="73"/>
        <v>1</v>
      </c>
      <c r="T103" s="8">
        <f t="shared" si="73"/>
        <v>1</v>
      </c>
      <c r="U103" s="8">
        <f t="shared" si="73"/>
        <v>0</v>
      </c>
      <c r="V103" s="8">
        <f t="shared" si="73"/>
        <v>0</v>
      </c>
      <c r="W103" s="8">
        <f t="shared" si="73"/>
        <v>0</v>
      </c>
      <c r="X103" s="8">
        <f t="shared" si="73"/>
        <v>0</v>
      </c>
      <c r="Y103" s="8">
        <f t="shared" si="73"/>
        <v>0</v>
      </c>
      <c r="Z103" s="8">
        <f t="shared" si="73"/>
        <v>0</v>
      </c>
      <c r="AA103" s="8">
        <f t="shared" si="73"/>
        <v>0</v>
      </c>
      <c r="AB103" s="8">
        <f t="shared" si="73"/>
        <v>0</v>
      </c>
      <c r="AC103" s="8">
        <f t="shared" si="73"/>
        <v>0</v>
      </c>
      <c r="AD103" s="8">
        <f t="shared" si="73"/>
        <v>1</v>
      </c>
      <c r="AE103" s="8">
        <f t="shared" si="73"/>
        <v>1</v>
      </c>
      <c r="AF103" s="8">
        <f t="shared" si="73"/>
        <v>1</v>
      </c>
      <c r="AG103" s="8">
        <f t="shared" si="73"/>
        <v>0</v>
      </c>
      <c r="AH103" s="8">
        <f t="shared" si="73"/>
        <v>0</v>
      </c>
      <c r="AI103" s="8">
        <f t="shared" si="73"/>
        <v>0</v>
      </c>
      <c r="AJ103" s="8">
        <f t="shared" si="73"/>
        <v>0</v>
      </c>
      <c r="AK103" s="8">
        <f t="shared" si="73"/>
        <v>0</v>
      </c>
      <c r="AL103" s="8">
        <f t="shared" si="73"/>
        <v>0</v>
      </c>
      <c r="AM103" s="8">
        <f t="shared" si="73"/>
        <v>0</v>
      </c>
      <c r="AN103" s="8">
        <f t="shared" si="73"/>
        <v>0</v>
      </c>
    </row>
    <row r="104" spans="2:41" hidden="1" outlineLevel="1" x14ac:dyDescent="0.25">
      <c r="B104" s="8">
        <v>22</v>
      </c>
      <c r="C104" s="8" t="s">
        <v>12</v>
      </c>
      <c r="K104" s="8">
        <f t="shared" ref="K104:T113" si="74">COUNTIF(K$6:K$59,$C104)</f>
        <v>1</v>
      </c>
      <c r="L104" s="8">
        <f t="shared" si="74"/>
        <v>1</v>
      </c>
      <c r="M104" s="8">
        <f t="shared" si="74"/>
        <v>1</v>
      </c>
      <c r="N104" s="8">
        <f t="shared" si="74"/>
        <v>1</v>
      </c>
      <c r="O104" s="8">
        <f t="shared" si="74"/>
        <v>0</v>
      </c>
      <c r="P104" s="8">
        <f t="shared" si="74"/>
        <v>1</v>
      </c>
      <c r="Q104" s="8">
        <f t="shared" si="74"/>
        <v>0</v>
      </c>
      <c r="R104" s="8">
        <f t="shared" si="74"/>
        <v>1</v>
      </c>
      <c r="S104" s="8">
        <f t="shared" si="74"/>
        <v>0</v>
      </c>
      <c r="T104" s="8">
        <f t="shared" si="74"/>
        <v>0</v>
      </c>
      <c r="U104" s="8">
        <f t="shared" ref="U104:AD113" si="75">COUNTIF(U$6:U$59,$C104)</f>
        <v>1</v>
      </c>
      <c r="V104" s="8">
        <f t="shared" si="75"/>
        <v>1</v>
      </c>
      <c r="W104" s="8">
        <f t="shared" si="75"/>
        <v>1</v>
      </c>
      <c r="X104" s="8">
        <f t="shared" si="75"/>
        <v>1</v>
      </c>
      <c r="Y104" s="8">
        <f t="shared" si="75"/>
        <v>1</v>
      </c>
      <c r="Z104" s="8">
        <f t="shared" si="75"/>
        <v>0</v>
      </c>
      <c r="AA104" s="8">
        <f t="shared" si="75"/>
        <v>0</v>
      </c>
      <c r="AB104" s="8">
        <f t="shared" si="75"/>
        <v>0</v>
      </c>
      <c r="AC104" s="8">
        <f t="shared" si="75"/>
        <v>0</v>
      </c>
      <c r="AD104" s="8">
        <f t="shared" si="75"/>
        <v>0</v>
      </c>
      <c r="AE104" s="8">
        <f t="shared" ref="AE104:AN113" si="76">COUNTIF(AE$6:AE$59,$C104)</f>
        <v>0</v>
      </c>
      <c r="AF104" s="8">
        <f t="shared" si="76"/>
        <v>0</v>
      </c>
      <c r="AG104" s="8">
        <f t="shared" si="76"/>
        <v>1</v>
      </c>
      <c r="AH104" s="8">
        <f t="shared" si="76"/>
        <v>0</v>
      </c>
      <c r="AI104" s="8">
        <f t="shared" si="76"/>
        <v>0</v>
      </c>
      <c r="AJ104" s="8">
        <f t="shared" si="76"/>
        <v>1</v>
      </c>
      <c r="AK104" s="8">
        <f t="shared" si="76"/>
        <v>0</v>
      </c>
      <c r="AL104" s="8">
        <f t="shared" si="76"/>
        <v>1</v>
      </c>
      <c r="AM104" s="8">
        <f t="shared" si="76"/>
        <v>1</v>
      </c>
      <c r="AN104" s="8">
        <f t="shared" si="76"/>
        <v>1</v>
      </c>
      <c r="AO104" s="8">
        <f t="shared" ref="AO104:AO113" si="77">COUNTIF(AO$6:AO$26,$C104)</f>
        <v>0</v>
      </c>
    </row>
    <row r="105" spans="2:41" hidden="1" outlineLevel="1" x14ac:dyDescent="0.25">
      <c r="B105" s="8">
        <v>23</v>
      </c>
      <c r="C105" s="8" t="s">
        <v>13</v>
      </c>
      <c r="K105" s="8">
        <f t="shared" si="74"/>
        <v>0</v>
      </c>
      <c r="L105" s="8">
        <f t="shared" si="74"/>
        <v>0</v>
      </c>
      <c r="M105" s="8">
        <f t="shared" si="74"/>
        <v>1</v>
      </c>
      <c r="N105" s="8">
        <f t="shared" si="74"/>
        <v>0</v>
      </c>
      <c r="O105" s="8">
        <f t="shared" si="74"/>
        <v>0</v>
      </c>
      <c r="P105" s="8">
        <f t="shared" si="74"/>
        <v>0</v>
      </c>
      <c r="Q105" s="8">
        <f t="shared" si="74"/>
        <v>0</v>
      </c>
      <c r="R105" s="8">
        <f t="shared" si="74"/>
        <v>0</v>
      </c>
      <c r="S105" s="8">
        <f t="shared" si="74"/>
        <v>0</v>
      </c>
      <c r="T105" s="8">
        <f t="shared" si="74"/>
        <v>0</v>
      </c>
      <c r="U105" s="8">
        <f t="shared" si="75"/>
        <v>0</v>
      </c>
      <c r="V105" s="8">
        <f t="shared" si="75"/>
        <v>0</v>
      </c>
      <c r="W105" s="8">
        <f t="shared" si="75"/>
        <v>1</v>
      </c>
      <c r="X105" s="8">
        <f t="shared" si="75"/>
        <v>0</v>
      </c>
      <c r="Y105" s="8">
        <f t="shared" si="75"/>
        <v>0</v>
      </c>
      <c r="Z105" s="8">
        <f t="shared" si="75"/>
        <v>0</v>
      </c>
      <c r="AA105" s="8">
        <f t="shared" si="75"/>
        <v>0</v>
      </c>
      <c r="AB105" s="8">
        <f t="shared" si="75"/>
        <v>0</v>
      </c>
      <c r="AC105" s="8">
        <f t="shared" si="75"/>
        <v>1</v>
      </c>
      <c r="AD105" s="8">
        <f t="shared" si="75"/>
        <v>0</v>
      </c>
      <c r="AE105" s="8">
        <f t="shared" si="76"/>
        <v>0</v>
      </c>
      <c r="AF105" s="8">
        <f t="shared" si="76"/>
        <v>0</v>
      </c>
      <c r="AG105" s="8">
        <f t="shared" si="76"/>
        <v>0</v>
      </c>
      <c r="AH105" s="8">
        <f t="shared" si="76"/>
        <v>1</v>
      </c>
      <c r="AI105" s="8">
        <f t="shared" si="76"/>
        <v>0</v>
      </c>
      <c r="AJ105" s="8">
        <f t="shared" si="76"/>
        <v>0</v>
      </c>
      <c r="AK105" s="8">
        <f t="shared" si="76"/>
        <v>0</v>
      </c>
      <c r="AL105" s="8">
        <f t="shared" si="76"/>
        <v>0</v>
      </c>
      <c r="AM105" s="8">
        <f t="shared" si="76"/>
        <v>0</v>
      </c>
      <c r="AN105" s="8">
        <f t="shared" si="76"/>
        <v>0</v>
      </c>
      <c r="AO105" s="8">
        <f t="shared" si="77"/>
        <v>0</v>
      </c>
    </row>
    <row r="106" spans="2:41" hidden="1" outlineLevel="1" x14ac:dyDescent="0.25">
      <c r="B106" s="8">
        <v>24</v>
      </c>
      <c r="C106" s="8" t="s">
        <v>14</v>
      </c>
      <c r="K106" s="8">
        <f t="shared" si="74"/>
        <v>0</v>
      </c>
      <c r="L106" s="8">
        <f t="shared" si="74"/>
        <v>0</v>
      </c>
      <c r="M106" s="8">
        <f t="shared" si="74"/>
        <v>0</v>
      </c>
      <c r="N106" s="8">
        <f t="shared" si="74"/>
        <v>0</v>
      </c>
      <c r="O106" s="8">
        <f t="shared" si="74"/>
        <v>0</v>
      </c>
      <c r="P106" s="8">
        <f t="shared" si="74"/>
        <v>0</v>
      </c>
      <c r="Q106" s="8">
        <f t="shared" si="74"/>
        <v>0</v>
      </c>
      <c r="R106" s="8">
        <f t="shared" si="74"/>
        <v>0</v>
      </c>
      <c r="S106" s="8">
        <f t="shared" si="74"/>
        <v>0</v>
      </c>
      <c r="T106" s="8">
        <f t="shared" si="74"/>
        <v>0</v>
      </c>
      <c r="U106" s="8">
        <f t="shared" si="75"/>
        <v>0</v>
      </c>
      <c r="V106" s="8">
        <f t="shared" si="75"/>
        <v>0</v>
      </c>
      <c r="W106" s="8">
        <f t="shared" si="75"/>
        <v>0</v>
      </c>
      <c r="X106" s="8">
        <f t="shared" si="75"/>
        <v>0</v>
      </c>
      <c r="Y106" s="8">
        <f t="shared" si="75"/>
        <v>0</v>
      </c>
      <c r="Z106" s="8">
        <f t="shared" si="75"/>
        <v>0</v>
      </c>
      <c r="AA106" s="8">
        <f t="shared" si="75"/>
        <v>0</v>
      </c>
      <c r="AB106" s="8">
        <f t="shared" si="75"/>
        <v>0</v>
      </c>
      <c r="AC106" s="8">
        <f t="shared" si="75"/>
        <v>0</v>
      </c>
      <c r="AD106" s="8">
        <f t="shared" si="75"/>
        <v>0</v>
      </c>
      <c r="AE106" s="8">
        <f t="shared" si="76"/>
        <v>0</v>
      </c>
      <c r="AF106" s="8">
        <f t="shared" si="76"/>
        <v>0</v>
      </c>
      <c r="AG106" s="8">
        <f t="shared" si="76"/>
        <v>0</v>
      </c>
      <c r="AH106" s="8">
        <f t="shared" si="76"/>
        <v>0</v>
      </c>
      <c r="AI106" s="8">
        <f t="shared" si="76"/>
        <v>0</v>
      </c>
      <c r="AJ106" s="8">
        <f t="shared" si="76"/>
        <v>0</v>
      </c>
      <c r="AK106" s="8">
        <f t="shared" si="76"/>
        <v>0</v>
      </c>
      <c r="AL106" s="8">
        <f t="shared" si="76"/>
        <v>0</v>
      </c>
      <c r="AM106" s="8">
        <f t="shared" si="76"/>
        <v>0</v>
      </c>
      <c r="AN106" s="8">
        <f t="shared" si="76"/>
        <v>0</v>
      </c>
      <c r="AO106" s="8">
        <f t="shared" si="77"/>
        <v>0</v>
      </c>
    </row>
    <row r="107" spans="2:41" hidden="1" outlineLevel="1" x14ac:dyDescent="0.25">
      <c r="B107" s="8">
        <v>25</v>
      </c>
      <c r="C107" s="8" t="s">
        <v>15</v>
      </c>
      <c r="K107" s="8">
        <f t="shared" si="74"/>
        <v>0</v>
      </c>
      <c r="L107" s="8">
        <f t="shared" si="74"/>
        <v>0</v>
      </c>
      <c r="M107" s="8">
        <f t="shared" si="74"/>
        <v>0</v>
      </c>
      <c r="N107" s="8">
        <f t="shared" si="74"/>
        <v>0</v>
      </c>
      <c r="O107" s="8">
        <f t="shared" si="74"/>
        <v>0</v>
      </c>
      <c r="P107" s="8">
        <f t="shared" si="74"/>
        <v>0</v>
      </c>
      <c r="Q107" s="8">
        <f t="shared" si="74"/>
        <v>0</v>
      </c>
      <c r="R107" s="8">
        <f t="shared" si="74"/>
        <v>0</v>
      </c>
      <c r="S107" s="8">
        <f t="shared" si="74"/>
        <v>0</v>
      </c>
      <c r="T107" s="8">
        <f t="shared" si="74"/>
        <v>0</v>
      </c>
      <c r="U107" s="8">
        <f t="shared" si="75"/>
        <v>0</v>
      </c>
      <c r="V107" s="8">
        <f t="shared" si="75"/>
        <v>0</v>
      </c>
      <c r="W107" s="8">
        <f t="shared" si="75"/>
        <v>0</v>
      </c>
      <c r="X107" s="8">
        <f t="shared" si="75"/>
        <v>0</v>
      </c>
      <c r="Y107" s="8">
        <f t="shared" si="75"/>
        <v>0</v>
      </c>
      <c r="Z107" s="8">
        <f t="shared" si="75"/>
        <v>0</v>
      </c>
      <c r="AA107" s="8">
        <f t="shared" si="75"/>
        <v>0</v>
      </c>
      <c r="AB107" s="8">
        <f t="shared" si="75"/>
        <v>0</v>
      </c>
      <c r="AC107" s="8">
        <f t="shared" si="75"/>
        <v>0</v>
      </c>
      <c r="AD107" s="8">
        <f t="shared" si="75"/>
        <v>0</v>
      </c>
      <c r="AE107" s="8">
        <f t="shared" si="76"/>
        <v>0</v>
      </c>
      <c r="AF107" s="8">
        <f t="shared" si="76"/>
        <v>0</v>
      </c>
      <c r="AG107" s="8">
        <f t="shared" si="76"/>
        <v>0</v>
      </c>
      <c r="AH107" s="8">
        <f t="shared" si="76"/>
        <v>0</v>
      </c>
      <c r="AI107" s="8">
        <f t="shared" si="76"/>
        <v>0</v>
      </c>
      <c r="AJ107" s="8">
        <f t="shared" si="76"/>
        <v>0</v>
      </c>
      <c r="AK107" s="8">
        <f t="shared" si="76"/>
        <v>0</v>
      </c>
      <c r="AL107" s="8">
        <f t="shared" si="76"/>
        <v>0</v>
      </c>
      <c r="AM107" s="8">
        <f t="shared" si="76"/>
        <v>0</v>
      </c>
      <c r="AN107" s="8">
        <f t="shared" si="76"/>
        <v>0</v>
      </c>
      <c r="AO107" s="8">
        <f t="shared" si="77"/>
        <v>0</v>
      </c>
    </row>
    <row r="108" spans="2:41" hidden="1" outlineLevel="1" x14ac:dyDescent="0.25">
      <c r="B108" s="8">
        <v>26</v>
      </c>
      <c r="C108" s="8" t="s">
        <v>200</v>
      </c>
      <c r="K108" s="8">
        <f t="shared" si="74"/>
        <v>0</v>
      </c>
      <c r="L108" s="8">
        <f t="shared" si="74"/>
        <v>0</v>
      </c>
      <c r="M108" s="8">
        <f t="shared" si="74"/>
        <v>0</v>
      </c>
      <c r="N108" s="8">
        <f t="shared" si="74"/>
        <v>0</v>
      </c>
      <c r="O108" s="8">
        <f t="shared" si="74"/>
        <v>0</v>
      </c>
      <c r="P108" s="8">
        <f t="shared" si="74"/>
        <v>0</v>
      </c>
      <c r="Q108" s="8">
        <f t="shared" si="74"/>
        <v>0</v>
      </c>
      <c r="R108" s="8">
        <f t="shared" si="74"/>
        <v>0</v>
      </c>
      <c r="S108" s="8">
        <f t="shared" si="74"/>
        <v>0</v>
      </c>
      <c r="T108" s="8">
        <f t="shared" si="74"/>
        <v>0</v>
      </c>
      <c r="U108" s="8">
        <f t="shared" si="75"/>
        <v>0</v>
      </c>
      <c r="V108" s="8">
        <f t="shared" si="75"/>
        <v>0</v>
      </c>
      <c r="W108" s="8">
        <f t="shared" si="75"/>
        <v>0</v>
      </c>
      <c r="X108" s="8">
        <f t="shared" si="75"/>
        <v>0</v>
      </c>
      <c r="Y108" s="8">
        <f t="shared" si="75"/>
        <v>0</v>
      </c>
      <c r="Z108" s="8">
        <f t="shared" si="75"/>
        <v>0</v>
      </c>
      <c r="AA108" s="8">
        <f t="shared" si="75"/>
        <v>0</v>
      </c>
      <c r="AB108" s="8">
        <f t="shared" si="75"/>
        <v>0</v>
      </c>
      <c r="AC108" s="8">
        <f t="shared" si="75"/>
        <v>0</v>
      </c>
      <c r="AD108" s="8">
        <f t="shared" si="75"/>
        <v>0</v>
      </c>
      <c r="AE108" s="8">
        <f t="shared" si="76"/>
        <v>0</v>
      </c>
      <c r="AF108" s="8">
        <f t="shared" si="76"/>
        <v>0</v>
      </c>
      <c r="AG108" s="8">
        <f t="shared" si="76"/>
        <v>0</v>
      </c>
      <c r="AH108" s="8">
        <f t="shared" si="76"/>
        <v>0</v>
      </c>
      <c r="AI108" s="8">
        <f t="shared" si="76"/>
        <v>0</v>
      </c>
      <c r="AJ108" s="8">
        <f t="shared" si="76"/>
        <v>0</v>
      </c>
      <c r="AK108" s="8">
        <f t="shared" si="76"/>
        <v>0</v>
      </c>
      <c r="AL108" s="8">
        <f t="shared" si="76"/>
        <v>0</v>
      </c>
      <c r="AM108" s="8">
        <f t="shared" si="76"/>
        <v>0</v>
      </c>
      <c r="AN108" s="8">
        <f t="shared" si="76"/>
        <v>0</v>
      </c>
      <c r="AO108" s="8">
        <f t="shared" si="77"/>
        <v>0</v>
      </c>
    </row>
    <row r="109" spans="2:41" hidden="1" outlineLevel="1" x14ac:dyDescent="0.25">
      <c r="B109" s="8">
        <v>27</v>
      </c>
      <c r="C109" s="8" t="s">
        <v>202</v>
      </c>
      <c r="K109" s="8">
        <f t="shared" si="74"/>
        <v>0</v>
      </c>
      <c r="L109" s="8">
        <f t="shared" si="74"/>
        <v>0</v>
      </c>
      <c r="M109" s="8">
        <f t="shared" si="74"/>
        <v>0</v>
      </c>
      <c r="N109" s="8">
        <f t="shared" si="74"/>
        <v>0</v>
      </c>
      <c r="O109" s="8">
        <f t="shared" si="74"/>
        <v>0</v>
      </c>
      <c r="P109" s="8">
        <f t="shared" si="74"/>
        <v>0</v>
      </c>
      <c r="Q109" s="8">
        <f t="shared" si="74"/>
        <v>0</v>
      </c>
      <c r="R109" s="8">
        <f t="shared" si="74"/>
        <v>0</v>
      </c>
      <c r="S109" s="8">
        <f t="shared" si="74"/>
        <v>0</v>
      </c>
      <c r="T109" s="8">
        <f t="shared" si="74"/>
        <v>0</v>
      </c>
      <c r="U109" s="8">
        <f t="shared" si="75"/>
        <v>0</v>
      </c>
      <c r="V109" s="8">
        <f t="shared" si="75"/>
        <v>0</v>
      </c>
      <c r="W109" s="8">
        <f t="shared" si="75"/>
        <v>0</v>
      </c>
      <c r="X109" s="8">
        <f t="shared" si="75"/>
        <v>0</v>
      </c>
      <c r="Y109" s="8">
        <f t="shared" si="75"/>
        <v>0</v>
      </c>
      <c r="Z109" s="8">
        <f t="shared" si="75"/>
        <v>0</v>
      </c>
      <c r="AA109" s="8">
        <f t="shared" si="75"/>
        <v>0</v>
      </c>
      <c r="AB109" s="8">
        <f t="shared" si="75"/>
        <v>0</v>
      </c>
      <c r="AC109" s="8">
        <f t="shared" si="75"/>
        <v>0</v>
      </c>
      <c r="AD109" s="8">
        <f t="shared" si="75"/>
        <v>0</v>
      </c>
      <c r="AE109" s="8">
        <f t="shared" si="76"/>
        <v>0</v>
      </c>
      <c r="AF109" s="8">
        <f t="shared" si="76"/>
        <v>0</v>
      </c>
      <c r="AG109" s="8">
        <f t="shared" si="76"/>
        <v>0</v>
      </c>
      <c r="AH109" s="8">
        <f t="shared" si="76"/>
        <v>0</v>
      </c>
      <c r="AI109" s="8">
        <f t="shared" si="76"/>
        <v>0</v>
      </c>
      <c r="AJ109" s="8">
        <f t="shared" si="76"/>
        <v>0</v>
      </c>
      <c r="AK109" s="8">
        <f t="shared" si="76"/>
        <v>0</v>
      </c>
      <c r="AL109" s="8">
        <f t="shared" si="76"/>
        <v>0</v>
      </c>
      <c r="AM109" s="8">
        <f t="shared" si="76"/>
        <v>0</v>
      </c>
      <c r="AN109" s="8">
        <f t="shared" si="76"/>
        <v>0</v>
      </c>
      <c r="AO109" s="8">
        <f t="shared" si="77"/>
        <v>0</v>
      </c>
    </row>
    <row r="110" spans="2:41" hidden="1" outlineLevel="1" x14ac:dyDescent="0.25">
      <c r="B110" s="8">
        <v>28</v>
      </c>
      <c r="C110" s="8" t="s">
        <v>193</v>
      </c>
      <c r="K110" s="8">
        <f t="shared" si="74"/>
        <v>0</v>
      </c>
      <c r="L110" s="8">
        <f t="shared" si="74"/>
        <v>0</v>
      </c>
      <c r="M110" s="8">
        <f t="shared" si="74"/>
        <v>0</v>
      </c>
      <c r="N110" s="8">
        <f t="shared" si="74"/>
        <v>0</v>
      </c>
      <c r="O110" s="8">
        <f t="shared" si="74"/>
        <v>0</v>
      </c>
      <c r="P110" s="8">
        <f t="shared" si="74"/>
        <v>0</v>
      </c>
      <c r="Q110" s="8">
        <f t="shared" si="74"/>
        <v>0</v>
      </c>
      <c r="R110" s="8">
        <f t="shared" si="74"/>
        <v>0</v>
      </c>
      <c r="S110" s="8">
        <f t="shared" si="74"/>
        <v>0</v>
      </c>
      <c r="T110" s="8">
        <f t="shared" si="74"/>
        <v>0</v>
      </c>
      <c r="U110" s="8">
        <f t="shared" si="75"/>
        <v>0</v>
      </c>
      <c r="V110" s="8">
        <f t="shared" si="75"/>
        <v>0</v>
      </c>
      <c r="W110" s="8">
        <f t="shared" si="75"/>
        <v>0</v>
      </c>
      <c r="X110" s="8">
        <f t="shared" si="75"/>
        <v>0</v>
      </c>
      <c r="Y110" s="8">
        <f t="shared" si="75"/>
        <v>0</v>
      </c>
      <c r="Z110" s="8">
        <f t="shared" si="75"/>
        <v>0</v>
      </c>
      <c r="AA110" s="8">
        <f t="shared" si="75"/>
        <v>0</v>
      </c>
      <c r="AB110" s="8">
        <f t="shared" si="75"/>
        <v>0</v>
      </c>
      <c r="AC110" s="8">
        <f t="shared" si="75"/>
        <v>0</v>
      </c>
      <c r="AD110" s="8">
        <f t="shared" si="75"/>
        <v>0</v>
      </c>
      <c r="AE110" s="8">
        <f t="shared" si="76"/>
        <v>0</v>
      </c>
      <c r="AF110" s="8">
        <f t="shared" si="76"/>
        <v>0</v>
      </c>
      <c r="AG110" s="8">
        <f t="shared" si="76"/>
        <v>0</v>
      </c>
      <c r="AH110" s="8">
        <f t="shared" si="76"/>
        <v>0</v>
      </c>
      <c r="AI110" s="8">
        <f t="shared" si="76"/>
        <v>0</v>
      </c>
      <c r="AJ110" s="8">
        <f t="shared" si="76"/>
        <v>0</v>
      </c>
      <c r="AK110" s="8">
        <f t="shared" si="76"/>
        <v>0</v>
      </c>
      <c r="AL110" s="8">
        <f t="shared" si="76"/>
        <v>0</v>
      </c>
      <c r="AM110" s="8">
        <f t="shared" si="76"/>
        <v>0</v>
      </c>
      <c r="AN110" s="8">
        <f t="shared" si="76"/>
        <v>0</v>
      </c>
      <c r="AO110" s="8">
        <f t="shared" si="77"/>
        <v>0</v>
      </c>
    </row>
    <row r="111" spans="2:41" hidden="1" outlineLevel="1" x14ac:dyDescent="0.25">
      <c r="B111" s="8">
        <v>29</v>
      </c>
      <c r="C111" s="8" t="s">
        <v>194</v>
      </c>
      <c r="K111" s="8">
        <f t="shared" si="74"/>
        <v>0</v>
      </c>
      <c r="L111" s="8">
        <f t="shared" si="74"/>
        <v>0</v>
      </c>
      <c r="M111" s="8">
        <f t="shared" si="74"/>
        <v>0</v>
      </c>
      <c r="N111" s="8">
        <f t="shared" si="74"/>
        <v>0</v>
      </c>
      <c r="O111" s="8">
        <f t="shared" si="74"/>
        <v>0</v>
      </c>
      <c r="P111" s="8">
        <f t="shared" si="74"/>
        <v>0</v>
      </c>
      <c r="Q111" s="8">
        <f t="shared" si="74"/>
        <v>0</v>
      </c>
      <c r="R111" s="8">
        <f t="shared" si="74"/>
        <v>0</v>
      </c>
      <c r="S111" s="8">
        <f t="shared" si="74"/>
        <v>0</v>
      </c>
      <c r="T111" s="8">
        <f t="shared" si="74"/>
        <v>0</v>
      </c>
      <c r="U111" s="8">
        <f t="shared" si="75"/>
        <v>0</v>
      </c>
      <c r="V111" s="8">
        <f t="shared" si="75"/>
        <v>0</v>
      </c>
      <c r="W111" s="8">
        <f t="shared" si="75"/>
        <v>0</v>
      </c>
      <c r="X111" s="8">
        <f t="shared" si="75"/>
        <v>0</v>
      </c>
      <c r="Y111" s="8">
        <f t="shared" si="75"/>
        <v>0</v>
      </c>
      <c r="Z111" s="8">
        <f t="shared" si="75"/>
        <v>0</v>
      </c>
      <c r="AA111" s="8">
        <f t="shared" si="75"/>
        <v>0</v>
      </c>
      <c r="AB111" s="8">
        <f t="shared" si="75"/>
        <v>0</v>
      </c>
      <c r="AC111" s="8">
        <f t="shared" si="75"/>
        <v>0</v>
      </c>
      <c r="AD111" s="8">
        <f t="shared" si="75"/>
        <v>0</v>
      </c>
      <c r="AE111" s="8">
        <f t="shared" si="76"/>
        <v>0</v>
      </c>
      <c r="AF111" s="8">
        <f t="shared" si="76"/>
        <v>0</v>
      </c>
      <c r="AG111" s="8">
        <f t="shared" si="76"/>
        <v>0</v>
      </c>
      <c r="AH111" s="8">
        <f t="shared" si="76"/>
        <v>0</v>
      </c>
      <c r="AI111" s="8">
        <f t="shared" si="76"/>
        <v>0</v>
      </c>
      <c r="AJ111" s="8">
        <f t="shared" si="76"/>
        <v>0</v>
      </c>
      <c r="AK111" s="8">
        <f t="shared" si="76"/>
        <v>0</v>
      </c>
      <c r="AL111" s="8">
        <f t="shared" si="76"/>
        <v>0</v>
      </c>
      <c r="AM111" s="8">
        <f t="shared" si="76"/>
        <v>0</v>
      </c>
      <c r="AN111" s="8">
        <f t="shared" si="76"/>
        <v>0</v>
      </c>
      <c r="AO111" s="8">
        <f t="shared" si="77"/>
        <v>0</v>
      </c>
    </row>
    <row r="112" spans="2:41" hidden="1" outlineLevel="1" x14ac:dyDescent="0.25">
      <c r="B112" s="8">
        <v>30</v>
      </c>
      <c r="C112" s="8" t="s">
        <v>195</v>
      </c>
      <c r="K112" s="8">
        <f t="shared" si="74"/>
        <v>0</v>
      </c>
      <c r="L112" s="8">
        <f t="shared" si="74"/>
        <v>0</v>
      </c>
      <c r="M112" s="8">
        <f t="shared" si="74"/>
        <v>0</v>
      </c>
      <c r="N112" s="8">
        <f t="shared" si="74"/>
        <v>0</v>
      </c>
      <c r="O112" s="8">
        <f t="shared" si="74"/>
        <v>0</v>
      </c>
      <c r="P112" s="8">
        <f t="shared" si="74"/>
        <v>0</v>
      </c>
      <c r="Q112" s="8">
        <f t="shared" si="74"/>
        <v>0</v>
      </c>
      <c r="R112" s="8">
        <f t="shared" si="74"/>
        <v>0</v>
      </c>
      <c r="S112" s="8">
        <f t="shared" si="74"/>
        <v>0</v>
      </c>
      <c r="T112" s="8">
        <f t="shared" si="74"/>
        <v>0</v>
      </c>
      <c r="U112" s="8">
        <f t="shared" si="75"/>
        <v>0</v>
      </c>
      <c r="V112" s="8">
        <f t="shared" si="75"/>
        <v>0</v>
      </c>
      <c r="W112" s="8">
        <f t="shared" si="75"/>
        <v>0</v>
      </c>
      <c r="X112" s="8">
        <f t="shared" si="75"/>
        <v>0</v>
      </c>
      <c r="Y112" s="8">
        <f t="shared" si="75"/>
        <v>0</v>
      </c>
      <c r="Z112" s="8">
        <f t="shared" si="75"/>
        <v>0</v>
      </c>
      <c r="AA112" s="8">
        <f t="shared" si="75"/>
        <v>0</v>
      </c>
      <c r="AB112" s="8">
        <f t="shared" si="75"/>
        <v>0</v>
      </c>
      <c r="AC112" s="8">
        <f t="shared" si="75"/>
        <v>0</v>
      </c>
      <c r="AD112" s="8">
        <f t="shared" si="75"/>
        <v>0</v>
      </c>
      <c r="AE112" s="8">
        <f t="shared" si="76"/>
        <v>0</v>
      </c>
      <c r="AF112" s="8">
        <f t="shared" si="76"/>
        <v>0</v>
      </c>
      <c r="AG112" s="8">
        <f t="shared" si="76"/>
        <v>0</v>
      </c>
      <c r="AH112" s="8">
        <f t="shared" si="76"/>
        <v>0</v>
      </c>
      <c r="AI112" s="8">
        <f t="shared" si="76"/>
        <v>0</v>
      </c>
      <c r="AJ112" s="8">
        <f t="shared" si="76"/>
        <v>0</v>
      </c>
      <c r="AK112" s="8">
        <f t="shared" si="76"/>
        <v>0</v>
      </c>
      <c r="AL112" s="8">
        <f t="shared" si="76"/>
        <v>0</v>
      </c>
      <c r="AM112" s="8">
        <f t="shared" si="76"/>
        <v>0</v>
      </c>
      <c r="AN112" s="8">
        <f t="shared" si="76"/>
        <v>0</v>
      </c>
      <c r="AO112" s="8">
        <f t="shared" si="77"/>
        <v>0</v>
      </c>
    </row>
    <row r="113" spans="1:88" hidden="1" outlineLevel="1" x14ac:dyDescent="0.25">
      <c r="B113" s="8">
        <v>31</v>
      </c>
      <c r="C113" s="8" t="s">
        <v>196</v>
      </c>
      <c r="K113" s="8">
        <f t="shared" si="74"/>
        <v>0</v>
      </c>
      <c r="L113" s="8">
        <f t="shared" si="74"/>
        <v>0</v>
      </c>
      <c r="M113" s="8">
        <f t="shared" si="74"/>
        <v>0</v>
      </c>
      <c r="N113" s="8">
        <f t="shared" si="74"/>
        <v>0</v>
      </c>
      <c r="O113" s="8">
        <f t="shared" si="74"/>
        <v>0</v>
      </c>
      <c r="P113" s="8">
        <f t="shared" si="74"/>
        <v>0</v>
      </c>
      <c r="Q113" s="8">
        <f t="shared" si="74"/>
        <v>0</v>
      </c>
      <c r="R113" s="8">
        <f t="shared" si="74"/>
        <v>0</v>
      </c>
      <c r="S113" s="8">
        <f t="shared" si="74"/>
        <v>0</v>
      </c>
      <c r="T113" s="8">
        <f t="shared" si="74"/>
        <v>0</v>
      </c>
      <c r="U113" s="8">
        <f t="shared" si="75"/>
        <v>0</v>
      </c>
      <c r="V113" s="8">
        <f t="shared" si="75"/>
        <v>0</v>
      </c>
      <c r="W113" s="8">
        <f t="shared" si="75"/>
        <v>0</v>
      </c>
      <c r="X113" s="8">
        <f t="shared" si="75"/>
        <v>0</v>
      </c>
      <c r="Y113" s="8">
        <f t="shared" si="75"/>
        <v>0</v>
      </c>
      <c r="Z113" s="8">
        <f t="shared" si="75"/>
        <v>0</v>
      </c>
      <c r="AA113" s="8">
        <f t="shared" si="75"/>
        <v>0</v>
      </c>
      <c r="AB113" s="8">
        <f t="shared" si="75"/>
        <v>0</v>
      </c>
      <c r="AC113" s="8">
        <f t="shared" si="75"/>
        <v>0</v>
      </c>
      <c r="AD113" s="8">
        <f t="shared" si="75"/>
        <v>0</v>
      </c>
      <c r="AE113" s="8">
        <f t="shared" si="76"/>
        <v>0</v>
      </c>
      <c r="AF113" s="8">
        <f t="shared" si="76"/>
        <v>0</v>
      </c>
      <c r="AG113" s="8">
        <f t="shared" si="76"/>
        <v>0</v>
      </c>
      <c r="AH113" s="8">
        <f t="shared" si="76"/>
        <v>0</v>
      </c>
      <c r="AI113" s="8">
        <f t="shared" si="76"/>
        <v>0</v>
      </c>
      <c r="AJ113" s="8">
        <f t="shared" si="76"/>
        <v>0</v>
      </c>
      <c r="AK113" s="8">
        <f t="shared" si="76"/>
        <v>0</v>
      </c>
      <c r="AL113" s="8">
        <f t="shared" si="76"/>
        <v>0</v>
      </c>
      <c r="AM113" s="8">
        <f t="shared" si="76"/>
        <v>0</v>
      </c>
      <c r="AN113" s="8">
        <f t="shared" si="76"/>
        <v>0</v>
      </c>
      <c r="AO113" s="8">
        <f t="shared" si="77"/>
        <v>0</v>
      </c>
    </row>
    <row r="114" spans="1:88" ht="16.8" collapsed="1" thickBot="1" x14ac:dyDescent="0.3">
      <c r="L114" s="215" t="s">
        <v>360</v>
      </c>
      <c r="Z114" s="215" t="s">
        <v>360</v>
      </c>
    </row>
    <row r="115" spans="1:88" ht="19.350000000000001" customHeight="1" thickBot="1" x14ac:dyDescent="0.3">
      <c r="D115" s="31" t="str">
        <f t="shared" ref="D115:AO115" si="78">TEXT(WEEKDAY(D116,1),"ddd")</f>
        <v>Thu</v>
      </c>
      <c r="E115" s="32" t="str">
        <f t="shared" si="78"/>
        <v>Fri</v>
      </c>
      <c r="F115" s="32" t="str">
        <f t="shared" si="78"/>
        <v>Sat</v>
      </c>
      <c r="G115" s="32" t="str">
        <f t="shared" si="78"/>
        <v>Sun</v>
      </c>
      <c r="H115" s="33" t="str">
        <f t="shared" si="78"/>
        <v>Mon</v>
      </c>
      <c r="I115" s="32"/>
      <c r="J115" s="32"/>
      <c r="K115" s="28" t="str">
        <f t="shared" si="78"/>
        <v>Tue</v>
      </c>
      <c r="L115" s="29" t="str">
        <f t="shared" si="78"/>
        <v>Wed</v>
      </c>
      <c r="M115" s="29" t="str">
        <f t="shared" si="78"/>
        <v>Thu</v>
      </c>
      <c r="N115" s="29" t="str">
        <f t="shared" si="78"/>
        <v>Fri</v>
      </c>
      <c r="O115" s="29" t="str">
        <f t="shared" si="78"/>
        <v>Sat</v>
      </c>
      <c r="P115" s="29" t="str">
        <f t="shared" si="78"/>
        <v>Sun</v>
      </c>
      <c r="Q115" s="29" t="str">
        <f t="shared" si="78"/>
        <v>Mon</v>
      </c>
      <c r="R115" s="29" t="str">
        <f t="shared" si="78"/>
        <v>Tue</v>
      </c>
      <c r="S115" s="29" t="str">
        <f t="shared" si="78"/>
        <v>Wed</v>
      </c>
      <c r="T115" s="29" t="str">
        <f t="shared" si="78"/>
        <v>Thu</v>
      </c>
      <c r="U115" s="24" t="str">
        <f t="shared" si="78"/>
        <v>Fri</v>
      </c>
      <c r="V115" s="29" t="str">
        <f t="shared" si="78"/>
        <v>Sat</v>
      </c>
      <c r="W115" s="29" t="str">
        <f t="shared" si="78"/>
        <v>Sun</v>
      </c>
      <c r="X115" s="29" t="str">
        <f t="shared" si="78"/>
        <v>Mon</v>
      </c>
      <c r="Y115" s="29" t="str">
        <f t="shared" si="78"/>
        <v>Tue</v>
      </c>
      <c r="Z115" s="29" t="str">
        <f t="shared" si="78"/>
        <v>Wed</v>
      </c>
      <c r="AA115" s="29" t="str">
        <f t="shared" si="78"/>
        <v>Thu</v>
      </c>
      <c r="AB115" s="29" t="str">
        <f t="shared" si="78"/>
        <v>Fri</v>
      </c>
      <c r="AC115" s="29" t="str">
        <f t="shared" si="78"/>
        <v>Sat</v>
      </c>
      <c r="AD115" s="108" t="str">
        <f t="shared" si="78"/>
        <v>Sun</v>
      </c>
      <c r="AE115" s="29" t="str">
        <f t="shared" si="78"/>
        <v>Mon</v>
      </c>
      <c r="AF115" s="29" t="str">
        <f t="shared" si="78"/>
        <v>Tue</v>
      </c>
      <c r="AG115" s="29" t="str">
        <f t="shared" si="78"/>
        <v>Wed</v>
      </c>
      <c r="AH115" s="24" t="str">
        <f t="shared" si="78"/>
        <v>Thu</v>
      </c>
      <c r="AI115" s="29" t="str">
        <f t="shared" si="78"/>
        <v>Fri</v>
      </c>
      <c r="AJ115" s="29" t="str">
        <f t="shared" si="78"/>
        <v>Sat</v>
      </c>
      <c r="AK115" s="29" t="str">
        <f t="shared" si="78"/>
        <v>Sun</v>
      </c>
      <c r="AL115" s="29" t="str">
        <f t="shared" si="78"/>
        <v>Mon</v>
      </c>
      <c r="AM115" s="79" t="str">
        <f t="shared" si="78"/>
        <v>Tue</v>
      </c>
      <c r="AN115" s="29" t="str">
        <f t="shared" si="78"/>
        <v>Wed</v>
      </c>
      <c r="AO115" s="30" t="e">
        <f t="shared" si="78"/>
        <v>#VALUE!</v>
      </c>
      <c r="AP115" s="326" t="s">
        <v>3</v>
      </c>
      <c r="AQ115" s="328" t="s">
        <v>4</v>
      </c>
      <c r="AR115" s="330" t="s">
        <v>5</v>
      </c>
    </row>
    <row r="116" spans="1:88" ht="23.1" customHeight="1" thickBot="1" x14ac:dyDescent="0.3">
      <c r="A116" s="60" t="s">
        <v>70</v>
      </c>
      <c r="B116" s="60" t="s">
        <v>70</v>
      </c>
      <c r="C116" s="55">
        <f>SUBTOTAL(103,C117:C128)</f>
        <v>11</v>
      </c>
      <c r="D116" s="26">
        <f t="shared" ref="D116:G116" si="79">E116-1</f>
        <v>45743</v>
      </c>
      <c r="E116" s="27">
        <f t="shared" si="79"/>
        <v>45744</v>
      </c>
      <c r="F116" s="27">
        <f t="shared" si="79"/>
        <v>45745</v>
      </c>
      <c r="G116" s="27">
        <f t="shared" si="79"/>
        <v>45746</v>
      </c>
      <c r="H116" s="132">
        <f>K116-1</f>
        <v>45747</v>
      </c>
      <c r="I116" s="27"/>
      <c r="J116" s="27"/>
      <c r="K116" s="19">
        <f t="shared" ref="K116:T116" si="80">K5</f>
        <v>45748</v>
      </c>
      <c r="L116" s="20">
        <f t="shared" si="80"/>
        <v>45749</v>
      </c>
      <c r="M116" s="20">
        <f t="shared" si="80"/>
        <v>45750</v>
      </c>
      <c r="N116" s="20">
        <f t="shared" si="80"/>
        <v>45751</v>
      </c>
      <c r="O116" s="20">
        <f t="shared" si="80"/>
        <v>45752</v>
      </c>
      <c r="P116" s="20">
        <f t="shared" si="80"/>
        <v>45753</v>
      </c>
      <c r="Q116" s="20">
        <f t="shared" si="80"/>
        <v>45754</v>
      </c>
      <c r="R116" s="20">
        <f t="shared" si="80"/>
        <v>45755</v>
      </c>
      <c r="S116" s="20">
        <f t="shared" si="80"/>
        <v>45756</v>
      </c>
      <c r="T116" s="20">
        <f t="shared" si="80"/>
        <v>45757</v>
      </c>
      <c r="U116" s="22">
        <f t="shared" ref="U116" si="81">_xlfn.IFS(T116=$B$4,"",T116="","",T116&lt;&gt;$B$4,T116+1)</f>
        <v>45758</v>
      </c>
      <c r="V116" s="20">
        <f t="shared" ref="V116:AC116" si="82">V5</f>
        <v>45759</v>
      </c>
      <c r="W116" s="20">
        <f t="shared" si="82"/>
        <v>45760</v>
      </c>
      <c r="X116" s="20">
        <f t="shared" si="82"/>
        <v>45761</v>
      </c>
      <c r="Y116" s="20">
        <f t="shared" si="82"/>
        <v>45762</v>
      </c>
      <c r="Z116" s="20">
        <f t="shared" si="82"/>
        <v>45763</v>
      </c>
      <c r="AA116" s="20">
        <f t="shared" si="82"/>
        <v>45764</v>
      </c>
      <c r="AB116" s="20">
        <f t="shared" si="82"/>
        <v>45765</v>
      </c>
      <c r="AC116" s="20">
        <f t="shared" si="82"/>
        <v>45766</v>
      </c>
      <c r="AD116" s="22">
        <f t="shared" ref="AD116" si="83">_xlfn.IFS(AC116=$B$4,"",AC116="","",AC116&lt;&gt;$B$4,AC116+1)</f>
        <v>45767</v>
      </c>
      <c r="AE116" s="20">
        <f>AE5</f>
        <v>45768</v>
      </c>
      <c r="AF116" s="20">
        <f>AF5</f>
        <v>45769</v>
      </c>
      <c r="AG116" s="20">
        <f>AG5</f>
        <v>45770</v>
      </c>
      <c r="AH116" s="22">
        <f t="shared" ref="AH116" si="84">_xlfn.IFS(AG116=$B$4,"",AG116="","",AG116&lt;&gt;$B$4,AG116+1)</f>
        <v>45771</v>
      </c>
      <c r="AI116" s="20">
        <f t="shared" ref="AI116:AO116" si="85">AI5</f>
        <v>45772</v>
      </c>
      <c r="AJ116" s="20">
        <f t="shared" si="85"/>
        <v>45773</v>
      </c>
      <c r="AK116" s="20">
        <f t="shared" si="85"/>
        <v>45774</v>
      </c>
      <c r="AL116" s="20">
        <f t="shared" si="85"/>
        <v>45775</v>
      </c>
      <c r="AM116" s="133">
        <f t="shared" si="85"/>
        <v>45776</v>
      </c>
      <c r="AN116" s="20">
        <f t="shared" si="85"/>
        <v>45777</v>
      </c>
      <c r="AO116" s="21" t="str">
        <f t="shared" si="85"/>
        <v/>
      </c>
      <c r="AP116" s="327"/>
      <c r="AQ116" s="329"/>
      <c r="AR116" s="331"/>
      <c r="AT116" s="66">
        <v>6</v>
      </c>
      <c r="AU116" s="66">
        <v>14</v>
      </c>
      <c r="AV116" s="66" t="s">
        <v>6</v>
      </c>
    </row>
    <row r="117" spans="1:88" ht="19.350000000000001" customHeight="1" x14ac:dyDescent="0.25">
      <c r="B117" s="1" t="s">
        <v>151</v>
      </c>
      <c r="C117" s="18" t="s">
        <v>77</v>
      </c>
      <c r="D117" s="35">
        <v>14</v>
      </c>
      <c r="E117" s="35" t="s">
        <v>261</v>
      </c>
      <c r="F117" s="35" t="s">
        <v>262</v>
      </c>
      <c r="G117" s="35" t="s">
        <v>284</v>
      </c>
      <c r="H117" s="36">
        <v>9</v>
      </c>
      <c r="I117" s="35"/>
      <c r="J117" s="117"/>
      <c r="K117" s="35" t="s">
        <v>383</v>
      </c>
      <c r="L117" s="35" t="s">
        <v>383</v>
      </c>
      <c r="M117" s="35">
        <v>14</v>
      </c>
      <c r="N117" s="35" t="s">
        <v>212</v>
      </c>
      <c r="O117" s="35" t="s">
        <v>261</v>
      </c>
      <c r="P117" s="35" t="s">
        <v>58</v>
      </c>
      <c r="Q117" s="192" t="s">
        <v>71</v>
      </c>
      <c r="R117" s="35" t="s">
        <v>460</v>
      </c>
      <c r="S117" s="192" t="s">
        <v>460</v>
      </c>
      <c r="T117" s="35" t="s">
        <v>72</v>
      </c>
      <c r="U117" s="35" t="s">
        <v>119</v>
      </c>
      <c r="V117" s="35" t="s">
        <v>261</v>
      </c>
      <c r="W117" s="35" t="s">
        <v>119</v>
      </c>
      <c r="X117" s="35" t="s">
        <v>497</v>
      </c>
      <c r="Y117" s="252">
        <v>15</v>
      </c>
      <c r="Z117" s="252">
        <v>15</v>
      </c>
      <c r="AA117" s="35" t="s">
        <v>497</v>
      </c>
      <c r="AB117" s="252">
        <v>15</v>
      </c>
      <c r="AC117" s="35" t="s">
        <v>261</v>
      </c>
      <c r="AD117" s="35" t="s">
        <v>119</v>
      </c>
      <c r="AE117" s="78" t="s">
        <v>71</v>
      </c>
      <c r="AF117" s="78" t="s">
        <v>71</v>
      </c>
      <c r="AG117" s="267" t="s">
        <v>507</v>
      </c>
      <c r="AH117" s="35" t="s">
        <v>78</v>
      </c>
      <c r="AI117" s="35" t="s">
        <v>261</v>
      </c>
      <c r="AJ117" s="35" t="s">
        <v>509</v>
      </c>
      <c r="AK117" s="35" t="s">
        <v>262</v>
      </c>
      <c r="AL117" s="35" t="s">
        <v>261</v>
      </c>
      <c r="AM117" s="35">
        <v>6</v>
      </c>
      <c r="AN117" s="35">
        <v>13</v>
      </c>
      <c r="AO117" s="36"/>
      <c r="AP117" s="9">
        <f t="shared" ref="AP117:AP123" si="86">COUNTIF(K117:AO117,"OFF")</f>
        <v>10</v>
      </c>
      <c r="AQ117" s="10">
        <f t="shared" ref="AQ117:AQ123" si="87">COUNTIF(K117:AN117,"PAID")</f>
        <v>2</v>
      </c>
      <c r="AR117" s="11">
        <f t="shared" ref="AR117:AR123" si="88">COUNTIF(K117:AN117,"PL")</f>
        <v>0</v>
      </c>
      <c r="AS117" s="8" cm="1">
        <f t="array" ref="AS117">MAX(FREQUENCY(COLUMN(BA117:CJ117),(BA117:CJ117&lt;&gt;1)*COLUMN(BA117:CJ117))-1)</f>
        <v>5</v>
      </c>
      <c r="AT117" s="8">
        <f>COUNTIF(K117:AO117,"6"&amp;"*")+COUNTIF(K117:AO117,"6")</f>
        <v>1</v>
      </c>
      <c r="AU117" s="8">
        <f>COUNTIF(K117:AO117,"14"&amp;"*")+COUNTIF(K117:AO117,"14")</f>
        <v>1</v>
      </c>
      <c r="AV117" s="8">
        <f>SUM(AT117:AU117)</f>
        <v>2</v>
      </c>
      <c r="BA117" s="8">
        <f t="shared" ref="BA117:BE128" si="89">IF(COUNTIF(D117,"Off")+COUNTIF(D117,"Paid")+COUNTIF(D117,"Pl")+COUNTIF(D117,"PAID")+COUNTIF(D117,"PL")+COUNTIF(D117,"OFF")+COUNTIF(D117,""),0,1)</f>
        <v>1</v>
      </c>
      <c r="BB117" s="8">
        <f t="shared" si="89"/>
        <v>0</v>
      </c>
      <c r="BC117" s="8">
        <f t="shared" si="89"/>
        <v>0</v>
      </c>
      <c r="BD117" s="8">
        <f t="shared" si="89"/>
        <v>0</v>
      </c>
      <c r="BE117" s="8">
        <f t="shared" si="89"/>
        <v>1</v>
      </c>
      <c r="BF117" s="8">
        <f t="shared" ref="BF117:BU128" si="90">IF(COUNTIF(K117,"Off")+COUNTIF(K117,"Paid")+COUNTIF(K117,"Pl")+COUNTIF(K117,"PAID")+COUNTIF(K117,"PL")+COUNTIF(K117,"OFF")+COUNTIF(K117,""),0,1)</f>
        <v>1</v>
      </c>
      <c r="BG117" s="8">
        <f t="shared" si="90"/>
        <v>1</v>
      </c>
      <c r="BH117" s="8">
        <f t="shared" si="90"/>
        <v>1</v>
      </c>
      <c r="BI117" s="8">
        <f t="shared" si="90"/>
        <v>1</v>
      </c>
      <c r="BJ117" s="8">
        <f t="shared" si="90"/>
        <v>0</v>
      </c>
      <c r="BK117" s="8">
        <f t="shared" si="90"/>
        <v>0</v>
      </c>
      <c r="BL117" s="8">
        <f t="shared" si="90"/>
        <v>1</v>
      </c>
      <c r="BM117" s="8">
        <f t="shared" si="90"/>
        <v>1</v>
      </c>
      <c r="BN117" s="8">
        <f t="shared" si="90"/>
        <v>1</v>
      </c>
      <c r="BO117" s="8">
        <f t="shared" si="90"/>
        <v>1</v>
      </c>
      <c r="BP117" s="8">
        <f t="shared" si="90"/>
        <v>0</v>
      </c>
      <c r="BQ117" s="8">
        <f t="shared" si="90"/>
        <v>0</v>
      </c>
      <c r="BR117" s="8">
        <f t="shared" si="90"/>
        <v>0</v>
      </c>
      <c r="BS117" s="8">
        <f t="shared" si="90"/>
        <v>1</v>
      </c>
      <c r="BT117" s="8">
        <f t="shared" si="90"/>
        <v>1</v>
      </c>
      <c r="BU117" s="8">
        <f t="shared" si="90"/>
        <v>1</v>
      </c>
      <c r="BV117" s="8">
        <f t="shared" ref="BV117:CJ128" si="91">IF(COUNTIF(AA117,"Off")+COUNTIF(AA117,"Paid")+COUNTIF(AA117,"Pl")+COUNTIF(AA117,"PAID")+COUNTIF(AA117,"PL")+COUNTIF(AA117,"OFF")+COUNTIF(AA117,""),0,1)</f>
        <v>1</v>
      </c>
      <c r="BW117" s="8">
        <f t="shared" si="91"/>
        <v>1</v>
      </c>
      <c r="BX117" s="8">
        <f t="shared" si="91"/>
        <v>0</v>
      </c>
      <c r="BY117" s="8">
        <f t="shared" si="91"/>
        <v>0</v>
      </c>
      <c r="BZ117" s="8">
        <f t="shared" si="91"/>
        <v>1</v>
      </c>
      <c r="CA117" s="8">
        <f t="shared" si="91"/>
        <v>1</v>
      </c>
      <c r="CB117" s="8">
        <f t="shared" si="91"/>
        <v>1</v>
      </c>
      <c r="CC117" s="8">
        <f t="shared" si="91"/>
        <v>0</v>
      </c>
      <c r="CD117" s="8">
        <f t="shared" si="91"/>
        <v>0</v>
      </c>
      <c r="CE117" s="8">
        <f t="shared" si="91"/>
        <v>0</v>
      </c>
      <c r="CF117" s="8">
        <f t="shared" si="91"/>
        <v>0</v>
      </c>
      <c r="CG117" s="8">
        <f t="shared" si="91"/>
        <v>0</v>
      </c>
      <c r="CH117" s="8">
        <f t="shared" si="91"/>
        <v>1</v>
      </c>
      <c r="CI117" s="8">
        <f t="shared" si="91"/>
        <v>1</v>
      </c>
      <c r="CJ117" s="8">
        <f t="shared" si="91"/>
        <v>0</v>
      </c>
    </row>
    <row r="118" spans="1:88" ht="19.5" customHeight="1" x14ac:dyDescent="0.25">
      <c r="B118" s="1" t="s">
        <v>121</v>
      </c>
      <c r="C118" s="18" t="s">
        <v>33</v>
      </c>
      <c r="D118" s="35">
        <v>13</v>
      </c>
      <c r="E118" s="78">
        <v>13</v>
      </c>
      <c r="F118" s="35">
        <v>13</v>
      </c>
      <c r="G118" s="35">
        <v>14</v>
      </c>
      <c r="H118" s="36" t="s">
        <v>284</v>
      </c>
      <c r="I118" s="35"/>
      <c r="J118" s="36"/>
      <c r="K118" s="35" t="s">
        <v>119</v>
      </c>
      <c r="L118" s="35">
        <v>13</v>
      </c>
      <c r="M118" s="35" t="s">
        <v>71</v>
      </c>
      <c r="N118" s="35" t="s">
        <v>71</v>
      </c>
      <c r="O118" s="35">
        <v>14</v>
      </c>
      <c r="P118" s="78" t="s">
        <v>119</v>
      </c>
      <c r="Q118" s="78" t="s">
        <v>119</v>
      </c>
      <c r="R118" s="35" t="s">
        <v>292</v>
      </c>
      <c r="S118" s="35" t="s">
        <v>292</v>
      </c>
      <c r="T118" s="252">
        <v>15</v>
      </c>
      <c r="U118" s="35" t="s">
        <v>460</v>
      </c>
      <c r="V118" s="78" t="s">
        <v>119</v>
      </c>
      <c r="W118" s="35" t="s">
        <v>119</v>
      </c>
      <c r="X118" s="35" t="s">
        <v>397</v>
      </c>
      <c r="Y118" s="35" t="s">
        <v>397</v>
      </c>
      <c r="Z118" s="35">
        <v>9</v>
      </c>
      <c r="AA118" s="252">
        <v>15</v>
      </c>
      <c r="AB118" s="35" t="s">
        <v>119</v>
      </c>
      <c r="AC118" s="35" t="s">
        <v>119</v>
      </c>
      <c r="AD118" s="252">
        <v>15</v>
      </c>
      <c r="AE118" s="252">
        <v>14</v>
      </c>
      <c r="AF118" s="35" t="s">
        <v>498</v>
      </c>
      <c r="AG118" s="78" t="s">
        <v>71</v>
      </c>
      <c r="AH118" s="35" t="s">
        <v>119</v>
      </c>
      <c r="AI118" s="35" t="s">
        <v>119</v>
      </c>
      <c r="AJ118" s="35">
        <v>6</v>
      </c>
      <c r="AK118" s="78" t="s">
        <v>71</v>
      </c>
      <c r="AL118" s="78" t="s">
        <v>71</v>
      </c>
      <c r="AM118" s="252">
        <v>14</v>
      </c>
      <c r="AN118" s="35" t="s">
        <v>119</v>
      </c>
      <c r="AO118" s="36"/>
      <c r="AP118" s="9">
        <f t="shared" si="86"/>
        <v>10</v>
      </c>
      <c r="AQ118" s="10">
        <f t="shared" si="87"/>
        <v>0</v>
      </c>
      <c r="AR118" s="11">
        <f t="shared" si="88"/>
        <v>0</v>
      </c>
      <c r="AS118" s="8" cm="1">
        <f t="array" ref="AS118">MAX(FREQUENCY(COLUMN(BA118:CJ118),(BA118:CJ118&lt;&gt;1)*COLUMN(BA118:CJ118))-1)</f>
        <v>4</v>
      </c>
      <c r="AT118" s="8">
        <f t="shared" ref="AT118:AT123" si="92">COUNTIF(K118:AO118,"6"&amp;"*")+COUNTIF(K118:AO118,"6")</f>
        <v>1</v>
      </c>
      <c r="AU118" s="8">
        <f t="shared" ref="AU118:AU123" si="93">COUNTIF(K118:AO118,"14"&amp;"*")+COUNTIF(K118:AO118,"14")</f>
        <v>3</v>
      </c>
      <c r="AV118" s="8">
        <f t="shared" ref="AV118:AV126" si="94">SUM(AT118:AU118)</f>
        <v>4</v>
      </c>
      <c r="BA118" s="8">
        <f t="shared" si="89"/>
        <v>1</v>
      </c>
      <c r="BB118" s="8">
        <f t="shared" si="89"/>
        <v>1</v>
      </c>
      <c r="BC118" s="8">
        <f t="shared" si="89"/>
        <v>1</v>
      </c>
      <c r="BD118" s="8">
        <f t="shared" si="89"/>
        <v>1</v>
      </c>
      <c r="BE118" s="8">
        <f t="shared" si="89"/>
        <v>0</v>
      </c>
      <c r="BF118" s="8">
        <f t="shared" si="90"/>
        <v>0</v>
      </c>
      <c r="BG118" s="8">
        <f t="shared" si="90"/>
        <v>1</v>
      </c>
      <c r="BH118" s="8">
        <f t="shared" si="90"/>
        <v>1</v>
      </c>
      <c r="BI118" s="8">
        <f t="shared" si="90"/>
        <v>1</v>
      </c>
      <c r="BJ118" s="8">
        <f t="shared" si="90"/>
        <v>1</v>
      </c>
      <c r="BK118" s="8">
        <f t="shared" si="90"/>
        <v>0</v>
      </c>
      <c r="BL118" s="8">
        <f t="shared" si="90"/>
        <v>0</v>
      </c>
      <c r="BM118" s="8">
        <f t="shared" si="90"/>
        <v>1</v>
      </c>
      <c r="BN118" s="8">
        <f t="shared" si="90"/>
        <v>1</v>
      </c>
      <c r="BO118" s="8">
        <f t="shared" si="90"/>
        <v>1</v>
      </c>
      <c r="BP118" s="8">
        <f t="shared" si="90"/>
        <v>1</v>
      </c>
      <c r="BQ118" s="8">
        <f t="shared" si="90"/>
        <v>0</v>
      </c>
      <c r="BR118" s="8">
        <f t="shared" si="90"/>
        <v>0</v>
      </c>
      <c r="BS118" s="8">
        <f t="shared" si="90"/>
        <v>1</v>
      </c>
      <c r="BT118" s="8">
        <f t="shared" si="90"/>
        <v>1</v>
      </c>
      <c r="BU118" s="8">
        <f t="shared" si="90"/>
        <v>1</v>
      </c>
      <c r="BV118" s="8">
        <f t="shared" si="91"/>
        <v>1</v>
      </c>
      <c r="BW118" s="8">
        <f t="shared" si="91"/>
        <v>0</v>
      </c>
      <c r="BX118" s="8">
        <f t="shared" si="91"/>
        <v>0</v>
      </c>
      <c r="BY118" s="8">
        <f t="shared" si="91"/>
        <v>1</v>
      </c>
      <c r="BZ118" s="8">
        <f t="shared" si="91"/>
        <v>1</v>
      </c>
      <c r="CA118" s="8">
        <f t="shared" si="91"/>
        <v>1</v>
      </c>
      <c r="CB118" s="8">
        <f t="shared" si="91"/>
        <v>1</v>
      </c>
      <c r="CC118" s="8">
        <f t="shared" si="91"/>
        <v>0</v>
      </c>
      <c r="CD118" s="8">
        <f t="shared" si="91"/>
        <v>0</v>
      </c>
      <c r="CE118" s="8">
        <f t="shared" si="91"/>
        <v>1</v>
      </c>
      <c r="CF118" s="8">
        <f t="shared" si="91"/>
        <v>1</v>
      </c>
      <c r="CG118" s="8">
        <f t="shared" si="91"/>
        <v>1</v>
      </c>
      <c r="CH118" s="8">
        <f t="shared" si="91"/>
        <v>1</v>
      </c>
      <c r="CI118" s="8">
        <f t="shared" si="91"/>
        <v>0</v>
      </c>
      <c r="CJ118" s="8">
        <f t="shared" si="91"/>
        <v>0</v>
      </c>
    </row>
    <row r="119" spans="1:88" ht="19.5" customHeight="1" x14ac:dyDescent="0.25">
      <c r="B119" s="1" t="s">
        <v>152</v>
      </c>
      <c r="C119" s="18" t="s">
        <v>39</v>
      </c>
      <c r="D119" s="35" t="s">
        <v>284</v>
      </c>
      <c r="E119" s="35" t="s">
        <v>284</v>
      </c>
      <c r="F119" s="78">
        <v>14</v>
      </c>
      <c r="G119" s="78">
        <v>13</v>
      </c>
      <c r="H119" s="78">
        <v>13</v>
      </c>
      <c r="I119" s="34"/>
      <c r="J119" s="36"/>
      <c r="K119" s="35" t="s">
        <v>448</v>
      </c>
      <c r="L119" s="35" t="s">
        <v>451</v>
      </c>
      <c r="M119" s="35" t="s">
        <v>119</v>
      </c>
      <c r="N119" s="78" t="s">
        <v>119</v>
      </c>
      <c r="O119" s="35">
        <v>6</v>
      </c>
      <c r="P119" s="78">
        <v>6</v>
      </c>
      <c r="Q119" s="35" t="s">
        <v>457</v>
      </c>
      <c r="R119" s="35" t="s">
        <v>212</v>
      </c>
      <c r="S119" s="35" t="s">
        <v>119</v>
      </c>
      <c r="T119" s="35" t="s">
        <v>119</v>
      </c>
      <c r="U119" s="35" t="s">
        <v>292</v>
      </c>
      <c r="V119" s="35">
        <v>13</v>
      </c>
      <c r="W119" s="252">
        <v>15</v>
      </c>
      <c r="X119" s="35" t="s">
        <v>496</v>
      </c>
      <c r="Y119" s="35" t="s">
        <v>119</v>
      </c>
      <c r="Z119" s="35">
        <v>9</v>
      </c>
      <c r="AA119" s="78">
        <v>13</v>
      </c>
      <c r="AB119" s="78" t="s">
        <v>495</v>
      </c>
      <c r="AC119" s="35" t="s">
        <v>119</v>
      </c>
      <c r="AD119" s="35" t="s">
        <v>119</v>
      </c>
      <c r="AE119" s="35" t="s">
        <v>72</v>
      </c>
      <c r="AF119" s="252">
        <v>14</v>
      </c>
      <c r="AG119" s="35" t="s">
        <v>212</v>
      </c>
      <c r="AH119" s="78" t="s">
        <v>119</v>
      </c>
      <c r="AI119" s="228" t="s">
        <v>539</v>
      </c>
      <c r="AJ119" s="252">
        <v>14</v>
      </c>
      <c r="AK119" s="35" t="s">
        <v>72</v>
      </c>
      <c r="AL119" s="35" t="s">
        <v>119</v>
      </c>
      <c r="AM119" s="78" t="s">
        <v>58</v>
      </c>
      <c r="AN119" s="252">
        <v>14</v>
      </c>
      <c r="AO119" s="78"/>
      <c r="AP119" s="9">
        <f t="shared" si="86"/>
        <v>10</v>
      </c>
      <c r="AQ119" s="10">
        <f t="shared" si="87"/>
        <v>0</v>
      </c>
      <c r="AR119" s="11">
        <f t="shared" si="88"/>
        <v>0</v>
      </c>
      <c r="AS119" s="8" cm="1">
        <f t="array" ref="AS119">MAX(FREQUENCY(COLUMN(BA119:CJ119),(BA119:CJ119&lt;&gt;1)*COLUMN(BA119:CJ119))-1)</f>
        <v>5</v>
      </c>
      <c r="AT119" s="8">
        <f t="shared" si="92"/>
        <v>2</v>
      </c>
      <c r="AU119" s="8">
        <f t="shared" si="93"/>
        <v>3</v>
      </c>
      <c r="AV119" s="8">
        <f t="shared" si="94"/>
        <v>5</v>
      </c>
      <c r="BA119" s="8">
        <f t="shared" si="89"/>
        <v>0</v>
      </c>
      <c r="BB119" s="8">
        <f t="shared" si="89"/>
        <v>0</v>
      </c>
      <c r="BC119" s="8">
        <f t="shared" si="89"/>
        <v>1</v>
      </c>
      <c r="BD119" s="8">
        <f t="shared" si="89"/>
        <v>1</v>
      </c>
      <c r="BE119" s="8">
        <f t="shared" si="89"/>
        <v>1</v>
      </c>
      <c r="BF119" s="8">
        <f t="shared" si="90"/>
        <v>1</v>
      </c>
      <c r="BG119" s="8">
        <f t="shared" si="90"/>
        <v>1</v>
      </c>
      <c r="BH119" s="8">
        <f t="shared" si="90"/>
        <v>0</v>
      </c>
      <c r="BI119" s="8">
        <f t="shared" si="90"/>
        <v>0</v>
      </c>
      <c r="BJ119" s="8">
        <f t="shared" si="90"/>
        <v>1</v>
      </c>
      <c r="BK119" s="8">
        <f t="shared" si="90"/>
        <v>1</v>
      </c>
      <c r="BL119" s="8">
        <f t="shared" si="90"/>
        <v>1</v>
      </c>
      <c r="BM119" s="8">
        <f t="shared" si="90"/>
        <v>1</v>
      </c>
      <c r="BN119" s="8">
        <f t="shared" si="90"/>
        <v>0</v>
      </c>
      <c r="BO119" s="8">
        <f t="shared" si="90"/>
        <v>0</v>
      </c>
      <c r="BP119" s="8">
        <f t="shared" si="90"/>
        <v>1</v>
      </c>
      <c r="BQ119" s="8">
        <f t="shared" si="90"/>
        <v>1</v>
      </c>
      <c r="BR119" s="8">
        <f t="shared" si="90"/>
        <v>1</v>
      </c>
      <c r="BS119" s="8">
        <f t="shared" si="90"/>
        <v>1</v>
      </c>
      <c r="BT119" s="8">
        <f t="shared" si="90"/>
        <v>0</v>
      </c>
      <c r="BU119" s="8">
        <f t="shared" si="90"/>
        <v>1</v>
      </c>
      <c r="BV119" s="8">
        <f t="shared" si="91"/>
        <v>1</v>
      </c>
      <c r="BW119" s="8">
        <f t="shared" si="91"/>
        <v>1</v>
      </c>
      <c r="BX119" s="8">
        <f t="shared" si="91"/>
        <v>0</v>
      </c>
      <c r="BY119" s="8">
        <f t="shared" si="91"/>
        <v>0</v>
      </c>
      <c r="BZ119" s="8">
        <f t="shared" si="91"/>
        <v>1</v>
      </c>
      <c r="CA119" s="8">
        <f t="shared" si="91"/>
        <v>1</v>
      </c>
      <c r="CB119" s="8">
        <f t="shared" si="91"/>
        <v>1</v>
      </c>
      <c r="CC119" s="8">
        <f t="shared" si="91"/>
        <v>0</v>
      </c>
      <c r="CD119" s="8">
        <f t="shared" si="91"/>
        <v>1</v>
      </c>
      <c r="CE119" s="8">
        <f t="shared" si="91"/>
        <v>1</v>
      </c>
      <c r="CF119" s="8">
        <f t="shared" si="91"/>
        <v>1</v>
      </c>
      <c r="CG119" s="8">
        <f t="shared" si="91"/>
        <v>0</v>
      </c>
      <c r="CH119" s="8">
        <f t="shared" si="91"/>
        <v>0</v>
      </c>
      <c r="CI119" s="8">
        <f t="shared" si="91"/>
        <v>1</v>
      </c>
      <c r="CJ119" s="8">
        <f t="shared" si="91"/>
        <v>0</v>
      </c>
    </row>
    <row r="120" spans="1:88" ht="19.5" customHeight="1" x14ac:dyDescent="0.25">
      <c r="B120" s="3" t="s">
        <v>37</v>
      </c>
      <c r="C120" s="2" t="s">
        <v>38</v>
      </c>
      <c r="D120" s="78" t="s">
        <v>284</v>
      </c>
      <c r="E120" s="35" t="s">
        <v>284</v>
      </c>
      <c r="F120" s="35">
        <v>6</v>
      </c>
      <c r="G120" s="35">
        <v>6</v>
      </c>
      <c r="H120" s="78">
        <v>13</v>
      </c>
      <c r="I120" s="34"/>
      <c r="J120" s="36"/>
      <c r="K120" s="209" t="s">
        <v>72</v>
      </c>
      <c r="L120" s="35">
        <v>14</v>
      </c>
      <c r="M120" s="35" t="s">
        <v>119</v>
      </c>
      <c r="N120" s="209" t="s">
        <v>72</v>
      </c>
      <c r="O120" s="35">
        <v>13</v>
      </c>
      <c r="P120" s="78">
        <v>14</v>
      </c>
      <c r="Q120" s="78" t="s">
        <v>119</v>
      </c>
      <c r="R120" s="78" t="s">
        <v>119</v>
      </c>
      <c r="S120" s="78" t="s">
        <v>119</v>
      </c>
      <c r="T120" s="35" t="s">
        <v>78</v>
      </c>
      <c r="U120" s="252">
        <v>15</v>
      </c>
      <c r="V120" s="252">
        <v>15</v>
      </c>
      <c r="W120" s="35" t="s">
        <v>457</v>
      </c>
      <c r="X120" s="35" t="s">
        <v>119</v>
      </c>
      <c r="Y120" s="78" t="s">
        <v>119</v>
      </c>
      <c r="Z120" s="35" t="s">
        <v>496</v>
      </c>
      <c r="AA120" s="78" t="s">
        <v>495</v>
      </c>
      <c r="AB120" s="35" t="s">
        <v>72</v>
      </c>
      <c r="AC120" s="254">
        <v>15</v>
      </c>
      <c r="AD120" s="35" t="s">
        <v>119</v>
      </c>
      <c r="AE120" s="35" t="s">
        <v>119</v>
      </c>
      <c r="AF120" s="35" t="s">
        <v>212</v>
      </c>
      <c r="AG120" s="254">
        <v>14</v>
      </c>
      <c r="AH120" s="35" t="s">
        <v>212</v>
      </c>
      <c r="AI120" s="78" t="s">
        <v>119</v>
      </c>
      <c r="AJ120" s="78" t="s">
        <v>119</v>
      </c>
      <c r="AK120" s="78">
        <v>6</v>
      </c>
      <c r="AL120" s="252">
        <v>14</v>
      </c>
      <c r="AM120" s="35" t="s">
        <v>212</v>
      </c>
      <c r="AN120" s="35" t="s">
        <v>212</v>
      </c>
      <c r="AO120" s="78"/>
      <c r="AP120" s="9">
        <f t="shared" si="86"/>
        <v>10</v>
      </c>
      <c r="AQ120" s="10">
        <f t="shared" si="87"/>
        <v>1</v>
      </c>
      <c r="AR120" s="11">
        <f t="shared" si="88"/>
        <v>0</v>
      </c>
      <c r="AS120" s="8" cm="1">
        <f t="array" ref="AS120">MAX(FREQUENCY(COLUMN(BA120:CJ120),(BA120:CJ120&lt;&gt;1)*COLUMN(BA120:CJ120))-1)</f>
        <v>5</v>
      </c>
      <c r="AT120" s="8">
        <f t="shared" si="92"/>
        <v>1</v>
      </c>
      <c r="AU120" s="8">
        <f t="shared" si="93"/>
        <v>4</v>
      </c>
      <c r="AV120" s="8">
        <f t="shared" si="94"/>
        <v>5</v>
      </c>
      <c r="BA120" s="8">
        <f t="shared" si="89"/>
        <v>0</v>
      </c>
      <c r="BB120" s="8">
        <f t="shared" si="89"/>
        <v>0</v>
      </c>
      <c r="BC120" s="8">
        <f t="shared" si="89"/>
        <v>1</v>
      </c>
      <c r="BD120" s="8">
        <f t="shared" si="89"/>
        <v>1</v>
      </c>
      <c r="BE120" s="8">
        <f t="shared" si="89"/>
        <v>1</v>
      </c>
      <c r="BF120" s="8">
        <f t="shared" si="90"/>
        <v>1</v>
      </c>
      <c r="BG120" s="8">
        <f t="shared" si="90"/>
        <v>1</v>
      </c>
      <c r="BH120" s="8">
        <f t="shared" si="90"/>
        <v>0</v>
      </c>
      <c r="BI120" s="8">
        <f t="shared" si="90"/>
        <v>1</v>
      </c>
      <c r="BJ120" s="8">
        <f t="shared" si="90"/>
        <v>1</v>
      </c>
      <c r="BK120" s="8">
        <f t="shared" si="90"/>
        <v>1</v>
      </c>
      <c r="BL120" s="8">
        <f t="shared" si="90"/>
        <v>0</v>
      </c>
      <c r="BM120" s="8">
        <f t="shared" si="90"/>
        <v>0</v>
      </c>
      <c r="BN120" s="8">
        <f t="shared" si="90"/>
        <v>0</v>
      </c>
      <c r="BO120" s="8">
        <f t="shared" si="90"/>
        <v>0</v>
      </c>
      <c r="BP120" s="8">
        <f t="shared" si="90"/>
        <v>1</v>
      </c>
      <c r="BQ120" s="8">
        <f t="shared" si="90"/>
        <v>1</v>
      </c>
      <c r="BR120" s="8">
        <f t="shared" si="90"/>
        <v>1</v>
      </c>
      <c r="BS120" s="8">
        <f t="shared" si="90"/>
        <v>0</v>
      </c>
      <c r="BT120" s="8">
        <f t="shared" si="90"/>
        <v>0</v>
      </c>
      <c r="BU120" s="8">
        <f t="shared" si="90"/>
        <v>1</v>
      </c>
      <c r="BV120" s="8">
        <f t="shared" si="91"/>
        <v>1</v>
      </c>
      <c r="BW120" s="8">
        <f t="shared" si="91"/>
        <v>1</v>
      </c>
      <c r="BX120" s="8">
        <f t="shared" si="91"/>
        <v>1</v>
      </c>
      <c r="BY120" s="8">
        <f t="shared" si="91"/>
        <v>0</v>
      </c>
      <c r="BZ120" s="8">
        <f t="shared" si="91"/>
        <v>0</v>
      </c>
      <c r="CA120" s="8">
        <f t="shared" si="91"/>
        <v>1</v>
      </c>
      <c r="CB120" s="8">
        <f t="shared" si="91"/>
        <v>1</v>
      </c>
      <c r="CC120" s="8">
        <f t="shared" si="91"/>
        <v>1</v>
      </c>
      <c r="CD120" s="8">
        <f t="shared" si="91"/>
        <v>0</v>
      </c>
      <c r="CE120" s="8">
        <f t="shared" si="91"/>
        <v>0</v>
      </c>
      <c r="CF120" s="8">
        <f t="shared" si="91"/>
        <v>1</v>
      </c>
      <c r="CG120" s="8">
        <f t="shared" si="91"/>
        <v>1</v>
      </c>
      <c r="CH120" s="8">
        <f t="shared" si="91"/>
        <v>1</v>
      </c>
      <c r="CI120" s="8">
        <f t="shared" si="91"/>
        <v>1</v>
      </c>
      <c r="CJ120" s="8">
        <f t="shared" si="91"/>
        <v>0</v>
      </c>
    </row>
    <row r="121" spans="1:88" ht="19.5" customHeight="1" x14ac:dyDescent="0.25">
      <c r="B121" s="1" t="s">
        <v>165</v>
      </c>
      <c r="C121" s="18" t="s">
        <v>34</v>
      </c>
      <c r="D121" s="35">
        <v>13</v>
      </c>
      <c r="E121" s="78">
        <v>13</v>
      </c>
      <c r="F121" s="78">
        <v>13</v>
      </c>
      <c r="G121" s="35" t="s">
        <v>284</v>
      </c>
      <c r="H121" s="35" t="s">
        <v>284</v>
      </c>
      <c r="I121" s="34"/>
      <c r="J121" s="36"/>
      <c r="K121" s="35" t="s">
        <v>450</v>
      </c>
      <c r="L121" s="35" t="s">
        <v>450</v>
      </c>
      <c r="M121" s="35" t="s">
        <v>457</v>
      </c>
      <c r="N121" s="35">
        <v>14</v>
      </c>
      <c r="O121" s="35" t="s">
        <v>5</v>
      </c>
      <c r="P121" s="35" t="s">
        <v>5</v>
      </c>
      <c r="Q121" s="232" t="s">
        <v>292</v>
      </c>
      <c r="R121" s="35">
        <v>14</v>
      </c>
      <c r="S121" s="35">
        <v>14</v>
      </c>
      <c r="T121" s="78" t="s">
        <v>119</v>
      </c>
      <c r="U121" s="78" t="s">
        <v>119</v>
      </c>
      <c r="V121" s="35">
        <v>6</v>
      </c>
      <c r="W121" s="35" t="s">
        <v>292</v>
      </c>
      <c r="X121" s="78" t="s">
        <v>495</v>
      </c>
      <c r="Y121" s="78" t="s">
        <v>495</v>
      </c>
      <c r="Z121" s="78" t="s">
        <v>495</v>
      </c>
      <c r="AA121" s="35" t="s">
        <v>119</v>
      </c>
      <c r="AB121" s="35" t="s">
        <v>119</v>
      </c>
      <c r="AC121" s="35">
        <v>6</v>
      </c>
      <c r="AD121" s="257">
        <v>6</v>
      </c>
      <c r="AE121" s="78" t="s">
        <v>119</v>
      </c>
      <c r="AF121" s="35" t="s">
        <v>119</v>
      </c>
      <c r="AG121" s="35" t="s">
        <v>119</v>
      </c>
      <c r="AH121" s="35" t="s">
        <v>119</v>
      </c>
      <c r="AI121" s="252">
        <v>14</v>
      </c>
      <c r="AJ121" s="35" t="s">
        <v>72</v>
      </c>
      <c r="AK121" s="252">
        <v>14</v>
      </c>
      <c r="AL121" s="35" t="s">
        <v>72</v>
      </c>
      <c r="AM121" s="78" t="s">
        <v>119</v>
      </c>
      <c r="AN121" s="35" t="s">
        <v>119</v>
      </c>
      <c r="AO121" s="35"/>
      <c r="AP121" s="9">
        <f t="shared" si="86"/>
        <v>10</v>
      </c>
      <c r="AQ121" s="10">
        <f t="shared" si="87"/>
        <v>0</v>
      </c>
      <c r="AR121" s="11">
        <f t="shared" si="88"/>
        <v>2</v>
      </c>
      <c r="AS121" s="8" cm="1">
        <f t="array" ref="AS121">MAX(FREQUENCY(COLUMN(BA121:CJ121),(BA121:CJ121&lt;&gt;1)*COLUMN(BA121:CJ121))-1)</f>
        <v>5</v>
      </c>
      <c r="AT121" s="8">
        <f t="shared" si="92"/>
        <v>3</v>
      </c>
      <c r="AU121" s="8">
        <f t="shared" si="93"/>
        <v>5</v>
      </c>
      <c r="AV121" s="8">
        <f t="shared" si="94"/>
        <v>8</v>
      </c>
      <c r="BA121" s="8">
        <f t="shared" si="89"/>
        <v>1</v>
      </c>
      <c r="BB121" s="8">
        <f t="shared" si="89"/>
        <v>1</v>
      </c>
      <c r="BC121" s="8">
        <f t="shared" si="89"/>
        <v>1</v>
      </c>
      <c r="BD121" s="8">
        <f t="shared" si="89"/>
        <v>0</v>
      </c>
      <c r="BE121" s="8">
        <f t="shared" si="89"/>
        <v>0</v>
      </c>
      <c r="BF121" s="8">
        <f t="shared" si="90"/>
        <v>1</v>
      </c>
      <c r="BG121" s="8">
        <f t="shared" si="90"/>
        <v>1</v>
      </c>
      <c r="BH121" s="8">
        <f t="shared" si="90"/>
        <v>1</v>
      </c>
      <c r="BI121" s="8">
        <f t="shared" si="90"/>
        <v>1</v>
      </c>
      <c r="BJ121" s="8">
        <f t="shared" si="90"/>
        <v>0</v>
      </c>
      <c r="BK121" s="8">
        <f t="shared" si="90"/>
        <v>0</v>
      </c>
      <c r="BL121" s="8">
        <f t="shared" si="90"/>
        <v>1</v>
      </c>
      <c r="BM121" s="8">
        <f t="shared" si="90"/>
        <v>1</v>
      </c>
      <c r="BN121" s="8">
        <f t="shared" si="90"/>
        <v>1</v>
      </c>
      <c r="BO121" s="8">
        <f t="shared" si="90"/>
        <v>0</v>
      </c>
      <c r="BP121" s="8">
        <f t="shared" si="90"/>
        <v>0</v>
      </c>
      <c r="BQ121" s="8">
        <f t="shared" si="90"/>
        <v>1</v>
      </c>
      <c r="BR121" s="8">
        <f t="shared" si="90"/>
        <v>1</v>
      </c>
      <c r="BS121" s="8">
        <f t="shared" si="90"/>
        <v>1</v>
      </c>
      <c r="BT121" s="8">
        <f t="shared" si="90"/>
        <v>1</v>
      </c>
      <c r="BU121" s="8">
        <f t="shared" si="90"/>
        <v>1</v>
      </c>
      <c r="BV121" s="8">
        <f t="shared" si="91"/>
        <v>0</v>
      </c>
      <c r="BW121" s="8">
        <f t="shared" si="91"/>
        <v>0</v>
      </c>
      <c r="BX121" s="8">
        <f t="shared" si="91"/>
        <v>1</v>
      </c>
      <c r="BY121" s="8">
        <f t="shared" si="91"/>
        <v>1</v>
      </c>
      <c r="BZ121" s="8">
        <f t="shared" si="91"/>
        <v>0</v>
      </c>
      <c r="CA121" s="8">
        <f t="shared" si="91"/>
        <v>0</v>
      </c>
      <c r="CB121" s="8">
        <f t="shared" si="91"/>
        <v>0</v>
      </c>
      <c r="CC121" s="8">
        <f t="shared" si="91"/>
        <v>0</v>
      </c>
      <c r="CD121" s="8">
        <f t="shared" si="91"/>
        <v>1</v>
      </c>
      <c r="CE121" s="8">
        <f t="shared" si="91"/>
        <v>1</v>
      </c>
      <c r="CF121" s="8">
        <f t="shared" si="91"/>
        <v>1</v>
      </c>
      <c r="CG121" s="8">
        <f t="shared" si="91"/>
        <v>1</v>
      </c>
      <c r="CH121" s="8">
        <f t="shared" si="91"/>
        <v>0</v>
      </c>
      <c r="CI121" s="8">
        <f t="shared" si="91"/>
        <v>0</v>
      </c>
      <c r="CJ121" s="8">
        <f t="shared" si="91"/>
        <v>0</v>
      </c>
    </row>
    <row r="122" spans="1:88" ht="19.5" customHeight="1" x14ac:dyDescent="0.25">
      <c r="B122" s="4" t="s">
        <v>166</v>
      </c>
      <c r="C122" s="198" t="s">
        <v>36</v>
      </c>
      <c r="D122" s="199">
        <v>13</v>
      </c>
      <c r="E122" s="38">
        <v>14</v>
      </c>
      <c r="F122" s="38" t="s">
        <v>261</v>
      </c>
      <c r="G122" s="38" t="s">
        <v>284</v>
      </c>
      <c r="H122" s="39">
        <v>14</v>
      </c>
      <c r="I122" s="38"/>
      <c r="J122" s="39"/>
      <c r="K122" s="38">
        <v>14</v>
      </c>
      <c r="L122" s="38" t="s">
        <v>449</v>
      </c>
      <c r="M122" s="38" t="s">
        <v>72</v>
      </c>
      <c r="N122" s="38" t="s">
        <v>119</v>
      </c>
      <c r="O122" s="210" t="s">
        <v>58</v>
      </c>
      <c r="P122" s="38">
        <v>13</v>
      </c>
      <c r="Q122" s="38">
        <v>14</v>
      </c>
      <c r="R122" s="210">
        <v>13</v>
      </c>
      <c r="S122" s="38" t="s">
        <v>457</v>
      </c>
      <c r="T122" s="38" t="s">
        <v>457</v>
      </c>
      <c r="U122" s="38" t="s">
        <v>58</v>
      </c>
      <c r="V122" s="210" t="s">
        <v>58</v>
      </c>
      <c r="W122" s="38">
        <v>6</v>
      </c>
      <c r="X122" s="253">
        <v>15</v>
      </c>
      <c r="Y122" s="35" t="s">
        <v>496</v>
      </c>
      <c r="Z122" s="35" t="s">
        <v>497</v>
      </c>
      <c r="AA122" s="35" t="s">
        <v>119</v>
      </c>
      <c r="AB122" s="35" t="s">
        <v>212</v>
      </c>
      <c r="AC122" s="210" t="s">
        <v>58</v>
      </c>
      <c r="AD122" s="256">
        <v>8</v>
      </c>
      <c r="AE122" s="35" t="s">
        <v>212</v>
      </c>
      <c r="AF122" s="199" t="s">
        <v>119</v>
      </c>
      <c r="AG122" s="38" t="s">
        <v>119</v>
      </c>
      <c r="AH122" s="252">
        <v>14</v>
      </c>
      <c r="AI122" s="35" t="s">
        <v>212</v>
      </c>
      <c r="AJ122" s="216" t="s">
        <v>58</v>
      </c>
      <c r="AK122" s="199" t="s">
        <v>119</v>
      </c>
      <c r="AL122" s="38">
        <v>6</v>
      </c>
      <c r="AM122" s="35" t="s">
        <v>72</v>
      </c>
      <c r="AN122" s="78" t="s">
        <v>71</v>
      </c>
      <c r="AO122" s="39"/>
      <c r="AP122" s="9">
        <f t="shared" si="86"/>
        <v>10</v>
      </c>
      <c r="AQ122" s="10">
        <f t="shared" si="87"/>
        <v>0</v>
      </c>
      <c r="AR122" s="11">
        <f t="shared" si="88"/>
        <v>0</v>
      </c>
      <c r="AS122" s="8" cm="1">
        <f t="array" ref="AS122">MAX(FREQUENCY(COLUMN(BA122:CJ122),(BA122:CJ122&lt;&gt;1)*COLUMN(BA122:CJ122))-1)</f>
        <v>5</v>
      </c>
      <c r="AT122" s="8">
        <f t="shared" si="92"/>
        <v>2</v>
      </c>
      <c r="AU122" s="8">
        <f t="shared" si="93"/>
        <v>3</v>
      </c>
      <c r="AV122" s="8">
        <f t="shared" si="94"/>
        <v>5</v>
      </c>
      <c r="BA122" s="8">
        <f t="shared" si="89"/>
        <v>1</v>
      </c>
      <c r="BB122" s="8">
        <f t="shared" si="89"/>
        <v>1</v>
      </c>
      <c r="BC122" s="8">
        <f t="shared" si="89"/>
        <v>0</v>
      </c>
      <c r="BD122" s="8">
        <f t="shared" si="89"/>
        <v>0</v>
      </c>
      <c r="BE122" s="8">
        <f t="shared" si="89"/>
        <v>1</v>
      </c>
      <c r="BF122" s="8">
        <f t="shared" si="90"/>
        <v>1</v>
      </c>
      <c r="BG122" s="8">
        <f t="shared" si="90"/>
        <v>1</v>
      </c>
      <c r="BH122" s="8">
        <f t="shared" si="90"/>
        <v>1</v>
      </c>
      <c r="BI122" s="8">
        <f t="shared" si="90"/>
        <v>0</v>
      </c>
      <c r="BJ122" s="8">
        <f t="shared" si="90"/>
        <v>0</v>
      </c>
      <c r="BK122" s="8">
        <f t="shared" si="90"/>
        <v>1</v>
      </c>
      <c r="BL122" s="8">
        <f t="shared" si="90"/>
        <v>1</v>
      </c>
      <c r="BM122" s="8">
        <f t="shared" si="90"/>
        <v>1</v>
      </c>
      <c r="BN122" s="8">
        <f t="shared" si="90"/>
        <v>1</v>
      </c>
      <c r="BO122" s="8">
        <f t="shared" si="90"/>
        <v>1</v>
      </c>
      <c r="BP122" s="8">
        <f t="shared" si="90"/>
        <v>0</v>
      </c>
      <c r="BQ122" s="8">
        <f t="shared" si="90"/>
        <v>0</v>
      </c>
      <c r="BR122" s="8">
        <f t="shared" si="90"/>
        <v>1</v>
      </c>
      <c r="BS122" s="8">
        <f t="shared" si="90"/>
        <v>1</v>
      </c>
      <c r="BT122" s="8">
        <f t="shared" si="90"/>
        <v>1</v>
      </c>
      <c r="BU122" s="8">
        <f t="shared" si="90"/>
        <v>1</v>
      </c>
      <c r="BV122" s="8">
        <f t="shared" si="91"/>
        <v>0</v>
      </c>
      <c r="BW122" s="8">
        <f t="shared" si="91"/>
        <v>1</v>
      </c>
      <c r="BX122" s="8">
        <f t="shared" si="91"/>
        <v>0</v>
      </c>
      <c r="BY122" s="8">
        <f t="shared" si="91"/>
        <v>1</v>
      </c>
      <c r="BZ122" s="8">
        <f t="shared" si="91"/>
        <v>1</v>
      </c>
      <c r="CA122" s="8">
        <f t="shared" si="91"/>
        <v>0</v>
      </c>
      <c r="CB122" s="8">
        <f t="shared" si="91"/>
        <v>0</v>
      </c>
      <c r="CC122" s="8">
        <f t="shared" si="91"/>
        <v>1</v>
      </c>
      <c r="CD122" s="8">
        <f t="shared" si="91"/>
        <v>1</v>
      </c>
      <c r="CE122" s="8">
        <f t="shared" si="91"/>
        <v>0</v>
      </c>
      <c r="CF122" s="8">
        <f t="shared" si="91"/>
        <v>0</v>
      </c>
      <c r="CG122" s="8">
        <f t="shared" si="91"/>
        <v>1</v>
      </c>
      <c r="CH122" s="8">
        <f t="shared" si="91"/>
        <v>1</v>
      </c>
      <c r="CI122" s="8">
        <f t="shared" si="91"/>
        <v>1</v>
      </c>
      <c r="CJ122" s="8">
        <f t="shared" si="91"/>
        <v>0</v>
      </c>
    </row>
    <row r="123" spans="1:88" ht="19.5" customHeight="1" x14ac:dyDescent="0.25">
      <c r="B123" s="6" t="s">
        <v>167</v>
      </c>
      <c r="C123" s="130" t="s">
        <v>168</v>
      </c>
      <c r="D123" s="41">
        <v>13</v>
      </c>
      <c r="E123" s="41">
        <v>13</v>
      </c>
      <c r="F123" s="41">
        <v>13</v>
      </c>
      <c r="G123" s="233">
        <v>13</v>
      </c>
      <c r="H123" s="233" t="s">
        <v>284</v>
      </c>
      <c r="I123" s="41"/>
      <c r="J123" s="42"/>
      <c r="K123" s="41" t="s">
        <v>119</v>
      </c>
      <c r="L123" s="41" t="s">
        <v>78</v>
      </c>
      <c r="M123" s="41">
        <v>13</v>
      </c>
      <c r="N123" s="41">
        <v>13</v>
      </c>
      <c r="O123" s="41">
        <v>13</v>
      </c>
      <c r="P123" s="41" t="s">
        <v>119</v>
      </c>
      <c r="Q123" s="41" t="s">
        <v>119</v>
      </c>
      <c r="R123" s="41" t="s">
        <v>119</v>
      </c>
      <c r="S123" s="41">
        <v>13</v>
      </c>
      <c r="T123" s="41">
        <v>13</v>
      </c>
      <c r="U123" s="233">
        <v>13</v>
      </c>
      <c r="V123" s="233">
        <v>13</v>
      </c>
      <c r="W123" s="233" t="s">
        <v>119</v>
      </c>
      <c r="X123" s="41" t="s">
        <v>119</v>
      </c>
      <c r="Y123" s="41">
        <v>13</v>
      </c>
      <c r="Z123" s="41">
        <v>13</v>
      </c>
      <c r="AA123" s="233">
        <v>13</v>
      </c>
      <c r="AB123" s="41">
        <v>13</v>
      </c>
      <c r="AC123" s="41">
        <v>13</v>
      </c>
      <c r="AD123" s="233" t="s">
        <v>119</v>
      </c>
      <c r="AE123" s="233" t="s">
        <v>119</v>
      </c>
      <c r="AF123" s="41">
        <v>13</v>
      </c>
      <c r="AG123" s="41">
        <v>13</v>
      </c>
      <c r="AH123" s="41">
        <v>13</v>
      </c>
      <c r="AI123" s="233">
        <v>13</v>
      </c>
      <c r="AJ123" s="41" t="s">
        <v>119</v>
      </c>
      <c r="AK123" s="41" t="s">
        <v>119</v>
      </c>
      <c r="AL123" s="41">
        <v>13</v>
      </c>
      <c r="AM123" s="41">
        <v>13</v>
      </c>
      <c r="AN123" s="233">
        <v>13</v>
      </c>
      <c r="AO123" s="78"/>
      <c r="AP123" s="9">
        <f t="shared" si="86"/>
        <v>10</v>
      </c>
      <c r="AQ123" s="10">
        <f t="shared" si="87"/>
        <v>1</v>
      </c>
      <c r="AR123" s="11">
        <f t="shared" si="88"/>
        <v>0</v>
      </c>
      <c r="AS123" s="8" cm="1">
        <f t="array" ref="AS123">MAX(FREQUENCY(COLUMN(BA123:CJ123),(BA123:CJ123&lt;&gt;1)*COLUMN(BA123:CJ123))-1)</f>
        <v>5</v>
      </c>
      <c r="AT123" s="8">
        <f t="shared" si="92"/>
        <v>0</v>
      </c>
      <c r="AU123" s="8">
        <f t="shared" si="93"/>
        <v>0</v>
      </c>
      <c r="AV123" s="8">
        <f t="shared" si="94"/>
        <v>0</v>
      </c>
      <c r="BA123" s="8">
        <f t="shared" si="89"/>
        <v>1</v>
      </c>
      <c r="BB123" s="8">
        <f t="shared" si="89"/>
        <v>1</v>
      </c>
      <c r="BC123" s="8">
        <f t="shared" si="89"/>
        <v>1</v>
      </c>
      <c r="BD123" s="8">
        <f t="shared" si="89"/>
        <v>1</v>
      </c>
      <c r="BE123" s="8">
        <f t="shared" si="89"/>
        <v>0</v>
      </c>
      <c r="BF123" s="8">
        <f t="shared" si="90"/>
        <v>0</v>
      </c>
      <c r="BG123" s="8">
        <f t="shared" si="90"/>
        <v>0</v>
      </c>
      <c r="BH123" s="8">
        <f t="shared" si="90"/>
        <v>1</v>
      </c>
      <c r="BI123" s="8">
        <f t="shared" si="90"/>
        <v>1</v>
      </c>
      <c r="BJ123" s="8">
        <f t="shared" si="90"/>
        <v>1</v>
      </c>
      <c r="BK123" s="8">
        <f t="shared" si="90"/>
        <v>0</v>
      </c>
      <c r="BL123" s="8">
        <f t="shared" si="90"/>
        <v>0</v>
      </c>
      <c r="BM123" s="8">
        <f t="shared" si="90"/>
        <v>0</v>
      </c>
      <c r="BN123" s="8">
        <f t="shared" si="90"/>
        <v>1</v>
      </c>
      <c r="BO123" s="8">
        <f t="shared" si="90"/>
        <v>1</v>
      </c>
      <c r="BP123" s="8">
        <f t="shared" si="90"/>
        <v>1</v>
      </c>
      <c r="BQ123" s="8">
        <f t="shared" si="90"/>
        <v>1</v>
      </c>
      <c r="BR123" s="8">
        <f t="shared" si="90"/>
        <v>0</v>
      </c>
      <c r="BS123" s="8">
        <f t="shared" si="90"/>
        <v>0</v>
      </c>
      <c r="BT123" s="8">
        <f t="shared" si="90"/>
        <v>1</v>
      </c>
      <c r="BU123" s="8">
        <f t="shared" si="90"/>
        <v>1</v>
      </c>
      <c r="BV123" s="8">
        <f t="shared" si="91"/>
        <v>1</v>
      </c>
      <c r="BW123" s="8">
        <f t="shared" si="91"/>
        <v>1</v>
      </c>
      <c r="BX123" s="8">
        <f t="shared" si="91"/>
        <v>1</v>
      </c>
      <c r="BY123" s="8">
        <f t="shared" si="91"/>
        <v>0</v>
      </c>
      <c r="BZ123" s="8">
        <f t="shared" si="91"/>
        <v>0</v>
      </c>
      <c r="CA123" s="8">
        <f t="shared" si="91"/>
        <v>1</v>
      </c>
      <c r="CB123" s="8">
        <f t="shared" si="91"/>
        <v>1</v>
      </c>
      <c r="CC123" s="8">
        <f t="shared" si="91"/>
        <v>1</v>
      </c>
      <c r="CD123" s="8">
        <f t="shared" si="91"/>
        <v>1</v>
      </c>
      <c r="CE123" s="8">
        <f t="shared" si="91"/>
        <v>0</v>
      </c>
      <c r="CF123" s="8">
        <f t="shared" si="91"/>
        <v>0</v>
      </c>
      <c r="CG123" s="8">
        <f t="shared" si="91"/>
        <v>1</v>
      </c>
      <c r="CH123" s="8">
        <f t="shared" si="91"/>
        <v>1</v>
      </c>
      <c r="CI123" s="8">
        <f t="shared" si="91"/>
        <v>1</v>
      </c>
      <c r="CJ123" s="8">
        <f t="shared" si="91"/>
        <v>0</v>
      </c>
    </row>
    <row r="124" spans="1:88" ht="19.5" customHeight="1" x14ac:dyDescent="0.25">
      <c r="B124" s="1" t="s">
        <v>44</v>
      </c>
      <c r="C124" s="2" t="s">
        <v>45</v>
      </c>
      <c r="D124" s="35"/>
      <c r="E124" s="35"/>
      <c r="F124" s="35"/>
      <c r="G124" s="78"/>
      <c r="H124" s="78"/>
      <c r="I124" s="35"/>
      <c r="J124" s="36"/>
      <c r="K124" s="34" t="s">
        <v>425</v>
      </c>
      <c r="L124" s="35" t="s">
        <v>213</v>
      </c>
      <c r="M124" s="35" t="s">
        <v>119</v>
      </c>
      <c r="N124" s="152" t="s">
        <v>119</v>
      </c>
      <c r="O124" s="192" t="s">
        <v>465</v>
      </c>
      <c r="P124" s="35" t="s">
        <v>459</v>
      </c>
      <c r="Q124" s="35" t="s">
        <v>458</v>
      </c>
      <c r="R124" s="35" t="s">
        <v>261</v>
      </c>
      <c r="S124" s="35" t="s">
        <v>119</v>
      </c>
      <c r="T124" s="35" t="s">
        <v>466</v>
      </c>
      <c r="U124" s="35" t="s">
        <v>287</v>
      </c>
      <c r="V124" s="35" t="s">
        <v>72</v>
      </c>
      <c r="W124" s="35" t="s">
        <v>448</v>
      </c>
      <c r="X124" s="35" t="s">
        <v>119</v>
      </c>
      <c r="Y124" s="35" t="s">
        <v>497</v>
      </c>
      <c r="Z124" s="152">
        <v>11</v>
      </c>
      <c r="AA124" s="35" t="s">
        <v>119</v>
      </c>
      <c r="AB124" s="152">
        <v>8</v>
      </c>
      <c r="AC124" s="251">
        <v>8</v>
      </c>
      <c r="AD124" s="78" t="s">
        <v>495</v>
      </c>
      <c r="AE124" s="35" t="s">
        <v>119</v>
      </c>
      <c r="AF124" s="152" t="s">
        <v>72</v>
      </c>
      <c r="AG124" s="35">
        <v>13</v>
      </c>
      <c r="AH124" s="35" t="s">
        <v>72</v>
      </c>
      <c r="AI124" s="78" t="s">
        <v>71</v>
      </c>
      <c r="AJ124" s="78" t="s">
        <v>71</v>
      </c>
      <c r="AK124" s="35" t="s">
        <v>261</v>
      </c>
      <c r="AL124" s="35" t="s">
        <v>212</v>
      </c>
      <c r="AM124" s="152" t="s">
        <v>119</v>
      </c>
      <c r="AN124" s="35" t="s">
        <v>119</v>
      </c>
      <c r="AO124" s="78"/>
      <c r="AP124" s="9">
        <f t="shared" ref="AP124:AP125" si="95">COUNTIF(K124:AO124,"OFF")</f>
        <v>10</v>
      </c>
      <c r="AQ124" s="10">
        <f t="shared" ref="AQ124:AQ125" si="96">COUNTIF(K124:AN124,"PAID")</f>
        <v>0</v>
      </c>
      <c r="AR124" s="11">
        <f t="shared" ref="AR124:AR125" si="97">COUNTIF(K124:AN124,"PL")</f>
        <v>0</v>
      </c>
    </row>
    <row r="125" spans="1:88" ht="19.5" customHeight="1" x14ac:dyDescent="0.25">
      <c r="B125" s="1" t="s">
        <v>52</v>
      </c>
      <c r="C125" s="2" t="s">
        <v>53</v>
      </c>
      <c r="D125" s="35"/>
      <c r="E125" s="35"/>
      <c r="F125" s="35"/>
      <c r="G125" s="78"/>
      <c r="H125" s="78"/>
      <c r="I125" s="35"/>
      <c r="J125" s="36"/>
      <c r="K125" s="34" t="s">
        <v>425</v>
      </c>
      <c r="L125" s="38" t="s">
        <v>287</v>
      </c>
      <c r="M125" s="35" t="s">
        <v>119</v>
      </c>
      <c r="N125" s="38" t="s">
        <v>287</v>
      </c>
      <c r="O125" s="35" t="s">
        <v>466</v>
      </c>
      <c r="P125" s="35" t="s">
        <v>458</v>
      </c>
      <c r="Q125" s="35" t="s">
        <v>119</v>
      </c>
      <c r="R125" s="35" t="s">
        <v>119</v>
      </c>
      <c r="S125" s="192" t="s">
        <v>465</v>
      </c>
      <c r="T125" s="192" t="s">
        <v>465</v>
      </c>
      <c r="U125" s="35" t="s">
        <v>458</v>
      </c>
      <c r="V125" s="35" t="s">
        <v>71</v>
      </c>
      <c r="W125" s="35" t="s">
        <v>261</v>
      </c>
      <c r="X125" s="35" t="s">
        <v>261</v>
      </c>
      <c r="Y125" s="35" t="s">
        <v>119</v>
      </c>
      <c r="Z125" s="152">
        <v>11</v>
      </c>
      <c r="AA125" s="35">
        <v>13</v>
      </c>
      <c r="AB125" s="35" t="s">
        <v>497</v>
      </c>
      <c r="AC125" s="35">
        <v>13</v>
      </c>
      <c r="AD125" s="35" t="s">
        <v>496</v>
      </c>
      <c r="AE125" s="35" t="s">
        <v>119</v>
      </c>
      <c r="AF125" s="35" t="s">
        <v>119</v>
      </c>
      <c r="AG125" s="35" t="s">
        <v>72</v>
      </c>
      <c r="AH125" s="78" t="s">
        <v>71</v>
      </c>
      <c r="AI125" s="35" t="s">
        <v>72</v>
      </c>
      <c r="AJ125" s="35" t="s">
        <v>212</v>
      </c>
      <c r="AK125" s="35" t="s">
        <v>261</v>
      </c>
      <c r="AL125" s="35" t="s">
        <v>261</v>
      </c>
      <c r="AM125" s="78" t="s">
        <v>71</v>
      </c>
      <c r="AN125" s="35" t="s">
        <v>72</v>
      </c>
      <c r="AO125" s="78"/>
      <c r="AP125" s="9">
        <f t="shared" si="95"/>
        <v>10</v>
      </c>
      <c r="AQ125" s="10">
        <f t="shared" si="96"/>
        <v>0</v>
      </c>
      <c r="AR125" s="11">
        <f t="shared" si="97"/>
        <v>0</v>
      </c>
    </row>
    <row r="126" spans="1:88" ht="19.5" hidden="1" customHeight="1" x14ac:dyDescent="0.25">
      <c r="B126" s="70" t="s">
        <v>74</v>
      </c>
      <c r="C126" s="101" t="s">
        <v>153</v>
      </c>
      <c r="D126" s="68"/>
      <c r="E126" s="68"/>
      <c r="F126" s="68"/>
      <c r="G126" s="68"/>
      <c r="H126" s="69"/>
      <c r="I126" s="68"/>
      <c r="J126" s="69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120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121">
        <f>COUNTIF(K126:AO126,"OFF")</f>
        <v>0</v>
      </c>
      <c r="AQ126" s="122">
        <f>COUNTIF(K126:AN126,"PAID")</f>
        <v>0</v>
      </c>
      <c r="AR126" s="107">
        <f>COUNTIF(K126:AN126,"PL")</f>
        <v>0</v>
      </c>
      <c r="AS126" s="8" cm="1">
        <f t="array" ref="AS126">MAX(FREQUENCY(COLUMN(BA126:CJ126),(BA126:CJ126&lt;&gt;1)*COLUMN(BA126:CJ126))-1)</f>
        <v>0</v>
      </c>
      <c r="AV126" s="8">
        <f t="shared" si="94"/>
        <v>0</v>
      </c>
      <c r="BA126" s="8">
        <f t="shared" si="89"/>
        <v>0</v>
      </c>
      <c r="BB126" s="8">
        <f t="shared" si="89"/>
        <v>0</v>
      </c>
      <c r="BC126" s="8">
        <f t="shared" si="89"/>
        <v>0</v>
      </c>
      <c r="BD126" s="8">
        <f t="shared" si="89"/>
        <v>0</v>
      </c>
      <c r="BE126" s="8">
        <f t="shared" si="89"/>
        <v>0</v>
      </c>
      <c r="BF126" s="8">
        <f t="shared" si="90"/>
        <v>0</v>
      </c>
      <c r="BG126" s="8">
        <f t="shared" si="90"/>
        <v>0</v>
      </c>
      <c r="BH126" s="8">
        <f t="shared" si="90"/>
        <v>0</v>
      </c>
      <c r="BI126" s="8">
        <f t="shared" si="90"/>
        <v>0</v>
      </c>
      <c r="BJ126" s="8">
        <f t="shared" si="90"/>
        <v>0</v>
      </c>
      <c r="BK126" s="8">
        <f t="shared" si="90"/>
        <v>0</v>
      </c>
      <c r="BL126" s="8">
        <f t="shared" si="90"/>
        <v>0</v>
      </c>
      <c r="BM126" s="8">
        <f t="shared" si="90"/>
        <v>0</v>
      </c>
      <c r="BN126" s="8">
        <f t="shared" si="90"/>
        <v>0</v>
      </c>
      <c r="BO126" s="8">
        <f t="shared" si="90"/>
        <v>0</v>
      </c>
      <c r="BP126" s="8">
        <f t="shared" si="90"/>
        <v>0</v>
      </c>
      <c r="BQ126" s="8">
        <f t="shared" si="90"/>
        <v>0</v>
      </c>
      <c r="BR126" s="8">
        <f t="shared" si="90"/>
        <v>0</v>
      </c>
      <c r="BS126" s="8">
        <f t="shared" si="90"/>
        <v>0</v>
      </c>
      <c r="BT126" s="8">
        <f t="shared" si="90"/>
        <v>0</v>
      </c>
      <c r="BU126" s="8">
        <f t="shared" si="90"/>
        <v>0</v>
      </c>
      <c r="BV126" s="8">
        <f t="shared" si="91"/>
        <v>0</v>
      </c>
      <c r="BW126" s="8">
        <f t="shared" si="91"/>
        <v>0</v>
      </c>
      <c r="BX126" s="8">
        <f t="shared" si="91"/>
        <v>0</v>
      </c>
      <c r="BY126" s="8">
        <f t="shared" si="91"/>
        <v>0</v>
      </c>
      <c r="BZ126" s="8">
        <f t="shared" si="91"/>
        <v>0</v>
      </c>
      <c r="CA126" s="8">
        <f t="shared" si="91"/>
        <v>0</v>
      </c>
      <c r="CB126" s="8">
        <f t="shared" si="91"/>
        <v>0</v>
      </c>
      <c r="CC126" s="8">
        <f t="shared" si="91"/>
        <v>0</v>
      </c>
      <c r="CD126" s="8">
        <f t="shared" si="91"/>
        <v>0</v>
      </c>
      <c r="CE126" s="8">
        <f t="shared" si="91"/>
        <v>0</v>
      </c>
      <c r="CF126" s="8">
        <f t="shared" si="91"/>
        <v>0</v>
      </c>
      <c r="CG126" s="8">
        <f t="shared" si="91"/>
        <v>0</v>
      </c>
      <c r="CH126" s="8">
        <f t="shared" si="91"/>
        <v>0</v>
      </c>
      <c r="CI126" s="8">
        <f t="shared" si="91"/>
        <v>0</v>
      </c>
      <c r="CJ126" s="8">
        <f t="shared" si="91"/>
        <v>0</v>
      </c>
    </row>
    <row r="127" spans="1:88" ht="19.5" customHeight="1" x14ac:dyDescent="0.25">
      <c r="B127" s="58" t="s">
        <v>164</v>
      </c>
      <c r="C127" s="130" t="s">
        <v>73</v>
      </c>
      <c r="D127" s="68">
        <v>10</v>
      </c>
      <c r="E127" s="68">
        <v>10</v>
      </c>
      <c r="F127" s="41" t="s">
        <v>284</v>
      </c>
      <c r="G127" s="41" t="s">
        <v>284</v>
      </c>
      <c r="H127" s="42">
        <v>10</v>
      </c>
      <c r="I127" s="41"/>
      <c r="J127" s="42"/>
      <c r="K127" s="68" t="s">
        <v>383</v>
      </c>
      <c r="L127" s="68" t="s">
        <v>383</v>
      </c>
      <c r="M127" s="68">
        <v>10</v>
      </c>
      <c r="N127" s="68">
        <v>10</v>
      </c>
      <c r="O127" s="68" t="s">
        <v>119</v>
      </c>
      <c r="P127" s="68" t="s">
        <v>119</v>
      </c>
      <c r="Q127" s="68">
        <v>10</v>
      </c>
      <c r="R127" s="68">
        <v>10</v>
      </c>
      <c r="S127" s="217">
        <v>8</v>
      </c>
      <c r="T127" s="217">
        <v>8</v>
      </c>
      <c r="U127" s="217">
        <v>8</v>
      </c>
      <c r="V127" s="68" t="s">
        <v>119</v>
      </c>
      <c r="W127" s="68" t="s">
        <v>119</v>
      </c>
      <c r="X127" s="120" t="s">
        <v>488</v>
      </c>
      <c r="Y127" s="120" t="s">
        <v>488</v>
      </c>
      <c r="Z127" s="255">
        <v>8</v>
      </c>
      <c r="AA127" s="120">
        <v>10</v>
      </c>
      <c r="AB127" s="255">
        <v>8</v>
      </c>
      <c r="AC127" s="68" t="s">
        <v>119</v>
      </c>
      <c r="AD127" s="68" t="s">
        <v>119</v>
      </c>
      <c r="AE127" s="217">
        <v>8</v>
      </c>
      <c r="AF127" s="217">
        <v>8</v>
      </c>
      <c r="AG127" s="217">
        <v>8</v>
      </c>
      <c r="AH127" s="217">
        <v>8</v>
      </c>
      <c r="AI127" s="217">
        <v>8</v>
      </c>
      <c r="AJ127" s="68" t="s">
        <v>119</v>
      </c>
      <c r="AK127" s="68" t="s">
        <v>119</v>
      </c>
      <c r="AL127" s="68" t="s">
        <v>119</v>
      </c>
      <c r="AM127" s="41" t="s">
        <v>119</v>
      </c>
      <c r="AN127" s="41">
        <v>6</v>
      </c>
      <c r="AO127" s="42"/>
      <c r="AP127" s="15">
        <f t="shared" ref="AP127:AP128" si="98">COUNTIF(K127:AO127,"OFF")</f>
        <v>10</v>
      </c>
      <c r="AQ127" s="16">
        <f t="shared" ref="AQ127:AQ128" si="99">COUNTIF(K127:AN127,"PAID")</f>
        <v>0</v>
      </c>
      <c r="AR127" s="17">
        <f t="shared" ref="AR127:AR128" si="100">COUNTIF(K127:AN127,"PL")</f>
        <v>0</v>
      </c>
      <c r="AS127" s="8" cm="1">
        <f t="array" ref="AS127">MAX(FREQUENCY(COLUMN(BA127:CJ127),(BA127:CJ127&lt;&gt;1)*COLUMN(BA127:CJ127))-1)</f>
        <v>5</v>
      </c>
      <c r="BA127" s="8">
        <f t="shared" si="89"/>
        <v>1</v>
      </c>
      <c r="BB127" s="8">
        <f t="shared" si="89"/>
        <v>1</v>
      </c>
      <c r="BC127" s="8">
        <f t="shared" si="89"/>
        <v>0</v>
      </c>
      <c r="BD127" s="8">
        <f t="shared" si="89"/>
        <v>0</v>
      </c>
      <c r="BE127" s="8">
        <f t="shared" si="89"/>
        <v>1</v>
      </c>
      <c r="BF127" s="8">
        <f t="shared" si="90"/>
        <v>1</v>
      </c>
      <c r="BG127" s="8">
        <f t="shared" si="90"/>
        <v>1</v>
      </c>
      <c r="BH127" s="8">
        <f t="shared" si="90"/>
        <v>1</v>
      </c>
      <c r="BI127" s="8">
        <f t="shared" si="90"/>
        <v>1</v>
      </c>
      <c r="BJ127" s="8">
        <f t="shared" si="90"/>
        <v>0</v>
      </c>
      <c r="BK127" s="8">
        <f t="shared" si="90"/>
        <v>0</v>
      </c>
      <c r="BL127" s="8">
        <f t="shared" si="90"/>
        <v>1</v>
      </c>
      <c r="BM127" s="8">
        <f t="shared" si="90"/>
        <v>1</v>
      </c>
      <c r="BN127" s="8">
        <f t="shared" si="90"/>
        <v>1</v>
      </c>
      <c r="BO127" s="8">
        <f t="shared" si="90"/>
        <v>1</v>
      </c>
      <c r="BP127" s="8">
        <f t="shared" si="90"/>
        <v>1</v>
      </c>
      <c r="BQ127" s="8">
        <f t="shared" si="90"/>
        <v>0</v>
      </c>
      <c r="BR127" s="8">
        <f t="shared" si="90"/>
        <v>0</v>
      </c>
      <c r="BS127" s="8">
        <f t="shared" si="90"/>
        <v>1</v>
      </c>
      <c r="BT127" s="8">
        <f t="shared" si="90"/>
        <v>1</v>
      </c>
      <c r="BU127" s="8">
        <f t="shared" si="90"/>
        <v>1</v>
      </c>
      <c r="BV127" s="8">
        <f t="shared" si="91"/>
        <v>1</v>
      </c>
      <c r="BW127" s="8">
        <f t="shared" si="91"/>
        <v>1</v>
      </c>
      <c r="BX127" s="8">
        <f t="shared" si="91"/>
        <v>0</v>
      </c>
      <c r="BY127" s="8">
        <f t="shared" si="91"/>
        <v>0</v>
      </c>
      <c r="BZ127" s="8">
        <f t="shared" si="91"/>
        <v>1</v>
      </c>
      <c r="CA127" s="8">
        <f t="shared" si="91"/>
        <v>1</v>
      </c>
      <c r="CB127" s="8">
        <f t="shared" si="91"/>
        <v>1</v>
      </c>
      <c r="CC127" s="8">
        <f t="shared" si="91"/>
        <v>1</v>
      </c>
      <c r="CD127" s="8">
        <f t="shared" si="91"/>
        <v>1</v>
      </c>
      <c r="CE127" s="8">
        <f t="shared" si="91"/>
        <v>0</v>
      </c>
      <c r="CF127" s="8">
        <f t="shared" si="91"/>
        <v>0</v>
      </c>
      <c r="CG127" s="8">
        <f t="shared" si="91"/>
        <v>0</v>
      </c>
      <c r="CH127" s="8">
        <f t="shared" si="91"/>
        <v>0</v>
      </c>
      <c r="CI127" s="8">
        <f t="shared" si="91"/>
        <v>1</v>
      </c>
      <c r="CJ127" s="8">
        <f t="shared" si="91"/>
        <v>0</v>
      </c>
    </row>
    <row r="128" spans="1:88" ht="19.5" customHeight="1" thickBot="1" x14ac:dyDescent="0.3">
      <c r="B128" s="123" t="s">
        <v>84</v>
      </c>
      <c r="C128" s="124" t="s">
        <v>85</v>
      </c>
      <c r="D128" s="126">
        <v>6</v>
      </c>
      <c r="E128" s="126">
        <v>6</v>
      </c>
      <c r="F128" s="126" t="s">
        <v>284</v>
      </c>
      <c r="G128" s="126" t="s">
        <v>284</v>
      </c>
      <c r="H128" s="127">
        <v>6</v>
      </c>
      <c r="I128" s="126"/>
      <c r="J128" s="127"/>
      <c r="K128" s="125">
        <v>6</v>
      </c>
      <c r="L128" s="126">
        <v>6</v>
      </c>
      <c r="M128" s="126">
        <v>6</v>
      </c>
      <c r="N128" s="126">
        <v>6</v>
      </c>
      <c r="O128" s="126" t="s">
        <v>119</v>
      </c>
      <c r="P128" s="126" t="s">
        <v>119</v>
      </c>
      <c r="Q128" s="126">
        <v>6</v>
      </c>
      <c r="R128" s="126">
        <v>6</v>
      </c>
      <c r="S128" s="126">
        <v>6</v>
      </c>
      <c r="T128" s="126">
        <v>6</v>
      </c>
      <c r="U128" s="126">
        <v>6</v>
      </c>
      <c r="V128" s="219">
        <v>8</v>
      </c>
      <c r="W128" s="219">
        <v>8</v>
      </c>
      <c r="X128" s="173">
        <v>6</v>
      </c>
      <c r="Y128" s="173">
        <v>6</v>
      </c>
      <c r="Z128" s="173">
        <v>6</v>
      </c>
      <c r="AA128" s="173">
        <v>6</v>
      </c>
      <c r="AB128" s="173">
        <v>6</v>
      </c>
      <c r="AC128" s="126" t="s">
        <v>119</v>
      </c>
      <c r="AD128" s="126" t="s">
        <v>119</v>
      </c>
      <c r="AE128" s="126">
        <v>6</v>
      </c>
      <c r="AF128" s="126">
        <v>6</v>
      </c>
      <c r="AG128" s="126">
        <v>6</v>
      </c>
      <c r="AH128" s="126">
        <v>6</v>
      </c>
      <c r="AI128" s="126">
        <v>6</v>
      </c>
      <c r="AJ128" s="126" t="s">
        <v>119</v>
      </c>
      <c r="AK128" s="126" t="s">
        <v>119</v>
      </c>
      <c r="AL128" s="126" t="s">
        <v>119</v>
      </c>
      <c r="AM128" s="126" t="s">
        <v>119</v>
      </c>
      <c r="AN128" s="126" t="s">
        <v>119</v>
      </c>
      <c r="AO128" s="127"/>
      <c r="AP128" s="128">
        <f t="shared" si="98"/>
        <v>9</v>
      </c>
      <c r="AQ128" s="114">
        <f t="shared" si="99"/>
        <v>0</v>
      </c>
      <c r="AR128" s="129">
        <f t="shared" si="100"/>
        <v>0</v>
      </c>
      <c r="AS128" s="8" cm="1">
        <f t="array" ref="AS128">MAX(FREQUENCY(COLUMN(BA128:CJ128),(BA128:CJ128&lt;&gt;1)*COLUMN(BA128:CJ128))-1)</f>
        <v>12</v>
      </c>
      <c r="BA128" s="8">
        <f t="shared" si="89"/>
        <v>1</v>
      </c>
      <c r="BB128" s="8">
        <f t="shared" si="89"/>
        <v>1</v>
      </c>
      <c r="BC128" s="8">
        <f t="shared" si="89"/>
        <v>0</v>
      </c>
      <c r="BD128" s="8">
        <f t="shared" si="89"/>
        <v>0</v>
      </c>
      <c r="BE128" s="8">
        <f t="shared" si="89"/>
        <v>1</v>
      </c>
      <c r="BF128" s="8">
        <f t="shared" si="90"/>
        <v>1</v>
      </c>
      <c r="BG128" s="8">
        <f t="shared" si="90"/>
        <v>1</v>
      </c>
      <c r="BH128" s="8">
        <f t="shared" si="90"/>
        <v>1</v>
      </c>
      <c r="BI128" s="8">
        <f t="shared" si="90"/>
        <v>1</v>
      </c>
      <c r="BJ128" s="8">
        <f t="shared" si="90"/>
        <v>0</v>
      </c>
      <c r="BK128" s="8">
        <f t="shared" si="90"/>
        <v>0</v>
      </c>
      <c r="BL128" s="8">
        <f t="shared" si="90"/>
        <v>1</v>
      </c>
      <c r="BM128" s="8">
        <f t="shared" si="90"/>
        <v>1</v>
      </c>
      <c r="BN128" s="8">
        <f t="shared" si="90"/>
        <v>1</v>
      </c>
      <c r="BO128" s="8">
        <f t="shared" si="90"/>
        <v>1</v>
      </c>
      <c r="BP128" s="8">
        <f t="shared" si="90"/>
        <v>1</v>
      </c>
      <c r="BQ128" s="8">
        <f t="shared" si="90"/>
        <v>1</v>
      </c>
      <c r="BR128" s="8">
        <f t="shared" si="90"/>
        <v>1</v>
      </c>
      <c r="BS128" s="8">
        <f t="shared" si="90"/>
        <v>1</v>
      </c>
      <c r="BT128" s="8">
        <f t="shared" si="90"/>
        <v>1</v>
      </c>
      <c r="BU128" s="8">
        <f t="shared" si="90"/>
        <v>1</v>
      </c>
      <c r="BV128" s="8">
        <f t="shared" si="91"/>
        <v>1</v>
      </c>
      <c r="BW128" s="8">
        <f t="shared" si="91"/>
        <v>1</v>
      </c>
      <c r="BX128" s="8">
        <f t="shared" si="91"/>
        <v>0</v>
      </c>
      <c r="BY128" s="8">
        <f t="shared" si="91"/>
        <v>0</v>
      </c>
      <c r="BZ128" s="8">
        <f t="shared" si="91"/>
        <v>1</v>
      </c>
      <c r="CA128" s="8">
        <f t="shared" si="91"/>
        <v>1</v>
      </c>
      <c r="CB128" s="8">
        <f t="shared" si="91"/>
        <v>1</v>
      </c>
      <c r="CC128" s="8">
        <f t="shared" si="91"/>
        <v>1</v>
      </c>
      <c r="CD128" s="8">
        <f t="shared" si="91"/>
        <v>1</v>
      </c>
      <c r="CE128" s="8">
        <f t="shared" si="91"/>
        <v>0</v>
      </c>
      <c r="CF128" s="8">
        <f t="shared" si="91"/>
        <v>0</v>
      </c>
      <c r="CG128" s="8">
        <f t="shared" si="91"/>
        <v>0</v>
      </c>
      <c r="CH128" s="8">
        <f t="shared" si="91"/>
        <v>0</v>
      </c>
      <c r="CI128" s="8">
        <f t="shared" si="91"/>
        <v>0</v>
      </c>
      <c r="CJ128" s="8">
        <f t="shared" si="91"/>
        <v>0</v>
      </c>
    </row>
    <row r="130" spans="10:41" hidden="1" outlineLevel="1" x14ac:dyDescent="0.25">
      <c r="J130" s="8">
        <v>6</v>
      </c>
      <c r="K130" s="8">
        <f t="shared" ref="K130:T135" si="101">COUNTIF(K$117:K$128,$J130)</f>
        <v>1</v>
      </c>
      <c r="L130" s="8">
        <f t="shared" si="101"/>
        <v>1</v>
      </c>
      <c r="M130" s="8">
        <f t="shared" si="101"/>
        <v>1</v>
      </c>
      <c r="N130" s="8">
        <f t="shared" si="101"/>
        <v>1</v>
      </c>
      <c r="O130" s="8">
        <f t="shared" si="101"/>
        <v>1</v>
      </c>
      <c r="P130" s="8">
        <f t="shared" si="101"/>
        <v>1</v>
      </c>
      <c r="Q130" s="8">
        <f t="shared" si="101"/>
        <v>1</v>
      </c>
      <c r="R130" s="8">
        <f t="shared" si="101"/>
        <v>1</v>
      </c>
      <c r="S130" s="8">
        <f t="shared" si="101"/>
        <v>1</v>
      </c>
      <c r="T130" s="8">
        <f t="shared" si="101"/>
        <v>1</v>
      </c>
      <c r="U130" s="8">
        <f t="shared" ref="U130:AD135" si="102">COUNTIF(U$117:U$128,$J130)</f>
        <v>1</v>
      </c>
      <c r="V130" s="8">
        <f t="shared" si="102"/>
        <v>1</v>
      </c>
      <c r="W130" s="8">
        <f t="shared" si="102"/>
        <v>1</v>
      </c>
      <c r="X130" s="8">
        <f t="shared" si="102"/>
        <v>1</v>
      </c>
      <c r="Y130" s="8">
        <f t="shared" si="102"/>
        <v>1</v>
      </c>
      <c r="Z130" s="8">
        <f t="shared" si="102"/>
        <v>1</v>
      </c>
      <c r="AA130" s="8">
        <f t="shared" si="102"/>
        <v>1</v>
      </c>
      <c r="AB130" s="8">
        <f t="shared" si="102"/>
        <v>1</v>
      </c>
      <c r="AC130" s="8">
        <f t="shared" si="102"/>
        <v>1</v>
      </c>
      <c r="AD130" s="8">
        <f t="shared" si="102"/>
        <v>1</v>
      </c>
      <c r="AE130" s="8">
        <f t="shared" ref="AE130:AO135" si="103">COUNTIF(AE$117:AE$128,$J130)</f>
        <v>1</v>
      </c>
      <c r="AF130" s="8">
        <f t="shared" si="103"/>
        <v>1</v>
      </c>
      <c r="AG130" s="8">
        <f t="shared" si="103"/>
        <v>1</v>
      </c>
      <c r="AH130" s="8">
        <f t="shared" si="103"/>
        <v>1</v>
      </c>
      <c r="AI130" s="8">
        <f t="shared" si="103"/>
        <v>1</v>
      </c>
      <c r="AJ130" s="8">
        <f t="shared" si="103"/>
        <v>1</v>
      </c>
      <c r="AK130" s="8">
        <f t="shared" si="103"/>
        <v>1</v>
      </c>
      <c r="AL130" s="8">
        <f t="shared" si="103"/>
        <v>1</v>
      </c>
      <c r="AM130" s="8">
        <f t="shared" si="103"/>
        <v>1</v>
      </c>
      <c r="AN130" s="8">
        <f t="shared" si="103"/>
        <v>1</v>
      </c>
      <c r="AO130" s="8">
        <f t="shared" si="103"/>
        <v>0</v>
      </c>
    </row>
    <row r="131" spans="10:41" hidden="1" outlineLevel="1" x14ac:dyDescent="0.25">
      <c r="J131" s="8">
        <v>8</v>
      </c>
      <c r="K131" s="8">
        <f t="shared" si="101"/>
        <v>0</v>
      </c>
      <c r="L131" s="8">
        <f t="shared" si="101"/>
        <v>0</v>
      </c>
      <c r="M131" s="8">
        <f t="shared" si="101"/>
        <v>0</v>
      </c>
      <c r="N131" s="8">
        <f t="shared" si="101"/>
        <v>0</v>
      </c>
      <c r="O131" s="8">
        <f t="shared" si="101"/>
        <v>0</v>
      </c>
      <c r="P131" s="8">
        <f t="shared" si="101"/>
        <v>0</v>
      </c>
      <c r="Q131" s="8">
        <f t="shared" si="101"/>
        <v>0</v>
      </c>
      <c r="R131" s="8">
        <f t="shared" si="101"/>
        <v>0</v>
      </c>
      <c r="S131" s="8">
        <f t="shared" si="101"/>
        <v>1</v>
      </c>
      <c r="T131" s="8">
        <f t="shared" si="101"/>
        <v>1</v>
      </c>
      <c r="U131" s="8">
        <f t="shared" si="102"/>
        <v>1</v>
      </c>
      <c r="V131" s="8">
        <f t="shared" si="102"/>
        <v>1</v>
      </c>
      <c r="W131" s="8">
        <f t="shared" si="102"/>
        <v>1</v>
      </c>
      <c r="X131" s="8">
        <f t="shared" si="102"/>
        <v>0</v>
      </c>
      <c r="Y131" s="8">
        <f t="shared" si="102"/>
        <v>0</v>
      </c>
      <c r="Z131" s="8">
        <f t="shared" si="102"/>
        <v>1</v>
      </c>
      <c r="AA131" s="8">
        <f t="shared" si="102"/>
        <v>0</v>
      </c>
      <c r="AB131" s="8">
        <f t="shared" si="102"/>
        <v>2</v>
      </c>
      <c r="AC131" s="8">
        <f t="shared" si="102"/>
        <v>1</v>
      </c>
      <c r="AD131" s="8">
        <f t="shared" si="102"/>
        <v>1</v>
      </c>
      <c r="AE131" s="8">
        <f t="shared" si="103"/>
        <v>1</v>
      </c>
      <c r="AF131" s="8">
        <f t="shared" si="103"/>
        <v>1</v>
      </c>
      <c r="AG131" s="8">
        <f t="shared" si="103"/>
        <v>1</v>
      </c>
      <c r="AH131" s="8">
        <f t="shared" si="103"/>
        <v>1</v>
      </c>
      <c r="AI131" s="8">
        <f t="shared" si="103"/>
        <v>1</v>
      </c>
      <c r="AJ131" s="8">
        <f t="shared" si="103"/>
        <v>0</v>
      </c>
      <c r="AK131" s="8">
        <f t="shared" si="103"/>
        <v>0</v>
      </c>
      <c r="AL131" s="8">
        <f t="shared" si="103"/>
        <v>0</v>
      </c>
      <c r="AM131" s="8">
        <f t="shared" si="103"/>
        <v>0</v>
      </c>
      <c r="AN131" s="8">
        <f t="shared" si="103"/>
        <v>0</v>
      </c>
      <c r="AO131" s="8">
        <f t="shared" si="103"/>
        <v>0</v>
      </c>
    </row>
    <row r="132" spans="10:41" hidden="1" outlineLevel="1" x14ac:dyDescent="0.25">
      <c r="J132" s="8">
        <v>9</v>
      </c>
      <c r="K132" s="8">
        <f t="shared" si="101"/>
        <v>0</v>
      </c>
      <c r="L132" s="8">
        <f t="shared" si="101"/>
        <v>0</v>
      </c>
      <c r="M132" s="8">
        <f t="shared" si="101"/>
        <v>0</v>
      </c>
      <c r="N132" s="8">
        <f t="shared" si="101"/>
        <v>0</v>
      </c>
      <c r="O132" s="8">
        <f t="shared" si="101"/>
        <v>0</v>
      </c>
      <c r="P132" s="8">
        <f t="shared" si="101"/>
        <v>0</v>
      </c>
      <c r="Q132" s="8">
        <f t="shared" si="101"/>
        <v>0</v>
      </c>
      <c r="R132" s="8">
        <f t="shared" si="101"/>
        <v>0</v>
      </c>
      <c r="S132" s="8">
        <f t="shared" si="101"/>
        <v>0</v>
      </c>
      <c r="T132" s="8">
        <f t="shared" si="101"/>
        <v>0</v>
      </c>
      <c r="U132" s="8">
        <f t="shared" si="102"/>
        <v>0</v>
      </c>
      <c r="V132" s="8">
        <f t="shared" si="102"/>
        <v>0</v>
      </c>
      <c r="W132" s="8">
        <f t="shared" si="102"/>
        <v>0</v>
      </c>
      <c r="X132" s="8">
        <f t="shared" si="102"/>
        <v>0</v>
      </c>
      <c r="Y132" s="8">
        <f t="shared" si="102"/>
        <v>0</v>
      </c>
      <c r="Z132" s="8">
        <f t="shared" si="102"/>
        <v>2</v>
      </c>
      <c r="AA132" s="8">
        <f t="shared" si="102"/>
        <v>0</v>
      </c>
      <c r="AB132" s="8">
        <f t="shared" si="102"/>
        <v>0</v>
      </c>
      <c r="AC132" s="8">
        <f t="shared" si="102"/>
        <v>0</v>
      </c>
      <c r="AD132" s="8">
        <f t="shared" si="102"/>
        <v>0</v>
      </c>
      <c r="AE132" s="8">
        <f t="shared" si="103"/>
        <v>0</v>
      </c>
      <c r="AF132" s="8">
        <f t="shared" si="103"/>
        <v>0</v>
      </c>
      <c r="AG132" s="8">
        <f t="shared" si="103"/>
        <v>0</v>
      </c>
      <c r="AH132" s="8">
        <f t="shared" si="103"/>
        <v>0</v>
      </c>
      <c r="AI132" s="8">
        <f t="shared" si="103"/>
        <v>0</v>
      </c>
      <c r="AJ132" s="8">
        <f t="shared" si="103"/>
        <v>0</v>
      </c>
      <c r="AK132" s="8">
        <f t="shared" si="103"/>
        <v>0</v>
      </c>
      <c r="AL132" s="8">
        <f t="shared" si="103"/>
        <v>0</v>
      </c>
      <c r="AM132" s="8">
        <f t="shared" si="103"/>
        <v>0</v>
      </c>
      <c r="AN132" s="8">
        <f t="shared" si="103"/>
        <v>0</v>
      </c>
      <c r="AO132" s="8">
        <f t="shared" si="103"/>
        <v>0</v>
      </c>
    </row>
    <row r="133" spans="10:41" hidden="1" outlineLevel="1" x14ac:dyDescent="0.25">
      <c r="J133" s="8">
        <v>10</v>
      </c>
      <c r="K133" s="8">
        <f t="shared" si="101"/>
        <v>0</v>
      </c>
      <c r="L133" s="8">
        <f t="shared" si="101"/>
        <v>0</v>
      </c>
      <c r="M133" s="8">
        <f t="shared" si="101"/>
        <v>1</v>
      </c>
      <c r="N133" s="8">
        <f t="shared" si="101"/>
        <v>1</v>
      </c>
      <c r="O133" s="8">
        <f t="shared" si="101"/>
        <v>0</v>
      </c>
      <c r="P133" s="8">
        <f t="shared" si="101"/>
        <v>0</v>
      </c>
      <c r="Q133" s="8">
        <f t="shared" si="101"/>
        <v>1</v>
      </c>
      <c r="R133" s="8">
        <f t="shared" si="101"/>
        <v>1</v>
      </c>
      <c r="S133" s="8">
        <f t="shared" si="101"/>
        <v>0</v>
      </c>
      <c r="T133" s="8">
        <f t="shared" si="101"/>
        <v>0</v>
      </c>
      <c r="U133" s="8">
        <f t="shared" si="102"/>
        <v>0</v>
      </c>
      <c r="V133" s="8">
        <f t="shared" si="102"/>
        <v>0</v>
      </c>
      <c r="W133" s="8">
        <f t="shared" si="102"/>
        <v>0</v>
      </c>
      <c r="X133" s="8">
        <f t="shared" si="102"/>
        <v>0</v>
      </c>
      <c r="Y133" s="8">
        <f t="shared" si="102"/>
        <v>0</v>
      </c>
      <c r="Z133" s="8">
        <f t="shared" si="102"/>
        <v>0</v>
      </c>
      <c r="AA133" s="8">
        <f t="shared" si="102"/>
        <v>1</v>
      </c>
      <c r="AB133" s="8">
        <f t="shared" si="102"/>
        <v>0</v>
      </c>
      <c r="AC133" s="8">
        <f t="shared" si="102"/>
        <v>0</v>
      </c>
      <c r="AD133" s="8">
        <f t="shared" si="102"/>
        <v>0</v>
      </c>
      <c r="AE133" s="8">
        <f t="shared" si="103"/>
        <v>0</v>
      </c>
      <c r="AF133" s="8">
        <f t="shared" si="103"/>
        <v>0</v>
      </c>
      <c r="AG133" s="8">
        <f t="shared" si="103"/>
        <v>0</v>
      </c>
      <c r="AH133" s="8">
        <f t="shared" si="103"/>
        <v>0</v>
      </c>
      <c r="AI133" s="8">
        <f t="shared" si="103"/>
        <v>0</v>
      </c>
      <c r="AJ133" s="8">
        <f t="shared" si="103"/>
        <v>0</v>
      </c>
      <c r="AK133" s="8">
        <f t="shared" si="103"/>
        <v>0</v>
      </c>
      <c r="AL133" s="8">
        <f t="shared" si="103"/>
        <v>0</v>
      </c>
      <c r="AM133" s="8">
        <f t="shared" si="103"/>
        <v>0</v>
      </c>
      <c r="AN133" s="8">
        <f t="shared" si="103"/>
        <v>0</v>
      </c>
      <c r="AO133" s="8">
        <f t="shared" si="103"/>
        <v>0</v>
      </c>
    </row>
    <row r="134" spans="10:41" hidden="1" outlineLevel="1" x14ac:dyDescent="0.25">
      <c r="J134" s="8">
        <v>13</v>
      </c>
      <c r="K134" s="8">
        <f t="shared" si="101"/>
        <v>0</v>
      </c>
      <c r="L134" s="8">
        <f t="shared" si="101"/>
        <v>1</v>
      </c>
      <c r="M134" s="8">
        <f t="shared" si="101"/>
        <v>1</v>
      </c>
      <c r="N134" s="8">
        <f t="shared" si="101"/>
        <v>1</v>
      </c>
      <c r="O134" s="8">
        <f t="shared" si="101"/>
        <v>2</v>
      </c>
      <c r="P134" s="8">
        <f t="shared" si="101"/>
        <v>1</v>
      </c>
      <c r="Q134" s="8">
        <f t="shared" si="101"/>
        <v>0</v>
      </c>
      <c r="R134" s="8">
        <f t="shared" si="101"/>
        <v>1</v>
      </c>
      <c r="S134" s="8">
        <f t="shared" si="101"/>
        <v>1</v>
      </c>
      <c r="T134" s="8">
        <f t="shared" si="101"/>
        <v>1</v>
      </c>
      <c r="U134" s="8">
        <f t="shared" si="102"/>
        <v>1</v>
      </c>
      <c r="V134" s="8">
        <f t="shared" si="102"/>
        <v>2</v>
      </c>
      <c r="W134" s="8">
        <f t="shared" si="102"/>
        <v>0</v>
      </c>
      <c r="X134" s="8">
        <f t="shared" si="102"/>
        <v>0</v>
      </c>
      <c r="Y134" s="8">
        <f t="shared" si="102"/>
        <v>1</v>
      </c>
      <c r="Z134" s="8">
        <f t="shared" si="102"/>
        <v>1</v>
      </c>
      <c r="AA134" s="8">
        <f t="shared" si="102"/>
        <v>3</v>
      </c>
      <c r="AB134" s="8">
        <f t="shared" si="102"/>
        <v>1</v>
      </c>
      <c r="AC134" s="8">
        <f t="shared" si="102"/>
        <v>2</v>
      </c>
      <c r="AD134" s="8">
        <f t="shared" si="102"/>
        <v>0</v>
      </c>
      <c r="AE134" s="8">
        <f t="shared" si="103"/>
        <v>0</v>
      </c>
      <c r="AF134" s="8">
        <f t="shared" si="103"/>
        <v>1</v>
      </c>
      <c r="AG134" s="8">
        <f t="shared" si="103"/>
        <v>2</v>
      </c>
      <c r="AH134" s="8">
        <f t="shared" si="103"/>
        <v>1</v>
      </c>
      <c r="AI134" s="8">
        <f t="shared" si="103"/>
        <v>1</v>
      </c>
      <c r="AJ134" s="8">
        <f t="shared" si="103"/>
        <v>0</v>
      </c>
      <c r="AK134" s="8">
        <f t="shared" si="103"/>
        <v>0</v>
      </c>
      <c r="AL134" s="8">
        <f t="shared" si="103"/>
        <v>1</v>
      </c>
      <c r="AM134" s="8">
        <f t="shared" si="103"/>
        <v>1</v>
      </c>
      <c r="AN134" s="8">
        <f t="shared" si="103"/>
        <v>2</v>
      </c>
      <c r="AO134" s="8">
        <f t="shared" si="103"/>
        <v>0</v>
      </c>
    </row>
    <row r="135" spans="10:41" hidden="1" outlineLevel="1" x14ac:dyDescent="0.25">
      <c r="J135" s="8">
        <v>14</v>
      </c>
      <c r="K135" s="8">
        <f t="shared" si="101"/>
        <v>1</v>
      </c>
      <c r="L135" s="8">
        <f t="shared" si="101"/>
        <v>1</v>
      </c>
      <c r="M135" s="8">
        <f t="shared" si="101"/>
        <v>1</v>
      </c>
      <c r="N135" s="8">
        <f t="shared" si="101"/>
        <v>1</v>
      </c>
      <c r="O135" s="8">
        <f t="shared" si="101"/>
        <v>1</v>
      </c>
      <c r="P135" s="8">
        <f t="shared" si="101"/>
        <v>1</v>
      </c>
      <c r="Q135" s="8">
        <f t="shared" si="101"/>
        <v>1</v>
      </c>
      <c r="R135" s="8">
        <f t="shared" si="101"/>
        <v>1</v>
      </c>
      <c r="S135" s="8">
        <f t="shared" si="101"/>
        <v>1</v>
      </c>
      <c r="T135" s="8">
        <f t="shared" si="101"/>
        <v>0</v>
      </c>
      <c r="U135" s="8">
        <f t="shared" si="102"/>
        <v>0</v>
      </c>
      <c r="V135" s="8">
        <f t="shared" si="102"/>
        <v>0</v>
      </c>
      <c r="W135" s="8">
        <f t="shared" si="102"/>
        <v>0</v>
      </c>
      <c r="X135" s="8">
        <f t="shared" si="102"/>
        <v>0</v>
      </c>
      <c r="Y135" s="8">
        <f t="shared" si="102"/>
        <v>0</v>
      </c>
      <c r="Z135" s="8">
        <f t="shared" si="102"/>
        <v>0</v>
      </c>
      <c r="AA135" s="8">
        <f t="shared" si="102"/>
        <v>0</v>
      </c>
      <c r="AB135" s="8">
        <f t="shared" si="102"/>
        <v>0</v>
      </c>
      <c r="AC135" s="8">
        <f t="shared" si="102"/>
        <v>0</v>
      </c>
      <c r="AD135" s="8">
        <f t="shared" si="102"/>
        <v>0</v>
      </c>
      <c r="AE135" s="8">
        <f t="shared" si="103"/>
        <v>1</v>
      </c>
      <c r="AF135" s="8">
        <f t="shared" si="103"/>
        <v>1</v>
      </c>
      <c r="AG135" s="8">
        <f t="shared" si="103"/>
        <v>1</v>
      </c>
      <c r="AH135" s="8">
        <f t="shared" si="103"/>
        <v>1</v>
      </c>
      <c r="AI135" s="8">
        <f t="shared" si="103"/>
        <v>1</v>
      </c>
      <c r="AJ135" s="8">
        <f t="shared" si="103"/>
        <v>1</v>
      </c>
      <c r="AK135" s="8">
        <f t="shared" si="103"/>
        <v>1</v>
      </c>
      <c r="AL135" s="8">
        <f t="shared" si="103"/>
        <v>1</v>
      </c>
      <c r="AM135" s="8">
        <f t="shared" si="103"/>
        <v>1</v>
      </c>
      <c r="AN135" s="8">
        <f t="shared" si="103"/>
        <v>1</v>
      </c>
      <c r="AO135" s="8">
        <f t="shared" si="103"/>
        <v>0</v>
      </c>
    </row>
    <row r="136" spans="10:41" hidden="1" outlineLevel="1" x14ac:dyDescent="0.25">
      <c r="J136" s="8" t="s">
        <v>6</v>
      </c>
      <c r="K136" s="8">
        <f>SUM(K130:K135)</f>
        <v>2</v>
      </c>
      <c r="L136" s="8">
        <f t="shared" ref="L136:AO136" si="104">SUM(L130:L135)</f>
        <v>3</v>
      </c>
      <c r="M136" s="8">
        <f t="shared" si="104"/>
        <v>4</v>
      </c>
      <c r="N136" s="8">
        <f t="shared" si="104"/>
        <v>4</v>
      </c>
      <c r="O136" s="8">
        <f t="shared" si="104"/>
        <v>4</v>
      </c>
      <c r="P136" s="8">
        <f t="shared" si="104"/>
        <v>3</v>
      </c>
      <c r="Q136" s="8">
        <f t="shared" si="104"/>
        <v>3</v>
      </c>
      <c r="R136" s="8">
        <f t="shared" si="104"/>
        <v>4</v>
      </c>
      <c r="S136" s="8">
        <f t="shared" si="104"/>
        <v>4</v>
      </c>
      <c r="T136" s="8">
        <f t="shared" si="104"/>
        <v>3</v>
      </c>
      <c r="U136" s="8">
        <f t="shared" si="104"/>
        <v>3</v>
      </c>
      <c r="V136" s="8">
        <f t="shared" si="104"/>
        <v>4</v>
      </c>
      <c r="W136" s="8">
        <f t="shared" si="104"/>
        <v>2</v>
      </c>
      <c r="X136" s="8">
        <f t="shared" si="104"/>
        <v>1</v>
      </c>
      <c r="Y136" s="8">
        <f t="shared" si="104"/>
        <v>2</v>
      </c>
      <c r="Z136" s="8">
        <f t="shared" si="104"/>
        <v>5</v>
      </c>
      <c r="AA136" s="8">
        <f t="shared" si="104"/>
        <v>5</v>
      </c>
      <c r="AB136" s="8">
        <f t="shared" si="104"/>
        <v>4</v>
      </c>
      <c r="AC136" s="8">
        <f t="shared" si="104"/>
        <v>4</v>
      </c>
      <c r="AD136" s="8">
        <f t="shared" si="104"/>
        <v>2</v>
      </c>
      <c r="AE136" s="8">
        <f t="shared" si="104"/>
        <v>3</v>
      </c>
      <c r="AF136" s="8">
        <f t="shared" si="104"/>
        <v>4</v>
      </c>
      <c r="AG136" s="8">
        <f t="shared" si="104"/>
        <v>5</v>
      </c>
      <c r="AH136" s="8">
        <f t="shared" si="104"/>
        <v>4</v>
      </c>
      <c r="AI136" s="8">
        <f t="shared" si="104"/>
        <v>4</v>
      </c>
      <c r="AJ136" s="8">
        <f t="shared" si="104"/>
        <v>2</v>
      </c>
      <c r="AK136" s="8">
        <f t="shared" si="104"/>
        <v>2</v>
      </c>
      <c r="AL136" s="8">
        <f t="shared" si="104"/>
        <v>3</v>
      </c>
      <c r="AM136" s="8">
        <f t="shared" si="104"/>
        <v>3</v>
      </c>
      <c r="AN136" s="8">
        <f t="shared" si="104"/>
        <v>4</v>
      </c>
      <c r="AO136" s="8">
        <f t="shared" si="104"/>
        <v>0</v>
      </c>
    </row>
    <row r="137" spans="10:41" collapsed="1" x14ac:dyDescent="0.25"/>
  </sheetData>
  <sheetProtection formatCells="0" selectLockedCells="1" selectUnlockedCells="1"/>
  <mergeCells count="9">
    <mergeCell ref="AP115:AP116"/>
    <mergeCell ref="AQ115:AQ116"/>
    <mergeCell ref="AR115:AR116"/>
    <mergeCell ref="U1:AE1"/>
    <mergeCell ref="D3:H3"/>
    <mergeCell ref="K3:AO3"/>
    <mergeCell ref="AP4:AP5"/>
    <mergeCell ref="AQ4:AQ5"/>
    <mergeCell ref="AR4:AR5"/>
  </mergeCells>
  <phoneticPr fontId="16"/>
  <conditionalFormatting sqref="B2">
    <cfRule type="containsBlanks" dxfId="605" priority="529">
      <formula>LEN(TRIM(B2))=0</formula>
    </cfRule>
  </conditionalFormatting>
  <conditionalFormatting sqref="D6:H29 K6:AO29 K30:Y30 AB30:AO30 K31:AD31 AG31:AO31 K32:AO33 K34:W34 Z34:AO34 K35:AO37 K38:V38 X38:AC38 AE38:AO38 K39:AO40 K41:U41 W41:AO41 K42:AA42 AD42:AO42 K43:AF43 AJ43:AL43 AO43 K44:AI44 AM44:AO44 K45:AO48 D46:H54 K49:U49 Z49:AO55 K50:T54 O55:T55 D56:H62 K56:AO62 K117:AO120 D117:H128 K121:AC122 AE121:AO122 K123:AO128">
    <cfRule type="cellIs" dxfId="604" priority="563" operator="equal">
      <formula>13</formula>
    </cfRule>
    <cfRule type="cellIs" dxfId="603" priority="527" operator="equal">
      <formula>8</formula>
    </cfRule>
    <cfRule type="cellIs" dxfId="602" priority="526" operator="equal">
      <formula>9</formula>
    </cfRule>
    <cfRule type="containsText" dxfId="601" priority="568" operator="containsText" text="PAID">
      <formula>NOT(ISERROR(SEARCH("PAID",D6)))</formula>
    </cfRule>
    <cfRule type="containsText" dxfId="600" priority="567" operator="containsText" text="PL">
      <formula>NOT(ISERROR(SEARCH("PL",D6)))</formula>
    </cfRule>
    <cfRule type="containsText" dxfId="599" priority="566" operator="containsText" text="13">
      <formula>NOT(ISERROR(SEARCH("13",D6)))</formula>
    </cfRule>
    <cfRule type="containsText" dxfId="598" priority="565" operator="containsText" text="8">
      <formula>NOT(ISERROR(SEARCH("8",D6)))</formula>
    </cfRule>
    <cfRule type="containsText" dxfId="597" priority="564" operator="containsText" text="14">
      <formula>NOT(ISERROR(SEARCH("14",D6)))</formula>
    </cfRule>
  </conditionalFormatting>
  <conditionalFormatting sqref="D6:H29 K6:AO29 K30:Y30 AB30:AO30 K31:AD31 AG31:AO31 K32:AO33 K34:W34 Z34:AO34 K35:AO37 K38:V38 X38:AC38 AE38:AO38 K39:AO40 K41:U41 W41:AO41 K42:AA42 AD42:AO42 K43:AF43 AJ43:AL43 AO43 K44:AI44 AM44:AO44 K117:AO120 D117:H128 K121:AC122 AE121:AO122 K123:AO128 D46:H54 D56:H62 K45:AO48 K49:U49 Z49:AO55 K50:T54 O55:T55 K56:AO62">
    <cfRule type="containsText" dxfId="596" priority="525" stopIfTrue="1" operator="containsText" text="6">
      <formula>NOT(ISERROR(SEARCH("6",D6)))</formula>
    </cfRule>
  </conditionalFormatting>
  <conditionalFormatting sqref="D30:H45">
    <cfRule type="containsText" dxfId="595" priority="482" operator="containsText" text="6">
      <formula>NOT(ISERROR(SEARCH("6",D30)))</formula>
    </cfRule>
    <cfRule type="cellIs" dxfId="594" priority="483" operator="equal">
      <formula>9</formula>
    </cfRule>
    <cfRule type="containsText" dxfId="593" priority="489" operator="containsText" text="PL">
      <formula>NOT(ISERROR(SEARCH("PL",D30)))</formula>
    </cfRule>
    <cfRule type="containsText" dxfId="592" priority="487" operator="containsText" text="8">
      <formula>NOT(ISERROR(SEARCH("8",D30)))</formula>
    </cfRule>
    <cfRule type="containsText" dxfId="591" priority="488" operator="containsText" text="13">
      <formula>NOT(ISERROR(SEARCH("13",D30)))</formula>
    </cfRule>
    <cfRule type="cellIs" dxfId="590" priority="484" operator="equal">
      <formula>8</formula>
    </cfRule>
    <cfRule type="cellIs" dxfId="589" priority="485" operator="equal">
      <formula>13</formula>
    </cfRule>
    <cfRule type="containsText" dxfId="588" priority="486" operator="containsText" text="14">
      <formula>NOT(ISERROR(SEARCH("14",D30)))</formula>
    </cfRule>
    <cfRule type="containsText" dxfId="587" priority="490" operator="containsText" text="PAID">
      <formula>NOT(ISERROR(SEARCH("PAID",D30)))</formula>
    </cfRule>
  </conditionalFormatting>
  <conditionalFormatting sqref="D30:H59">
    <cfRule type="expression" dxfId="586" priority="410">
      <formula>ISNUMBER(FIND("OFF",D30))</formula>
    </cfRule>
    <cfRule type="cellIs" dxfId="585" priority="411" operator="equal">
      <formula>"Off"</formula>
    </cfRule>
  </conditionalFormatting>
  <conditionalFormatting sqref="D55:H55 K55:N55">
    <cfRule type="containsText" dxfId="584" priority="412" operator="containsText" text="6">
      <formula>NOT(ISERROR(SEARCH("6",D55)))</formula>
    </cfRule>
    <cfRule type="cellIs" dxfId="583" priority="413" operator="equal">
      <formula>9</formula>
    </cfRule>
    <cfRule type="cellIs" dxfId="582" priority="414" operator="equal">
      <formula>8</formula>
    </cfRule>
    <cfRule type="cellIs" dxfId="581" priority="415" operator="equal">
      <formula>13</formula>
    </cfRule>
    <cfRule type="containsText" dxfId="580" priority="416" operator="containsText" text="14">
      <formula>NOT(ISERROR(SEARCH("14",D55)))</formula>
    </cfRule>
    <cfRule type="containsText" dxfId="579" priority="417" operator="containsText" text="8">
      <formula>NOT(ISERROR(SEARCH("8",D55)))</formula>
    </cfRule>
    <cfRule type="containsText" dxfId="578" priority="418" operator="containsText" text="13">
      <formula>NOT(ISERROR(SEARCH("13",D55)))</formula>
    </cfRule>
    <cfRule type="containsText" dxfId="577" priority="419" operator="containsText" text="PL">
      <formula>NOT(ISERROR(SEARCH("PL",D55)))</formula>
    </cfRule>
    <cfRule type="containsText" dxfId="576" priority="420" operator="containsText" text="PAID">
      <formula>NOT(ISERROR(SEARCH("PAID",D55)))</formula>
    </cfRule>
  </conditionalFormatting>
  <conditionalFormatting sqref="D102:H103">
    <cfRule type="cellIs" dxfId="575" priority="531" operator="lessThan">
      <formula>1</formula>
    </cfRule>
    <cfRule type="cellIs" dxfId="574" priority="532" operator="greaterThan">
      <formula>1</formula>
    </cfRule>
    <cfRule type="cellIs" dxfId="573" priority="530" operator="greaterThan">
      <formula>1</formula>
    </cfRule>
  </conditionalFormatting>
  <conditionalFormatting sqref="K124:AN125">
    <cfRule type="containsText" dxfId="572" priority="389" operator="containsText" text="PAID">
      <formula>NOT(ISERROR(SEARCH("PAID",K124)))</formula>
    </cfRule>
    <cfRule type="containsText" dxfId="571" priority="388" operator="containsText" text="PL">
      <formula>NOT(ISERROR(SEARCH("PL",K124)))</formula>
    </cfRule>
    <cfRule type="containsText" dxfId="570" priority="387" operator="containsText" text="13">
      <formula>NOT(ISERROR(SEARCH("13",K124)))</formula>
    </cfRule>
    <cfRule type="containsText" dxfId="569" priority="386" operator="containsText" text="8">
      <formula>NOT(ISERROR(SEARCH("8",K124)))</formula>
    </cfRule>
    <cfRule type="containsText" dxfId="568" priority="385" operator="containsText" text="14">
      <formula>NOT(ISERROR(SEARCH("14",K124)))</formula>
    </cfRule>
    <cfRule type="cellIs" dxfId="567" priority="384" operator="equal">
      <formula>13</formula>
    </cfRule>
    <cfRule type="cellIs" dxfId="566" priority="382" operator="equal">
      <formula>9</formula>
    </cfRule>
    <cfRule type="containsText" dxfId="565" priority="381" operator="containsText" text="6">
      <formula>NOT(ISERROR(SEARCH("6",K124)))</formula>
    </cfRule>
    <cfRule type="cellIs" dxfId="564" priority="383" operator="equal">
      <formula>8</formula>
    </cfRule>
  </conditionalFormatting>
  <conditionalFormatting sqref="K4:AO4">
    <cfRule type="containsText" dxfId="563" priority="561" operator="containsText" text="Sat">
      <formula>NOT(ISERROR(SEARCH("Sat",K4)))</formula>
    </cfRule>
    <cfRule type="containsText" dxfId="562" priority="562" operator="containsText" text="Sun">
      <formula>NOT(ISERROR(SEARCH("Sun",K4)))</formula>
    </cfRule>
  </conditionalFormatting>
  <conditionalFormatting sqref="K45:AO62">
    <cfRule type="expression" dxfId="561" priority="399">
      <formula>ISNUMBER(FIND("OFF",K45))</formula>
    </cfRule>
    <cfRule type="cellIs" dxfId="560" priority="400" operator="equal">
      <formula>"Off"</formula>
    </cfRule>
  </conditionalFormatting>
  <conditionalFormatting sqref="K63:AO63">
    <cfRule type="cellIs" dxfId="559" priority="551" operator="lessThan">
      <formula>1</formula>
    </cfRule>
    <cfRule type="cellIs" dxfId="558" priority="540" operator="greaterThan">
      <formula>1</formula>
    </cfRule>
    <cfRule type="cellIs" dxfId="557" priority="541" operator="equal">
      <formula>1</formula>
    </cfRule>
  </conditionalFormatting>
  <conditionalFormatting sqref="K65:AO65">
    <cfRule type="cellIs" dxfId="556" priority="550" operator="lessThan">
      <formula>4</formula>
    </cfRule>
    <cfRule type="cellIs" dxfId="555" priority="547" operator="equal">
      <formula>4</formula>
    </cfRule>
    <cfRule type="cellIs" dxfId="554" priority="546" operator="greaterThan">
      <formula>4</formula>
    </cfRule>
  </conditionalFormatting>
  <conditionalFormatting sqref="K68:AO68">
    <cfRule type="cellIs" dxfId="553" priority="548" operator="greaterThan">
      <formula>14</formula>
    </cfRule>
    <cfRule type="cellIs" dxfId="552" priority="549" operator="lessThan">
      <formula>13</formula>
    </cfRule>
    <cfRule type="cellIs" dxfId="551" priority="545" operator="equal">
      <formula>14</formula>
    </cfRule>
  </conditionalFormatting>
  <conditionalFormatting sqref="K73:AO73">
    <cfRule type="cellIs" dxfId="550" priority="542" operator="greaterThan">
      <formula>21</formula>
    </cfRule>
    <cfRule type="cellIs" dxfId="549" priority="543" operator="equal">
      <formula>21</formula>
    </cfRule>
    <cfRule type="cellIs" dxfId="548" priority="544" operator="lessThan">
      <formula>21</formula>
    </cfRule>
  </conditionalFormatting>
  <conditionalFormatting sqref="K76:AO100 K103:AO113">
    <cfRule type="cellIs" dxfId="547" priority="520" operator="lessThan">
      <formula>1</formula>
    </cfRule>
    <cfRule type="cellIs" dxfId="546" priority="533" operator="greaterThan">
      <formula>1</formula>
    </cfRule>
  </conditionalFormatting>
  <conditionalFormatting sqref="K115:AO115">
    <cfRule type="containsText" dxfId="545" priority="503" operator="containsText" text="Sun">
      <formula>NOT(ISERROR(SEARCH("Sun",K115)))</formula>
    </cfRule>
    <cfRule type="containsText" dxfId="544" priority="502" operator="containsText" text="Sat">
      <formula>NOT(ISERROR(SEARCH("Sat",K115)))</formula>
    </cfRule>
  </conditionalFormatting>
  <conditionalFormatting sqref="K123:AO128 K117:AO120 AE121:AO122 D6:H26 K6:AO29 K30:Y30 AB30:AO30 K31:AD31 AG31:AO31 K32:AO33 K34:W34 Z34:AO34 K35:AO37 K38:V38 X38:AC38 AE38:AO38 K39:AO40 K41:U41 W41:AO41 K42:AA42 AD42:AO42 K43:AF43 AJ43:AL43 AO43 K44:AI44 AM44:AO44 D117:H128 K121:AC122">
    <cfRule type="expression" dxfId="543" priority="516">
      <formula>ISNUMBER(FIND("OFF",D6))</formula>
    </cfRule>
    <cfRule type="cellIs" dxfId="542" priority="517" operator="equal">
      <formula>"Off"</formula>
    </cfRule>
  </conditionalFormatting>
  <conditionalFormatting sqref="K130:AO132">
    <cfRule type="cellIs" dxfId="541" priority="514" operator="equal">
      <formula>0</formula>
    </cfRule>
    <cfRule type="cellIs" dxfId="540" priority="515" operator="greaterThan">
      <formula>0.9</formula>
    </cfRule>
  </conditionalFormatting>
  <conditionalFormatting sqref="K134:AO134">
    <cfRule type="cellIs" dxfId="539" priority="512" operator="greaterThan">
      <formula>1.1</formula>
    </cfRule>
    <cfRule type="cellIs" dxfId="538" priority="513" operator="equal">
      <formula>1</formula>
    </cfRule>
  </conditionalFormatting>
  <conditionalFormatting sqref="K134:AO135">
    <cfRule type="cellIs" dxfId="537" priority="509" operator="equal">
      <formula>0</formula>
    </cfRule>
  </conditionalFormatting>
  <conditionalFormatting sqref="K135:AO135">
    <cfRule type="cellIs" dxfId="536" priority="511" operator="equal">
      <formula>1</formula>
    </cfRule>
  </conditionalFormatting>
  <conditionalFormatting sqref="K136:AO136">
    <cfRule type="cellIs" dxfId="535" priority="508" operator="greaterThan">
      <formula>8</formula>
    </cfRule>
  </conditionalFormatting>
  <conditionalFormatting sqref="V49:Y55 U50:U55">
    <cfRule type="containsText" dxfId="534" priority="401" operator="containsText" text="6">
      <formula>NOT(ISERROR(SEARCH("6",U49)))</formula>
    </cfRule>
    <cfRule type="cellIs" dxfId="533" priority="402" operator="equal">
      <formula>9</formula>
    </cfRule>
    <cfRule type="cellIs" dxfId="532" priority="403" operator="equal">
      <formula>8</formula>
    </cfRule>
    <cfRule type="cellIs" dxfId="531" priority="404" operator="equal">
      <formula>13</formula>
    </cfRule>
    <cfRule type="containsText" dxfId="530" priority="405" operator="containsText" text="14">
      <formula>NOT(ISERROR(SEARCH("14",U49)))</formula>
    </cfRule>
    <cfRule type="containsText" dxfId="529" priority="406" operator="containsText" text="8">
      <formula>NOT(ISERROR(SEARCH("8",U49)))</formula>
    </cfRule>
    <cfRule type="containsText" dxfId="528" priority="407" operator="containsText" text="13">
      <formula>NOT(ISERROR(SEARCH("13",U49)))</formula>
    </cfRule>
    <cfRule type="containsText" dxfId="527" priority="408" operator="containsText" text="PL">
      <formula>NOT(ISERROR(SEARCH("PL",U49)))</formula>
    </cfRule>
    <cfRule type="containsText" dxfId="526" priority="409" operator="containsText" text="PAID">
      <formula>NOT(ISERROR(SEARCH("PAID",U49)))</formula>
    </cfRule>
  </conditionalFormatting>
  <conditionalFormatting sqref="Z125">
    <cfRule type="cellIs" dxfId="525" priority="373" operator="equal">
      <formula>9</formula>
    </cfRule>
    <cfRule type="containsText" dxfId="524" priority="372" operator="containsText" text="6">
      <formula>NOT(ISERROR(SEARCH("6",Z125)))</formula>
    </cfRule>
    <cfRule type="containsText" dxfId="523" priority="362" operator="containsText" text="PAID">
      <formula>NOT(ISERROR(SEARCH("PAID",Z125)))</formula>
    </cfRule>
    <cfRule type="containsText" dxfId="522" priority="360" operator="containsText" text="13">
      <formula>NOT(ISERROR(SEARCH("13",Z125)))</formula>
    </cfRule>
    <cfRule type="containsText" dxfId="521" priority="359" operator="containsText" text="8">
      <formula>NOT(ISERROR(SEARCH("8",Z125)))</formula>
    </cfRule>
    <cfRule type="containsText" dxfId="520" priority="358" operator="containsText" text="14">
      <formula>NOT(ISERROR(SEARCH("14",Z125)))</formula>
    </cfRule>
    <cfRule type="cellIs" dxfId="519" priority="357" operator="equal">
      <formula>13</formula>
    </cfRule>
    <cfRule type="cellIs" dxfId="518" priority="355" operator="equal">
      <formula>9</formula>
    </cfRule>
    <cfRule type="containsText" dxfId="517" priority="354" operator="containsText" text="6">
      <formula>NOT(ISERROR(SEARCH("6",Z125)))</formula>
    </cfRule>
    <cfRule type="containsText" dxfId="516" priority="361" operator="containsText" text="PL">
      <formula>NOT(ISERROR(SEARCH("PL",Z125)))</formula>
    </cfRule>
    <cfRule type="cellIs" dxfId="515" priority="356" operator="equal">
      <formula>8</formula>
    </cfRule>
    <cfRule type="containsText" dxfId="514" priority="380" operator="containsText" text="PAID">
      <formula>NOT(ISERROR(SEARCH("PAID",Z125)))</formula>
    </cfRule>
    <cfRule type="containsText" dxfId="513" priority="379" operator="containsText" text="PL">
      <formula>NOT(ISERROR(SEARCH("PL",Z125)))</formula>
    </cfRule>
    <cfRule type="containsText" dxfId="512" priority="378" operator="containsText" text="13">
      <formula>NOT(ISERROR(SEARCH("13",Z125)))</formula>
    </cfRule>
    <cfRule type="containsText" dxfId="511" priority="377" operator="containsText" text="8">
      <formula>NOT(ISERROR(SEARCH("8",Z125)))</formula>
    </cfRule>
    <cfRule type="containsText" dxfId="510" priority="376" operator="containsText" text="14">
      <formula>NOT(ISERROR(SEARCH("14",Z125)))</formula>
    </cfRule>
    <cfRule type="cellIs" dxfId="509" priority="375" operator="equal">
      <formula>13</formula>
    </cfRule>
    <cfRule type="cellIs" dxfId="508" priority="374" operator="equal">
      <formula>8</formula>
    </cfRule>
  </conditionalFormatting>
  <conditionalFormatting sqref="AD122">
    <cfRule type="cellIs" dxfId="507" priority="344" operator="equal">
      <formula>"Off"</formula>
    </cfRule>
    <cfRule type="containsText" dxfId="506" priority="345" stopIfTrue="1" operator="containsText" text="6">
      <formula>NOT(ISERROR(SEARCH("6",AD122)))</formula>
    </cfRule>
    <cfRule type="expression" dxfId="505" priority="343">
      <formula>ISNUMBER(FIND("OFF",AD122))</formula>
    </cfRule>
    <cfRule type="cellIs" dxfId="504" priority="346" operator="equal">
      <formula>9</formula>
    </cfRule>
    <cfRule type="cellIs" dxfId="503" priority="347" operator="equal">
      <formula>8</formula>
    </cfRule>
    <cfRule type="cellIs" dxfId="502" priority="348" operator="equal">
      <formula>13</formula>
    </cfRule>
    <cfRule type="containsText" dxfId="501" priority="349" operator="containsText" text="14">
      <formula>NOT(ISERROR(SEARCH("14",AD122)))</formula>
    </cfRule>
    <cfRule type="containsText" dxfId="500" priority="350" operator="containsText" text="8">
      <formula>NOT(ISERROR(SEARCH("8",AD122)))</formula>
    </cfRule>
    <cfRule type="containsText" dxfId="499" priority="351" operator="containsText" text="13">
      <formula>NOT(ISERROR(SEARCH("13",AD122)))</formula>
    </cfRule>
    <cfRule type="containsText" dxfId="498" priority="352" operator="containsText" text="PL">
      <formula>NOT(ISERROR(SEARCH("PL",AD122)))</formula>
    </cfRule>
    <cfRule type="containsText" dxfId="497" priority="353" operator="containsText" text="PAID">
      <formula>NOT(ISERROR(SEARCH("PAID",AD122)))</formula>
    </cfRule>
  </conditionalFormatting>
  <conditionalFormatting sqref="AG118">
    <cfRule type="containsText" dxfId="496" priority="95" operator="containsText" text="14">
      <formula>NOT(ISERROR(SEARCH("14",AG118)))</formula>
    </cfRule>
    <cfRule type="containsText" dxfId="495" priority="96" operator="containsText" text="8">
      <formula>NOT(ISERROR(SEARCH("8",AG118)))</formula>
    </cfRule>
    <cfRule type="containsText" dxfId="494" priority="97" operator="containsText" text="13">
      <formula>NOT(ISERROR(SEARCH("13",AG118)))</formula>
    </cfRule>
    <cfRule type="containsText" dxfId="493" priority="99" operator="containsText" text="PAID">
      <formula>NOT(ISERROR(SEARCH("PAID",AG118)))</formula>
    </cfRule>
    <cfRule type="containsText" dxfId="492" priority="91" operator="containsText" text="6">
      <formula>NOT(ISERROR(SEARCH("6",AG118)))</formula>
    </cfRule>
    <cfRule type="cellIs" dxfId="491" priority="93" operator="equal">
      <formula>8</formula>
    </cfRule>
    <cfRule type="cellIs" dxfId="490" priority="92" operator="equal">
      <formula>9</formula>
    </cfRule>
    <cfRule type="containsText" dxfId="489" priority="98" operator="containsText" text="PL">
      <formula>NOT(ISERROR(SEARCH("PL",AG118)))</formula>
    </cfRule>
    <cfRule type="cellIs" dxfId="488" priority="94" operator="equal">
      <formula>13</formula>
    </cfRule>
  </conditionalFormatting>
  <conditionalFormatting sqref="AG118:AG119">
    <cfRule type="containsText" dxfId="487" priority="100" operator="containsText" text="6">
      <formula>NOT(ISERROR(SEARCH("6",AG118)))</formula>
    </cfRule>
    <cfRule type="cellIs" dxfId="486" priority="102" operator="equal">
      <formula>8</formula>
    </cfRule>
    <cfRule type="cellIs" dxfId="485" priority="103" operator="equal">
      <formula>13</formula>
    </cfRule>
    <cfRule type="containsText" dxfId="484" priority="105" operator="containsText" text="8">
      <formula>NOT(ISERROR(SEARCH("8",AG118)))</formula>
    </cfRule>
    <cfRule type="containsText" dxfId="483" priority="106" operator="containsText" text="13">
      <formula>NOT(ISERROR(SEARCH("13",AG118)))</formula>
    </cfRule>
    <cfRule type="containsText" dxfId="482" priority="107" operator="containsText" text="PL">
      <formula>NOT(ISERROR(SEARCH("PL",AG118)))</formula>
    </cfRule>
    <cfRule type="containsText" dxfId="481" priority="108" operator="containsText" text="PAID">
      <formula>NOT(ISERROR(SEARCH("PAID",AG118)))</formula>
    </cfRule>
    <cfRule type="containsText" dxfId="480" priority="104" operator="containsText" text="14">
      <formula>NOT(ISERROR(SEARCH("14",AG118)))</formula>
    </cfRule>
    <cfRule type="cellIs" dxfId="479" priority="101" operator="equal">
      <formula>9</formula>
    </cfRule>
  </conditionalFormatting>
  <conditionalFormatting sqref="AG125">
    <cfRule type="cellIs" dxfId="478" priority="83" operator="equal">
      <formula>9</formula>
    </cfRule>
    <cfRule type="cellIs" dxfId="477" priority="84" operator="equal">
      <formula>8</formula>
    </cfRule>
    <cfRule type="cellIs" dxfId="476" priority="85" operator="equal">
      <formula>13</formula>
    </cfRule>
    <cfRule type="containsText" dxfId="475" priority="86" operator="containsText" text="14">
      <formula>NOT(ISERROR(SEARCH("14",AG125)))</formula>
    </cfRule>
    <cfRule type="containsText" dxfId="474" priority="87" operator="containsText" text="8">
      <formula>NOT(ISERROR(SEARCH("8",AG125)))</formula>
    </cfRule>
    <cfRule type="containsText" dxfId="473" priority="89" operator="containsText" text="PL">
      <formula>NOT(ISERROR(SEARCH("PL",AG125)))</formula>
    </cfRule>
    <cfRule type="containsText" dxfId="472" priority="90" operator="containsText" text="PAID">
      <formula>NOT(ISERROR(SEARCH("PAID",AG125)))</formula>
    </cfRule>
    <cfRule type="containsText" dxfId="471" priority="82" operator="containsText" text="6">
      <formula>NOT(ISERROR(SEARCH("6",AG125)))</formula>
    </cfRule>
    <cfRule type="containsText" dxfId="470" priority="88" operator="containsText" text="13">
      <formula>NOT(ISERROR(SEARCH("13",AG125)))</formula>
    </cfRule>
  </conditionalFormatting>
  <conditionalFormatting sqref="AH117">
    <cfRule type="containsText" dxfId="469" priority="325" operator="containsText" text="6">
      <formula>NOT(ISERROR(SEARCH("6",AH117)))</formula>
    </cfRule>
    <cfRule type="cellIs" dxfId="468" priority="326" operator="equal">
      <formula>9</formula>
    </cfRule>
    <cfRule type="cellIs" dxfId="467" priority="328" operator="equal">
      <formula>13</formula>
    </cfRule>
    <cfRule type="containsText" dxfId="466" priority="330" operator="containsText" text="8">
      <formula>NOT(ISERROR(SEARCH("8",AH117)))</formula>
    </cfRule>
    <cfRule type="containsText" dxfId="465" priority="329" operator="containsText" text="14">
      <formula>NOT(ISERROR(SEARCH("14",AH117)))</formula>
    </cfRule>
    <cfRule type="containsText" dxfId="464" priority="331" operator="containsText" text="13">
      <formula>NOT(ISERROR(SEARCH("13",AH117)))</formula>
    </cfRule>
    <cfRule type="containsText" dxfId="463" priority="332" operator="containsText" text="PL">
      <formula>NOT(ISERROR(SEARCH("PL",AH117)))</formula>
    </cfRule>
    <cfRule type="cellIs" dxfId="462" priority="327" operator="equal">
      <formula>8</formula>
    </cfRule>
    <cfRule type="containsText" dxfId="461" priority="333" operator="containsText" text="PAID">
      <formula>NOT(ISERROR(SEARCH("PAID",AH117)))</formula>
    </cfRule>
  </conditionalFormatting>
  <conditionalFormatting sqref="AH120">
    <cfRule type="cellIs" dxfId="460" priority="38" operator="equal">
      <formula>9</formula>
    </cfRule>
    <cfRule type="cellIs" dxfId="459" priority="39" operator="equal">
      <formula>8</formula>
    </cfRule>
    <cfRule type="cellIs" dxfId="458" priority="40" operator="equal">
      <formula>13</formula>
    </cfRule>
    <cfRule type="containsText" dxfId="457" priority="41" operator="containsText" text="14">
      <formula>NOT(ISERROR(SEARCH("14",AH120)))</formula>
    </cfRule>
    <cfRule type="containsText" dxfId="456" priority="42" operator="containsText" text="8">
      <formula>NOT(ISERROR(SEARCH("8",AH120)))</formula>
    </cfRule>
    <cfRule type="containsText" dxfId="455" priority="43" operator="containsText" text="13">
      <formula>NOT(ISERROR(SEARCH("13",AH120)))</formula>
    </cfRule>
    <cfRule type="containsText" dxfId="454" priority="44" operator="containsText" text="PL">
      <formula>NOT(ISERROR(SEARCH("PL",AH120)))</formula>
    </cfRule>
    <cfRule type="containsText" dxfId="453" priority="45" operator="containsText" text="PAID">
      <formula>NOT(ISERROR(SEARCH("PAID",AH120)))</formula>
    </cfRule>
    <cfRule type="containsText" dxfId="452" priority="46" operator="containsText" text="6">
      <formula>NOT(ISERROR(SEARCH("6",AH120)))</formula>
    </cfRule>
    <cfRule type="cellIs" dxfId="451" priority="47" operator="equal">
      <formula>9</formula>
    </cfRule>
    <cfRule type="cellIs" dxfId="450" priority="48" operator="equal">
      <formula>8</formula>
    </cfRule>
    <cfRule type="cellIs" dxfId="449" priority="49" operator="equal">
      <formula>13</formula>
    </cfRule>
    <cfRule type="containsText" dxfId="448" priority="50" operator="containsText" text="14">
      <formula>NOT(ISERROR(SEARCH("14",AH120)))</formula>
    </cfRule>
    <cfRule type="containsText" dxfId="447" priority="52" operator="containsText" text="13">
      <formula>NOT(ISERROR(SEARCH("13",AH120)))</formula>
    </cfRule>
    <cfRule type="containsText" dxfId="446" priority="53" operator="containsText" text="PL">
      <formula>NOT(ISERROR(SEARCH("PL",AH120)))</formula>
    </cfRule>
    <cfRule type="containsText" dxfId="445" priority="54" operator="containsText" text="PAID">
      <formula>NOT(ISERROR(SEARCH("PAID",AH120)))</formula>
    </cfRule>
    <cfRule type="containsText" dxfId="444" priority="51" operator="containsText" text="8">
      <formula>NOT(ISERROR(SEARCH("8",AH120)))</formula>
    </cfRule>
    <cfRule type="containsText" dxfId="443" priority="37" operator="containsText" text="6">
      <formula>NOT(ISERROR(SEARCH("6",AH120)))</formula>
    </cfRule>
  </conditionalFormatting>
  <conditionalFormatting sqref="AH124">
    <cfRule type="cellIs" dxfId="442" priority="2" operator="equal">
      <formula>9</formula>
    </cfRule>
    <cfRule type="cellIs" dxfId="441" priority="3" operator="equal">
      <formula>8</formula>
    </cfRule>
    <cfRule type="cellIs" dxfId="440" priority="4" operator="equal">
      <formula>13</formula>
    </cfRule>
    <cfRule type="containsText" dxfId="439" priority="5" operator="containsText" text="14">
      <formula>NOT(ISERROR(SEARCH("14",AH124)))</formula>
    </cfRule>
    <cfRule type="containsText" dxfId="438" priority="6" operator="containsText" text="8">
      <formula>NOT(ISERROR(SEARCH("8",AH124)))</formula>
    </cfRule>
    <cfRule type="containsText" dxfId="437" priority="7" operator="containsText" text="13">
      <formula>NOT(ISERROR(SEARCH("13",AH124)))</formula>
    </cfRule>
    <cfRule type="containsText" dxfId="436" priority="8" operator="containsText" text="PL">
      <formula>NOT(ISERROR(SEARCH("PL",AH124)))</formula>
    </cfRule>
    <cfRule type="containsText" dxfId="435" priority="9" operator="containsText" text="PAID">
      <formula>NOT(ISERROR(SEARCH("PAID",AH124)))</formula>
    </cfRule>
    <cfRule type="containsText" dxfId="434" priority="10" operator="containsText" text="6">
      <formula>NOT(ISERROR(SEARCH("6",AH124)))</formula>
    </cfRule>
    <cfRule type="cellIs" dxfId="433" priority="11" operator="equal">
      <formula>9</formula>
    </cfRule>
    <cfRule type="cellIs" dxfId="432" priority="12" operator="equal">
      <formula>8</formula>
    </cfRule>
    <cfRule type="cellIs" dxfId="431" priority="13" operator="equal">
      <formula>13</formula>
    </cfRule>
    <cfRule type="containsText" dxfId="430" priority="14" operator="containsText" text="14">
      <formula>NOT(ISERROR(SEARCH("14",AH124)))</formula>
    </cfRule>
    <cfRule type="containsText" dxfId="429" priority="15" operator="containsText" text="8">
      <formula>NOT(ISERROR(SEARCH("8",AH124)))</formula>
    </cfRule>
    <cfRule type="containsText" dxfId="428" priority="16" operator="containsText" text="13">
      <formula>NOT(ISERROR(SEARCH("13",AH124)))</formula>
    </cfRule>
    <cfRule type="containsText" dxfId="427" priority="17" operator="containsText" text="PL">
      <formula>NOT(ISERROR(SEARCH("PL",AH124)))</formula>
    </cfRule>
    <cfRule type="containsText" dxfId="426" priority="18" operator="containsText" text="PAID">
      <formula>NOT(ISERROR(SEARCH("PAID",AH124)))</formula>
    </cfRule>
    <cfRule type="containsText" dxfId="425" priority="19" operator="containsText" text="6">
      <formula>NOT(ISERROR(SEARCH("6",AH124)))</formula>
    </cfRule>
    <cfRule type="cellIs" dxfId="424" priority="20" operator="equal">
      <formula>9</formula>
    </cfRule>
    <cfRule type="cellIs" dxfId="423" priority="21" operator="equal">
      <formula>8</formula>
    </cfRule>
    <cfRule type="cellIs" dxfId="422" priority="22" operator="equal">
      <formula>13</formula>
    </cfRule>
    <cfRule type="containsText" dxfId="421" priority="23" operator="containsText" text="14">
      <formula>NOT(ISERROR(SEARCH("14",AH124)))</formula>
    </cfRule>
    <cfRule type="containsText" dxfId="420" priority="24" operator="containsText" text="8">
      <formula>NOT(ISERROR(SEARCH("8",AH124)))</formula>
    </cfRule>
    <cfRule type="containsText" dxfId="419" priority="25" operator="containsText" text="13">
      <formula>NOT(ISERROR(SEARCH("13",AH124)))</formula>
    </cfRule>
    <cfRule type="containsText" dxfId="418" priority="26" operator="containsText" text="PL">
      <formula>NOT(ISERROR(SEARCH("PL",AH124)))</formula>
    </cfRule>
    <cfRule type="containsText" dxfId="417" priority="27" operator="containsText" text="PAID">
      <formula>NOT(ISERROR(SEARCH("PAID",AH124)))</formula>
    </cfRule>
    <cfRule type="containsText" dxfId="416" priority="28" operator="containsText" text="6">
      <formula>NOT(ISERROR(SEARCH("6",AH124)))</formula>
    </cfRule>
    <cfRule type="cellIs" dxfId="415" priority="29" operator="equal">
      <formula>9</formula>
    </cfRule>
    <cfRule type="cellIs" dxfId="414" priority="30" operator="equal">
      <formula>8</formula>
    </cfRule>
    <cfRule type="cellIs" dxfId="413" priority="31" operator="equal">
      <formula>13</formula>
    </cfRule>
    <cfRule type="containsText" dxfId="412" priority="32" operator="containsText" text="14">
      <formula>NOT(ISERROR(SEARCH("14",AH124)))</formula>
    </cfRule>
    <cfRule type="containsText" dxfId="411" priority="33" operator="containsText" text="8">
      <formula>NOT(ISERROR(SEARCH("8",AH124)))</formula>
    </cfRule>
    <cfRule type="containsText" dxfId="410" priority="34" operator="containsText" text="13">
      <formula>NOT(ISERROR(SEARCH("13",AH124)))</formula>
    </cfRule>
    <cfRule type="containsText" dxfId="409" priority="35" operator="containsText" text="PL">
      <formula>NOT(ISERROR(SEARCH("PL",AH124)))</formula>
    </cfRule>
    <cfRule type="containsText" dxfId="408" priority="36" operator="containsText" text="PAID">
      <formula>NOT(ISERROR(SEARCH("PAID",AH124)))</formula>
    </cfRule>
    <cfRule type="containsText" dxfId="407" priority="320" operator="containsText" text="14">
      <formula>NOT(ISERROR(SEARCH("14",AH124)))</formula>
    </cfRule>
    <cfRule type="containsText" dxfId="406" priority="316" operator="containsText" text="6">
      <formula>NOT(ISERROR(SEARCH("6",AH124)))</formula>
    </cfRule>
    <cfRule type="cellIs" dxfId="405" priority="317" operator="equal">
      <formula>9</formula>
    </cfRule>
    <cfRule type="cellIs" dxfId="404" priority="318" operator="equal">
      <formula>8</formula>
    </cfRule>
    <cfRule type="cellIs" dxfId="403" priority="319" operator="equal">
      <formula>13</formula>
    </cfRule>
    <cfRule type="containsText" dxfId="402" priority="321" operator="containsText" text="8">
      <formula>NOT(ISERROR(SEARCH("8",AH124)))</formula>
    </cfRule>
    <cfRule type="containsText" dxfId="401" priority="322" operator="containsText" text="13">
      <formula>NOT(ISERROR(SEARCH("13",AH124)))</formula>
    </cfRule>
    <cfRule type="containsText" dxfId="400" priority="323" operator="containsText" text="PL">
      <formula>NOT(ISERROR(SEARCH("PL",AH124)))</formula>
    </cfRule>
    <cfRule type="containsText" dxfId="399" priority="324" operator="containsText" text="PAID">
      <formula>NOT(ISERROR(SEARCH("PAID",AH124)))</formula>
    </cfRule>
    <cfRule type="containsText" dxfId="398" priority="1" operator="containsText" text="6">
      <formula>NOT(ISERROR(SEARCH("6",AH124)))</formula>
    </cfRule>
  </conditionalFormatting>
  <conditionalFormatting sqref="AI122">
    <cfRule type="containsText" dxfId="397" priority="276" operator="containsText" text="8">
      <formula>NOT(ISERROR(SEARCH("8",AI122)))</formula>
    </cfRule>
    <cfRule type="containsText" dxfId="396" priority="277" operator="containsText" text="13">
      <formula>NOT(ISERROR(SEARCH("13",AI122)))</formula>
    </cfRule>
    <cfRule type="containsText" dxfId="395" priority="278" operator="containsText" text="PL">
      <formula>NOT(ISERROR(SEARCH("PL",AI122)))</formula>
    </cfRule>
    <cfRule type="containsText" dxfId="394" priority="279" operator="containsText" text="PAID">
      <formula>NOT(ISERROR(SEARCH("PAID",AI122)))</formula>
    </cfRule>
    <cfRule type="containsText" dxfId="393" priority="275" operator="containsText" text="14">
      <formula>NOT(ISERROR(SEARCH("14",AI122)))</formula>
    </cfRule>
    <cfRule type="cellIs" dxfId="392" priority="263" operator="equal">
      <formula>9</formula>
    </cfRule>
    <cfRule type="containsText" dxfId="391" priority="262" operator="containsText" text="6">
      <formula>NOT(ISERROR(SEARCH("6",AI122)))</formula>
    </cfRule>
    <cfRule type="cellIs" dxfId="390" priority="264" operator="equal">
      <formula>8</formula>
    </cfRule>
    <cfRule type="cellIs" dxfId="389" priority="265" operator="equal">
      <formula>13</formula>
    </cfRule>
    <cfRule type="containsText" dxfId="388" priority="266" operator="containsText" text="14">
      <formula>NOT(ISERROR(SEARCH("14",AI122)))</formula>
    </cfRule>
    <cfRule type="containsText" dxfId="387" priority="267" operator="containsText" text="8">
      <formula>NOT(ISERROR(SEARCH("8",AI122)))</formula>
    </cfRule>
    <cfRule type="containsText" dxfId="386" priority="268" operator="containsText" text="13">
      <formula>NOT(ISERROR(SEARCH("13",AI122)))</formula>
    </cfRule>
    <cfRule type="containsText" dxfId="385" priority="270" operator="containsText" text="PAID">
      <formula>NOT(ISERROR(SEARCH("PAID",AI122)))</formula>
    </cfRule>
    <cfRule type="containsText" dxfId="384" priority="271" operator="containsText" text="6">
      <formula>NOT(ISERROR(SEARCH("6",AI122)))</formula>
    </cfRule>
    <cfRule type="cellIs" dxfId="383" priority="272" operator="equal">
      <formula>9</formula>
    </cfRule>
    <cfRule type="cellIs" dxfId="382" priority="273" operator="equal">
      <formula>8</formula>
    </cfRule>
    <cfRule type="cellIs" dxfId="381" priority="274" operator="equal">
      <formula>13</formula>
    </cfRule>
    <cfRule type="containsText" dxfId="380" priority="269" operator="containsText" text="PL">
      <formula>NOT(ISERROR(SEARCH("PL",AI122)))</formula>
    </cfRule>
  </conditionalFormatting>
  <conditionalFormatting sqref="AI124:AI125">
    <cfRule type="cellIs" dxfId="379" priority="290" operator="equal">
      <formula>9</formula>
    </cfRule>
    <cfRule type="cellIs" dxfId="378" priority="291" operator="equal">
      <formula>8</formula>
    </cfRule>
    <cfRule type="cellIs" dxfId="377" priority="292" operator="equal">
      <formula>13</formula>
    </cfRule>
    <cfRule type="containsText" dxfId="376" priority="293" operator="containsText" text="14">
      <formula>NOT(ISERROR(SEARCH("14",AI124)))</formula>
    </cfRule>
    <cfRule type="containsText" dxfId="375" priority="294" operator="containsText" text="8">
      <formula>NOT(ISERROR(SEARCH("8",AI124)))</formula>
    </cfRule>
    <cfRule type="containsText" dxfId="374" priority="296" operator="containsText" text="PL">
      <formula>NOT(ISERROR(SEARCH("PL",AI124)))</formula>
    </cfRule>
    <cfRule type="containsText" dxfId="373" priority="297" operator="containsText" text="PAID">
      <formula>NOT(ISERROR(SEARCH("PAID",AI124)))</formula>
    </cfRule>
    <cfRule type="containsText" dxfId="372" priority="289" operator="containsText" text="6">
      <formula>NOT(ISERROR(SEARCH("6",AI124)))</formula>
    </cfRule>
    <cfRule type="containsText" dxfId="371" priority="295" operator="containsText" text="13">
      <formula>NOT(ISERROR(SEARCH("13",AI124)))</formula>
    </cfRule>
  </conditionalFormatting>
  <conditionalFormatting sqref="AI125">
    <cfRule type="containsText" dxfId="370" priority="307" operator="containsText" text="6">
      <formula>NOT(ISERROR(SEARCH("6",AI125)))</formula>
    </cfRule>
    <cfRule type="cellIs" dxfId="369" priority="308" operator="equal">
      <formula>9</formula>
    </cfRule>
    <cfRule type="containsText" dxfId="368" priority="313" operator="containsText" text="13">
      <formula>NOT(ISERROR(SEARCH("13",AI125)))</formula>
    </cfRule>
    <cfRule type="cellIs" dxfId="367" priority="309" operator="equal">
      <formula>8</formula>
    </cfRule>
    <cfRule type="containsText" dxfId="366" priority="314" operator="containsText" text="PL">
      <formula>NOT(ISERROR(SEARCH("PL",AI125)))</formula>
    </cfRule>
    <cfRule type="containsText" dxfId="365" priority="315" operator="containsText" text="PAID">
      <formula>NOT(ISERROR(SEARCH("PAID",AI125)))</formula>
    </cfRule>
    <cfRule type="cellIs" dxfId="364" priority="310" operator="equal">
      <formula>13</formula>
    </cfRule>
    <cfRule type="containsText" dxfId="363" priority="311" operator="containsText" text="14">
      <formula>NOT(ISERROR(SEARCH("14",AI125)))</formula>
    </cfRule>
    <cfRule type="containsText" dxfId="362" priority="312" operator="containsText" text="8">
      <formula>NOT(ISERROR(SEARCH("8",AI125)))</formula>
    </cfRule>
  </conditionalFormatting>
  <conditionalFormatting sqref="AI125:AJ125">
    <cfRule type="cellIs" dxfId="361" priority="254" operator="equal">
      <formula>9</formula>
    </cfRule>
    <cfRule type="cellIs" dxfId="360" priority="255" operator="equal">
      <formula>8</formula>
    </cfRule>
    <cfRule type="cellIs" dxfId="359" priority="256" operator="equal">
      <formula>13</formula>
    </cfRule>
    <cfRule type="containsText" dxfId="358" priority="257" operator="containsText" text="14">
      <formula>NOT(ISERROR(SEARCH("14",AI125)))</formula>
    </cfRule>
    <cfRule type="containsText" dxfId="357" priority="261" operator="containsText" text="PAID">
      <formula>NOT(ISERROR(SEARCH("PAID",AI125)))</formula>
    </cfRule>
    <cfRule type="containsText" dxfId="356" priority="259" operator="containsText" text="13">
      <formula>NOT(ISERROR(SEARCH("13",AI125)))</formula>
    </cfRule>
    <cfRule type="containsText" dxfId="355" priority="253" operator="containsText" text="6">
      <formula>NOT(ISERROR(SEARCH("6",AI125)))</formula>
    </cfRule>
    <cfRule type="containsText" dxfId="354" priority="260" operator="containsText" text="PL">
      <formula>NOT(ISERROR(SEARCH("PL",AI125)))</formula>
    </cfRule>
    <cfRule type="containsText" dxfId="353" priority="258" operator="containsText" text="8">
      <formula>NOT(ISERROR(SEARCH("8",AI125)))</formula>
    </cfRule>
  </conditionalFormatting>
  <conditionalFormatting sqref="AJ121">
    <cfRule type="cellIs" dxfId="352" priority="211" operator="equal">
      <formula>13</formula>
    </cfRule>
    <cfRule type="cellIs" dxfId="351" priority="210" operator="equal">
      <formula>8</formula>
    </cfRule>
    <cfRule type="cellIs" dxfId="350" priority="209" operator="equal">
      <formula>9</formula>
    </cfRule>
    <cfRule type="containsText" dxfId="349" priority="208" operator="containsText" text="6">
      <formula>NOT(ISERROR(SEARCH("6",AJ121)))</formula>
    </cfRule>
    <cfRule type="containsText" dxfId="348" priority="207" operator="containsText" text="PAID">
      <formula>NOT(ISERROR(SEARCH("PAID",AJ121)))</formula>
    </cfRule>
    <cfRule type="containsText" dxfId="347" priority="206" operator="containsText" text="PL">
      <formula>NOT(ISERROR(SEARCH("PL",AJ121)))</formula>
    </cfRule>
    <cfRule type="containsText" dxfId="346" priority="223" operator="containsText" text="13">
      <formula>NOT(ISERROR(SEARCH("13",AJ121)))</formula>
    </cfRule>
    <cfRule type="containsText" dxfId="345" priority="224" operator="containsText" text="PL">
      <formula>NOT(ISERROR(SEARCH("PL",AJ121)))</formula>
    </cfRule>
    <cfRule type="containsText" dxfId="344" priority="225" operator="containsText" text="PAID">
      <formula>NOT(ISERROR(SEARCH("PAID",AJ121)))</formula>
    </cfRule>
    <cfRule type="containsText" dxfId="343" priority="226" operator="containsText" text="6">
      <formula>NOT(ISERROR(SEARCH("6",AJ121)))</formula>
    </cfRule>
    <cfRule type="cellIs" dxfId="342" priority="227" operator="equal">
      <formula>9</formula>
    </cfRule>
    <cfRule type="cellIs" dxfId="341" priority="228" operator="equal">
      <formula>8</formula>
    </cfRule>
    <cfRule type="cellIs" dxfId="340" priority="229" operator="equal">
      <formula>13</formula>
    </cfRule>
    <cfRule type="containsText" dxfId="339" priority="230" operator="containsText" text="14">
      <formula>NOT(ISERROR(SEARCH("14",AJ121)))</formula>
    </cfRule>
    <cfRule type="containsText" dxfId="338" priority="231" operator="containsText" text="8">
      <formula>NOT(ISERROR(SEARCH("8",AJ121)))</formula>
    </cfRule>
    <cfRule type="containsText" dxfId="337" priority="232" operator="containsText" text="13">
      <formula>NOT(ISERROR(SEARCH("13",AJ121)))</formula>
    </cfRule>
    <cfRule type="containsText" dxfId="336" priority="233" operator="containsText" text="PL">
      <formula>NOT(ISERROR(SEARCH("PL",AJ121)))</formula>
    </cfRule>
    <cfRule type="containsText" dxfId="335" priority="234" operator="containsText" text="PAID">
      <formula>NOT(ISERROR(SEARCH("PAID",AJ121)))</formula>
    </cfRule>
    <cfRule type="containsText" dxfId="334" priority="205" operator="containsText" text="13">
      <formula>NOT(ISERROR(SEARCH("13",AJ121)))</formula>
    </cfRule>
    <cfRule type="containsText" dxfId="333" priority="204" operator="containsText" text="8">
      <formula>NOT(ISERROR(SEARCH("8",AJ121)))</formula>
    </cfRule>
    <cfRule type="containsText" dxfId="332" priority="203" operator="containsText" text="14">
      <formula>NOT(ISERROR(SEARCH("14",AJ121)))</formula>
    </cfRule>
    <cfRule type="cellIs" dxfId="331" priority="202" operator="equal">
      <formula>13</formula>
    </cfRule>
    <cfRule type="cellIs" dxfId="330" priority="201" operator="equal">
      <formula>8</formula>
    </cfRule>
    <cfRule type="cellIs" dxfId="329" priority="200" operator="equal">
      <formula>9</formula>
    </cfRule>
    <cfRule type="containsText" dxfId="328" priority="199" operator="containsText" text="6">
      <formula>NOT(ISERROR(SEARCH("6",AJ121)))</formula>
    </cfRule>
    <cfRule type="containsText" dxfId="327" priority="222" operator="containsText" text="8">
      <formula>NOT(ISERROR(SEARCH("8",AJ121)))</formula>
    </cfRule>
    <cfRule type="containsText" dxfId="326" priority="221" operator="containsText" text="14">
      <formula>NOT(ISERROR(SEARCH("14",AJ121)))</formula>
    </cfRule>
    <cfRule type="cellIs" dxfId="325" priority="220" operator="equal">
      <formula>13</formula>
    </cfRule>
    <cfRule type="cellIs" dxfId="324" priority="219" operator="equal">
      <formula>8</formula>
    </cfRule>
    <cfRule type="cellIs" dxfId="323" priority="218" operator="equal">
      <formula>9</formula>
    </cfRule>
    <cfRule type="containsText" dxfId="322" priority="217" operator="containsText" text="6">
      <formula>NOT(ISERROR(SEARCH("6",AJ121)))</formula>
    </cfRule>
    <cfRule type="containsText" dxfId="321" priority="216" operator="containsText" text="PAID">
      <formula>NOT(ISERROR(SEARCH("PAID",AJ121)))</formula>
    </cfRule>
    <cfRule type="containsText" dxfId="320" priority="215" operator="containsText" text="PL">
      <formula>NOT(ISERROR(SEARCH("PL",AJ121)))</formula>
    </cfRule>
    <cfRule type="containsText" dxfId="319" priority="214" operator="containsText" text="13">
      <formula>NOT(ISERROR(SEARCH("13",AJ121)))</formula>
    </cfRule>
    <cfRule type="containsText" dxfId="318" priority="213" operator="containsText" text="8">
      <formula>NOT(ISERROR(SEARCH("8",AJ121)))</formula>
    </cfRule>
    <cfRule type="containsText" dxfId="317" priority="212" operator="containsText" text="14">
      <formula>NOT(ISERROR(SEARCH("14",AJ121)))</formula>
    </cfRule>
  </conditionalFormatting>
  <conditionalFormatting sqref="AJ124:AJ125">
    <cfRule type="containsText" dxfId="316" priority="239" operator="containsText" text="14">
      <formula>NOT(ISERROR(SEARCH("14",AJ124)))</formula>
    </cfRule>
    <cfRule type="cellIs" dxfId="315" priority="237" operator="equal">
      <formula>8</formula>
    </cfRule>
    <cfRule type="cellIs" dxfId="314" priority="238" operator="equal">
      <formula>13</formula>
    </cfRule>
    <cfRule type="containsText" dxfId="313" priority="242" operator="containsText" text="PL">
      <formula>NOT(ISERROR(SEARCH("PL",AJ124)))</formula>
    </cfRule>
    <cfRule type="containsText" dxfId="312" priority="240" operator="containsText" text="8">
      <formula>NOT(ISERROR(SEARCH("8",AJ124)))</formula>
    </cfRule>
    <cfRule type="containsText" dxfId="311" priority="241" operator="containsText" text="13">
      <formula>NOT(ISERROR(SEARCH("13",AJ124)))</formula>
    </cfRule>
    <cfRule type="containsText" dxfId="310" priority="235" operator="containsText" text="6">
      <formula>NOT(ISERROR(SEARCH("6",AJ124)))</formula>
    </cfRule>
    <cfRule type="cellIs" dxfId="309" priority="236" operator="equal">
      <formula>9</formula>
    </cfRule>
    <cfRule type="containsText" dxfId="308" priority="243" operator="containsText" text="PAID">
      <formula>NOT(ISERROR(SEARCH("PAID",AJ124)))</formula>
    </cfRule>
  </conditionalFormatting>
  <conditionalFormatting sqref="AL121">
    <cfRule type="cellIs" dxfId="307" priority="147" operator="equal">
      <formula>8</formula>
    </cfRule>
    <cfRule type="cellIs" dxfId="306" priority="148" operator="equal">
      <formula>13</formula>
    </cfRule>
    <cfRule type="containsText" dxfId="305" priority="149" operator="containsText" text="14">
      <formula>NOT(ISERROR(SEARCH("14",AL121)))</formula>
    </cfRule>
    <cfRule type="containsText" dxfId="304" priority="168" operator="containsText" text="8">
      <formula>NOT(ISERROR(SEARCH("8",AL121)))</formula>
    </cfRule>
    <cfRule type="containsText" dxfId="303" priority="150" operator="containsText" text="8">
      <formula>NOT(ISERROR(SEARCH("8",AL121)))</formula>
    </cfRule>
    <cfRule type="containsText" dxfId="302" priority="152" operator="containsText" text="PL">
      <formula>NOT(ISERROR(SEARCH("PL",AL121)))</formula>
    </cfRule>
    <cfRule type="containsText" dxfId="301" priority="167" operator="containsText" text="14">
      <formula>NOT(ISERROR(SEARCH("14",AL121)))</formula>
    </cfRule>
    <cfRule type="cellIs" dxfId="300" priority="166" operator="equal">
      <formula>13</formula>
    </cfRule>
    <cfRule type="cellIs" dxfId="299" priority="165" operator="equal">
      <formula>8</formula>
    </cfRule>
    <cfRule type="cellIs" dxfId="298" priority="164" operator="equal">
      <formula>9</formula>
    </cfRule>
    <cfRule type="containsText" dxfId="297" priority="163" operator="containsText" text="6">
      <formula>NOT(ISERROR(SEARCH("6",AL121)))</formula>
    </cfRule>
    <cfRule type="containsText" dxfId="296" priority="162" operator="containsText" text="PAID">
      <formula>NOT(ISERROR(SEARCH("PAID",AL121)))</formula>
    </cfRule>
    <cfRule type="containsText" dxfId="295" priority="161" operator="containsText" text="PL">
      <formula>NOT(ISERROR(SEARCH("PL",AL121)))</formula>
    </cfRule>
    <cfRule type="containsText" dxfId="294" priority="160" operator="containsText" text="13">
      <formula>NOT(ISERROR(SEARCH("13",AL121)))</formula>
    </cfRule>
    <cfRule type="containsText" dxfId="293" priority="159" operator="containsText" text="8">
      <formula>NOT(ISERROR(SEARCH("8",AL121)))</formula>
    </cfRule>
    <cfRule type="containsText" dxfId="292" priority="158" operator="containsText" text="14">
      <formula>NOT(ISERROR(SEARCH("14",AL121)))</formula>
    </cfRule>
    <cfRule type="cellIs" dxfId="291" priority="157" operator="equal">
      <formula>13</formula>
    </cfRule>
    <cfRule type="cellIs" dxfId="290" priority="156" operator="equal">
      <formula>8</formula>
    </cfRule>
    <cfRule type="cellIs" dxfId="289" priority="155" operator="equal">
      <formula>9</formula>
    </cfRule>
    <cfRule type="containsText" dxfId="288" priority="151" operator="containsText" text="13">
      <formula>NOT(ISERROR(SEARCH("13",AL121)))</formula>
    </cfRule>
    <cfRule type="containsText" dxfId="287" priority="154" operator="containsText" text="6">
      <formula>NOT(ISERROR(SEARCH("6",AL121)))</formula>
    </cfRule>
    <cfRule type="containsText" dxfId="286" priority="153" operator="containsText" text="PAID">
      <formula>NOT(ISERROR(SEARCH("PAID",AL121)))</formula>
    </cfRule>
    <cfRule type="containsText" dxfId="285" priority="180" operator="containsText" text="PAID">
      <formula>NOT(ISERROR(SEARCH("PAID",AL121)))</formula>
    </cfRule>
    <cfRule type="containsText" dxfId="284" priority="179" operator="containsText" text="PL">
      <formula>NOT(ISERROR(SEARCH("PL",AL121)))</formula>
    </cfRule>
    <cfRule type="containsText" dxfId="283" priority="178" operator="containsText" text="13">
      <formula>NOT(ISERROR(SEARCH("13",AL121)))</formula>
    </cfRule>
    <cfRule type="cellIs" dxfId="282" priority="146" operator="equal">
      <formula>9</formula>
    </cfRule>
    <cfRule type="containsText" dxfId="281" priority="176" operator="containsText" text="14">
      <formula>NOT(ISERROR(SEARCH("14",AL121)))</formula>
    </cfRule>
    <cfRule type="cellIs" dxfId="280" priority="175" operator="equal">
      <formula>13</formula>
    </cfRule>
    <cfRule type="cellIs" dxfId="279" priority="174" operator="equal">
      <formula>8</formula>
    </cfRule>
    <cfRule type="cellIs" dxfId="278" priority="173" operator="equal">
      <formula>9</formula>
    </cfRule>
    <cfRule type="containsText" dxfId="277" priority="177" operator="containsText" text="8">
      <formula>NOT(ISERROR(SEARCH("8",AL121)))</formula>
    </cfRule>
    <cfRule type="containsText" dxfId="276" priority="171" operator="containsText" text="PAID">
      <formula>NOT(ISERROR(SEARCH("PAID",AL121)))</formula>
    </cfRule>
    <cfRule type="containsText" dxfId="275" priority="170" operator="containsText" text="PL">
      <formula>NOT(ISERROR(SEARCH("PL",AL121)))</formula>
    </cfRule>
    <cfRule type="containsText" dxfId="274" priority="169" operator="containsText" text="13">
      <formula>NOT(ISERROR(SEARCH("13",AL121)))</formula>
    </cfRule>
    <cfRule type="containsText" dxfId="273" priority="145" operator="containsText" text="6">
      <formula>NOT(ISERROR(SEARCH("6",AL121)))</formula>
    </cfRule>
    <cfRule type="containsText" dxfId="272" priority="172" operator="containsText" text="6">
      <formula>NOT(ISERROR(SEARCH("6",AL121)))</formula>
    </cfRule>
  </conditionalFormatting>
  <conditionalFormatting sqref="AL124">
    <cfRule type="containsText" dxfId="271" priority="195" operator="containsText" text="8">
      <formula>NOT(ISERROR(SEARCH("8",AL124)))</formula>
    </cfRule>
    <cfRule type="containsText" dxfId="270" priority="194" operator="containsText" text="14">
      <formula>NOT(ISERROR(SEARCH("14",AL124)))</formula>
    </cfRule>
    <cfRule type="cellIs" dxfId="269" priority="193" operator="equal">
      <formula>13</formula>
    </cfRule>
    <cfRule type="cellIs" dxfId="268" priority="192" operator="equal">
      <formula>8</formula>
    </cfRule>
    <cfRule type="cellIs" dxfId="267" priority="191" operator="equal">
      <formula>9</formula>
    </cfRule>
    <cfRule type="containsText" dxfId="266" priority="190" operator="containsText" text="6">
      <formula>NOT(ISERROR(SEARCH("6",AL124)))</formula>
    </cfRule>
    <cfRule type="containsText" dxfId="265" priority="189" operator="containsText" text="PAID">
      <formula>NOT(ISERROR(SEARCH("PAID",AL124)))</formula>
    </cfRule>
    <cfRule type="containsText" dxfId="264" priority="188" operator="containsText" text="PL">
      <formula>NOT(ISERROR(SEARCH("PL",AL124)))</formula>
    </cfRule>
    <cfRule type="containsText" dxfId="263" priority="187" operator="containsText" text="13">
      <formula>NOT(ISERROR(SEARCH("13",AL124)))</formula>
    </cfRule>
    <cfRule type="containsText" dxfId="262" priority="186" operator="containsText" text="8">
      <formula>NOT(ISERROR(SEARCH("8",AL124)))</formula>
    </cfRule>
    <cfRule type="containsText" dxfId="261" priority="185" operator="containsText" text="14">
      <formula>NOT(ISERROR(SEARCH("14",AL124)))</formula>
    </cfRule>
    <cfRule type="cellIs" dxfId="260" priority="184" operator="equal">
      <formula>13</formula>
    </cfRule>
    <cfRule type="cellIs" dxfId="259" priority="182" operator="equal">
      <formula>9</formula>
    </cfRule>
    <cfRule type="containsText" dxfId="258" priority="181" operator="containsText" text="6">
      <formula>NOT(ISERROR(SEARCH("6",AL124)))</formula>
    </cfRule>
    <cfRule type="cellIs" dxfId="257" priority="183" operator="equal">
      <formula>8</formula>
    </cfRule>
    <cfRule type="containsText" dxfId="256" priority="197" operator="containsText" text="PL">
      <formula>NOT(ISERROR(SEARCH("PL",AL124)))</formula>
    </cfRule>
    <cfRule type="containsText" dxfId="255" priority="198" operator="containsText" text="PAID">
      <formula>NOT(ISERROR(SEARCH("PAID",AL124)))</formula>
    </cfRule>
    <cfRule type="containsText" dxfId="254" priority="196" operator="containsText" text="13">
      <formula>NOT(ISERROR(SEARCH("13",AL124)))</formula>
    </cfRule>
  </conditionalFormatting>
  <conditionalFormatting sqref="AM125">
    <cfRule type="containsText" dxfId="253" priority="143" operator="containsText" text="PL">
      <formula>NOT(ISERROR(SEARCH("PL",AM125)))</formula>
    </cfRule>
    <cfRule type="containsText" dxfId="252" priority="144" operator="containsText" text="PAID">
      <formula>NOT(ISERROR(SEARCH("PAID",AM125)))</formula>
    </cfRule>
    <cfRule type="cellIs" dxfId="251" priority="137" operator="equal">
      <formula>9</formula>
    </cfRule>
    <cfRule type="containsText" dxfId="250" priority="142" operator="containsText" text="13">
      <formula>NOT(ISERROR(SEARCH("13",AM125)))</formula>
    </cfRule>
    <cfRule type="containsText" dxfId="249" priority="141" operator="containsText" text="8">
      <formula>NOT(ISERROR(SEARCH("8",AM125)))</formula>
    </cfRule>
    <cfRule type="containsText" dxfId="248" priority="140" operator="containsText" text="14">
      <formula>NOT(ISERROR(SEARCH("14",AM125)))</formula>
    </cfRule>
    <cfRule type="cellIs" dxfId="247" priority="139" operator="equal">
      <formula>13</formula>
    </cfRule>
    <cfRule type="cellIs" dxfId="246" priority="138" operator="equal">
      <formula>8</formula>
    </cfRule>
    <cfRule type="containsText" dxfId="245" priority="136" operator="containsText" text="6">
      <formula>NOT(ISERROR(SEARCH("6",AM125)))</formula>
    </cfRule>
  </conditionalFormatting>
  <conditionalFormatting sqref="AM120:AN120">
    <cfRule type="cellIs" dxfId="244" priority="111" operator="equal">
      <formula>8</formula>
    </cfRule>
    <cfRule type="cellIs" dxfId="243" priority="110" operator="equal">
      <formula>9</formula>
    </cfRule>
    <cfRule type="containsText" dxfId="242" priority="109" operator="containsText" text="6">
      <formula>NOT(ISERROR(SEARCH("6",AM120)))</formula>
    </cfRule>
    <cfRule type="containsText" dxfId="241" priority="117" operator="containsText" text="PAID">
      <formula>NOT(ISERROR(SEARCH("PAID",AM120)))</formula>
    </cfRule>
    <cfRule type="containsText" dxfId="240" priority="116" operator="containsText" text="PL">
      <formula>NOT(ISERROR(SEARCH("PL",AM120)))</formula>
    </cfRule>
    <cfRule type="containsText" dxfId="239" priority="115" operator="containsText" text="13">
      <formula>NOT(ISERROR(SEARCH("13",AM120)))</formula>
    </cfRule>
    <cfRule type="containsText" dxfId="238" priority="114" operator="containsText" text="8">
      <formula>NOT(ISERROR(SEARCH("8",AM120)))</formula>
    </cfRule>
    <cfRule type="containsText" dxfId="237" priority="113" operator="containsText" text="14">
      <formula>NOT(ISERROR(SEARCH("14",AM120)))</formula>
    </cfRule>
    <cfRule type="cellIs" dxfId="236" priority="112" operator="equal">
      <formula>13</formula>
    </cfRule>
  </conditionalFormatting>
  <conditionalFormatting sqref="AM125:AN125">
    <cfRule type="containsText" dxfId="235" priority="79" operator="containsText" text="13">
      <formula>NOT(ISERROR(SEARCH("13",AM125)))</formula>
    </cfRule>
    <cfRule type="containsText" dxfId="234" priority="81" operator="containsText" text="PAID">
      <formula>NOT(ISERROR(SEARCH("PAID",AM125)))</formula>
    </cfRule>
    <cfRule type="containsText" dxfId="233" priority="80" operator="containsText" text="PL">
      <formula>NOT(ISERROR(SEARCH("PL",AM125)))</formula>
    </cfRule>
    <cfRule type="containsText" dxfId="232" priority="78" operator="containsText" text="8">
      <formula>NOT(ISERROR(SEARCH("8",AM125)))</formula>
    </cfRule>
    <cfRule type="containsText" dxfId="231" priority="77" operator="containsText" text="14">
      <formula>NOT(ISERROR(SEARCH("14",AM125)))</formula>
    </cfRule>
    <cfRule type="cellIs" dxfId="230" priority="76" operator="equal">
      <formula>13</formula>
    </cfRule>
    <cfRule type="cellIs" dxfId="229" priority="75" operator="equal">
      <formula>8</formula>
    </cfRule>
    <cfRule type="cellIs" dxfId="228" priority="74" operator="equal">
      <formula>9</formula>
    </cfRule>
    <cfRule type="containsText" dxfId="227" priority="73" operator="containsText" text="6">
      <formula>NOT(ISERROR(SEARCH("6",AM125)))</formula>
    </cfRule>
  </conditionalFormatting>
  <conditionalFormatting sqref="AN125">
    <cfRule type="containsText" dxfId="226" priority="64" operator="containsText" text="6">
      <formula>NOT(ISERROR(SEARCH("6",AN125)))</formula>
    </cfRule>
    <cfRule type="cellIs" dxfId="225" priority="57" operator="equal">
      <formula>8</formula>
    </cfRule>
    <cfRule type="cellIs" dxfId="224" priority="56" operator="equal">
      <formula>9</formula>
    </cfRule>
    <cfRule type="containsText" dxfId="223" priority="55" operator="containsText" text="6">
      <formula>NOT(ISERROR(SEARCH("6",AN125)))</formula>
    </cfRule>
    <cfRule type="containsText" dxfId="222" priority="60" operator="containsText" text="8">
      <formula>NOT(ISERROR(SEARCH("8",AN125)))</formula>
    </cfRule>
    <cfRule type="cellIs" dxfId="221" priority="58" operator="equal">
      <formula>13</formula>
    </cfRule>
    <cfRule type="containsText" dxfId="220" priority="59" operator="containsText" text="14">
      <formula>NOT(ISERROR(SEARCH("14",AN125)))</formula>
    </cfRule>
    <cfRule type="containsText" dxfId="219" priority="72" operator="containsText" text="PAID">
      <formula>NOT(ISERROR(SEARCH("PAID",AN125)))</formula>
    </cfRule>
    <cfRule type="containsText" dxfId="218" priority="71" operator="containsText" text="PL">
      <formula>NOT(ISERROR(SEARCH("PL",AN125)))</formula>
    </cfRule>
    <cfRule type="containsText" dxfId="217" priority="70" operator="containsText" text="13">
      <formula>NOT(ISERROR(SEARCH("13",AN125)))</formula>
    </cfRule>
    <cfRule type="containsText" dxfId="216" priority="69" operator="containsText" text="8">
      <formula>NOT(ISERROR(SEARCH("8",AN125)))</formula>
    </cfRule>
    <cfRule type="containsText" dxfId="215" priority="68" operator="containsText" text="14">
      <formula>NOT(ISERROR(SEARCH("14",AN125)))</formula>
    </cfRule>
    <cfRule type="cellIs" dxfId="214" priority="67" operator="equal">
      <formula>13</formula>
    </cfRule>
    <cfRule type="cellIs" dxfId="213" priority="66" operator="equal">
      <formula>8</formula>
    </cfRule>
    <cfRule type="cellIs" dxfId="212" priority="65" operator="equal">
      <formula>9</formula>
    </cfRule>
    <cfRule type="containsText" dxfId="211" priority="63" operator="containsText" text="PAID">
      <formula>NOT(ISERROR(SEARCH("PAID",AN125)))</formula>
    </cfRule>
    <cfRule type="containsText" dxfId="210" priority="62" operator="containsText" text="PL">
      <formula>NOT(ISERROR(SEARCH("PL",AN125)))</formula>
    </cfRule>
    <cfRule type="containsText" dxfId="209" priority="61" operator="containsText" text="13">
      <formula>NOT(ISERROR(SEARCH("13",AN125)))</formula>
    </cfRule>
  </conditionalFormatting>
  <conditionalFormatting sqref="AP6:AP62">
    <cfRule type="containsBlanks" dxfId="208" priority="535">
      <formula>LEN(TRIM(AP6))=0</formula>
    </cfRule>
    <cfRule type="cellIs" dxfId="207" priority="538" operator="lessThan">
      <formula>10</formula>
    </cfRule>
    <cfRule type="cellIs" dxfId="206" priority="539" operator="greaterThan">
      <formula>10</formula>
    </cfRule>
  </conditionalFormatting>
  <conditionalFormatting sqref="AP117:AP128">
    <cfRule type="cellIs" dxfId="205" priority="536" operator="lessThan">
      <formula>10</formula>
    </cfRule>
    <cfRule type="cellIs" dxfId="204" priority="537" operator="greaterThan">
      <formula>10</formula>
    </cfRule>
  </conditionalFormatting>
  <conditionalFormatting sqref="AS6:AS128">
    <cfRule type="cellIs" dxfId="203" priority="528" operator="greaterThan">
      <formula>5</formula>
    </cfRule>
  </conditionalFormatting>
  <conditionalFormatting sqref="AT6:AT26">
    <cfRule type="top10" dxfId="202" priority="659" rank="5"/>
  </conditionalFormatting>
  <conditionalFormatting sqref="AU6:AU26">
    <cfRule type="top10" dxfId="201" priority="661" rank="5"/>
  </conditionalFormatting>
  <conditionalFormatting sqref="AV6:AV26">
    <cfRule type="top10" dxfId="200" priority="663" rank="1"/>
  </conditionalFormatting>
  <conditionalFormatting sqref="AW27 AW6:AZ26 AX27:AZ45">
    <cfRule type="top10" dxfId="199" priority="521" bottom="1" rank="5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A390-7D3A-4154-94CE-335498F3555A}">
  <dimension ref="A1:CN140"/>
  <sheetViews>
    <sheetView tabSelected="1" zoomScale="70" zoomScaleNormal="70" workbookViewId="0">
      <pane xSplit="3" ySplit="5" topLeftCell="K6" activePane="bottomRight" state="frozen"/>
      <selection pane="topRight" activeCell="J20" sqref="J20"/>
      <selection pane="bottomLeft" activeCell="J20" sqref="J20"/>
      <selection pane="bottomRight" activeCell="S12" sqref="S12"/>
    </sheetView>
  </sheetViews>
  <sheetFormatPr defaultColWidth="8.5546875" defaultRowHeight="16.2" outlineLevelRow="1" outlineLevelCol="1" x14ac:dyDescent="0.25"/>
  <cols>
    <col min="1" max="1" width="8.5546875" style="8"/>
    <col min="2" max="2" width="28.44140625" style="8" customWidth="1"/>
    <col min="3" max="3" width="16.5546875" style="8" customWidth="1"/>
    <col min="4" max="8" width="9.5546875" style="8" hidden="1" customWidth="1" outlineLevel="1"/>
    <col min="9" max="9" width="81.44140625" style="8" hidden="1" customWidth="1" outlineLevel="1"/>
    <col min="10" max="10" width="27.44140625" style="8" hidden="1" customWidth="1" outlineLevel="1"/>
    <col min="11" max="11" width="9.5546875" style="8" customWidth="1" collapsed="1"/>
    <col min="12" max="40" width="9.5546875" style="8" customWidth="1"/>
    <col min="41" max="41" width="9.5546875" style="8" customWidth="1" outlineLevel="1"/>
    <col min="42" max="44" width="8.5546875" style="8"/>
    <col min="45" max="45" width="13.5546875" style="8" customWidth="1"/>
    <col min="46" max="52" width="8.5546875" style="8" customWidth="1"/>
    <col min="53" max="53" width="8.5546875" style="8" hidden="1" customWidth="1" outlineLevel="1" collapsed="1"/>
    <col min="54" max="88" width="8.5546875" style="8" hidden="1" customWidth="1" outlineLevel="1"/>
    <col min="89" max="89" width="8.5546875" style="8" customWidth="1" collapsed="1"/>
    <col min="91" max="91" width="8.5546875" style="8"/>
    <col min="92" max="92" width="8.5546875" style="71"/>
    <col min="93" max="16384" width="8.5546875" style="8"/>
  </cols>
  <sheetData>
    <row r="1" spans="1:90" ht="82.5" customHeight="1" x14ac:dyDescent="0.25">
      <c r="B1" s="50">
        <v>2025</v>
      </c>
      <c r="C1" s="65" t="s">
        <v>0</v>
      </c>
      <c r="K1" s="207"/>
      <c r="L1" s="207"/>
      <c r="M1" s="207"/>
      <c r="N1" s="207"/>
      <c r="R1" s="239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08"/>
      <c r="AG1" s="343" t="s">
        <v>259</v>
      </c>
      <c r="AH1" s="343"/>
      <c r="AI1" s="343"/>
      <c r="AJ1" s="343"/>
      <c r="AK1" s="343"/>
      <c r="AL1" s="343"/>
      <c r="AM1" s="343"/>
      <c r="AN1" s="343"/>
      <c r="AO1" s="343"/>
    </row>
    <row r="2" spans="1:90" ht="27" thickBot="1" x14ac:dyDescent="0.3">
      <c r="B2" s="51">
        <v>5</v>
      </c>
      <c r="C2" s="64" t="s">
        <v>1</v>
      </c>
      <c r="D2" s="45">
        <f>IFERROR(WEEKNUM(D5)-1,"")</f>
        <v>16</v>
      </c>
      <c r="E2" s="45">
        <f t="shared" ref="E2:H2" si="0">IFERROR(WEEKNUM(E5)-1,"")</f>
        <v>17</v>
      </c>
      <c r="F2" s="45">
        <f t="shared" si="0"/>
        <v>17</v>
      </c>
      <c r="G2" s="45">
        <f t="shared" si="0"/>
        <v>17</v>
      </c>
      <c r="H2" s="45">
        <f t="shared" si="0"/>
        <v>17</v>
      </c>
      <c r="I2" s="45"/>
      <c r="J2" s="45"/>
      <c r="K2" s="63">
        <f>IFERROR(WEEKNUM(K5),"")</f>
        <v>18</v>
      </c>
      <c r="L2" s="63">
        <f t="shared" ref="L2:AO2" si="1">IFERROR(WEEKNUM(L5),"")</f>
        <v>18</v>
      </c>
      <c r="M2" s="63">
        <f t="shared" si="1"/>
        <v>18</v>
      </c>
      <c r="N2" s="63">
        <f t="shared" si="1"/>
        <v>19</v>
      </c>
      <c r="O2" s="63">
        <f t="shared" si="1"/>
        <v>19</v>
      </c>
      <c r="P2" s="63">
        <f t="shared" si="1"/>
        <v>19</v>
      </c>
      <c r="Q2" s="63">
        <f t="shared" si="1"/>
        <v>19</v>
      </c>
      <c r="R2" s="63">
        <f t="shared" si="1"/>
        <v>19</v>
      </c>
      <c r="S2" s="63">
        <f t="shared" si="1"/>
        <v>19</v>
      </c>
      <c r="T2" s="63">
        <f t="shared" si="1"/>
        <v>19</v>
      </c>
      <c r="U2" s="63">
        <f t="shared" si="1"/>
        <v>20</v>
      </c>
      <c r="V2" s="63">
        <f t="shared" si="1"/>
        <v>20</v>
      </c>
      <c r="W2" s="63">
        <f t="shared" si="1"/>
        <v>20</v>
      </c>
      <c r="X2" s="63">
        <f t="shared" si="1"/>
        <v>20</v>
      </c>
      <c r="Y2" s="63">
        <f t="shared" si="1"/>
        <v>20</v>
      </c>
      <c r="Z2" s="63">
        <f t="shared" si="1"/>
        <v>20</v>
      </c>
      <c r="AA2" s="63">
        <f t="shared" si="1"/>
        <v>20</v>
      </c>
      <c r="AB2" s="63">
        <f t="shared" si="1"/>
        <v>21</v>
      </c>
      <c r="AC2" s="63">
        <f t="shared" si="1"/>
        <v>21</v>
      </c>
      <c r="AD2" s="63">
        <f t="shared" si="1"/>
        <v>21</v>
      </c>
      <c r="AE2" s="63">
        <f t="shared" si="1"/>
        <v>21</v>
      </c>
      <c r="AF2" s="63">
        <f t="shared" si="1"/>
        <v>21</v>
      </c>
      <c r="AG2" s="63">
        <f t="shared" si="1"/>
        <v>21</v>
      </c>
      <c r="AH2" s="63">
        <f t="shared" si="1"/>
        <v>21</v>
      </c>
      <c r="AI2" s="63">
        <f t="shared" si="1"/>
        <v>22</v>
      </c>
      <c r="AJ2" s="63">
        <f t="shared" si="1"/>
        <v>22</v>
      </c>
      <c r="AK2" s="63">
        <f t="shared" si="1"/>
        <v>22</v>
      </c>
      <c r="AL2" s="63">
        <f t="shared" si="1"/>
        <v>22</v>
      </c>
      <c r="AM2" s="63">
        <f t="shared" si="1"/>
        <v>22</v>
      </c>
      <c r="AN2" s="63">
        <f t="shared" si="1"/>
        <v>22</v>
      </c>
      <c r="AO2" s="63">
        <f t="shared" si="1"/>
        <v>22</v>
      </c>
    </row>
    <row r="3" spans="1:90" ht="4.5" hidden="1" customHeight="1" thickBot="1" x14ac:dyDescent="0.3">
      <c r="B3" s="49">
        <f>DATE($B$1,$B$2,1)</f>
        <v>45778</v>
      </c>
      <c r="D3" s="332" t="s">
        <v>2</v>
      </c>
      <c r="E3" s="333"/>
      <c r="F3" s="333"/>
      <c r="G3" s="333"/>
      <c r="H3" s="334"/>
      <c r="I3" s="100"/>
      <c r="J3" s="100"/>
      <c r="K3" s="335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7"/>
      <c r="AP3" s="48"/>
    </row>
    <row r="4" spans="1:90" ht="20.85" customHeight="1" thickBot="1" x14ac:dyDescent="0.3">
      <c r="B4" s="62">
        <f>EOMONTH($B$3,0)</f>
        <v>45808</v>
      </c>
      <c r="D4" s="31" t="str">
        <f t="shared" ref="D4:AO4" si="2">TEXT(WEEKDAY(D5,1),"ddd")</f>
        <v>Sat</v>
      </c>
      <c r="E4" s="32" t="str">
        <f t="shared" si="2"/>
        <v>Sun</v>
      </c>
      <c r="F4" s="32" t="str">
        <f t="shared" si="2"/>
        <v>Mon</v>
      </c>
      <c r="G4" s="32" t="str">
        <f t="shared" si="2"/>
        <v>Tue</v>
      </c>
      <c r="H4" s="33" t="str">
        <f t="shared" si="2"/>
        <v>Wed</v>
      </c>
      <c r="I4" s="32"/>
      <c r="J4" s="32"/>
      <c r="K4" s="23" t="str">
        <f t="shared" si="2"/>
        <v>Thu</v>
      </c>
      <c r="L4" s="24" t="str">
        <f t="shared" si="2"/>
        <v>Fri</v>
      </c>
      <c r="M4" s="108" t="str">
        <f t="shared" si="2"/>
        <v>Sat</v>
      </c>
      <c r="N4" s="108" t="str">
        <f t="shared" si="2"/>
        <v>Sun</v>
      </c>
      <c r="O4" s="108" t="str">
        <f t="shared" si="2"/>
        <v>Mon</v>
      </c>
      <c r="P4" s="108" t="str">
        <f t="shared" si="2"/>
        <v>Tue</v>
      </c>
      <c r="Q4" s="24" t="str">
        <f t="shared" si="2"/>
        <v>Wed</v>
      </c>
      <c r="R4" s="24" t="str">
        <f t="shared" si="2"/>
        <v>Thu</v>
      </c>
      <c r="S4" s="24" t="str">
        <f t="shared" si="2"/>
        <v>Fri</v>
      </c>
      <c r="T4" s="24" t="str">
        <f t="shared" si="2"/>
        <v>Sat</v>
      </c>
      <c r="U4" s="24" t="str">
        <f t="shared" si="2"/>
        <v>Sun</v>
      </c>
      <c r="V4" s="24" t="str">
        <f t="shared" si="2"/>
        <v>Mon</v>
      </c>
      <c r="W4" s="24" t="str">
        <f t="shared" si="2"/>
        <v>Tue</v>
      </c>
      <c r="X4" s="24" t="str">
        <f t="shared" si="2"/>
        <v>Wed</v>
      </c>
      <c r="Y4" s="24" t="str">
        <f t="shared" si="2"/>
        <v>Thu</v>
      </c>
      <c r="Z4" s="24" t="str">
        <f t="shared" si="2"/>
        <v>Fri</v>
      </c>
      <c r="AA4" s="24" t="str">
        <f t="shared" si="2"/>
        <v>Sat</v>
      </c>
      <c r="AB4" s="24" t="str">
        <f t="shared" si="2"/>
        <v>Sun</v>
      </c>
      <c r="AC4" s="24" t="str">
        <f t="shared" si="2"/>
        <v>Mon</v>
      </c>
      <c r="AD4" s="24" t="str">
        <f t="shared" si="2"/>
        <v>Tue</v>
      </c>
      <c r="AE4" s="24" t="str">
        <f t="shared" si="2"/>
        <v>Wed</v>
      </c>
      <c r="AF4" s="24" t="str">
        <f t="shared" si="2"/>
        <v>Thu</v>
      </c>
      <c r="AG4" s="24" t="str">
        <f t="shared" si="2"/>
        <v>Fri</v>
      </c>
      <c r="AH4" s="24" t="str">
        <f t="shared" si="2"/>
        <v>Sat</v>
      </c>
      <c r="AI4" s="24" t="str">
        <f t="shared" si="2"/>
        <v>Sun</v>
      </c>
      <c r="AJ4" s="24" t="str">
        <f t="shared" si="2"/>
        <v>Mon</v>
      </c>
      <c r="AK4" s="24" t="str">
        <f t="shared" si="2"/>
        <v>Tue</v>
      </c>
      <c r="AL4" s="24" t="str">
        <f t="shared" si="2"/>
        <v>Wed</v>
      </c>
      <c r="AM4" s="24" t="str">
        <f t="shared" si="2"/>
        <v>Thu</v>
      </c>
      <c r="AN4" s="24" t="str">
        <f t="shared" si="2"/>
        <v>Fri</v>
      </c>
      <c r="AO4" s="25" t="str">
        <f t="shared" si="2"/>
        <v>Sat</v>
      </c>
      <c r="AP4" s="348" t="s">
        <v>208</v>
      </c>
      <c r="AQ4" s="340" t="s">
        <v>207</v>
      </c>
      <c r="AR4" s="330" t="s">
        <v>5</v>
      </c>
    </row>
    <row r="5" spans="1:90" ht="31.5" customHeight="1" thickBot="1" x14ac:dyDescent="0.3">
      <c r="A5" s="60" t="s">
        <v>169</v>
      </c>
      <c r="B5" s="60" t="s">
        <v>463</v>
      </c>
      <c r="C5" s="118">
        <f>SUBTOTAL(103,C6:C26)</f>
        <v>20</v>
      </c>
      <c r="D5" s="47">
        <f t="shared" ref="D5:G5" si="3">_xlfn.IFS(E5=$B$4,"",E5="","",E5&lt;&gt;$B$4,E5-1)</f>
        <v>45773</v>
      </c>
      <c r="E5" s="47">
        <f t="shared" si="3"/>
        <v>45774</v>
      </c>
      <c r="F5" s="47">
        <f t="shared" si="3"/>
        <v>45775</v>
      </c>
      <c r="G5" s="47">
        <f t="shared" si="3"/>
        <v>45776</v>
      </c>
      <c r="H5" s="47">
        <f>_xlfn.IFS(K5=$B$4,"",K5="","",K5&lt;&gt;$B$4,K5-1)</f>
        <v>45777</v>
      </c>
      <c r="I5" s="102" t="s">
        <v>171</v>
      </c>
      <c r="J5" s="103" t="s">
        <v>172</v>
      </c>
      <c r="K5" s="22">
        <f>B3</f>
        <v>45778</v>
      </c>
      <c r="L5" s="22">
        <f>_xlfn.IFS(K5=$B$4,"",K5="","",K5&lt;&gt;$B$4,K5+1)</f>
        <v>45779</v>
      </c>
      <c r="M5" s="109">
        <f t="shared" ref="M5:AO5" si="4">_xlfn.IFS(L5=$B$4,"",L5="","",L5&lt;&gt;$B$4,L5+1)</f>
        <v>45780</v>
      </c>
      <c r="N5" s="109">
        <f t="shared" si="4"/>
        <v>45781</v>
      </c>
      <c r="O5" s="109">
        <f t="shared" si="4"/>
        <v>45782</v>
      </c>
      <c r="P5" s="109">
        <f t="shared" si="4"/>
        <v>45783</v>
      </c>
      <c r="Q5" s="22">
        <f t="shared" si="4"/>
        <v>45784</v>
      </c>
      <c r="R5" s="22">
        <f t="shared" si="4"/>
        <v>45785</v>
      </c>
      <c r="S5" s="22">
        <f t="shared" si="4"/>
        <v>45786</v>
      </c>
      <c r="T5" s="22">
        <f t="shared" si="4"/>
        <v>45787</v>
      </c>
      <c r="U5" s="22">
        <f t="shared" si="4"/>
        <v>45788</v>
      </c>
      <c r="V5" s="22">
        <f t="shared" si="4"/>
        <v>45789</v>
      </c>
      <c r="W5" s="22">
        <f t="shared" si="4"/>
        <v>45790</v>
      </c>
      <c r="X5" s="22">
        <f t="shared" si="4"/>
        <v>45791</v>
      </c>
      <c r="Y5" s="22">
        <f t="shared" si="4"/>
        <v>45792</v>
      </c>
      <c r="Z5" s="22">
        <f t="shared" si="4"/>
        <v>45793</v>
      </c>
      <c r="AA5" s="22">
        <f t="shared" si="4"/>
        <v>45794</v>
      </c>
      <c r="AB5" s="22">
        <f t="shared" si="4"/>
        <v>45795</v>
      </c>
      <c r="AC5" s="22">
        <f t="shared" si="4"/>
        <v>45796</v>
      </c>
      <c r="AD5" s="22">
        <f t="shared" si="4"/>
        <v>45797</v>
      </c>
      <c r="AE5" s="22">
        <f t="shared" si="4"/>
        <v>45798</v>
      </c>
      <c r="AF5" s="22">
        <f t="shared" si="4"/>
        <v>45799</v>
      </c>
      <c r="AG5" s="22">
        <f t="shared" si="4"/>
        <v>45800</v>
      </c>
      <c r="AH5" s="22">
        <f t="shared" si="4"/>
        <v>45801</v>
      </c>
      <c r="AI5" s="22">
        <f t="shared" si="4"/>
        <v>45802</v>
      </c>
      <c r="AJ5" s="22">
        <f t="shared" si="4"/>
        <v>45803</v>
      </c>
      <c r="AK5" s="22">
        <f t="shared" si="4"/>
        <v>45804</v>
      </c>
      <c r="AL5" s="22">
        <f t="shared" si="4"/>
        <v>45805</v>
      </c>
      <c r="AM5" s="22">
        <f t="shared" si="4"/>
        <v>45806</v>
      </c>
      <c r="AN5" s="22">
        <f t="shared" si="4"/>
        <v>45807</v>
      </c>
      <c r="AO5" s="22">
        <f t="shared" si="4"/>
        <v>45808</v>
      </c>
      <c r="AP5" s="349"/>
      <c r="AQ5" s="350"/>
      <c r="AR5" s="331"/>
      <c r="AS5" s="66" t="s">
        <v>80</v>
      </c>
      <c r="AT5" s="66">
        <v>8</v>
      </c>
      <c r="AU5" s="66">
        <v>13</v>
      </c>
      <c r="AV5" s="66" t="s">
        <v>209</v>
      </c>
      <c r="AW5" s="66" t="s">
        <v>210</v>
      </c>
      <c r="AX5" s="66">
        <v>6</v>
      </c>
      <c r="AY5" s="66">
        <v>14</v>
      </c>
      <c r="AZ5" s="66" t="s">
        <v>317</v>
      </c>
      <c r="BF5" s="8">
        <v>1</v>
      </c>
      <c r="BG5" s="8">
        <v>2</v>
      </c>
      <c r="BH5" s="8">
        <v>3</v>
      </c>
      <c r="BI5" s="8">
        <v>4</v>
      </c>
      <c r="BJ5" s="8">
        <v>5</v>
      </c>
      <c r="BK5" s="8">
        <v>6</v>
      </c>
      <c r="BL5" s="8">
        <v>7</v>
      </c>
      <c r="BM5" s="8">
        <v>8</v>
      </c>
      <c r="BN5" s="8">
        <v>9</v>
      </c>
      <c r="BO5" s="8">
        <v>10</v>
      </c>
      <c r="BP5" s="8">
        <v>11</v>
      </c>
      <c r="BQ5" s="8">
        <v>12</v>
      </c>
      <c r="BR5" s="8">
        <v>13</v>
      </c>
      <c r="BS5" s="8">
        <v>14</v>
      </c>
      <c r="BT5" s="8">
        <v>15</v>
      </c>
      <c r="BU5" s="8">
        <v>16</v>
      </c>
      <c r="BV5" s="8">
        <v>17</v>
      </c>
      <c r="BW5" s="8">
        <v>18</v>
      </c>
      <c r="BX5" s="8">
        <v>19</v>
      </c>
      <c r="BY5" s="8">
        <v>20</v>
      </c>
      <c r="BZ5" s="8">
        <v>21</v>
      </c>
      <c r="CA5" s="8">
        <v>22</v>
      </c>
      <c r="CB5" s="8">
        <v>23</v>
      </c>
      <c r="CC5" s="8">
        <v>24</v>
      </c>
      <c r="CD5" s="8">
        <v>25</v>
      </c>
      <c r="CE5" s="8">
        <v>26</v>
      </c>
      <c r="CF5" s="8">
        <v>27</v>
      </c>
      <c r="CG5" s="8">
        <v>28</v>
      </c>
      <c r="CH5" s="8">
        <v>29</v>
      </c>
      <c r="CI5" s="8">
        <v>30</v>
      </c>
      <c r="CJ5" s="8">
        <v>31</v>
      </c>
      <c r="CK5" s="8" t="s">
        <v>599</v>
      </c>
      <c r="CL5" s="8" t="s">
        <v>598</v>
      </c>
    </row>
    <row r="6" spans="1:90" ht="19.5" customHeight="1" x14ac:dyDescent="0.25">
      <c r="B6" s="1" t="s">
        <v>40</v>
      </c>
      <c r="C6" s="2" t="s">
        <v>41</v>
      </c>
      <c r="D6" s="35">
        <v>13</v>
      </c>
      <c r="E6" s="35">
        <v>13</v>
      </c>
      <c r="F6" s="35" t="s">
        <v>284</v>
      </c>
      <c r="G6" s="35">
        <v>13</v>
      </c>
      <c r="H6" s="117">
        <v>13</v>
      </c>
      <c r="I6" s="53"/>
      <c r="J6" s="2">
        <v>1</v>
      </c>
      <c r="K6" s="203" t="s">
        <v>13</v>
      </c>
      <c r="L6" s="35" t="s">
        <v>260</v>
      </c>
      <c r="M6" s="35" t="s">
        <v>260</v>
      </c>
      <c r="N6" s="68" t="s">
        <v>9</v>
      </c>
      <c r="O6" s="35" t="s">
        <v>307</v>
      </c>
      <c r="P6" s="35" t="s">
        <v>306</v>
      </c>
      <c r="Q6" s="35" t="s">
        <v>303</v>
      </c>
      <c r="R6" s="35" t="s">
        <v>260</v>
      </c>
      <c r="S6" s="35" t="s">
        <v>26</v>
      </c>
      <c r="T6" s="35" t="s">
        <v>299</v>
      </c>
      <c r="U6" s="35" t="s">
        <v>302</v>
      </c>
      <c r="V6" s="35" t="s">
        <v>5</v>
      </c>
      <c r="W6" s="35" t="s">
        <v>284</v>
      </c>
      <c r="X6" s="35" t="s">
        <v>261</v>
      </c>
      <c r="Y6" s="35" t="s">
        <v>305</v>
      </c>
      <c r="Z6" s="35" t="s">
        <v>304</v>
      </c>
      <c r="AA6" s="35" t="s">
        <v>443</v>
      </c>
      <c r="AB6" s="35" t="s">
        <v>191</v>
      </c>
      <c r="AC6" s="35" t="s">
        <v>261</v>
      </c>
      <c r="AD6" s="35" t="s">
        <v>262</v>
      </c>
      <c r="AE6" s="35" t="s">
        <v>261</v>
      </c>
      <c r="AF6" s="35">
        <v>8</v>
      </c>
      <c r="AG6" s="35" t="s">
        <v>12</v>
      </c>
      <c r="AH6" s="35" t="s">
        <v>305</v>
      </c>
      <c r="AI6" s="35" t="s">
        <v>443</v>
      </c>
      <c r="AJ6" s="35" t="s">
        <v>284</v>
      </c>
      <c r="AK6" s="35" t="s">
        <v>284</v>
      </c>
      <c r="AL6" s="35">
        <v>8</v>
      </c>
      <c r="AM6" s="35" t="s">
        <v>192</v>
      </c>
      <c r="AN6" s="35" t="s">
        <v>303</v>
      </c>
      <c r="AO6" s="35" t="s">
        <v>284</v>
      </c>
      <c r="AP6" s="9">
        <f>COUNTIF(K6:AO6,"OFF")</f>
        <v>10</v>
      </c>
      <c r="AQ6" s="10">
        <f>COUNTIF(K6:AO6,"PAID")</f>
        <v>1</v>
      </c>
      <c r="AR6" s="11">
        <f t="shared" ref="AR6:AR47" si="5">COUNTIF(K6:AO6,"PL")</f>
        <v>1</v>
      </c>
      <c r="AS6" s="8" cm="1">
        <f t="array" ref="AS6">MAX(FREQUENCY(COLUMN(BA6:CJ6),(BA6:CJ6&lt;&gt;1)*COLUMN(BA6:CJ6))-1)</f>
        <v>4</v>
      </c>
      <c r="AT6" s="8">
        <f>COUNTIF(K6:AO6,"8"&amp;"*")+COUNTIF(K6:AO6,"8")</f>
        <v>5</v>
      </c>
      <c r="AU6" s="8">
        <f>COUNTIF(K6:AO6,"13"&amp;"*")+COUNTIF(K6:AO6,"13")</f>
        <v>12</v>
      </c>
      <c r="AV6" s="8">
        <f>COUNTIF(K6:AO6,"13α")+COUNTIF(K6:AO6,"13β")+COUNTIF(K6:AO6,"13γ")+COUNTIF(K6:AO6,"13Δ")+COUNTIF(K6:AO6,"13♤")+COUNTIF(K6:AO6,"13♡")+COUNTIF(K6:AO6,"13♢")+COUNTIF(K6:AO6,"13♧")+COUNTIF(K6:AO6,"13★")+COUNTIF(K6:AO6,"13☆")</f>
        <v>8</v>
      </c>
      <c r="AW6" s="8">
        <f>COUNTIF(K6:AO6,"13A")+COUNTIF(K6:AO6,"13B")</f>
        <v>2</v>
      </c>
      <c r="AX6" s="8">
        <f>COUNTIF(K6:AO6,"6"&amp;"*")+COUNTIF(K6:AO6,"6")</f>
        <v>0</v>
      </c>
      <c r="AY6" s="8">
        <f>COUNTIF(K6:AO6,"14"&amp;"*")+COUNTIF(K6:AO6,"14")</f>
        <v>2</v>
      </c>
      <c r="AZ6" s="8">
        <f>SUM(AX6:AY6)</f>
        <v>2</v>
      </c>
      <c r="BA6" s="8">
        <f t="shared" ref="BA6:BE26" si="6">IF(COUNTIF(D6,"Off")+COUNTIF(D6,"Paid")+COUNTIF(D6,"Pl")+COUNTIF(D6,"PAID")+COUNTIF(D6,"PL")+COUNTIF(D6,"OFF")+COUNTIF(D6,""),0,1)</f>
        <v>1</v>
      </c>
      <c r="BB6" s="8">
        <f t="shared" si="6"/>
        <v>1</v>
      </c>
      <c r="BC6" s="8">
        <f t="shared" si="6"/>
        <v>0</v>
      </c>
      <c r="BD6" s="8">
        <f t="shared" si="6"/>
        <v>1</v>
      </c>
      <c r="BE6" s="8">
        <f t="shared" si="6"/>
        <v>1</v>
      </c>
      <c r="BF6" s="8">
        <f t="shared" ref="BF6:BU21" si="7">IF(COUNTIF(K6,"Off")+COUNTIF(K6,"Paid")+COUNTIF(K6,"Pl")+COUNTIF(K6,"PAID")+COUNTIF(K6,"PL")+COUNTIF(K6,"OFF")+COUNTIF(K6,""),0,1)</f>
        <v>1</v>
      </c>
      <c r="BG6" s="8">
        <f t="shared" si="7"/>
        <v>0</v>
      </c>
      <c r="BH6" s="8">
        <f t="shared" si="7"/>
        <v>0</v>
      </c>
      <c r="BI6" s="8">
        <f t="shared" si="7"/>
        <v>1</v>
      </c>
      <c r="BJ6" s="8">
        <f t="shared" si="7"/>
        <v>1</v>
      </c>
      <c r="BK6" s="8">
        <f t="shared" si="7"/>
        <v>1</v>
      </c>
      <c r="BL6" s="8">
        <f t="shared" si="7"/>
        <v>1</v>
      </c>
      <c r="BM6" s="8">
        <f t="shared" si="7"/>
        <v>0</v>
      </c>
      <c r="BN6" s="8">
        <f t="shared" si="7"/>
        <v>1</v>
      </c>
      <c r="BO6" s="8">
        <f t="shared" si="7"/>
        <v>1</v>
      </c>
      <c r="BP6" s="8">
        <f t="shared" si="7"/>
        <v>1</v>
      </c>
      <c r="BQ6" s="8">
        <f t="shared" si="7"/>
        <v>0</v>
      </c>
      <c r="BR6" s="8">
        <f t="shared" si="7"/>
        <v>0</v>
      </c>
      <c r="BS6" s="8">
        <f t="shared" si="7"/>
        <v>0</v>
      </c>
      <c r="BT6" s="8">
        <f t="shared" si="7"/>
        <v>1</v>
      </c>
      <c r="BU6" s="8">
        <f t="shared" si="7"/>
        <v>1</v>
      </c>
      <c r="BV6" s="8">
        <f t="shared" ref="BV6:CJ20" si="8">IF(COUNTIF(AA6,"Off")+COUNTIF(AA6,"Paid")+COUNTIF(AA6,"Pl")+COUNTIF(AA6,"PAID")+COUNTIF(AA6,"PL")+COUNTIF(AA6,"OFF")+COUNTIF(AA6,""),0,1)</f>
        <v>1</v>
      </c>
      <c r="BW6" s="8">
        <f t="shared" si="8"/>
        <v>1</v>
      </c>
      <c r="BX6" s="8">
        <f t="shared" si="8"/>
        <v>0</v>
      </c>
      <c r="BY6" s="8">
        <f t="shared" si="8"/>
        <v>0</v>
      </c>
      <c r="BZ6" s="8">
        <f t="shared" si="8"/>
        <v>0</v>
      </c>
      <c r="CA6" s="8">
        <f t="shared" si="8"/>
        <v>1</v>
      </c>
      <c r="CB6" s="8">
        <f t="shared" si="8"/>
        <v>1</v>
      </c>
      <c r="CC6" s="8">
        <f t="shared" si="8"/>
        <v>1</v>
      </c>
      <c r="CD6" s="8">
        <f t="shared" si="8"/>
        <v>1</v>
      </c>
      <c r="CE6" s="8">
        <f t="shared" si="8"/>
        <v>0</v>
      </c>
      <c r="CF6" s="8">
        <f t="shared" si="8"/>
        <v>0</v>
      </c>
      <c r="CG6" s="8">
        <f t="shared" si="8"/>
        <v>1</v>
      </c>
      <c r="CH6" s="8">
        <f t="shared" si="8"/>
        <v>1</v>
      </c>
      <c r="CI6" s="8">
        <f t="shared" si="8"/>
        <v>1</v>
      </c>
      <c r="CJ6" s="8">
        <f t="shared" si="8"/>
        <v>0</v>
      </c>
      <c r="CK6" s="8">
        <f>COUNTIF(V6:AO6,"8α")+COUNTIF(V6:AO6,"8β")</f>
        <v>0</v>
      </c>
      <c r="CL6" s="319">
        <f>COUNTIF(V6:AO6,"13α")+COUNTIF(V6:AO6,"13β")</f>
        <v>2</v>
      </c>
    </row>
    <row r="7" spans="1:90" ht="19.5" customHeight="1" x14ac:dyDescent="0.25">
      <c r="B7" s="1" t="s">
        <v>42</v>
      </c>
      <c r="C7" s="2" t="s">
        <v>43</v>
      </c>
      <c r="D7" s="35">
        <v>13</v>
      </c>
      <c r="E7" s="35">
        <v>13</v>
      </c>
      <c r="F7" s="35">
        <v>13</v>
      </c>
      <c r="G7" s="35" t="s">
        <v>284</v>
      </c>
      <c r="H7" s="36">
        <v>14</v>
      </c>
      <c r="I7" s="153" t="s">
        <v>467</v>
      </c>
      <c r="J7" s="2"/>
      <c r="K7" s="34" t="s">
        <v>445</v>
      </c>
      <c r="L7" s="35" t="s">
        <v>445</v>
      </c>
      <c r="M7" s="35" t="s">
        <v>261</v>
      </c>
      <c r="N7" s="35" t="s">
        <v>261</v>
      </c>
      <c r="O7" s="35" t="s">
        <v>303</v>
      </c>
      <c r="P7" s="35" t="s">
        <v>329</v>
      </c>
      <c r="Q7" s="35" t="s">
        <v>305</v>
      </c>
      <c r="R7" s="35" t="s">
        <v>304</v>
      </c>
      <c r="S7" s="35" t="s">
        <v>260</v>
      </c>
      <c r="T7" s="35" t="s">
        <v>8</v>
      </c>
      <c r="U7" s="35" t="s">
        <v>306</v>
      </c>
      <c r="V7" s="35" t="s">
        <v>588</v>
      </c>
      <c r="W7" s="269" t="s">
        <v>507</v>
      </c>
      <c r="X7" s="35" t="s">
        <v>261</v>
      </c>
      <c r="Y7" s="35" t="s">
        <v>261</v>
      </c>
      <c r="Z7" s="152" t="s">
        <v>300</v>
      </c>
      <c r="AA7" s="152" t="s">
        <v>299</v>
      </c>
      <c r="AB7" s="152" t="s">
        <v>301</v>
      </c>
      <c r="AC7" s="152" t="s">
        <v>327</v>
      </c>
      <c r="AD7" s="152" t="s">
        <v>302</v>
      </c>
      <c r="AE7" s="35" t="s">
        <v>261</v>
      </c>
      <c r="AF7" s="152" t="s">
        <v>12</v>
      </c>
      <c r="AG7" s="152" t="s">
        <v>304</v>
      </c>
      <c r="AH7" s="35" t="s">
        <v>261</v>
      </c>
      <c r="AI7" s="35" t="s">
        <v>261</v>
      </c>
      <c r="AJ7" s="35" t="s">
        <v>261</v>
      </c>
      <c r="AK7" s="35" t="s">
        <v>261</v>
      </c>
      <c r="AL7" s="35" t="s">
        <v>5</v>
      </c>
      <c r="AM7" s="35" t="s">
        <v>5</v>
      </c>
      <c r="AN7" s="184" t="s">
        <v>5</v>
      </c>
      <c r="AO7" s="184" t="s">
        <v>5</v>
      </c>
      <c r="AP7" s="9">
        <f t="shared" ref="AP7:AP47" si="9">COUNTIF(K7:AO7,"OFF")</f>
        <v>10</v>
      </c>
      <c r="AQ7" s="10">
        <f t="shared" ref="AQ7:AQ47" si="10">COUNTIF(K7:AO7,"PAID")</f>
        <v>0</v>
      </c>
      <c r="AR7" s="11">
        <f t="shared" si="5"/>
        <v>4</v>
      </c>
      <c r="AS7" s="8">
        <f t="shared" ref="AS7:AS26" si="11">MAX(FREQUENCY(COLUMN(BA7:CJ7),(BA7:CJ7&lt;&gt;1)*COLUMN(BA7:CJ7))-1)</f>
        <v>5</v>
      </c>
      <c r="AT7" s="8">
        <f t="shared" ref="AT7:AT25" si="12">COUNTIF(K7:AO7,"8"&amp;"*")+COUNTIF(K7:AO7,"8")</f>
        <v>3</v>
      </c>
      <c r="AU7" s="8">
        <f t="shared" ref="AU7:AU26" si="13">COUNTIF(K7:AO7,"13"&amp;"*")+COUNTIF(K7:AO7,"13")</f>
        <v>12</v>
      </c>
      <c r="AV7" s="8">
        <f t="shared" ref="AV7:AV26" si="14">COUNTIF(K7:AO7,"13α")+COUNTIF(K7:AO7,"13β")+COUNTIF(K7:AO7,"13γ")+COUNTIF(K7:AO7,"13Δ")+COUNTIF(K7:AO7,"13♤")+COUNTIF(K7:AO7,"13♡")+COUNTIF(K7:AO7,"13♢")+COUNTIF(K7:AO7,"13♧")+COUNTIF(K7:AO7,"13★")+COUNTIF(K7:AO7,"13☆")</f>
        <v>6</v>
      </c>
      <c r="AW7" s="8">
        <f t="shared" ref="AW7:AW26" si="15">COUNTIF(K7:AO7,"13A")+COUNTIF(K7:AO7,"13B")</f>
        <v>2</v>
      </c>
      <c r="AX7" s="8">
        <f t="shared" ref="AX7:AX61" si="16">COUNTIF(K7:AO7,"6"&amp;"*")+COUNTIF(K7:AO7,"6")</f>
        <v>0</v>
      </c>
      <c r="AY7" s="8">
        <f t="shared" ref="AY7:AY61" si="17">COUNTIF(K7:AO7,"14"&amp;"*")+COUNTIF(K7:AO7,"14")</f>
        <v>2</v>
      </c>
      <c r="AZ7" s="8">
        <f t="shared" ref="AZ7:AZ61" si="18">SUM(AX7:AY7)</f>
        <v>2</v>
      </c>
      <c r="BA7" s="8">
        <f t="shared" si="6"/>
        <v>1</v>
      </c>
      <c r="BB7" s="8">
        <f t="shared" si="6"/>
        <v>1</v>
      </c>
      <c r="BC7" s="8">
        <f t="shared" si="6"/>
        <v>1</v>
      </c>
      <c r="BD7" s="8">
        <f t="shared" si="6"/>
        <v>0</v>
      </c>
      <c r="BE7" s="8">
        <f t="shared" si="6"/>
        <v>1</v>
      </c>
      <c r="BF7" s="8">
        <f t="shared" si="7"/>
        <v>1</v>
      </c>
      <c r="BG7" s="8">
        <f t="shared" si="7"/>
        <v>1</v>
      </c>
      <c r="BH7" s="8">
        <f t="shared" si="7"/>
        <v>0</v>
      </c>
      <c r="BI7" s="8">
        <f t="shared" si="7"/>
        <v>0</v>
      </c>
      <c r="BJ7" s="8">
        <f t="shared" si="7"/>
        <v>1</v>
      </c>
      <c r="BK7" s="8">
        <f t="shared" si="7"/>
        <v>1</v>
      </c>
      <c r="BL7" s="8">
        <f t="shared" si="7"/>
        <v>1</v>
      </c>
      <c r="BM7" s="8">
        <f t="shared" si="7"/>
        <v>1</v>
      </c>
      <c r="BN7" s="8">
        <f t="shared" si="7"/>
        <v>0</v>
      </c>
      <c r="BO7" s="8">
        <f t="shared" si="7"/>
        <v>1</v>
      </c>
      <c r="BP7" s="8">
        <f t="shared" si="7"/>
        <v>1</v>
      </c>
      <c r="BQ7" s="8">
        <f t="shared" si="7"/>
        <v>1</v>
      </c>
      <c r="BR7" s="8">
        <f t="shared" si="7"/>
        <v>1</v>
      </c>
      <c r="BS7" s="8">
        <f t="shared" si="7"/>
        <v>0</v>
      </c>
      <c r="BT7" s="8">
        <f t="shared" si="7"/>
        <v>0</v>
      </c>
      <c r="BU7" s="8">
        <f t="shared" si="7"/>
        <v>1</v>
      </c>
      <c r="BV7" s="8">
        <f t="shared" si="8"/>
        <v>1</v>
      </c>
      <c r="BW7" s="8">
        <f t="shared" si="8"/>
        <v>1</v>
      </c>
      <c r="BX7" s="8">
        <f t="shared" si="8"/>
        <v>1</v>
      </c>
      <c r="BY7" s="8">
        <f t="shared" si="8"/>
        <v>1</v>
      </c>
      <c r="BZ7" s="8">
        <f t="shared" si="8"/>
        <v>0</v>
      </c>
      <c r="CA7" s="8">
        <f t="shared" si="8"/>
        <v>1</v>
      </c>
      <c r="CB7" s="8">
        <f t="shared" si="8"/>
        <v>1</v>
      </c>
      <c r="CC7" s="8">
        <f t="shared" si="8"/>
        <v>0</v>
      </c>
      <c r="CD7" s="8">
        <f t="shared" si="8"/>
        <v>0</v>
      </c>
      <c r="CE7" s="8">
        <f t="shared" si="8"/>
        <v>0</v>
      </c>
      <c r="CF7" s="8">
        <f t="shared" si="8"/>
        <v>0</v>
      </c>
      <c r="CG7" s="8">
        <f t="shared" si="8"/>
        <v>0</v>
      </c>
      <c r="CH7" s="8">
        <f t="shared" si="8"/>
        <v>0</v>
      </c>
      <c r="CI7" s="8">
        <f t="shared" si="8"/>
        <v>0</v>
      </c>
      <c r="CJ7" s="8">
        <f t="shared" si="8"/>
        <v>0</v>
      </c>
      <c r="CK7" s="8">
        <f t="shared" ref="CK7:CK26" si="19">COUNTIF(V7:AO7,"8α")+COUNTIF(V7:AO7,"8β")</f>
        <v>1</v>
      </c>
      <c r="CL7" s="319">
        <f t="shared" ref="CL7:CL26" si="20">COUNTIF(V7:AO7,"13α")+COUNTIF(V7:AO7,"13β")</f>
        <v>2</v>
      </c>
    </row>
    <row r="8" spans="1:90" ht="19.5" customHeight="1" x14ac:dyDescent="0.25">
      <c r="B8" s="1" t="s">
        <v>46</v>
      </c>
      <c r="C8" s="2" t="s">
        <v>47</v>
      </c>
      <c r="D8" s="35" t="s">
        <v>261</v>
      </c>
      <c r="E8" s="35">
        <v>8</v>
      </c>
      <c r="F8" s="35">
        <v>8</v>
      </c>
      <c r="G8" s="35">
        <v>8</v>
      </c>
      <c r="H8" s="36" t="s">
        <v>261</v>
      </c>
      <c r="I8" s="53" t="s">
        <v>468</v>
      </c>
      <c r="J8" s="2"/>
      <c r="K8" s="34" t="s">
        <v>260</v>
      </c>
      <c r="L8" s="35" t="s">
        <v>261</v>
      </c>
      <c r="M8" s="192" t="s">
        <v>303</v>
      </c>
      <c r="N8" s="35" t="s">
        <v>21</v>
      </c>
      <c r="O8" s="35" t="s">
        <v>16</v>
      </c>
      <c r="P8" s="35" t="s">
        <v>260</v>
      </c>
      <c r="Q8" s="35" t="s">
        <v>444</v>
      </c>
      <c r="R8" s="35" t="s">
        <v>444</v>
      </c>
      <c r="S8" s="35" t="s">
        <v>306</v>
      </c>
      <c r="T8" s="35" t="s">
        <v>5</v>
      </c>
      <c r="U8" s="35" t="s">
        <v>262</v>
      </c>
      <c r="V8" s="35" t="s">
        <v>299</v>
      </c>
      <c r="W8" s="35" t="s">
        <v>304</v>
      </c>
      <c r="X8" s="35" t="s">
        <v>261</v>
      </c>
      <c r="Y8" s="35" t="s">
        <v>261</v>
      </c>
      <c r="Z8" s="35" t="s">
        <v>444</v>
      </c>
      <c r="AA8" s="35" t="s">
        <v>261</v>
      </c>
      <c r="AB8" s="35" t="s">
        <v>261</v>
      </c>
      <c r="AC8" s="35">
        <v>8</v>
      </c>
      <c r="AD8" s="35" t="s">
        <v>18</v>
      </c>
      <c r="AE8" s="35" t="s">
        <v>302</v>
      </c>
      <c r="AF8" s="35" t="s">
        <v>192</v>
      </c>
      <c r="AG8" s="35" t="s">
        <v>443</v>
      </c>
      <c r="AH8" s="35" t="s">
        <v>261</v>
      </c>
      <c r="AI8" s="35" t="s">
        <v>262</v>
      </c>
      <c r="AJ8" s="192" t="s">
        <v>300</v>
      </c>
      <c r="AK8" s="35" t="s">
        <v>303</v>
      </c>
      <c r="AL8" s="35" t="s">
        <v>304</v>
      </c>
      <c r="AM8" s="35" t="s">
        <v>284</v>
      </c>
      <c r="AN8" s="35" t="s">
        <v>284</v>
      </c>
      <c r="AO8" s="35">
        <v>8</v>
      </c>
      <c r="AP8" s="9">
        <f t="shared" si="9"/>
        <v>10</v>
      </c>
      <c r="AQ8" s="10">
        <f t="shared" si="10"/>
        <v>2</v>
      </c>
      <c r="AR8" s="11">
        <f t="shared" si="5"/>
        <v>1</v>
      </c>
      <c r="AS8" s="8">
        <f t="shared" si="11"/>
        <v>5</v>
      </c>
      <c r="AT8" s="8">
        <f t="shared" si="12"/>
        <v>3</v>
      </c>
      <c r="AU8" s="8">
        <f t="shared" si="13"/>
        <v>11</v>
      </c>
      <c r="AV8" s="8">
        <f t="shared" si="14"/>
        <v>6</v>
      </c>
      <c r="AW8" s="8">
        <f t="shared" si="15"/>
        <v>2</v>
      </c>
      <c r="AX8" s="8">
        <f t="shared" si="16"/>
        <v>3</v>
      </c>
      <c r="AY8" s="8">
        <f t="shared" si="17"/>
        <v>1</v>
      </c>
      <c r="AZ8" s="8">
        <f t="shared" si="18"/>
        <v>4</v>
      </c>
      <c r="BA8" s="8">
        <f t="shared" si="6"/>
        <v>0</v>
      </c>
      <c r="BB8" s="8">
        <f t="shared" si="6"/>
        <v>1</v>
      </c>
      <c r="BC8" s="8">
        <f t="shared" si="6"/>
        <v>1</v>
      </c>
      <c r="BD8" s="8">
        <f t="shared" si="6"/>
        <v>1</v>
      </c>
      <c r="BE8" s="8">
        <f t="shared" si="6"/>
        <v>0</v>
      </c>
      <c r="BF8" s="8">
        <f t="shared" si="7"/>
        <v>0</v>
      </c>
      <c r="BG8" s="8">
        <f t="shared" si="7"/>
        <v>0</v>
      </c>
      <c r="BH8" s="8">
        <f t="shared" si="7"/>
        <v>1</v>
      </c>
      <c r="BI8" s="8">
        <f t="shared" si="7"/>
        <v>1</v>
      </c>
      <c r="BJ8" s="8">
        <f t="shared" si="7"/>
        <v>1</v>
      </c>
      <c r="BK8" s="8">
        <f t="shared" si="7"/>
        <v>0</v>
      </c>
      <c r="BL8" s="8">
        <f t="shared" si="7"/>
        <v>1</v>
      </c>
      <c r="BM8" s="8">
        <f t="shared" si="7"/>
        <v>1</v>
      </c>
      <c r="BN8" s="8">
        <f t="shared" si="7"/>
        <v>1</v>
      </c>
      <c r="BO8" s="8">
        <f t="shared" si="7"/>
        <v>0</v>
      </c>
      <c r="BP8" s="8">
        <f t="shared" si="7"/>
        <v>0</v>
      </c>
      <c r="BQ8" s="8">
        <f t="shared" si="7"/>
        <v>1</v>
      </c>
      <c r="BR8" s="8">
        <f t="shared" si="7"/>
        <v>1</v>
      </c>
      <c r="BS8" s="8">
        <f t="shared" si="7"/>
        <v>0</v>
      </c>
      <c r="BT8" s="8">
        <f t="shared" si="7"/>
        <v>0</v>
      </c>
      <c r="BU8" s="8">
        <f t="shared" si="7"/>
        <v>1</v>
      </c>
      <c r="BV8" s="8">
        <f t="shared" si="8"/>
        <v>0</v>
      </c>
      <c r="BW8" s="8">
        <f t="shared" si="8"/>
        <v>0</v>
      </c>
      <c r="BX8" s="8">
        <f t="shared" si="8"/>
        <v>1</v>
      </c>
      <c r="BY8" s="8">
        <f t="shared" si="8"/>
        <v>1</v>
      </c>
      <c r="BZ8" s="8">
        <f t="shared" si="8"/>
        <v>1</v>
      </c>
      <c r="CA8" s="8">
        <f t="shared" si="8"/>
        <v>1</v>
      </c>
      <c r="CB8" s="8">
        <f t="shared" si="8"/>
        <v>1</v>
      </c>
      <c r="CC8" s="8">
        <f t="shared" si="8"/>
        <v>0</v>
      </c>
      <c r="CD8" s="8">
        <f t="shared" si="8"/>
        <v>0</v>
      </c>
      <c r="CE8" s="8">
        <f t="shared" si="8"/>
        <v>1</v>
      </c>
      <c r="CF8" s="8">
        <f t="shared" si="8"/>
        <v>1</v>
      </c>
      <c r="CG8" s="8">
        <f t="shared" si="8"/>
        <v>1</v>
      </c>
      <c r="CH8" s="8">
        <f t="shared" si="8"/>
        <v>0</v>
      </c>
      <c r="CI8" s="8">
        <f t="shared" si="8"/>
        <v>0</v>
      </c>
      <c r="CJ8" s="8">
        <f t="shared" si="8"/>
        <v>1</v>
      </c>
      <c r="CK8" s="8">
        <f t="shared" si="19"/>
        <v>0</v>
      </c>
      <c r="CL8" s="319">
        <f t="shared" si="20"/>
        <v>2</v>
      </c>
    </row>
    <row r="9" spans="1:90" ht="18.600000000000001" hidden="1" customHeight="1" x14ac:dyDescent="0.25">
      <c r="B9" s="4" t="s">
        <v>48</v>
      </c>
      <c r="C9" s="5" t="s">
        <v>49</v>
      </c>
      <c r="D9" s="38"/>
      <c r="E9" s="38"/>
      <c r="F9" s="38"/>
      <c r="G9" s="38"/>
      <c r="H9" s="39"/>
      <c r="I9" s="53"/>
      <c r="J9" s="2"/>
      <c r="K9" s="37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75">
        <f t="shared" si="9"/>
        <v>0</v>
      </c>
      <c r="AQ9" s="13">
        <f t="shared" si="10"/>
        <v>0</v>
      </c>
      <c r="AR9" s="14">
        <f t="shared" si="5"/>
        <v>0</v>
      </c>
      <c r="AS9" s="8">
        <f t="shared" si="11"/>
        <v>0</v>
      </c>
      <c r="AT9" s="8">
        <f t="shared" si="12"/>
        <v>0</v>
      </c>
      <c r="AU9" s="8">
        <f t="shared" si="13"/>
        <v>0</v>
      </c>
      <c r="AV9" s="8">
        <f t="shared" si="14"/>
        <v>0</v>
      </c>
      <c r="AW9" s="8">
        <f t="shared" si="15"/>
        <v>0</v>
      </c>
      <c r="AX9" s="8">
        <f t="shared" si="16"/>
        <v>0</v>
      </c>
      <c r="AY9" s="8">
        <f t="shared" si="17"/>
        <v>0</v>
      </c>
      <c r="AZ9" s="8">
        <f t="shared" si="18"/>
        <v>0</v>
      </c>
      <c r="BA9" s="8">
        <f t="shared" si="6"/>
        <v>0</v>
      </c>
      <c r="BB9" s="8">
        <f t="shared" si="6"/>
        <v>0</v>
      </c>
      <c r="BC9" s="8">
        <f t="shared" si="6"/>
        <v>0</v>
      </c>
      <c r="BD9" s="8">
        <f t="shared" si="6"/>
        <v>0</v>
      </c>
      <c r="BE9" s="8">
        <f t="shared" si="6"/>
        <v>0</v>
      </c>
      <c r="BF9" s="8">
        <f t="shared" si="7"/>
        <v>0</v>
      </c>
      <c r="BG9" s="8">
        <f t="shared" si="7"/>
        <v>0</v>
      </c>
      <c r="BH9" s="8">
        <f t="shared" si="7"/>
        <v>0</v>
      </c>
      <c r="BI9" s="8">
        <f t="shared" si="7"/>
        <v>0</v>
      </c>
      <c r="BJ9" s="8">
        <f t="shared" si="7"/>
        <v>0</v>
      </c>
      <c r="BK9" s="8">
        <f t="shared" si="7"/>
        <v>0</v>
      </c>
      <c r="BL9" s="8">
        <f t="shared" si="7"/>
        <v>0</v>
      </c>
      <c r="BM9" s="8">
        <f t="shared" si="7"/>
        <v>0</v>
      </c>
      <c r="BN9" s="8">
        <f t="shared" si="7"/>
        <v>0</v>
      </c>
      <c r="BO9" s="8">
        <f t="shared" si="7"/>
        <v>0</v>
      </c>
      <c r="BP9" s="8">
        <f t="shared" si="7"/>
        <v>0</v>
      </c>
      <c r="BQ9" s="8">
        <f t="shared" si="7"/>
        <v>0</v>
      </c>
      <c r="BR9" s="8">
        <f t="shared" si="7"/>
        <v>0</v>
      </c>
      <c r="BS9" s="8">
        <f t="shared" si="7"/>
        <v>0</v>
      </c>
      <c r="BT9" s="8">
        <f t="shared" si="7"/>
        <v>0</v>
      </c>
      <c r="BU9" s="8">
        <f t="shared" si="7"/>
        <v>0</v>
      </c>
      <c r="BV9" s="8">
        <f t="shared" si="8"/>
        <v>0</v>
      </c>
      <c r="BW9" s="8">
        <f t="shared" si="8"/>
        <v>0</v>
      </c>
      <c r="BX9" s="8">
        <f t="shared" si="8"/>
        <v>0</v>
      </c>
      <c r="BY9" s="8">
        <f t="shared" si="8"/>
        <v>0</v>
      </c>
      <c r="BZ9" s="8">
        <f t="shared" si="8"/>
        <v>0</v>
      </c>
      <c r="CA9" s="8">
        <f t="shared" si="8"/>
        <v>0</v>
      </c>
      <c r="CB9" s="8">
        <f t="shared" si="8"/>
        <v>0</v>
      </c>
      <c r="CC9" s="8">
        <f t="shared" si="8"/>
        <v>0</v>
      </c>
      <c r="CD9" s="8">
        <f t="shared" si="8"/>
        <v>0</v>
      </c>
      <c r="CE9" s="8">
        <f t="shared" si="8"/>
        <v>0</v>
      </c>
      <c r="CF9" s="8">
        <f t="shared" si="8"/>
        <v>0</v>
      </c>
      <c r="CG9" s="8">
        <f t="shared" si="8"/>
        <v>0</v>
      </c>
      <c r="CH9" s="8">
        <f t="shared" si="8"/>
        <v>0</v>
      </c>
      <c r="CI9" s="8">
        <f t="shared" si="8"/>
        <v>0</v>
      </c>
      <c r="CJ9" s="8">
        <f t="shared" si="8"/>
        <v>0</v>
      </c>
      <c r="CK9" s="8">
        <f t="shared" si="19"/>
        <v>0</v>
      </c>
      <c r="CL9" s="319">
        <f t="shared" si="20"/>
        <v>0</v>
      </c>
    </row>
    <row r="10" spans="1:90" ht="19.350000000000001" customHeight="1" x14ac:dyDescent="0.25">
      <c r="B10" s="1" t="s">
        <v>50</v>
      </c>
      <c r="C10" s="2" t="s">
        <v>51</v>
      </c>
      <c r="D10" s="35" t="s">
        <v>262</v>
      </c>
      <c r="E10" s="35" t="s">
        <v>262</v>
      </c>
      <c r="F10" s="35" t="s">
        <v>284</v>
      </c>
      <c r="G10" s="35">
        <v>6</v>
      </c>
      <c r="H10" s="36">
        <v>6</v>
      </c>
      <c r="I10" s="153" t="s">
        <v>263</v>
      </c>
      <c r="J10" s="2"/>
      <c r="K10" s="34" t="s">
        <v>456</v>
      </c>
      <c r="L10" s="35" t="s">
        <v>456</v>
      </c>
      <c r="M10" s="35" t="s">
        <v>327</v>
      </c>
      <c r="N10" s="35" t="s">
        <v>260</v>
      </c>
      <c r="O10" s="35" t="s">
        <v>260</v>
      </c>
      <c r="P10" s="35" t="s">
        <v>304</v>
      </c>
      <c r="Q10" s="35" t="s">
        <v>21</v>
      </c>
      <c r="R10" s="35" t="s">
        <v>443</v>
      </c>
      <c r="S10" s="35" t="s">
        <v>260</v>
      </c>
      <c r="T10" s="35" t="s">
        <v>469</v>
      </c>
      <c r="U10" s="35" t="s">
        <v>444</v>
      </c>
      <c r="V10" s="35" t="s">
        <v>304</v>
      </c>
      <c r="W10" s="35" t="s">
        <v>300</v>
      </c>
      <c r="X10" s="35" t="s">
        <v>191</v>
      </c>
      <c r="Y10" s="35" t="s">
        <v>326</v>
      </c>
      <c r="Z10" s="192" t="s">
        <v>284</v>
      </c>
      <c r="AA10" s="35" t="s">
        <v>284</v>
      </c>
      <c r="AB10" s="35" t="s">
        <v>300</v>
      </c>
      <c r="AC10" s="35" t="s">
        <v>443</v>
      </c>
      <c r="AD10" s="35" t="s">
        <v>12</v>
      </c>
      <c r="AE10" s="35" t="s">
        <v>284</v>
      </c>
      <c r="AF10" s="35" t="s">
        <v>284</v>
      </c>
      <c r="AG10" s="35">
        <v>8</v>
      </c>
      <c r="AH10" s="35">
        <v>8</v>
      </c>
      <c r="AI10" s="35">
        <v>8</v>
      </c>
      <c r="AJ10" s="35" t="s">
        <v>284</v>
      </c>
      <c r="AK10" s="35" t="s">
        <v>5</v>
      </c>
      <c r="AL10" s="35" t="s">
        <v>284</v>
      </c>
      <c r="AM10" s="35">
        <v>8</v>
      </c>
      <c r="AN10" s="152">
        <v>8</v>
      </c>
      <c r="AO10" s="152">
        <v>8</v>
      </c>
      <c r="AP10" s="9">
        <f t="shared" si="9"/>
        <v>10</v>
      </c>
      <c r="AQ10" s="10">
        <f t="shared" si="10"/>
        <v>0</v>
      </c>
      <c r="AR10" s="11">
        <f t="shared" si="5"/>
        <v>1</v>
      </c>
      <c r="AS10" s="8">
        <f t="shared" si="11"/>
        <v>5</v>
      </c>
      <c r="AT10" s="8">
        <f t="shared" si="12"/>
        <v>6</v>
      </c>
      <c r="AU10" s="8">
        <f t="shared" si="13"/>
        <v>9</v>
      </c>
      <c r="AV10" s="8">
        <f t="shared" si="14"/>
        <v>4</v>
      </c>
      <c r="AW10" s="8">
        <f t="shared" si="15"/>
        <v>2</v>
      </c>
      <c r="AX10" s="8">
        <f t="shared" si="16"/>
        <v>3</v>
      </c>
      <c r="AY10" s="8">
        <f t="shared" si="17"/>
        <v>2</v>
      </c>
      <c r="AZ10" s="8">
        <f t="shared" si="18"/>
        <v>5</v>
      </c>
      <c r="BA10" s="8">
        <f t="shared" si="6"/>
        <v>0</v>
      </c>
      <c r="BB10" s="8">
        <f t="shared" si="6"/>
        <v>0</v>
      </c>
      <c r="BC10" s="8">
        <f t="shared" si="6"/>
        <v>0</v>
      </c>
      <c r="BD10" s="8">
        <f t="shared" si="6"/>
        <v>1</v>
      </c>
      <c r="BE10" s="8">
        <f t="shared" si="6"/>
        <v>1</v>
      </c>
      <c r="BF10" s="8">
        <f t="shared" si="7"/>
        <v>1</v>
      </c>
      <c r="BG10" s="8">
        <f t="shared" si="7"/>
        <v>1</v>
      </c>
      <c r="BH10" s="8">
        <f t="shared" si="7"/>
        <v>1</v>
      </c>
      <c r="BI10" s="8">
        <f t="shared" si="7"/>
        <v>0</v>
      </c>
      <c r="BJ10" s="8">
        <f t="shared" si="7"/>
        <v>0</v>
      </c>
      <c r="BK10" s="8">
        <f t="shared" si="7"/>
        <v>1</v>
      </c>
      <c r="BL10" s="8">
        <f t="shared" si="7"/>
        <v>1</v>
      </c>
      <c r="BM10" s="8">
        <f t="shared" si="7"/>
        <v>1</v>
      </c>
      <c r="BN10" s="8">
        <f t="shared" si="7"/>
        <v>0</v>
      </c>
      <c r="BO10" s="8">
        <f t="shared" si="7"/>
        <v>0</v>
      </c>
      <c r="BP10" s="8">
        <f t="shared" si="7"/>
        <v>1</v>
      </c>
      <c r="BQ10" s="8">
        <f t="shared" si="7"/>
        <v>1</v>
      </c>
      <c r="BR10" s="8">
        <f t="shared" si="7"/>
        <v>1</v>
      </c>
      <c r="BS10" s="8">
        <f t="shared" si="7"/>
        <v>1</v>
      </c>
      <c r="BT10" s="8">
        <f t="shared" si="7"/>
        <v>1</v>
      </c>
      <c r="BU10" s="8">
        <f t="shared" si="7"/>
        <v>0</v>
      </c>
      <c r="BV10" s="8">
        <f t="shared" si="8"/>
        <v>0</v>
      </c>
      <c r="BW10" s="8">
        <f t="shared" si="8"/>
        <v>1</v>
      </c>
      <c r="BX10" s="8">
        <f t="shared" si="8"/>
        <v>1</v>
      </c>
      <c r="BY10" s="8">
        <f t="shared" si="8"/>
        <v>1</v>
      </c>
      <c r="BZ10" s="8">
        <f t="shared" si="8"/>
        <v>0</v>
      </c>
      <c r="CA10" s="8">
        <f t="shared" si="8"/>
        <v>0</v>
      </c>
      <c r="CB10" s="8">
        <f t="shared" si="8"/>
        <v>1</v>
      </c>
      <c r="CC10" s="8">
        <f t="shared" si="8"/>
        <v>1</v>
      </c>
      <c r="CD10" s="8">
        <f t="shared" si="8"/>
        <v>1</v>
      </c>
      <c r="CE10" s="8">
        <f t="shared" si="8"/>
        <v>0</v>
      </c>
      <c r="CF10" s="8">
        <f t="shared" si="8"/>
        <v>0</v>
      </c>
      <c r="CG10" s="8">
        <f t="shared" si="8"/>
        <v>0</v>
      </c>
      <c r="CH10" s="8">
        <f t="shared" si="8"/>
        <v>1</v>
      </c>
      <c r="CI10" s="8">
        <f t="shared" si="8"/>
        <v>1</v>
      </c>
      <c r="CJ10" s="8">
        <f t="shared" si="8"/>
        <v>1</v>
      </c>
      <c r="CK10" s="8">
        <f t="shared" si="19"/>
        <v>0</v>
      </c>
      <c r="CL10" s="319">
        <f t="shared" si="20"/>
        <v>1</v>
      </c>
    </row>
    <row r="11" spans="1:90" ht="19.5" customHeight="1" x14ac:dyDescent="0.25">
      <c r="B11" s="4" t="s">
        <v>54</v>
      </c>
      <c r="C11" s="5" t="s">
        <v>55</v>
      </c>
      <c r="D11" s="38">
        <v>13</v>
      </c>
      <c r="E11" s="38">
        <v>13</v>
      </c>
      <c r="F11" s="35" t="s">
        <v>284</v>
      </c>
      <c r="G11" s="38" t="s">
        <v>284</v>
      </c>
      <c r="H11" s="39">
        <v>13</v>
      </c>
      <c r="I11" s="53" t="s">
        <v>264</v>
      </c>
      <c r="J11" s="2"/>
      <c r="K11" s="34" t="s">
        <v>260</v>
      </c>
      <c r="L11" s="35" t="s">
        <v>17</v>
      </c>
      <c r="M11" s="38" t="s">
        <v>324</v>
      </c>
      <c r="N11" s="38" t="s">
        <v>303</v>
      </c>
      <c r="O11" s="38" t="s">
        <v>260</v>
      </c>
      <c r="P11" s="38" t="s">
        <v>324</v>
      </c>
      <c r="Q11" s="38" t="s">
        <v>299</v>
      </c>
      <c r="R11" s="191" t="s">
        <v>200</v>
      </c>
      <c r="S11" s="38" t="s">
        <v>78</v>
      </c>
      <c r="T11" s="38" t="s">
        <v>261</v>
      </c>
      <c r="U11" s="38" t="s">
        <v>327</v>
      </c>
      <c r="V11" s="38" t="s">
        <v>300</v>
      </c>
      <c r="W11" s="38" t="s">
        <v>305</v>
      </c>
      <c r="X11" s="38" t="s">
        <v>303</v>
      </c>
      <c r="Y11" s="38" t="s">
        <v>329</v>
      </c>
      <c r="Z11" s="38" t="s">
        <v>35</v>
      </c>
      <c r="AA11" s="38" t="s">
        <v>35</v>
      </c>
      <c r="AB11" s="38" t="s">
        <v>305</v>
      </c>
      <c r="AC11" s="38" t="s">
        <v>262</v>
      </c>
      <c r="AD11" s="38" t="s">
        <v>262</v>
      </c>
      <c r="AE11" s="38" t="s">
        <v>284</v>
      </c>
      <c r="AF11" s="38" t="s">
        <v>284</v>
      </c>
      <c r="AG11" s="38" t="s">
        <v>262</v>
      </c>
      <c r="AH11" s="38" t="s">
        <v>262</v>
      </c>
      <c r="AI11" s="38" t="s">
        <v>262</v>
      </c>
      <c r="AJ11" s="38" t="s">
        <v>262</v>
      </c>
      <c r="AK11" s="38" t="s">
        <v>262</v>
      </c>
      <c r="AL11" s="38" t="s">
        <v>284</v>
      </c>
      <c r="AM11" s="35" t="s">
        <v>284</v>
      </c>
      <c r="AN11" s="38" t="s">
        <v>284</v>
      </c>
      <c r="AO11" s="38" t="s">
        <v>5</v>
      </c>
      <c r="AP11" s="75">
        <f t="shared" si="9"/>
        <v>10</v>
      </c>
      <c r="AQ11" s="13">
        <f t="shared" si="10"/>
        <v>8</v>
      </c>
      <c r="AR11" s="14">
        <f t="shared" si="5"/>
        <v>1</v>
      </c>
      <c r="AS11" s="8">
        <f t="shared" si="11"/>
        <v>5</v>
      </c>
      <c r="AT11" s="8">
        <f t="shared" si="12"/>
        <v>0</v>
      </c>
      <c r="AU11" s="8">
        <f t="shared" si="13"/>
        <v>12</v>
      </c>
      <c r="AV11" s="8">
        <f t="shared" si="14"/>
        <v>4</v>
      </c>
      <c r="AW11" s="8">
        <f t="shared" si="15"/>
        <v>4</v>
      </c>
      <c r="AX11" s="8">
        <f t="shared" si="16"/>
        <v>0</v>
      </c>
      <c r="AY11" s="8">
        <f t="shared" si="17"/>
        <v>0</v>
      </c>
      <c r="AZ11" s="8">
        <f t="shared" si="18"/>
        <v>0</v>
      </c>
      <c r="BA11" s="8">
        <f t="shared" si="6"/>
        <v>1</v>
      </c>
      <c r="BB11" s="8">
        <f t="shared" si="6"/>
        <v>1</v>
      </c>
      <c r="BC11" s="8">
        <f t="shared" si="6"/>
        <v>0</v>
      </c>
      <c r="BD11" s="8">
        <f t="shared" si="6"/>
        <v>0</v>
      </c>
      <c r="BE11" s="8">
        <f t="shared" si="6"/>
        <v>1</v>
      </c>
      <c r="BF11" s="8">
        <f t="shared" si="7"/>
        <v>0</v>
      </c>
      <c r="BG11" s="8">
        <f t="shared" si="7"/>
        <v>1</v>
      </c>
      <c r="BH11" s="8">
        <f t="shared" si="7"/>
        <v>1</v>
      </c>
      <c r="BI11" s="8">
        <f t="shared" si="7"/>
        <v>1</v>
      </c>
      <c r="BJ11" s="8">
        <f t="shared" si="7"/>
        <v>0</v>
      </c>
      <c r="BK11" s="8">
        <f t="shared" si="7"/>
        <v>1</v>
      </c>
      <c r="BL11" s="8">
        <f t="shared" si="7"/>
        <v>1</v>
      </c>
      <c r="BM11" s="8">
        <f t="shared" si="7"/>
        <v>1</v>
      </c>
      <c r="BN11" s="8">
        <f t="shared" si="7"/>
        <v>0</v>
      </c>
      <c r="BO11" s="8">
        <f t="shared" si="7"/>
        <v>0</v>
      </c>
      <c r="BP11" s="8">
        <f t="shared" si="7"/>
        <v>1</v>
      </c>
      <c r="BQ11" s="8">
        <f t="shared" si="7"/>
        <v>1</v>
      </c>
      <c r="BR11" s="8">
        <f t="shared" si="7"/>
        <v>1</v>
      </c>
      <c r="BS11" s="8">
        <f t="shared" si="7"/>
        <v>1</v>
      </c>
      <c r="BT11" s="8">
        <f t="shared" si="7"/>
        <v>1</v>
      </c>
      <c r="BU11" s="8">
        <f t="shared" si="7"/>
        <v>0</v>
      </c>
      <c r="BV11" s="8">
        <f t="shared" si="8"/>
        <v>0</v>
      </c>
      <c r="BW11" s="8">
        <f t="shared" si="8"/>
        <v>1</v>
      </c>
      <c r="BX11" s="8">
        <f t="shared" si="8"/>
        <v>0</v>
      </c>
      <c r="BY11" s="8">
        <f t="shared" si="8"/>
        <v>0</v>
      </c>
      <c r="BZ11" s="8">
        <f t="shared" si="8"/>
        <v>0</v>
      </c>
      <c r="CA11" s="8">
        <f t="shared" si="8"/>
        <v>0</v>
      </c>
      <c r="CB11" s="8">
        <f t="shared" si="8"/>
        <v>0</v>
      </c>
      <c r="CC11" s="8">
        <f t="shared" si="8"/>
        <v>0</v>
      </c>
      <c r="CD11" s="8">
        <f t="shared" si="8"/>
        <v>0</v>
      </c>
      <c r="CE11" s="8">
        <f t="shared" si="8"/>
        <v>0</v>
      </c>
      <c r="CF11" s="8">
        <f t="shared" si="8"/>
        <v>0</v>
      </c>
      <c r="CG11" s="8">
        <f t="shared" si="8"/>
        <v>0</v>
      </c>
      <c r="CH11" s="8">
        <f t="shared" si="8"/>
        <v>0</v>
      </c>
      <c r="CI11" s="8">
        <f t="shared" si="8"/>
        <v>0</v>
      </c>
      <c r="CJ11" s="8">
        <f t="shared" si="8"/>
        <v>0</v>
      </c>
      <c r="CK11" s="8">
        <f t="shared" si="19"/>
        <v>0</v>
      </c>
      <c r="CL11" s="319">
        <f t="shared" si="20"/>
        <v>1</v>
      </c>
    </row>
    <row r="12" spans="1:90" ht="19.5" customHeight="1" x14ac:dyDescent="0.25">
      <c r="B12" s="4" t="s">
        <v>82</v>
      </c>
      <c r="C12" s="5" t="s">
        <v>86</v>
      </c>
      <c r="D12" s="35">
        <v>6</v>
      </c>
      <c r="E12" s="38">
        <v>13</v>
      </c>
      <c r="F12" s="41">
        <v>14</v>
      </c>
      <c r="G12" s="35" t="s">
        <v>284</v>
      </c>
      <c r="H12" s="36" t="s">
        <v>261</v>
      </c>
      <c r="I12" s="53" t="s">
        <v>470</v>
      </c>
      <c r="J12" s="2"/>
      <c r="K12" s="41" t="s">
        <v>261</v>
      </c>
      <c r="L12" s="41" t="s">
        <v>18</v>
      </c>
      <c r="M12" s="38" t="s">
        <v>299</v>
      </c>
      <c r="N12" s="38" t="s">
        <v>27</v>
      </c>
      <c r="O12" s="38" t="s">
        <v>443</v>
      </c>
      <c r="P12" s="38" t="s">
        <v>443</v>
      </c>
      <c r="Q12" s="38" t="s">
        <v>261</v>
      </c>
      <c r="R12" s="38" t="s">
        <v>260</v>
      </c>
      <c r="S12" s="210" t="s">
        <v>471</v>
      </c>
      <c r="T12" s="210" t="s">
        <v>471</v>
      </c>
      <c r="U12" s="38" t="s">
        <v>303</v>
      </c>
      <c r="V12" s="38" t="s">
        <v>192</v>
      </c>
      <c r="W12" s="210" t="s">
        <v>284</v>
      </c>
      <c r="X12" s="38" t="s">
        <v>262</v>
      </c>
      <c r="Y12" s="38" t="s">
        <v>262</v>
      </c>
      <c r="Z12" s="38" t="s">
        <v>261</v>
      </c>
      <c r="AA12" s="38">
        <v>8</v>
      </c>
      <c r="AB12" s="38" t="s">
        <v>299</v>
      </c>
      <c r="AC12" s="35" t="s">
        <v>329</v>
      </c>
      <c r="AD12" s="38" t="s">
        <v>305</v>
      </c>
      <c r="AE12" s="38" t="s">
        <v>261</v>
      </c>
      <c r="AF12" s="38" t="s">
        <v>261</v>
      </c>
      <c r="AG12" s="38" t="s">
        <v>261</v>
      </c>
      <c r="AH12" s="38">
        <v>8</v>
      </c>
      <c r="AI12" s="38" t="s">
        <v>305</v>
      </c>
      <c r="AJ12" s="38" t="s">
        <v>303</v>
      </c>
      <c r="AK12" s="35" t="s">
        <v>301</v>
      </c>
      <c r="AL12" s="38" t="s">
        <v>284</v>
      </c>
      <c r="AM12" s="41" t="s">
        <v>284</v>
      </c>
      <c r="AN12" s="35">
        <v>8</v>
      </c>
      <c r="AO12" s="35" t="s">
        <v>329</v>
      </c>
      <c r="AP12" s="75">
        <f t="shared" si="9"/>
        <v>10</v>
      </c>
      <c r="AQ12" s="16">
        <f t="shared" si="10"/>
        <v>2</v>
      </c>
      <c r="AR12" s="17">
        <f t="shared" si="5"/>
        <v>0</v>
      </c>
      <c r="AS12" s="8">
        <f t="shared" si="11"/>
        <v>5</v>
      </c>
      <c r="AT12" s="8">
        <f t="shared" si="12"/>
        <v>3</v>
      </c>
      <c r="AU12" s="8">
        <f t="shared" si="13"/>
        <v>12</v>
      </c>
      <c r="AV12" s="8">
        <f t="shared" si="14"/>
        <v>6</v>
      </c>
      <c r="AW12" s="8">
        <f t="shared" si="15"/>
        <v>2</v>
      </c>
      <c r="AX12" s="8">
        <f t="shared" si="16"/>
        <v>0</v>
      </c>
      <c r="AY12" s="8">
        <f t="shared" si="17"/>
        <v>2</v>
      </c>
      <c r="AZ12" s="8">
        <f t="shared" si="18"/>
        <v>2</v>
      </c>
      <c r="BA12" s="8">
        <f t="shared" si="6"/>
        <v>1</v>
      </c>
      <c r="BB12" s="8">
        <f t="shared" si="6"/>
        <v>1</v>
      </c>
      <c r="BC12" s="8">
        <f t="shared" si="6"/>
        <v>1</v>
      </c>
      <c r="BD12" s="8">
        <f t="shared" si="6"/>
        <v>0</v>
      </c>
      <c r="BE12" s="8">
        <f t="shared" si="6"/>
        <v>0</v>
      </c>
      <c r="BF12" s="8">
        <f t="shared" si="7"/>
        <v>0</v>
      </c>
      <c r="BG12" s="8">
        <f t="shared" si="7"/>
        <v>1</v>
      </c>
      <c r="BH12" s="8">
        <f t="shared" si="7"/>
        <v>1</v>
      </c>
      <c r="BI12" s="8">
        <f t="shared" si="7"/>
        <v>1</v>
      </c>
      <c r="BJ12" s="8">
        <f t="shared" si="7"/>
        <v>1</v>
      </c>
      <c r="BK12" s="8">
        <f t="shared" si="7"/>
        <v>1</v>
      </c>
      <c r="BL12" s="8">
        <f t="shared" si="7"/>
        <v>0</v>
      </c>
      <c r="BM12" s="8">
        <f t="shared" si="7"/>
        <v>0</v>
      </c>
      <c r="BN12" s="8">
        <f t="shared" si="7"/>
        <v>1</v>
      </c>
      <c r="BO12" s="8">
        <f t="shared" si="7"/>
        <v>1</v>
      </c>
      <c r="BP12" s="8">
        <f t="shared" si="7"/>
        <v>1</v>
      </c>
      <c r="BQ12" s="8">
        <f t="shared" si="7"/>
        <v>1</v>
      </c>
      <c r="BR12" s="8">
        <f t="shared" si="7"/>
        <v>0</v>
      </c>
      <c r="BS12" s="8">
        <f t="shared" si="7"/>
        <v>0</v>
      </c>
      <c r="BT12" s="8">
        <f t="shared" si="7"/>
        <v>0</v>
      </c>
      <c r="BU12" s="8">
        <f t="shared" si="7"/>
        <v>0</v>
      </c>
      <c r="BV12" s="8">
        <f t="shared" si="8"/>
        <v>1</v>
      </c>
      <c r="BW12" s="8">
        <f t="shared" si="8"/>
        <v>1</v>
      </c>
      <c r="BX12" s="8">
        <f t="shared" si="8"/>
        <v>1</v>
      </c>
      <c r="BY12" s="8">
        <f t="shared" si="8"/>
        <v>1</v>
      </c>
      <c r="BZ12" s="8">
        <f t="shared" si="8"/>
        <v>0</v>
      </c>
      <c r="CA12" s="8">
        <f t="shared" si="8"/>
        <v>0</v>
      </c>
      <c r="CB12" s="8">
        <f t="shared" si="8"/>
        <v>0</v>
      </c>
      <c r="CC12" s="8">
        <f t="shared" si="8"/>
        <v>1</v>
      </c>
      <c r="CD12" s="8">
        <f t="shared" si="8"/>
        <v>1</v>
      </c>
      <c r="CE12" s="8">
        <f t="shared" si="8"/>
        <v>1</v>
      </c>
      <c r="CF12" s="8">
        <f t="shared" si="8"/>
        <v>1</v>
      </c>
      <c r="CG12" s="8">
        <f t="shared" si="8"/>
        <v>0</v>
      </c>
      <c r="CH12" s="8">
        <f t="shared" si="8"/>
        <v>0</v>
      </c>
      <c r="CI12" s="8">
        <f t="shared" si="8"/>
        <v>1</v>
      </c>
      <c r="CJ12" s="8">
        <f t="shared" si="8"/>
        <v>1</v>
      </c>
      <c r="CK12" s="8">
        <f t="shared" si="19"/>
        <v>0</v>
      </c>
      <c r="CL12" s="319">
        <f t="shared" si="20"/>
        <v>2</v>
      </c>
    </row>
    <row r="13" spans="1:90" ht="19.350000000000001" customHeight="1" x14ac:dyDescent="0.25">
      <c r="B13" s="1" t="s">
        <v>87</v>
      </c>
      <c r="C13" s="2" t="s">
        <v>88</v>
      </c>
      <c r="D13" s="35" t="s">
        <v>284</v>
      </c>
      <c r="E13" s="35">
        <v>13</v>
      </c>
      <c r="F13" s="35">
        <v>13</v>
      </c>
      <c r="G13" s="68">
        <v>13</v>
      </c>
      <c r="H13" s="69" t="s">
        <v>261</v>
      </c>
      <c r="I13" s="53" t="s">
        <v>472</v>
      </c>
      <c r="J13" s="2"/>
      <c r="K13" s="34" t="s">
        <v>261</v>
      </c>
      <c r="L13" s="35" t="s">
        <v>261</v>
      </c>
      <c r="M13" s="35" t="s">
        <v>262</v>
      </c>
      <c r="N13" s="35" t="s">
        <v>262</v>
      </c>
      <c r="O13" s="192" t="s">
        <v>262</v>
      </c>
      <c r="P13" s="35" t="s">
        <v>81</v>
      </c>
      <c r="Q13" s="35" t="s">
        <v>261</v>
      </c>
      <c r="R13" s="192" t="s">
        <v>21</v>
      </c>
      <c r="S13" s="35" t="s">
        <v>329</v>
      </c>
      <c r="T13" s="35" t="s">
        <v>303</v>
      </c>
      <c r="U13" s="35" t="s">
        <v>261</v>
      </c>
      <c r="V13" s="35" t="s">
        <v>456</v>
      </c>
      <c r="W13" s="192" t="s">
        <v>454</v>
      </c>
      <c r="X13" s="35" t="s">
        <v>443</v>
      </c>
      <c r="Y13" s="35" t="s">
        <v>303</v>
      </c>
      <c r="Z13" s="35" t="s">
        <v>261</v>
      </c>
      <c r="AA13" s="35" t="s">
        <v>284</v>
      </c>
      <c r="AB13" s="35">
        <v>8</v>
      </c>
      <c r="AC13" s="68" t="s">
        <v>12</v>
      </c>
      <c r="AD13" s="35" t="s">
        <v>443</v>
      </c>
      <c r="AE13" s="35" t="s">
        <v>304</v>
      </c>
      <c r="AF13" s="35" t="s">
        <v>193</v>
      </c>
      <c r="AG13" s="35" t="s">
        <v>284</v>
      </c>
      <c r="AH13" s="35" t="s">
        <v>284</v>
      </c>
      <c r="AI13" s="35">
        <v>8</v>
      </c>
      <c r="AJ13" s="35">
        <v>8</v>
      </c>
      <c r="AK13" s="68">
        <v>8</v>
      </c>
      <c r="AL13" s="35">
        <v>8</v>
      </c>
      <c r="AM13" s="35">
        <v>8</v>
      </c>
      <c r="AN13" s="68" t="s">
        <v>284</v>
      </c>
      <c r="AO13" s="69" t="s">
        <v>284</v>
      </c>
      <c r="AP13" s="9">
        <f t="shared" si="9"/>
        <v>10</v>
      </c>
      <c r="AQ13" s="10">
        <f t="shared" si="10"/>
        <v>4</v>
      </c>
      <c r="AR13" s="11">
        <f t="shared" si="5"/>
        <v>0</v>
      </c>
      <c r="AS13" s="8">
        <f t="shared" si="11"/>
        <v>5</v>
      </c>
      <c r="AT13" s="8">
        <f t="shared" si="12"/>
        <v>6</v>
      </c>
      <c r="AU13" s="8">
        <f t="shared" si="13"/>
        <v>7</v>
      </c>
      <c r="AV13" s="8">
        <f t="shared" si="14"/>
        <v>5</v>
      </c>
      <c r="AW13" s="8">
        <f t="shared" si="15"/>
        <v>0</v>
      </c>
      <c r="AX13" s="8">
        <f t="shared" si="16"/>
        <v>1</v>
      </c>
      <c r="AY13" s="8">
        <f t="shared" si="17"/>
        <v>2</v>
      </c>
      <c r="AZ13" s="8">
        <f t="shared" si="18"/>
        <v>3</v>
      </c>
      <c r="BA13" s="8">
        <f t="shared" si="6"/>
        <v>0</v>
      </c>
      <c r="BB13" s="8">
        <f t="shared" si="6"/>
        <v>1</v>
      </c>
      <c r="BC13" s="8">
        <f t="shared" si="6"/>
        <v>1</v>
      </c>
      <c r="BD13" s="8">
        <f t="shared" si="6"/>
        <v>1</v>
      </c>
      <c r="BE13" s="8">
        <f t="shared" si="6"/>
        <v>0</v>
      </c>
      <c r="BF13" s="8">
        <f t="shared" si="7"/>
        <v>0</v>
      </c>
      <c r="BG13" s="8">
        <f t="shared" si="7"/>
        <v>0</v>
      </c>
      <c r="BH13" s="8">
        <f t="shared" si="7"/>
        <v>0</v>
      </c>
      <c r="BI13" s="8">
        <f t="shared" si="7"/>
        <v>0</v>
      </c>
      <c r="BJ13" s="8">
        <f t="shared" si="7"/>
        <v>0</v>
      </c>
      <c r="BK13" s="8">
        <f t="shared" si="7"/>
        <v>0</v>
      </c>
      <c r="BL13" s="8">
        <f t="shared" si="7"/>
        <v>0</v>
      </c>
      <c r="BM13" s="8">
        <f t="shared" si="7"/>
        <v>1</v>
      </c>
      <c r="BN13" s="8">
        <f t="shared" si="7"/>
        <v>1</v>
      </c>
      <c r="BO13" s="8">
        <f t="shared" si="7"/>
        <v>1</v>
      </c>
      <c r="BP13" s="8">
        <f t="shared" si="7"/>
        <v>0</v>
      </c>
      <c r="BQ13" s="8">
        <f t="shared" si="7"/>
        <v>1</v>
      </c>
      <c r="BR13" s="8">
        <f t="shared" si="7"/>
        <v>1</v>
      </c>
      <c r="BS13" s="8">
        <f t="shared" si="7"/>
        <v>1</v>
      </c>
      <c r="BT13" s="8">
        <f t="shared" si="7"/>
        <v>1</v>
      </c>
      <c r="BU13" s="8">
        <f t="shared" si="7"/>
        <v>0</v>
      </c>
      <c r="BV13" s="8">
        <f t="shared" si="8"/>
        <v>0</v>
      </c>
      <c r="BW13" s="8">
        <f t="shared" si="8"/>
        <v>1</v>
      </c>
      <c r="BX13" s="8">
        <f t="shared" si="8"/>
        <v>1</v>
      </c>
      <c r="BY13" s="8">
        <f t="shared" si="8"/>
        <v>1</v>
      </c>
      <c r="BZ13" s="8">
        <f t="shared" si="8"/>
        <v>1</v>
      </c>
      <c r="CA13" s="8">
        <f t="shared" si="8"/>
        <v>1</v>
      </c>
      <c r="CB13" s="8">
        <f t="shared" si="8"/>
        <v>0</v>
      </c>
      <c r="CC13" s="8">
        <f t="shared" si="8"/>
        <v>0</v>
      </c>
      <c r="CD13" s="8">
        <f t="shared" si="8"/>
        <v>1</v>
      </c>
      <c r="CE13" s="8">
        <f t="shared" si="8"/>
        <v>1</v>
      </c>
      <c r="CF13" s="8">
        <f t="shared" si="8"/>
        <v>1</v>
      </c>
      <c r="CG13" s="8">
        <f t="shared" si="8"/>
        <v>1</v>
      </c>
      <c r="CH13" s="8">
        <f t="shared" si="8"/>
        <v>1</v>
      </c>
      <c r="CI13" s="8">
        <f t="shared" si="8"/>
        <v>0</v>
      </c>
      <c r="CJ13" s="8">
        <f t="shared" si="8"/>
        <v>0</v>
      </c>
      <c r="CK13" s="8">
        <f t="shared" si="19"/>
        <v>0</v>
      </c>
      <c r="CL13" s="319">
        <f t="shared" si="20"/>
        <v>2</v>
      </c>
    </row>
    <row r="14" spans="1:90" ht="18.600000000000001" customHeight="1" x14ac:dyDescent="0.25">
      <c r="B14" s="4" t="s">
        <v>89</v>
      </c>
      <c r="C14" s="5" t="s">
        <v>90</v>
      </c>
      <c r="D14" s="35" t="s">
        <v>284</v>
      </c>
      <c r="E14" s="38">
        <v>6</v>
      </c>
      <c r="F14" s="38">
        <v>6</v>
      </c>
      <c r="G14" s="38">
        <v>13</v>
      </c>
      <c r="H14" s="36">
        <v>13</v>
      </c>
      <c r="I14" s="53" t="s">
        <v>473</v>
      </c>
      <c r="J14" s="2"/>
      <c r="K14" s="37" t="s">
        <v>260</v>
      </c>
      <c r="L14" s="38" t="s">
        <v>16</v>
      </c>
      <c r="M14" s="38" t="s">
        <v>24</v>
      </c>
      <c r="N14" s="38" t="s">
        <v>299</v>
      </c>
      <c r="O14" s="38" t="s">
        <v>21</v>
      </c>
      <c r="P14" s="38" t="s">
        <v>299</v>
      </c>
      <c r="Q14" s="210" t="s">
        <v>261</v>
      </c>
      <c r="R14" s="38" t="s">
        <v>260</v>
      </c>
      <c r="S14" s="38" t="s">
        <v>444</v>
      </c>
      <c r="T14" s="38" t="s">
        <v>307</v>
      </c>
      <c r="U14" s="38" t="s">
        <v>307</v>
      </c>
      <c r="V14" s="38" t="s">
        <v>301</v>
      </c>
      <c r="W14" s="38" t="s">
        <v>261</v>
      </c>
      <c r="X14" s="210" t="s">
        <v>590</v>
      </c>
      <c r="Y14" s="38" t="s">
        <v>262</v>
      </c>
      <c r="Z14" s="35" t="s">
        <v>262</v>
      </c>
      <c r="AA14" s="38" t="s">
        <v>261</v>
      </c>
      <c r="AB14" s="38" t="s">
        <v>262</v>
      </c>
      <c r="AC14" s="38" t="s">
        <v>262</v>
      </c>
      <c r="AD14" s="38" t="s">
        <v>261</v>
      </c>
      <c r="AE14" s="38" t="s">
        <v>261</v>
      </c>
      <c r="AF14" s="38" t="s">
        <v>261</v>
      </c>
      <c r="AG14" s="38" t="s">
        <v>262</v>
      </c>
      <c r="AH14" s="38" t="s">
        <v>261</v>
      </c>
      <c r="AI14" s="35" t="s">
        <v>300</v>
      </c>
      <c r="AJ14" s="38" t="s">
        <v>443</v>
      </c>
      <c r="AK14" s="35" t="s">
        <v>443</v>
      </c>
      <c r="AL14" s="38" t="s">
        <v>261</v>
      </c>
      <c r="AM14" s="38">
        <v>8</v>
      </c>
      <c r="AN14" s="38" t="s">
        <v>301</v>
      </c>
      <c r="AO14" s="35" t="s">
        <v>327</v>
      </c>
      <c r="AP14" s="12">
        <f t="shared" si="9"/>
        <v>10</v>
      </c>
      <c r="AQ14" s="13">
        <f t="shared" si="10"/>
        <v>5</v>
      </c>
      <c r="AR14" s="14">
        <f t="shared" si="5"/>
        <v>0</v>
      </c>
      <c r="AS14" s="8">
        <f t="shared" si="11"/>
        <v>5</v>
      </c>
      <c r="AT14" s="8">
        <f t="shared" si="12"/>
        <v>4</v>
      </c>
      <c r="AU14" s="8">
        <f t="shared" si="13"/>
        <v>9</v>
      </c>
      <c r="AV14" s="8">
        <f t="shared" si="14"/>
        <v>4</v>
      </c>
      <c r="AW14" s="8">
        <f t="shared" si="15"/>
        <v>2</v>
      </c>
      <c r="AX14" s="8">
        <f t="shared" si="16"/>
        <v>1</v>
      </c>
      <c r="AY14" s="8">
        <f t="shared" si="17"/>
        <v>2</v>
      </c>
      <c r="AZ14" s="8">
        <f t="shared" si="18"/>
        <v>3</v>
      </c>
      <c r="BA14" s="8">
        <f t="shared" si="6"/>
        <v>0</v>
      </c>
      <c r="BB14" s="8">
        <f t="shared" si="6"/>
        <v>1</v>
      </c>
      <c r="BC14" s="8">
        <f t="shared" si="6"/>
        <v>1</v>
      </c>
      <c r="BD14" s="8">
        <f t="shared" si="6"/>
        <v>1</v>
      </c>
      <c r="BE14" s="8">
        <f t="shared" si="6"/>
        <v>1</v>
      </c>
      <c r="BF14" s="8">
        <f t="shared" si="7"/>
        <v>0</v>
      </c>
      <c r="BG14" s="8">
        <f t="shared" si="7"/>
        <v>1</v>
      </c>
      <c r="BH14" s="8">
        <f t="shared" si="7"/>
        <v>1</v>
      </c>
      <c r="BI14" s="8">
        <f t="shared" si="7"/>
        <v>1</v>
      </c>
      <c r="BJ14" s="8">
        <f t="shared" si="7"/>
        <v>1</v>
      </c>
      <c r="BK14" s="8">
        <f t="shared" si="7"/>
        <v>1</v>
      </c>
      <c r="BL14" s="8">
        <f t="shared" si="7"/>
        <v>0</v>
      </c>
      <c r="BM14" s="8">
        <f t="shared" si="7"/>
        <v>0</v>
      </c>
      <c r="BN14" s="8">
        <f t="shared" si="7"/>
        <v>1</v>
      </c>
      <c r="BO14" s="8">
        <f t="shared" si="7"/>
        <v>1</v>
      </c>
      <c r="BP14" s="8">
        <f t="shared" si="7"/>
        <v>1</v>
      </c>
      <c r="BQ14" s="8">
        <f t="shared" si="7"/>
        <v>1</v>
      </c>
      <c r="BR14" s="8">
        <f t="shared" si="7"/>
        <v>0</v>
      </c>
      <c r="BS14" s="8">
        <f t="shared" si="7"/>
        <v>1</v>
      </c>
      <c r="BT14" s="8">
        <f t="shared" si="7"/>
        <v>0</v>
      </c>
      <c r="BU14" s="8">
        <f t="shared" si="7"/>
        <v>0</v>
      </c>
      <c r="BV14" s="8">
        <f t="shared" si="8"/>
        <v>0</v>
      </c>
      <c r="BW14" s="8">
        <f t="shared" si="8"/>
        <v>0</v>
      </c>
      <c r="BX14" s="8">
        <f t="shared" si="8"/>
        <v>0</v>
      </c>
      <c r="BY14" s="8">
        <f t="shared" si="8"/>
        <v>0</v>
      </c>
      <c r="BZ14" s="8">
        <f t="shared" si="8"/>
        <v>0</v>
      </c>
      <c r="CA14" s="8">
        <f t="shared" si="8"/>
        <v>0</v>
      </c>
      <c r="CB14" s="8">
        <f t="shared" si="8"/>
        <v>0</v>
      </c>
      <c r="CC14" s="8">
        <f t="shared" si="8"/>
        <v>0</v>
      </c>
      <c r="CD14" s="8">
        <f t="shared" si="8"/>
        <v>1</v>
      </c>
      <c r="CE14" s="8">
        <f t="shared" si="8"/>
        <v>1</v>
      </c>
      <c r="CF14" s="8">
        <f t="shared" si="8"/>
        <v>1</v>
      </c>
      <c r="CG14" s="8">
        <f t="shared" si="8"/>
        <v>0</v>
      </c>
      <c r="CH14" s="8">
        <f t="shared" si="8"/>
        <v>1</v>
      </c>
      <c r="CI14" s="8">
        <f t="shared" si="8"/>
        <v>1</v>
      </c>
      <c r="CJ14" s="8">
        <f t="shared" si="8"/>
        <v>1</v>
      </c>
      <c r="CK14" s="8">
        <f t="shared" si="19"/>
        <v>1</v>
      </c>
      <c r="CL14" s="319">
        <f t="shared" si="20"/>
        <v>0</v>
      </c>
    </row>
    <row r="15" spans="1:90" ht="19.5" customHeight="1" x14ac:dyDescent="0.25">
      <c r="B15" s="4" t="s">
        <v>96</v>
      </c>
      <c r="C15" s="5" t="s">
        <v>60</v>
      </c>
      <c r="D15" s="41">
        <v>13</v>
      </c>
      <c r="E15" s="35" t="s">
        <v>284</v>
      </c>
      <c r="F15" s="41" t="s">
        <v>284</v>
      </c>
      <c r="G15" s="35">
        <v>13</v>
      </c>
      <c r="H15" s="42">
        <v>13</v>
      </c>
      <c r="I15" s="53" t="s">
        <v>349</v>
      </c>
      <c r="J15" s="2"/>
      <c r="K15" s="40" t="s">
        <v>24</v>
      </c>
      <c r="L15" s="41" t="s">
        <v>303</v>
      </c>
      <c r="M15" s="41" t="s">
        <v>260</v>
      </c>
      <c r="N15" s="41" t="s">
        <v>329</v>
      </c>
      <c r="O15" s="41" t="s">
        <v>304</v>
      </c>
      <c r="P15" s="41" t="s">
        <v>325</v>
      </c>
      <c r="Q15" s="41" t="s">
        <v>260</v>
      </c>
      <c r="R15" s="41" t="s">
        <v>306</v>
      </c>
      <c r="S15" s="41" t="s">
        <v>326</v>
      </c>
      <c r="T15" s="174" t="s">
        <v>14</v>
      </c>
      <c r="U15" s="41" t="s">
        <v>443</v>
      </c>
      <c r="V15" s="41" t="s">
        <v>260</v>
      </c>
      <c r="W15" s="41" t="s">
        <v>35</v>
      </c>
      <c r="X15" s="41" t="s">
        <v>301</v>
      </c>
      <c r="Y15" s="41" t="s">
        <v>299</v>
      </c>
      <c r="Z15" s="41" t="s">
        <v>303</v>
      </c>
      <c r="AA15" s="41" t="s">
        <v>327</v>
      </c>
      <c r="AB15" s="35" t="s">
        <v>35</v>
      </c>
      <c r="AC15" s="41" t="s">
        <v>305</v>
      </c>
      <c r="AD15" s="41" t="s">
        <v>300</v>
      </c>
      <c r="AE15" s="35" t="s">
        <v>303</v>
      </c>
      <c r="AF15" s="41" t="s">
        <v>284</v>
      </c>
      <c r="AG15" s="41" t="s">
        <v>284</v>
      </c>
      <c r="AH15" s="41" t="s">
        <v>326</v>
      </c>
      <c r="AI15" s="41" t="s">
        <v>304</v>
      </c>
      <c r="AJ15" s="184" t="s">
        <v>327</v>
      </c>
      <c r="AK15" s="41" t="s">
        <v>284</v>
      </c>
      <c r="AL15" s="35" t="s">
        <v>191</v>
      </c>
      <c r="AM15" s="41" t="s">
        <v>443</v>
      </c>
      <c r="AN15" s="35" t="s">
        <v>284</v>
      </c>
      <c r="AO15" s="42" t="s">
        <v>284</v>
      </c>
      <c r="AP15" s="15">
        <f t="shared" si="9"/>
        <v>10</v>
      </c>
      <c r="AQ15" s="16">
        <f t="shared" si="10"/>
        <v>0</v>
      </c>
      <c r="AR15" s="17">
        <f t="shared" si="5"/>
        <v>0</v>
      </c>
      <c r="AS15" s="8">
        <f t="shared" si="11"/>
        <v>4</v>
      </c>
      <c r="AT15" s="8">
        <f t="shared" si="12"/>
        <v>1</v>
      </c>
      <c r="AU15" s="8">
        <f t="shared" si="13"/>
        <v>18</v>
      </c>
      <c r="AV15" s="8">
        <f t="shared" si="14"/>
        <v>9</v>
      </c>
      <c r="AW15" s="8">
        <f t="shared" si="15"/>
        <v>2</v>
      </c>
      <c r="AX15" s="8">
        <f t="shared" si="16"/>
        <v>0</v>
      </c>
      <c r="AY15" s="8">
        <f t="shared" si="17"/>
        <v>2</v>
      </c>
      <c r="AZ15" s="8">
        <f t="shared" si="18"/>
        <v>2</v>
      </c>
      <c r="BA15" s="8">
        <f t="shared" si="6"/>
        <v>1</v>
      </c>
      <c r="BB15" s="8">
        <f t="shared" si="6"/>
        <v>0</v>
      </c>
      <c r="BC15" s="8">
        <f t="shared" si="6"/>
        <v>0</v>
      </c>
      <c r="BD15" s="8">
        <f t="shared" si="6"/>
        <v>1</v>
      </c>
      <c r="BE15" s="8">
        <f t="shared" si="6"/>
        <v>1</v>
      </c>
      <c r="BF15" s="8">
        <f t="shared" si="7"/>
        <v>1</v>
      </c>
      <c r="BG15" s="8">
        <f t="shared" si="7"/>
        <v>1</v>
      </c>
      <c r="BH15" s="8">
        <f t="shared" si="7"/>
        <v>0</v>
      </c>
      <c r="BI15" s="8">
        <f t="shared" si="7"/>
        <v>1</v>
      </c>
      <c r="BJ15" s="8">
        <f t="shared" si="7"/>
        <v>1</v>
      </c>
      <c r="BK15" s="8">
        <f t="shared" si="7"/>
        <v>1</v>
      </c>
      <c r="BL15" s="8">
        <f t="shared" si="7"/>
        <v>0</v>
      </c>
      <c r="BM15" s="8">
        <f t="shared" si="7"/>
        <v>1</v>
      </c>
      <c r="BN15" s="8">
        <f t="shared" si="7"/>
        <v>1</v>
      </c>
      <c r="BO15" s="8">
        <f t="shared" si="7"/>
        <v>1</v>
      </c>
      <c r="BP15" s="8">
        <f t="shared" si="7"/>
        <v>1</v>
      </c>
      <c r="BQ15" s="8">
        <f t="shared" si="7"/>
        <v>0</v>
      </c>
      <c r="BR15" s="8">
        <f t="shared" si="7"/>
        <v>0</v>
      </c>
      <c r="BS15" s="8">
        <f t="shared" si="7"/>
        <v>1</v>
      </c>
      <c r="BT15" s="8">
        <f t="shared" si="7"/>
        <v>1</v>
      </c>
      <c r="BU15" s="8">
        <f t="shared" si="7"/>
        <v>1</v>
      </c>
      <c r="BV15" s="8">
        <f t="shared" si="8"/>
        <v>1</v>
      </c>
      <c r="BW15" s="8">
        <f t="shared" si="8"/>
        <v>0</v>
      </c>
      <c r="BX15" s="8">
        <f t="shared" si="8"/>
        <v>1</v>
      </c>
      <c r="BY15" s="8">
        <f t="shared" si="8"/>
        <v>1</v>
      </c>
      <c r="BZ15" s="8">
        <f t="shared" si="8"/>
        <v>1</v>
      </c>
      <c r="CA15" s="8">
        <f t="shared" si="8"/>
        <v>0</v>
      </c>
      <c r="CB15" s="8">
        <f t="shared" si="8"/>
        <v>0</v>
      </c>
      <c r="CC15" s="8">
        <f t="shared" si="8"/>
        <v>1</v>
      </c>
      <c r="CD15" s="8">
        <f t="shared" si="8"/>
        <v>1</v>
      </c>
      <c r="CE15" s="8">
        <f t="shared" si="8"/>
        <v>1</v>
      </c>
      <c r="CF15" s="8">
        <f t="shared" si="8"/>
        <v>0</v>
      </c>
      <c r="CG15" s="8">
        <f t="shared" si="8"/>
        <v>1</v>
      </c>
      <c r="CH15" s="8">
        <f t="shared" si="8"/>
        <v>1</v>
      </c>
      <c r="CI15" s="8">
        <f t="shared" si="8"/>
        <v>0</v>
      </c>
      <c r="CJ15" s="8">
        <f t="shared" si="8"/>
        <v>0</v>
      </c>
      <c r="CK15" s="8">
        <f t="shared" si="19"/>
        <v>0</v>
      </c>
      <c r="CL15" s="319">
        <f t="shared" si="20"/>
        <v>3</v>
      </c>
    </row>
    <row r="16" spans="1:90" ht="19.5" customHeight="1" x14ac:dyDescent="0.25">
      <c r="B16" s="1" t="s">
        <v>97</v>
      </c>
      <c r="C16" s="2" t="s">
        <v>92</v>
      </c>
      <c r="D16" s="68" t="s">
        <v>261</v>
      </c>
      <c r="E16" s="35" t="s">
        <v>284</v>
      </c>
      <c r="F16" s="68" t="s">
        <v>284</v>
      </c>
      <c r="G16" s="68">
        <v>13</v>
      </c>
      <c r="H16" s="36">
        <v>13</v>
      </c>
      <c r="I16" s="53" t="s">
        <v>269</v>
      </c>
      <c r="J16" s="2"/>
      <c r="K16" s="67" t="s">
        <v>21</v>
      </c>
      <c r="L16" s="68" t="s">
        <v>299</v>
      </c>
      <c r="M16" s="68" t="s">
        <v>445</v>
      </c>
      <c r="N16" s="68" t="s">
        <v>261</v>
      </c>
      <c r="O16" s="68" t="s">
        <v>261</v>
      </c>
      <c r="P16" s="68" t="s">
        <v>18</v>
      </c>
      <c r="Q16" s="68" t="s">
        <v>15</v>
      </c>
      <c r="R16" s="68" t="s">
        <v>23</v>
      </c>
      <c r="S16" s="68" t="s">
        <v>305</v>
      </c>
      <c r="T16" s="68" t="s">
        <v>261</v>
      </c>
      <c r="U16" s="68" t="s">
        <v>301</v>
      </c>
      <c r="V16" s="68" t="s">
        <v>305</v>
      </c>
      <c r="W16" s="68" t="s">
        <v>35</v>
      </c>
      <c r="X16" s="68" t="s">
        <v>304</v>
      </c>
      <c r="Y16" s="68" t="s">
        <v>443</v>
      </c>
      <c r="Z16" s="68" t="s">
        <v>327</v>
      </c>
      <c r="AA16" s="211" t="s">
        <v>261</v>
      </c>
      <c r="AB16" s="68" t="s">
        <v>261</v>
      </c>
      <c r="AC16" s="68">
        <v>8</v>
      </c>
      <c r="AD16" s="68">
        <v>8</v>
      </c>
      <c r="AE16" s="68">
        <v>8</v>
      </c>
      <c r="AF16" s="68">
        <v>8</v>
      </c>
      <c r="AG16" s="68">
        <v>8</v>
      </c>
      <c r="AH16" s="68" t="s">
        <v>261</v>
      </c>
      <c r="AI16" s="68" t="s">
        <v>284</v>
      </c>
      <c r="AJ16" s="68">
        <v>8</v>
      </c>
      <c r="AK16" s="68" t="s">
        <v>13</v>
      </c>
      <c r="AL16" s="68" t="s">
        <v>192</v>
      </c>
      <c r="AM16" s="68" t="s">
        <v>301</v>
      </c>
      <c r="AN16" s="68" t="s">
        <v>284</v>
      </c>
      <c r="AO16" s="35" t="s">
        <v>261</v>
      </c>
      <c r="AP16" s="9">
        <f t="shared" si="9"/>
        <v>10</v>
      </c>
      <c r="AQ16" s="10">
        <f t="shared" si="10"/>
        <v>0</v>
      </c>
      <c r="AR16" s="11">
        <f t="shared" si="5"/>
        <v>0</v>
      </c>
      <c r="AS16" s="8">
        <f t="shared" si="11"/>
        <v>5</v>
      </c>
      <c r="AT16" s="8">
        <f t="shared" si="12"/>
        <v>6</v>
      </c>
      <c r="AU16" s="8">
        <f t="shared" si="13"/>
        <v>13</v>
      </c>
      <c r="AV16" s="8">
        <f t="shared" si="14"/>
        <v>7</v>
      </c>
      <c r="AW16" s="8">
        <f t="shared" si="15"/>
        <v>2</v>
      </c>
      <c r="AX16" s="8">
        <f t="shared" si="16"/>
        <v>0</v>
      </c>
      <c r="AY16" s="8">
        <f t="shared" si="17"/>
        <v>2</v>
      </c>
      <c r="AZ16" s="8">
        <f t="shared" si="18"/>
        <v>2</v>
      </c>
      <c r="BA16" s="8">
        <f t="shared" si="6"/>
        <v>0</v>
      </c>
      <c r="BB16" s="8">
        <f t="shared" si="6"/>
        <v>0</v>
      </c>
      <c r="BC16" s="8">
        <f t="shared" si="6"/>
        <v>0</v>
      </c>
      <c r="BD16" s="8">
        <f t="shared" si="6"/>
        <v>1</v>
      </c>
      <c r="BE16" s="8">
        <f t="shared" si="6"/>
        <v>1</v>
      </c>
      <c r="BF16" s="8">
        <f t="shared" si="7"/>
        <v>1</v>
      </c>
      <c r="BG16" s="8">
        <f t="shared" si="7"/>
        <v>1</v>
      </c>
      <c r="BH16" s="8">
        <f t="shared" si="7"/>
        <v>1</v>
      </c>
      <c r="BI16" s="8">
        <f t="shared" si="7"/>
        <v>0</v>
      </c>
      <c r="BJ16" s="8">
        <f t="shared" si="7"/>
        <v>0</v>
      </c>
      <c r="BK16" s="8">
        <f t="shared" si="7"/>
        <v>1</v>
      </c>
      <c r="BL16" s="8">
        <f t="shared" si="7"/>
        <v>1</v>
      </c>
      <c r="BM16" s="8">
        <f t="shared" si="7"/>
        <v>1</v>
      </c>
      <c r="BN16" s="8">
        <f t="shared" si="7"/>
        <v>1</v>
      </c>
      <c r="BO16" s="8">
        <f t="shared" si="7"/>
        <v>0</v>
      </c>
      <c r="BP16" s="8">
        <f t="shared" si="7"/>
        <v>1</v>
      </c>
      <c r="BQ16" s="8">
        <f t="shared" si="7"/>
        <v>1</v>
      </c>
      <c r="BR16" s="8">
        <f t="shared" si="7"/>
        <v>0</v>
      </c>
      <c r="BS16" s="8">
        <f t="shared" si="7"/>
        <v>1</v>
      </c>
      <c r="BT16" s="8">
        <f t="shared" si="7"/>
        <v>1</v>
      </c>
      <c r="BU16" s="8">
        <f t="shared" si="7"/>
        <v>1</v>
      </c>
      <c r="BV16" s="8">
        <f t="shared" si="8"/>
        <v>0</v>
      </c>
      <c r="BW16" s="8">
        <f t="shared" si="8"/>
        <v>0</v>
      </c>
      <c r="BX16" s="8">
        <f t="shared" si="8"/>
        <v>1</v>
      </c>
      <c r="BY16" s="8">
        <f t="shared" si="8"/>
        <v>1</v>
      </c>
      <c r="BZ16" s="8">
        <f t="shared" si="8"/>
        <v>1</v>
      </c>
      <c r="CA16" s="8">
        <f t="shared" si="8"/>
        <v>1</v>
      </c>
      <c r="CB16" s="8">
        <f t="shared" si="8"/>
        <v>1</v>
      </c>
      <c r="CC16" s="8">
        <f t="shared" si="8"/>
        <v>0</v>
      </c>
      <c r="CD16" s="8">
        <f t="shared" si="8"/>
        <v>0</v>
      </c>
      <c r="CE16" s="8">
        <f t="shared" si="8"/>
        <v>1</v>
      </c>
      <c r="CF16" s="8">
        <f t="shared" si="8"/>
        <v>1</v>
      </c>
      <c r="CG16" s="8">
        <f t="shared" si="8"/>
        <v>1</v>
      </c>
      <c r="CH16" s="8">
        <f t="shared" si="8"/>
        <v>1</v>
      </c>
      <c r="CI16" s="8">
        <f t="shared" si="8"/>
        <v>0</v>
      </c>
      <c r="CJ16" s="8">
        <f t="shared" si="8"/>
        <v>0</v>
      </c>
      <c r="CK16" s="8">
        <f t="shared" si="19"/>
        <v>0</v>
      </c>
      <c r="CL16" s="319">
        <f t="shared" si="20"/>
        <v>1</v>
      </c>
    </row>
    <row r="17" spans="1:90" ht="19.5" customHeight="1" x14ac:dyDescent="0.25">
      <c r="B17" s="4" t="s">
        <v>98</v>
      </c>
      <c r="C17" s="5" t="s">
        <v>93</v>
      </c>
      <c r="D17" s="38" t="s">
        <v>261</v>
      </c>
      <c r="E17" s="38">
        <v>14</v>
      </c>
      <c r="F17" s="35">
        <v>13</v>
      </c>
      <c r="G17" s="38">
        <v>13</v>
      </c>
      <c r="H17" s="39" t="s">
        <v>261</v>
      </c>
      <c r="I17" s="53" t="s">
        <v>269</v>
      </c>
      <c r="J17" s="2"/>
      <c r="K17" s="37" t="s">
        <v>22</v>
      </c>
      <c r="L17" s="38" t="s">
        <v>25</v>
      </c>
      <c r="M17" s="38" t="s">
        <v>261</v>
      </c>
      <c r="N17" s="38" t="s">
        <v>306</v>
      </c>
      <c r="O17" s="38" t="s">
        <v>306</v>
      </c>
      <c r="P17" s="38" t="s">
        <v>307</v>
      </c>
      <c r="Q17" s="38" t="s">
        <v>307</v>
      </c>
      <c r="R17" s="38" t="s">
        <v>301</v>
      </c>
      <c r="S17" s="38" t="s">
        <v>260</v>
      </c>
      <c r="T17" s="38" t="s">
        <v>261</v>
      </c>
      <c r="U17" s="38" t="s">
        <v>261</v>
      </c>
      <c r="V17" s="38" t="s">
        <v>191</v>
      </c>
      <c r="W17" s="38" t="s">
        <v>299</v>
      </c>
      <c r="X17" s="38" t="s">
        <v>192</v>
      </c>
      <c r="Y17" s="38" t="s">
        <v>261</v>
      </c>
      <c r="Z17" s="210" t="s">
        <v>261</v>
      </c>
      <c r="AA17" s="38" t="s">
        <v>300</v>
      </c>
      <c r="AB17" s="38" t="s">
        <v>443</v>
      </c>
      <c r="AC17" s="38" t="s">
        <v>300</v>
      </c>
      <c r="AD17" s="38" t="s">
        <v>329</v>
      </c>
      <c r="AE17" s="38" t="s">
        <v>301</v>
      </c>
      <c r="AF17" s="38" t="s">
        <v>35</v>
      </c>
      <c r="AG17" s="38" t="s">
        <v>284</v>
      </c>
      <c r="AH17" s="38" t="s">
        <v>261</v>
      </c>
      <c r="AI17" s="38">
        <v>8</v>
      </c>
      <c r="AJ17" s="38" t="s">
        <v>304</v>
      </c>
      <c r="AK17" s="38" t="s">
        <v>305</v>
      </c>
      <c r="AL17" s="38" t="s">
        <v>443</v>
      </c>
      <c r="AM17" s="35" t="s">
        <v>284</v>
      </c>
      <c r="AN17" s="38">
        <v>8</v>
      </c>
      <c r="AO17" s="39" t="s">
        <v>303</v>
      </c>
      <c r="AP17" s="12">
        <f t="shared" si="9"/>
        <v>10</v>
      </c>
      <c r="AQ17" s="13">
        <f>COUNTIF(K17:AO17,"PAID")</f>
        <v>0</v>
      </c>
      <c r="AR17" s="14">
        <f t="shared" si="5"/>
        <v>0</v>
      </c>
      <c r="AS17" s="8">
        <f t="shared" si="11"/>
        <v>5</v>
      </c>
      <c r="AT17" s="8">
        <f t="shared" si="12"/>
        <v>6</v>
      </c>
      <c r="AU17" s="8">
        <f t="shared" si="13"/>
        <v>13</v>
      </c>
      <c r="AV17" s="8">
        <f t="shared" si="14"/>
        <v>7</v>
      </c>
      <c r="AW17" s="8">
        <f t="shared" si="15"/>
        <v>3</v>
      </c>
      <c r="AX17" s="8">
        <f t="shared" si="16"/>
        <v>0</v>
      </c>
      <c r="AY17" s="8">
        <f t="shared" si="17"/>
        <v>2</v>
      </c>
      <c r="AZ17" s="8">
        <f t="shared" si="18"/>
        <v>2</v>
      </c>
      <c r="BA17" s="8">
        <f t="shared" si="6"/>
        <v>0</v>
      </c>
      <c r="BB17" s="8">
        <f t="shared" si="6"/>
        <v>1</v>
      </c>
      <c r="BC17" s="8">
        <f t="shared" si="6"/>
        <v>1</v>
      </c>
      <c r="BD17" s="8">
        <f t="shared" si="6"/>
        <v>1</v>
      </c>
      <c r="BE17" s="8">
        <f t="shared" si="6"/>
        <v>0</v>
      </c>
      <c r="BF17" s="8">
        <f t="shared" si="7"/>
        <v>1</v>
      </c>
      <c r="BG17" s="8">
        <f t="shared" si="7"/>
        <v>1</v>
      </c>
      <c r="BH17" s="8">
        <f t="shared" si="7"/>
        <v>0</v>
      </c>
      <c r="BI17" s="8">
        <f t="shared" si="7"/>
        <v>1</v>
      </c>
      <c r="BJ17" s="8">
        <f t="shared" si="7"/>
        <v>1</v>
      </c>
      <c r="BK17" s="8">
        <f t="shared" si="7"/>
        <v>1</v>
      </c>
      <c r="BL17" s="8">
        <f t="shared" si="7"/>
        <v>1</v>
      </c>
      <c r="BM17" s="8">
        <f t="shared" si="7"/>
        <v>1</v>
      </c>
      <c r="BN17" s="8">
        <f t="shared" si="7"/>
        <v>0</v>
      </c>
      <c r="BO17" s="8">
        <f t="shared" si="7"/>
        <v>0</v>
      </c>
      <c r="BP17" s="8">
        <f t="shared" si="7"/>
        <v>0</v>
      </c>
      <c r="BQ17" s="8">
        <f t="shared" si="7"/>
        <v>1</v>
      </c>
      <c r="BR17" s="8">
        <f t="shared" si="7"/>
        <v>1</v>
      </c>
      <c r="BS17" s="8">
        <f t="shared" si="7"/>
        <v>1</v>
      </c>
      <c r="BT17" s="8">
        <f t="shared" si="7"/>
        <v>0</v>
      </c>
      <c r="BU17" s="8">
        <f t="shared" si="7"/>
        <v>0</v>
      </c>
      <c r="BV17" s="8">
        <f t="shared" si="8"/>
        <v>1</v>
      </c>
      <c r="BW17" s="8">
        <f t="shared" si="8"/>
        <v>1</v>
      </c>
      <c r="BX17" s="8">
        <f t="shared" si="8"/>
        <v>1</v>
      </c>
      <c r="BY17" s="8">
        <f t="shared" si="8"/>
        <v>1</v>
      </c>
      <c r="BZ17" s="8">
        <f t="shared" si="8"/>
        <v>1</v>
      </c>
      <c r="CA17" s="8">
        <f t="shared" si="8"/>
        <v>0</v>
      </c>
      <c r="CB17" s="8">
        <f t="shared" si="8"/>
        <v>0</v>
      </c>
      <c r="CC17" s="8">
        <f t="shared" si="8"/>
        <v>0</v>
      </c>
      <c r="CD17" s="8">
        <f t="shared" si="8"/>
        <v>1</v>
      </c>
      <c r="CE17" s="8">
        <f t="shared" si="8"/>
        <v>1</v>
      </c>
      <c r="CF17" s="8">
        <f t="shared" si="8"/>
        <v>1</v>
      </c>
      <c r="CG17" s="8">
        <f t="shared" si="8"/>
        <v>1</v>
      </c>
      <c r="CH17" s="8">
        <f t="shared" si="8"/>
        <v>0</v>
      </c>
      <c r="CI17" s="8">
        <f t="shared" si="8"/>
        <v>1</v>
      </c>
      <c r="CJ17" s="8">
        <f t="shared" si="8"/>
        <v>1</v>
      </c>
      <c r="CK17" s="8">
        <f t="shared" si="19"/>
        <v>0</v>
      </c>
      <c r="CL17" s="319">
        <f t="shared" si="20"/>
        <v>2</v>
      </c>
    </row>
    <row r="18" spans="1:90" ht="19.5" customHeight="1" x14ac:dyDescent="0.25">
      <c r="B18" s="4" t="s">
        <v>115</v>
      </c>
      <c r="C18" s="5" t="s">
        <v>116</v>
      </c>
      <c r="D18" s="41">
        <v>8</v>
      </c>
      <c r="E18" s="38" t="s">
        <v>284</v>
      </c>
      <c r="F18" s="41">
        <v>13</v>
      </c>
      <c r="G18" s="38">
        <v>13</v>
      </c>
      <c r="H18" s="39" t="s">
        <v>261</v>
      </c>
      <c r="I18" s="53"/>
      <c r="J18" s="2"/>
      <c r="K18" s="37" t="s">
        <v>260</v>
      </c>
      <c r="L18" s="41" t="s">
        <v>469</v>
      </c>
      <c r="M18" s="35" t="s">
        <v>16</v>
      </c>
      <c r="N18" s="35" t="s">
        <v>304</v>
      </c>
      <c r="O18" s="38" t="s">
        <v>329</v>
      </c>
      <c r="P18" s="38" t="s">
        <v>303</v>
      </c>
      <c r="Q18" s="38" t="s">
        <v>261</v>
      </c>
      <c r="R18" s="38" t="s">
        <v>260</v>
      </c>
      <c r="S18" s="38" t="s">
        <v>307</v>
      </c>
      <c r="T18" s="38" t="s">
        <v>326</v>
      </c>
      <c r="U18" s="38" t="s">
        <v>325</v>
      </c>
      <c r="V18" s="38" t="s">
        <v>284</v>
      </c>
      <c r="W18" s="38" t="s">
        <v>443</v>
      </c>
      <c r="X18" s="38" t="s">
        <v>262</v>
      </c>
      <c r="Y18" s="38" t="s">
        <v>262</v>
      </c>
      <c r="Z18" s="41" t="s">
        <v>262</v>
      </c>
      <c r="AA18" s="35">
        <v>8</v>
      </c>
      <c r="AB18" s="38">
        <v>8</v>
      </c>
      <c r="AC18" s="38">
        <v>8</v>
      </c>
      <c r="AD18" s="38" t="s">
        <v>35</v>
      </c>
      <c r="AE18" s="38" t="s">
        <v>443</v>
      </c>
      <c r="AF18" s="38" t="s">
        <v>284</v>
      </c>
      <c r="AG18" s="38" t="s">
        <v>261</v>
      </c>
      <c r="AH18" s="38" t="s">
        <v>300</v>
      </c>
      <c r="AI18" s="35" t="s">
        <v>299</v>
      </c>
      <c r="AJ18" s="38" t="s">
        <v>299</v>
      </c>
      <c r="AK18" s="41" t="s">
        <v>304</v>
      </c>
      <c r="AL18" s="38" t="s">
        <v>284</v>
      </c>
      <c r="AM18" s="41" t="s">
        <v>284</v>
      </c>
      <c r="AN18" s="38" t="s">
        <v>304</v>
      </c>
      <c r="AO18" s="39" t="s">
        <v>305</v>
      </c>
      <c r="AP18" s="12">
        <f t="shared" si="9"/>
        <v>10</v>
      </c>
      <c r="AQ18" s="13">
        <f t="shared" si="10"/>
        <v>3</v>
      </c>
      <c r="AR18" s="14">
        <f t="shared" si="5"/>
        <v>0</v>
      </c>
      <c r="AS18" s="8">
        <f t="shared" si="11"/>
        <v>4</v>
      </c>
      <c r="AT18" s="8">
        <f t="shared" si="12"/>
        <v>4</v>
      </c>
      <c r="AU18" s="8">
        <f t="shared" si="13"/>
        <v>12</v>
      </c>
      <c r="AV18" s="8">
        <f t="shared" si="14"/>
        <v>6</v>
      </c>
      <c r="AW18" s="8">
        <f t="shared" si="15"/>
        <v>3</v>
      </c>
      <c r="AX18" s="8">
        <f t="shared" si="16"/>
        <v>0</v>
      </c>
      <c r="AY18" s="8">
        <f t="shared" si="17"/>
        <v>2</v>
      </c>
      <c r="AZ18" s="8">
        <f t="shared" si="18"/>
        <v>2</v>
      </c>
      <c r="BA18" s="8">
        <f t="shared" si="6"/>
        <v>1</v>
      </c>
      <c r="BB18" s="8">
        <f t="shared" si="6"/>
        <v>0</v>
      </c>
      <c r="BC18" s="8">
        <f t="shared" si="6"/>
        <v>1</v>
      </c>
      <c r="BD18" s="8">
        <f t="shared" si="6"/>
        <v>1</v>
      </c>
      <c r="BE18" s="8">
        <f t="shared" si="6"/>
        <v>0</v>
      </c>
      <c r="BF18" s="8">
        <f t="shared" si="7"/>
        <v>0</v>
      </c>
      <c r="BG18" s="8">
        <f t="shared" si="7"/>
        <v>0</v>
      </c>
      <c r="BH18" s="8">
        <f t="shared" si="7"/>
        <v>1</v>
      </c>
      <c r="BI18" s="8">
        <f t="shared" si="7"/>
        <v>1</v>
      </c>
      <c r="BJ18" s="8">
        <f t="shared" si="7"/>
        <v>1</v>
      </c>
      <c r="BK18" s="8">
        <f t="shared" si="7"/>
        <v>1</v>
      </c>
      <c r="BL18" s="8">
        <f t="shared" si="7"/>
        <v>0</v>
      </c>
      <c r="BM18" s="8">
        <f t="shared" si="7"/>
        <v>0</v>
      </c>
      <c r="BN18" s="8">
        <f t="shared" si="7"/>
        <v>1</v>
      </c>
      <c r="BO18" s="8">
        <f t="shared" si="7"/>
        <v>1</v>
      </c>
      <c r="BP18" s="8">
        <f t="shared" si="7"/>
        <v>1</v>
      </c>
      <c r="BQ18" s="8">
        <f t="shared" si="7"/>
        <v>0</v>
      </c>
      <c r="BR18" s="8">
        <f t="shared" si="7"/>
        <v>1</v>
      </c>
      <c r="BS18" s="8">
        <f t="shared" si="7"/>
        <v>0</v>
      </c>
      <c r="BT18" s="8">
        <f t="shared" si="7"/>
        <v>0</v>
      </c>
      <c r="BU18" s="8">
        <f t="shared" si="7"/>
        <v>0</v>
      </c>
      <c r="BV18" s="8">
        <f t="shared" si="8"/>
        <v>1</v>
      </c>
      <c r="BW18" s="8">
        <f t="shared" si="8"/>
        <v>1</v>
      </c>
      <c r="BX18" s="8">
        <f t="shared" si="8"/>
        <v>1</v>
      </c>
      <c r="BY18" s="8">
        <f t="shared" si="8"/>
        <v>0</v>
      </c>
      <c r="BZ18" s="8">
        <f t="shared" si="8"/>
        <v>1</v>
      </c>
      <c r="CA18" s="8">
        <f t="shared" si="8"/>
        <v>0</v>
      </c>
      <c r="CB18" s="8">
        <f t="shared" si="8"/>
        <v>0</v>
      </c>
      <c r="CC18" s="8">
        <f t="shared" si="8"/>
        <v>1</v>
      </c>
      <c r="CD18" s="8">
        <f t="shared" si="8"/>
        <v>1</v>
      </c>
      <c r="CE18" s="8">
        <f t="shared" si="8"/>
        <v>1</v>
      </c>
      <c r="CF18" s="8">
        <f t="shared" si="8"/>
        <v>1</v>
      </c>
      <c r="CG18" s="8">
        <f t="shared" si="8"/>
        <v>0</v>
      </c>
      <c r="CH18" s="8">
        <f t="shared" si="8"/>
        <v>0</v>
      </c>
      <c r="CI18" s="8">
        <f t="shared" si="8"/>
        <v>1</v>
      </c>
      <c r="CJ18" s="8">
        <f t="shared" si="8"/>
        <v>1</v>
      </c>
      <c r="CK18" s="8">
        <f t="shared" si="19"/>
        <v>0</v>
      </c>
      <c r="CL18" s="319">
        <f t="shared" si="20"/>
        <v>2</v>
      </c>
    </row>
    <row r="19" spans="1:90" ht="19.5" customHeight="1" x14ac:dyDescent="0.25">
      <c r="B19" s="1" t="s">
        <v>117</v>
      </c>
      <c r="C19" s="2" t="s">
        <v>118</v>
      </c>
      <c r="D19" s="68">
        <v>14</v>
      </c>
      <c r="E19" s="68">
        <v>13</v>
      </c>
      <c r="F19" s="68" t="s">
        <v>284</v>
      </c>
      <c r="G19" s="68" t="s">
        <v>284</v>
      </c>
      <c r="H19" s="69">
        <v>8</v>
      </c>
      <c r="I19" s="53"/>
      <c r="J19" s="2"/>
      <c r="K19" s="67" t="s">
        <v>9</v>
      </c>
      <c r="L19" s="68" t="s">
        <v>9</v>
      </c>
      <c r="M19" s="68" t="s">
        <v>8</v>
      </c>
      <c r="N19" s="68" t="s">
        <v>260</v>
      </c>
      <c r="O19" s="68" t="s">
        <v>262</v>
      </c>
      <c r="P19" s="68" t="s">
        <v>260</v>
      </c>
      <c r="Q19" s="68" t="s">
        <v>445</v>
      </c>
      <c r="R19" s="68" t="s">
        <v>25</v>
      </c>
      <c r="S19" s="68" t="s">
        <v>303</v>
      </c>
      <c r="T19" s="68" t="s">
        <v>443</v>
      </c>
      <c r="U19" s="68" t="s">
        <v>304</v>
      </c>
      <c r="V19" s="68" t="s">
        <v>262</v>
      </c>
      <c r="W19" s="68" t="s">
        <v>284</v>
      </c>
      <c r="X19" s="68" t="s">
        <v>589</v>
      </c>
      <c r="Y19" s="68" t="s">
        <v>590</v>
      </c>
      <c r="Z19" s="68" t="s">
        <v>589</v>
      </c>
      <c r="AA19" s="68" t="s">
        <v>302</v>
      </c>
      <c r="AB19" s="68" t="s">
        <v>284</v>
      </c>
      <c r="AC19" s="68" t="s">
        <v>284</v>
      </c>
      <c r="AD19" s="35" t="s">
        <v>284</v>
      </c>
      <c r="AE19" s="200" t="s">
        <v>305</v>
      </c>
      <c r="AF19" s="68" t="s">
        <v>301</v>
      </c>
      <c r="AG19" s="68" t="s">
        <v>326</v>
      </c>
      <c r="AH19" s="35" t="s">
        <v>303</v>
      </c>
      <c r="AI19" s="41" t="s">
        <v>284</v>
      </c>
      <c r="AJ19" s="68" t="s">
        <v>35</v>
      </c>
      <c r="AK19" s="68" t="s">
        <v>191</v>
      </c>
      <c r="AL19" s="68" t="s">
        <v>191</v>
      </c>
      <c r="AM19" s="68" t="s">
        <v>299</v>
      </c>
      <c r="AN19" s="68" t="s">
        <v>284</v>
      </c>
      <c r="AO19" s="68" t="s">
        <v>284</v>
      </c>
      <c r="AP19" s="9">
        <f t="shared" si="9"/>
        <v>10</v>
      </c>
      <c r="AQ19" s="10">
        <f t="shared" si="10"/>
        <v>2</v>
      </c>
      <c r="AR19" s="11">
        <f t="shared" si="5"/>
        <v>0</v>
      </c>
      <c r="AS19" s="8">
        <f t="shared" si="11"/>
        <v>5</v>
      </c>
      <c r="AT19" s="8">
        <f t="shared" si="12"/>
        <v>6</v>
      </c>
      <c r="AU19" s="8">
        <f t="shared" si="13"/>
        <v>11</v>
      </c>
      <c r="AV19" s="8">
        <f t="shared" si="14"/>
        <v>7</v>
      </c>
      <c r="AW19" s="8">
        <f t="shared" si="15"/>
        <v>1</v>
      </c>
      <c r="AX19" s="8">
        <f t="shared" si="16"/>
        <v>0</v>
      </c>
      <c r="AY19" s="8">
        <f t="shared" si="17"/>
        <v>2</v>
      </c>
      <c r="AZ19" s="8">
        <f t="shared" si="18"/>
        <v>2</v>
      </c>
      <c r="BA19" s="8">
        <f t="shared" si="6"/>
        <v>1</v>
      </c>
      <c r="BB19" s="8">
        <f t="shared" si="6"/>
        <v>1</v>
      </c>
      <c r="BC19" s="8">
        <f t="shared" si="6"/>
        <v>0</v>
      </c>
      <c r="BD19" s="8">
        <f t="shared" si="6"/>
        <v>0</v>
      </c>
      <c r="BE19" s="8">
        <f t="shared" si="6"/>
        <v>1</v>
      </c>
      <c r="BF19" s="8">
        <f t="shared" si="7"/>
        <v>1</v>
      </c>
      <c r="BG19" s="8">
        <f t="shared" si="7"/>
        <v>1</v>
      </c>
      <c r="BH19" s="8">
        <f t="shared" si="7"/>
        <v>1</v>
      </c>
      <c r="BI19" s="8">
        <f t="shared" si="7"/>
        <v>0</v>
      </c>
      <c r="BJ19" s="8">
        <f t="shared" si="7"/>
        <v>0</v>
      </c>
      <c r="BK19" s="8">
        <f t="shared" si="7"/>
        <v>0</v>
      </c>
      <c r="BL19" s="8">
        <f t="shared" si="7"/>
        <v>1</v>
      </c>
      <c r="BM19" s="8">
        <f t="shared" si="7"/>
        <v>1</v>
      </c>
      <c r="BN19" s="8">
        <f t="shared" si="7"/>
        <v>1</v>
      </c>
      <c r="BO19" s="8">
        <f t="shared" si="7"/>
        <v>1</v>
      </c>
      <c r="BP19" s="8">
        <f t="shared" si="7"/>
        <v>1</v>
      </c>
      <c r="BQ19" s="8">
        <f t="shared" si="7"/>
        <v>0</v>
      </c>
      <c r="BR19" s="8">
        <f t="shared" si="7"/>
        <v>0</v>
      </c>
      <c r="BS19" s="8">
        <f t="shared" si="7"/>
        <v>1</v>
      </c>
      <c r="BT19" s="8">
        <f t="shared" si="7"/>
        <v>1</v>
      </c>
      <c r="BU19" s="8">
        <f t="shared" si="7"/>
        <v>1</v>
      </c>
      <c r="BV19" s="8">
        <f t="shared" si="8"/>
        <v>1</v>
      </c>
      <c r="BW19" s="8">
        <f t="shared" si="8"/>
        <v>0</v>
      </c>
      <c r="BX19" s="8">
        <f t="shared" si="8"/>
        <v>0</v>
      </c>
      <c r="BY19" s="8">
        <f t="shared" si="8"/>
        <v>0</v>
      </c>
      <c r="BZ19" s="8">
        <f t="shared" si="8"/>
        <v>1</v>
      </c>
      <c r="CA19" s="8">
        <f t="shared" si="8"/>
        <v>1</v>
      </c>
      <c r="CB19" s="8">
        <f t="shared" si="8"/>
        <v>1</v>
      </c>
      <c r="CC19" s="8">
        <f t="shared" si="8"/>
        <v>1</v>
      </c>
      <c r="CD19" s="8">
        <f t="shared" si="8"/>
        <v>0</v>
      </c>
      <c r="CE19" s="8">
        <f t="shared" si="8"/>
        <v>0</v>
      </c>
      <c r="CF19" s="8">
        <f t="shared" si="8"/>
        <v>1</v>
      </c>
      <c r="CG19" s="8">
        <f t="shared" si="8"/>
        <v>1</v>
      </c>
      <c r="CH19" s="8">
        <f t="shared" si="8"/>
        <v>1</v>
      </c>
      <c r="CI19" s="8">
        <f t="shared" si="8"/>
        <v>0</v>
      </c>
      <c r="CJ19" s="8">
        <f t="shared" si="8"/>
        <v>0</v>
      </c>
      <c r="CK19" s="8">
        <f t="shared" si="19"/>
        <v>3</v>
      </c>
      <c r="CL19" s="319">
        <f t="shared" si="20"/>
        <v>2</v>
      </c>
    </row>
    <row r="20" spans="1:90" ht="19.5" customHeight="1" x14ac:dyDescent="0.25">
      <c r="B20" s="6" t="s">
        <v>99</v>
      </c>
      <c r="C20" s="7" t="s">
        <v>64</v>
      </c>
      <c r="D20" s="41">
        <v>13</v>
      </c>
      <c r="E20" s="35">
        <v>13</v>
      </c>
      <c r="F20" s="41">
        <v>13</v>
      </c>
      <c r="G20" s="41" t="s">
        <v>261</v>
      </c>
      <c r="H20" s="42">
        <v>13</v>
      </c>
      <c r="I20" s="155" t="s">
        <v>387</v>
      </c>
      <c r="J20" s="2"/>
      <c r="K20" s="40" t="s">
        <v>275</v>
      </c>
      <c r="L20" s="41" t="s">
        <v>260</v>
      </c>
      <c r="M20" s="41" t="s">
        <v>260</v>
      </c>
      <c r="N20" s="41" t="s">
        <v>444</v>
      </c>
      <c r="O20" s="41" t="s">
        <v>24</v>
      </c>
      <c r="P20" s="41" t="s">
        <v>302</v>
      </c>
      <c r="Q20" s="41" t="s">
        <v>469</v>
      </c>
      <c r="R20" s="41" t="s">
        <v>260</v>
      </c>
      <c r="S20" s="41" t="s">
        <v>260</v>
      </c>
      <c r="T20" s="41" t="s">
        <v>16</v>
      </c>
      <c r="U20" s="41" t="s">
        <v>305</v>
      </c>
      <c r="V20" s="41" t="s">
        <v>262</v>
      </c>
      <c r="W20" s="41" t="s">
        <v>301</v>
      </c>
      <c r="X20" s="41" t="s">
        <v>299</v>
      </c>
      <c r="Y20" s="41" t="s">
        <v>262</v>
      </c>
      <c r="Z20" s="41" t="s">
        <v>262</v>
      </c>
      <c r="AA20" s="41" t="s">
        <v>305</v>
      </c>
      <c r="AB20" s="41" t="s">
        <v>304</v>
      </c>
      <c r="AC20" s="41" t="s">
        <v>19</v>
      </c>
      <c r="AD20" s="41" t="s">
        <v>284</v>
      </c>
      <c r="AE20" s="41" t="s">
        <v>284</v>
      </c>
      <c r="AF20" s="200" t="s">
        <v>299</v>
      </c>
      <c r="AG20" s="41" t="s">
        <v>17</v>
      </c>
      <c r="AH20" s="41" t="s">
        <v>443</v>
      </c>
      <c r="AI20" s="41" t="s">
        <v>327</v>
      </c>
      <c r="AJ20" s="41" t="s">
        <v>261</v>
      </c>
      <c r="AK20" s="41" t="s">
        <v>284</v>
      </c>
      <c r="AL20" s="41" t="s">
        <v>284</v>
      </c>
      <c r="AM20" s="41" t="s">
        <v>191</v>
      </c>
      <c r="AN20" s="41" t="s">
        <v>300</v>
      </c>
      <c r="AO20" s="42" t="s">
        <v>299</v>
      </c>
      <c r="AP20" s="15">
        <f t="shared" si="9"/>
        <v>10</v>
      </c>
      <c r="AQ20" s="16">
        <f t="shared" si="10"/>
        <v>4</v>
      </c>
      <c r="AR20" s="17">
        <f t="shared" si="5"/>
        <v>0</v>
      </c>
      <c r="AS20" s="8">
        <f t="shared" si="11"/>
        <v>4</v>
      </c>
      <c r="AT20" s="8">
        <f t="shared" si="12"/>
        <v>0</v>
      </c>
      <c r="AU20" s="8">
        <f t="shared" si="13"/>
        <v>15</v>
      </c>
      <c r="AV20" s="8">
        <f t="shared" si="14"/>
        <v>6</v>
      </c>
      <c r="AW20" s="8">
        <f t="shared" si="15"/>
        <v>5</v>
      </c>
      <c r="AX20" s="8">
        <f t="shared" si="16"/>
        <v>1</v>
      </c>
      <c r="AY20" s="8">
        <f t="shared" si="17"/>
        <v>1</v>
      </c>
      <c r="AZ20" s="8">
        <f t="shared" si="18"/>
        <v>2</v>
      </c>
      <c r="BA20" s="8">
        <f t="shared" si="6"/>
        <v>1</v>
      </c>
      <c r="BB20" s="8">
        <f t="shared" si="6"/>
        <v>1</v>
      </c>
      <c r="BC20" s="8">
        <f t="shared" si="6"/>
        <v>1</v>
      </c>
      <c r="BD20" s="8">
        <f t="shared" si="6"/>
        <v>0</v>
      </c>
      <c r="BE20" s="8">
        <f t="shared" si="6"/>
        <v>1</v>
      </c>
      <c r="BF20" s="8">
        <f t="shared" si="7"/>
        <v>0</v>
      </c>
      <c r="BG20" s="8">
        <f t="shared" si="7"/>
        <v>0</v>
      </c>
      <c r="BH20" s="8">
        <f t="shared" si="7"/>
        <v>0</v>
      </c>
      <c r="BI20" s="8">
        <f t="shared" si="7"/>
        <v>1</v>
      </c>
      <c r="BJ20" s="8">
        <f t="shared" si="7"/>
        <v>1</v>
      </c>
      <c r="BK20" s="8">
        <f t="shared" si="7"/>
        <v>1</v>
      </c>
      <c r="BL20" s="8">
        <f t="shared" si="7"/>
        <v>0</v>
      </c>
      <c r="BM20" s="8">
        <f t="shared" si="7"/>
        <v>0</v>
      </c>
      <c r="BN20" s="8">
        <f t="shared" si="7"/>
        <v>0</v>
      </c>
      <c r="BO20" s="8">
        <f t="shared" si="7"/>
        <v>1</v>
      </c>
      <c r="BP20" s="8">
        <f t="shared" si="7"/>
        <v>1</v>
      </c>
      <c r="BQ20" s="8">
        <f t="shared" si="7"/>
        <v>0</v>
      </c>
      <c r="BR20" s="8">
        <f t="shared" si="7"/>
        <v>1</v>
      </c>
      <c r="BS20" s="8">
        <f t="shared" si="7"/>
        <v>1</v>
      </c>
      <c r="BT20" s="8">
        <f t="shared" si="7"/>
        <v>0</v>
      </c>
      <c r="BU20" s="8">
        <f t="shared" si="7"/>
        <v>0</v>
      </c>
      <c r="BV20" s="8">
        <f t="shared" si="8"/>
        <v>1</v>
      </c>
      <c r="BW20" s="8">
        <f t="shared" si="8"/>
        <v>1</v>
      </c>
      <c r="BX20" s="8">
        <f t="shared" si="8"/>
        <v>1</v>
      </c>
      <c r="BY20" s="8">
        <f t="shared" si="8"/>
        <v>0</v>
      </c>
      <c r="BZ20" s="8">
        <f t="shared" si="8"/>
        <v>0</v>
      </c>
      <c r="CA20" s="8">
        <f t="shared" si="8"/>
        <v>1</v>
      </c>
      <c r="CB20" s="8">
        <f t="shared" si="8"/>
        <v>1</v>
      </c>
      <c r="CC20" s="8">
        <f t="shared" si="8"/>
        <v>1</v>
      </c>
      <c r="CD20" s="8">
        <f t="shared" si="8"/>
        <v>1</v>
      </c>
      <c r="CE20" s="8">
        <f t="shared" si="8"/>
        <v>0</v>
      </c>
      <c r="CF20" s="8">
        <f t="shared" si="8"/>
        <v>0</v>
      </c>
      <c r="CG20" s="8">
        <f t="shared" si="8"/>
        <v>0</v>
      </c>
      <c r="CH20" s="8">
        <f t="shared" si="8"/>
        <v>1</v>
      </c>
      <c r="CI20" s="8">
        <f t="shared" si="8"/>
        <v>1</v>
      </c>
      <c r="CJ20" s="8">
        <f t="shared" si="8"/>
        <v>1</v>
      </c>
      <c r="CK20" s="8">
        <f t="shared" si="19"/>
        <v>0</v>
      </c>
      <c r="CL20" s="319">
        <f t="shared" si="20"/>
        <v>3</v>
      </c>
    </row>
    <row r="21" spans="1:90" ht="19.5" customHeight="1" x14ac:dyDescent="0.25">
      <c r="A21" s="11"/>
      <c r="B21" s="156" t="s">
        <v>138</v>
      </c>
      <c r="C21" s="59" t="s">
        <v>139</v>
      </c>
      <c r="D21" s="41">
        <v>13</v>
      </c>
      <c r="E21" s="41">
        <v>13</v>
      </c>
      <c r="F21" s="38">
        <v>13</v>
      </c>
      <c r="G21" s="41">
        <v>13</v>
      </c>
      <c r="H21" s="36" t="s">
        <v>261</v>
      </c>
      <c r="I21" s="53"/>
      <c r="J21" s="2"/>
      <c r="K21" s="37" t="s">
        <v>260</v>
      </c>
      <c r="L21" s="38" t="s">
        <v>19</v>
      </c>
      <c r="M21" s="38" t="s">
        <v>304</v>
      </c>
      <c r="N21" s="38" t="s">
        <v>305</v>
      </c>
      <c r="O21" s="38" t="s">
        <v>324</v>
      </c>
      <c r="P21" s="38" t="s">
        <v>260</v>
      </c>
      <c r="Q21" s="38" t="s">
        <v>260</v>
      </c>
      <c r="R21" s="38" t="s">
        <v>303</v>
      </c>
      <c r="S21" s="38" t="s">
        <v>25</v>
      </c>
      <c r="T21" s="38" t="s">
        <v>22</v>
      </c>
      <c r="U21" s="38" t="s">
        <v>299</v>
      </c>
      <c r="V21" s="35" t="s">
        <v>443</v>
      </c>
      <c r="W21" s="41" t="s">
        <v>284</v>
      </c>
      <c r="X21" s="41" t="s">
        <v>284</v>
      </c>
      <c r="Y21" s="41" t="s">
        <v>444</v>
      </c>
      <c r="Z21" s="41" t="s">
        <v>13</v>
      </c>
      <c r="AA21" s="41" t="s">
        <v>301</v>
      </c>
      <c r="AB21" s="41" t="s">
        <v>327</v>
      </c>
      <c r="AC21" s="41" t="s">
        <v>284</v>
      </c>
      <c r="AD21" s="41" t="s">
        <v>284</v>
      </c>
      <c r="AE21" s="68">
        <v>8</v>
      </c>
      <c r="AF21" s="35">
        <v>8</v>
      </c>
      <c r="AG21" s="41">
        <v>8</v>
      </c>
      <c r="AH21" s="41">
        <v>8</v>
      </c>
      <c r="AI21" s="41" t="s">
        <v>284</v>
      </c>
      <c r="AJ21" s="41" t="s">
        <v>284</v>
      </c>
      <c r="AK21" s="41">
        <v>8</v>
      </c>
      <c r="AL21" s="41" t="s">
        <v>327</v>
      </c>
      <c r="AM21" s="38" t="s">
        <v>193</v>
      </c>
      <c r="AN21" s="41" t="s">
        <v>443</v>
      </c>
      <c r="AO21" s="35" t="s">
        <v>284</v>
      </c>
      <c r="AP21" s="15">
        <f t="shared" si="9"/>
        <v>10</v>
      </c>
      <c r="AQ21" s="16">
        <f t="shared" si="10"/>
        <v>0</v>
      </c>
      <c r="AR21" s="17">
        <f t="shared" si="5"/>
        <v>0</v>
      </c>
      <c r="AS21" s="8">
        <f t="shared" si="11"/>
        <v>5</v>
      </c>
      <c r="AT21" s="8">
        <f t="shared" si="12"/>
        <v>5</v>
      </c>
      <c r="AU21" s="8">
        <f t="shared" si="13"/>
        <v>13</v>
      </c>
      <c r="AV21" s="8">
        <f t="shared" si="14"/>
        <v>6</v>
      </c>
      <c r="AW21" s="8">
        <f t="shared" si="15"/>
        <v>1</v>
      </c>
      <c r="AX21" s="8">
        <f t="shared" si="16"/>
        <v>1</v>
      </c>
      <c r="AY21" s="8">
        <f t="shared" si="17"/>
        <v>2</v>
      </c>
      <c r="AZ21" s="8">
        <f t="shared" si="18"/>
        <v>3</v>
      </c>
      <c r="BA21" s="8">
        <f t="shared" si="6"/>
        <v>1</v>
      </c>
      <c r="BB21" s="8">
        <f t="shared" si="6"/>
        <v>1</v>
      </c>
      <c r="BC21" s="8">
        <f t="shared" si="6"/>
        <v>1</v>
      </c>
      <c r="BD21" s="8">
        <f t="shared" si="6"/>
        <v>1</v>
      </c>
      <c r="BE21" s="8">
        <f t="shared" si="6"/>
        <v>0</v>
      </c>
      <c r="BF21" s="8">
        <f t="shared" si="7"/>
        <v>0</v>
      </c>
      <c r="BG21" s="8">
        <f t="shared" si="7"/>
        <v>1</v>
      </c>
      <c r="BH21" s="8">
        <f t="shared" si="7"/>
        <v>1</v>
      </c>
      <c r="BI21" s="8">
        <f t="shared" si="7"/>
        <v>1</v>
      </c>
      <c r="BJ21" s="8">
        <f t="shared" si="7"/>
        <v>1</v>
      </c>
      <c r="BK21" s="8">
        <f t="shared" si="7"/>
        <v>0</v>
      </c>
      <c r="BL21" s="8">
        <f t="shared" si="7"/>
        <v>0</v>
      </c>
      <c r="BM21" s="8">
        <f t="shared" si="7"/>
        <v>1</v>
      </c>
      <c r="BN21" s="8">
        <f t="shared" si="7"/>
        <v>1</v>
      </c>
      <c r="BO21" s="8">
        <f t="shared" si="7"/>
        <v>1</v>
      </c>
      <c r="BP21" s="8">
        <f t="shared" si="7"/>
        <v>1</v>
      </c>
      <c r="BQ21" s="8">
        <f t="shared" si="7"/>
        <v>1</v>
      </c>
      <c r="BR21" s="8">
        <f t="shared" si="7"/>
        <v>0</v>
      </c>
      <c r="BS21" s="8">
        <f t="shared" si="7"/>
        <v>0</v>
      </c>
      <c r="BT21" s="8">
        <f t="shared" si="7"/>
        <v>1</v>
      </c>
      <c r="BU21" s="8">
        <f t="shared" ref="BU21:CJ26" si="21">IF(COUNTIF(Z21,"Off")+COUNTIF(Z21,"Paid")+COUNTIF(Z21,"Pl")+COUNTIF(Z21,"PAID")+COUNTIF(Z21,"PL")+COUNTIF(Z21,"OFF")+COUNTIF(Z21,""),0,1)</f>
        <v>1</v>
      </c>
      <c r="BV21" s="8">
        <f t="shared" si="21"/>
        <v>1</v>
      </c>
      <c r="BW21" s="8">
        <f t="shared" si="21"/>
        <v>1</v>
      </c>
      <c r="BX21" s="8">
        <f t="shared" si="21"/>
        <v>0</v>
      </c>
      <c r="BY21" s="8">
        <f t="shared" si="21"/>
        <v>0</v>
      </c>
      <c r="BZ21" s="8">
        <f t="shared" si="21"/>
        <v>1</v>
      </c>
      <c r="CA21" s="8">
        <f t="shared" si="21"/>
        <v>1</v>
      </c>
      <c r="CB21" s="8">
        <f t="shared" si="21"/>
        <v>1</v>
      </c>
      <c r="CC21" s="8">
        <f t="shared" si="21"/>
        <v>1</v>
      </c>
      <c r="CD21" s="8">
        <f t="shared" si="21"/>
        <v>0</v>
      </c>
      <c r="CE21" s="8">
        <f t="shared" si="21"/>
        <v>0</v>
      </c>
      <c r="CF21" s="8">
        <f t="shared" si="21"/>
        <v>1</v>
      </c>
      <c r="CG21" s="8">
        <f t="shared" si="21"/>
        <v>1</v>
      </c>
      <c r="CH21" s="8">
        <f t="shared" si="21"/>
        <v>1</v>
      </c>
      <c r="CI21" s="8">
        <f t="shared" si="21"/>
        <v>1</v>
      </c>
      <c r="CJ21" s="8">
        <f t="shared" si="21"/>
        <v>0</v>
      </c>
      <c r="CK21" s="8">
        <f t="shared" si="19"/>
        <v>0</v>
      </c>
      <c r="CL21" s="319">
        <f t="shared" si="20"/>
        <v>1</v>
      </c>
    </row>
    <row r="22" spans="1:90" ht="19.5" customHeight="1" x14ac:dyDescent="0.25">
      <c r="A22" s="11"/>
      <c r="B22" s="157" t="s">
        <v>154</v>
      </c>
      <c r="C22" s="158" t="s">
        <v>155</v>
      </c>
      <c r="D22" s="38" t="s">
        <v>261</v>
      </c>
      <c r="E22" s="41" t="s">
        <v>261</v>
      </c>
      <c r="F22" s="41" t="s">
        <v>5</v>
      </c>
      <c r="G22" s="41" t="s">
        <v>5</v>
      </c>
      <c r="H22" s="42" t="s">
        <v>5</v>
      </c>
      <c r="I22" s="53"/>
      <c r="J22" s="2"/>
      <c r="K22" s="37" t="s">
        <v>555</v>
      </c>
      <c r="L22" s="38" t="s">
        <v>20</v>
      </c>
      <c r="M22" s="38" t="s">
        <v>260</v>
      </c>
      <c r="N22" s="38" t="s">
        <v>260</v>
      </c>
      <c r="O22" s="38" t="s">
        <v>444</v>
      </c>
      <c r="P22" s="38" t="s">
        <v>444</v>
      </c>
      <c r="Q22" s="38" t="s">
        <v>306</v>
      </c>
      <c r="R22" s="38" t="s">
        <v>307</v>
      </c>
      <c r="S22" s="38" t="s">
        <v>304</v>
      </c>
      <c r="T22" s="38" t="s">
        <v>261</v>
      </c>
      <c r="U22" s="38" t="s">
        <v>261</v>
      </c>
      <c r="V22" s="41" t="s">
        <v>193</v>
      </c>
      <c r="W22" s="38" t="s">
        <v>303</v>
      </c>
      <c r="X22" s="210" t="s">
        <v>454</v>
      </c>
      <c r="Y22" s="41" t="s">
        <v>300</v>
      </c>
      <c r="Z22" s="41" t="s">
        <v>301</v>
      </c>
      <c r="AA22" s="41" t="s">
        <v>284</v>
      </c>
      <c r="AB22" s="41" t="s">
        <v>284</v>
      </c>
      <c r="AC22" s="212" t="s">
        <v>591</v>
      </c>
      <c r="AD22" s="212" t="s">
        <v>591</v>
      </c>
      <c r="AE22" s="68" t="s">
        <v>299</v>
      </c>
      <c r="AF22" s="41" t="s">
        <v>443</v>
      </c>
      <c r="AG22" s="38" t="s">
        <v>284</v>
      </c>
      <c r="AH22" s="38" t="s">
        <v>284</v>
      </c>
      <c r="AI22" s="38" t="s">
        <v>303</v>
      </c>
      <c r="AJ22" s="35" t="s">
        <v>305</v>
      </c>
      <c r="AK22" s="38" t="s">
        <v>18</v>
      </c>
      <c r="AL22" s="184" t="s">
        <v>301</v>
      </c>
      <c r="AM22" s="41" t="s">
        <v>284</v>
      </c>
      <c r="AN22" s="41" t="s">
        <v>284</v>
      </c>
      <c r="AO22" s="41">
        <v>8</v>
      </c>
      <c r="AP22" s="15">
        <f t="shared" si="9"/>
        <v>10</v>
      </c>
      <c r="AQ22" s="16">
        <f t="shared" si="10"/>
        <v>0</v>
      </c>
      <c r="AR22" s="17">
        <f t="shared" si="5"/>
        <v>0</v>
      </c>
      <c r="AS22" s="8">
        <f t="shared" si="11"/>
        <v>5</v>
      </c>
      <c r="AT22" s="8">
        <f t="shared" si="12"/>
        <v>3</v>
      </c>
      <c r="AU22" s="8">
        <f t="shared" si="13"/>
        <v>12</v>
      </c>
      <c r="AV22" s="8">
        <f t="shared" si="14"/>
        <v>7</v>
      </c>
      <c r="AW22" s="8">
        <f t="shared" si="15"/>
        <v>3</v>
      </c>
      <c r="AX22" s="8">
        <f t="shared" si="16"/>
        <v>2</v>
      </c>
      <c r="AY22" s="8">
        <f t="shared" si="17"/>
        <v>1</v>
      </c>
      <c r="AZ22" s="8">
        <f t="shared" si="18"/>
        <v>3</v>
      </c>
      <c r="BA22" s="8">
        <f t="shared" si="6"/>
        <v>0</v>
      </c>
      <c r="BB22" s="8">
        <f t="shared" si="6"/>
        <v>0</v>
      </c>
      <c r="BC22" s="8">
        <f t="shared" si="6"/>
        <v>0</v>
      </c>
      <c r="BD22" s="8">
        <f t="shared" si="6"/>
        <v>0</v>
      </c>
      <c r="BE22" s="8">
        <f t="shared" si="6"/>
        <v>0</v>
      </c>
      <c r="BF22" s="8">
        <f t="shared" ref="BF22:BT27" si="22">IF(COUNTIF(K22,"Off")+COUNTIF(K22,"Paid")+COUNTIF(K22,"Pl")+COUNTIF(K22,"PAID")+COUNTIF(K22,"PL")+COUNTIF(K22,"OFF")+COUNTIF(K22,""),0,1)</f>
        <v>1</v>
      </c>
      <c r="BG22" s="8">
        <f t="shared" si="22"/>
        <v>1</v>
      </c>
      <c r="BH22" s="8">
        <f t="shared" si="22"/>
        <v>0</v>
      </c>
      <c r="BI22" s="8">
        <f t="shared" si="22"/>
        <v>0</v>
      </c>
      <c r="BJ22" s="8">
        <f t="shared" si="22"/>
        <v>1</v>
      </c>
      <c r="BK22" s="8">
        <f t="shared" si="22"/>
        <v>1</v>
      </c>
      <c r="BL22" s="8">
        <f t="shared" si="22"/>
        <v>1</v>
      </c>
      <c r="BM22" s="8">
        <f t="shared" si="22"/>
        <v>1</v>
      </c>
      <c r="BN22" s="8">
        <f t="shared" si="22"/>
        <v>1</v>
      </c>
      <c r="BO22" s="8">
        <f t="shared" si="22"/>
        <v>0</v>
      </c>
      <c r="BP22" s="8">
        <f t="shared" si="22"/>
        <v>0</v>
      </c>
      <c r="BQ22" s="8">
        <f t="shared" si="22"/>
        <v>1</v>
      </c>
      <c r="BR22" s="8">
        <f t="shared" si="22"/>
        <v>1</v>
      </c>
      <c r="BS22" s="8">
        <f t="shared" si="22"/>
        <v>1</v>
      </c>
      <c r="BT22" s="8">
        <f t="shared" si="22"/>
        <v>1</v>
      </c>
      <c r="BU22" s="8">
        <f t="shared" si="21"/>
        <v>1</v>
      </c>
      <c r="BV22" s="8">
        <f t="shared" si="21"/>
        <v>0</v>
      </c>
      <c r="BW22" s="8">
        <f t="shared" si="21"/>
        <v>0</v>
      </c>
      <c r="BX22" s="8">
        <f t="shared" si="21"/>
        <v>1</v>
      </c>
      <c r="BY22" s="8">
        <f t="shared" si="21"/>
        <v>1</v>
      </c>
      <c r="BZ22" s="8">
        <f t="shared" si="21"/>
        <v>1</v>
      </c>
      <c r="CA22" s="8">
        <f t="shared" si="21"/>
        <v>1</v>
      </c>
      <c r="CB22" s="8">
        <f t="shared" si="21"/>
        <v>0</v>
      </c>
      <c r="CC22" s="8">
        <f t="shared" si="21"/>
        <v>0</v>
      </c>
      <c r="CD22" s="8">
        <f t="shared" si="21"/>
        <v>1</v>
      </c>
      <c r="CE22" s="8">
        <f t="shared" si="21"/>
        <v>1</v>
      </c>
      <c r="CF22" s="8">
        <f t="shared" si="21"/>
        <v>1</v>
      </c>
      <c r="CG22" s="8">
        <f t="shared" si="21"/>
        <v>1</v>
      </c>
      <c r="CH22" s="8">
        <f t="shared" si="21"/>
        <v>0</v>
      </c>
      <c r="CI22" s="8">
        <f t="shared" si="21"/>
        <v>0</v>
      </c>
      <c r="CJ22" s="8">
        <f t="shared" si="21"/>
        <v>1</v>
      </c>
      <c r="CK22" s="8">
        <f t="shared" si="19"/>
        <v>0</v>
      </c>
      <c r="CL22" s="319">
        <f t="shared" si="20"/>
        <v>3</v>
      </c>
    </row>
    <row r="23" spans="1:90" ht="19.5" customHeight="1" x14ac:dyDescent="0.25">
      <c r="A23" s="11"/>
      <c r="B23" s="157" t="s">
        <v>156</v>
      </c>
      <c r="C23" s="158" t="s">
        <v>157</v>
      </c>
      <c r="D23" s="41">
        <v>8</v>
      </c>
      <c r="E23" s="35">
        <v>8</v>
      </c>
      <c r="F23" s="35">
        <v>13</v>
      </c>
      <c r="G23" s="41">
        <v>14</v>
      </c>
      <c r="H23" s="42">
        <v>13</v>
      </c>
      <c r="I23" s="53"/>
      <c r="J23" s="2"/>
      <c r="K23" s="37" t="s">
        <v>260</v>
      </c>
      <c r="L23" s="38" t="s">
        <v>260</v>
      </c>
      <c r="M23" s="38" t="s">
        <v>456</v>
      </c>
      <c r="N23" s="41" t="s">
        <v>261</v>
      </c>
      <c r="O23" s="41" t="s">
        <v>299</v>
      </c>
      <c r="P23" s="41" t="s">
        <v>16</v>
      </c>
      <c r="Q23" s="38" t="s">
        <v>20</v>
      </c>
      <c r="R23" s="38" t="s">
        <v>13</v>
      </c>
      <c r="S23" s="38" t="s">
        <v>327</v>
      </c>
      <c r="T23" s="38" t="s">
        <v>260</v>
      </c>
      <c r="U23" s="38" t="s">
        <v>261</v>
      </c>
      <c r="V23" s="38" t="s">
        <v>589</v>
      </c>
      <c r="W23" s="41" t="s">
        <v>590</v>
      </c>
      <c r="X23" s="41" t="s">
        <v>284</v>
      </c>
      <c r="Y23" s="41" t="s">
        <v>327</v>
      </c>
      <c r="Z23" s="41" t="s">
        <v>16</v>
      </c>
      <c r="AA23" s="41" t="s">
        <v>304</v>
      </c>
      <c r="AB23" s="41" t="s">
        <v>303</v>
      </c>
      <c r="AC23" s="41" t="s">
        <v>284</v>
      </c>
      <c r="AD23" s="41">
        <v>8</v>
      </c>
      <c r="AE23" s="41">
        <v>8</v>
      </c>
      <c r="AF23" s="41" t="s">
        <v>16</v>
      </c>
      <c r="AG23" s="41" t="s">
        <v>327</v>
      </c>
      <c r="AH23" s="41" t="s">
        <v>261</v>
      </c>
      <c r="AI23" s="41" t="s">
        <v>284</v>
      </c>
      <c r="AJ23" s="41" t="s">
        <v>301</v>
      </c>
      <c r="AK23" s="184" t="s">
        <v>300</v>
      </c>
      <c r="AL23" s="35" t="s">
        <v>284</v>
      </c>
      <c r="AM23" s="35" t="s">
        <v>303</v>
      </c>
      <c r="AN23" s="41" t="s">
        <v>299</v>
      </c>
      <c r="AO23" s="42" t="s">
        <v>326</v>
      </c>
      <c r="AP23" s="15">
        <f t="shared" si="9"/>
        <v>10</v>
      </c>
      <c r="AQ23" s="16">
        <f t="shared" si="10"/>
        <v>0</v>
      </c>
      <c r="AR23" s="17">
        <f t="shared" si="5"/>
        <v>0</v>
      </c>
      <c r="AS23" s="8">
        <f t="shared" si="11"/>
        <v>5</v>
      </c>
      <c r="AT23" s="8">
        <f t="shared" si="12"/>
        <v>4</v>
      </c>
      <c r="AU23" s="8">
        <f t="shared" si="13"/>
        <v>16</v>
      </c>
      <c r="AV23" s="8">
        <f t="shared" si="14"/>
        <v>7</v>
      </c>
      <c r="AW23" s="8">
        <f t="shared" si="15"/>
        <v>4</v>
      </c>
      <c r="AX23" s="8">
        <f t="shared" si="16"/>
        <v>1</v>
      </c>
      <c r="AY23" s="8">
        <f t="shared" si="17"/>
        <v>0</v>
      </c>
      <c r="AZ23" s="8">
        <f t="shared" si="18"/>
        <v>1</v>
      </c>
      <c r="BA23" s="8">
        <f t="shared" si="6"/>
        <v>1</v>
      </c>
      <c r="BB23" s="8">
        <f t="shared" si="6"/>
        <v>1</v>
      </c>
      <c r="BC23" s="8">
        <f t="shared" si="6"/>
        <v>1</v>
      </c>
      <c r="BD23" s="8">
        <f t="shared" si="6"/>
        <v>1</v>
      </c>
      <c r="BE23" s="8">
        <f t="shared" si="6"/>
        <v>1</v>
      </c>
      <c r="BF23" s="8">
        <f t="shared" si="22"/>
        <v>0</v>
      </c>
      <c r="BG23" s="8">
        <f t="shared" si="22"/>
        <v>0</v>
      </c>
      <c r="BH23" s="8">
        <f t="shared" si="22"/>
        <v>1</v>
      </c>
      <c r="BI23" s="8">
        <f t="shared" si="22"/>
        <v>0</v>
      </c>
      <c r="BJ23" s="8">
        <f t="shared" si="22"/>
        <v>1</v>
      </c>
      <c r="BK23" s="8">
        <f t="shared" si="22"/>
        <v>1</v>
      </c>
      <c r="BL23" s="8">
        <f t="shared" si="22"/>
        <v>1</v>
      </c>
      <c r="BM23" s="8">
        <f t="shared" si="22"/>
        <v>1</v>
      </c>
      <c r="BN23" s="8">
        <f t="shared" si="22"/>
        <v>1</v>
      </c>
      <c r="BO23" s="8">
        <f t="shared" si="22"/>
        <v>0</v>
      </c>
      <c r="BP23" s="8">
        <f t="shared" si="22"/>
        <v>0</v>
      </c>
      <c r="BQ23" s="8">
        <f t="shared" si="22"/>
        <v>1</v>
      </c>
      <c r="BR23" s="8">
        <f t="shared" si="22"/>
        <v>1</v>
      </c>
      <c r="BS23" s="8">
        <f t="shared" si="22"/>
        <v>0</v>
      </c>
      <c r="BT23" s="8">
        <f t="shared" si="22"/>
        <v>1</v>
      </c>
      <c r="BU23" s="8">
        <f t="shared" si="21"/>
        <v>1</v>
      </c>
      <c r="BV23" s="8">
        <f t="shared" si="21"/>
        <v>1</v>
      </c>
      <c r="BW23" s="8">
        <f t="shared" si="21"/>
        <v>1</v>
      </c>
      <c r="BX23" s="8">
        <f t="shared" si="21"/>
        <v>0</v>
      </c>
      <c r="BY23" s="8">
        <f t="shared" si="21"/>
        <v>1</v>
      </c>
      <c r="BZ23" s="8">
        <f t="shared" si="21"/>
        <v>1</v>
      </c>
      <c r="CA23" s="8">
        <f t="shared" si="21"/>
        <v>1</v>
      </c>
      <c r="CB23" s="8">
        <f t="shared" si="21"/>
        <v>1</v>
      </c>
      <c r="CC23" s="8">
        <f t="shared" si="21"/>
        <v>0</v>
      </c>
      <c r="CD23" s="8">
        <f t="shared" si="21"/>
        <v>0</v>
      </c>
      <c r="CE23" s="8">
        <f t="shared" si="21"/>
        <v>1</v>
      </c>
      <c r="CF23" s="8">
        <f t="shared" si="21"/>
        <v>1</v>
      </c>
      <c r="CG23" s="8">
        <f t="shared" si="21"/>
        <v>0</v>
      </c>
      <c r="CH23" s="8">
        <f t="shared" si="21"/>
        <v>1</v>
      </c>
      <c r="CI23" s="8">
        <f t="shared" si="21"/>
        <v>1</v>
      </c>
      <c r="CJ23" s="8">
        <f t="shared" si="21"/>
        <v>1</v>
      </c>
      <c r="CK23" s="8">
        <f t="shared" si="19"/>
        <v>2</v>
      </c>
      <c r="CL23" s="319">
        <f t="shared" si="20"/>
        <v>3</v>
      </c>
    </row>
    <row r="24" spans="1:90" ht="19.5" customHeight="1" x14ac:dyDescent="0.25">
      <c r="A24" s="11"/>
      <c r="B24" s="157" t="s">
        <v>158</v>
      </c>
      <c r="C24" s="158" t="s">
        <v>159</v>
      </c>
      <c r="D24" s="41">
        <v>13</v>
      </c>
      <c r="E24" s="41">
        <v>13</v>
      </c>
      <c r="F24" s="41" t="s">
        <v>284</v>
      </c>
      <c r="G24" s="41" t="s">
        <v>262</v>
      </c>
      <c r="H24" s="39" t="s">
        <v>35</v>
      </c>
      <c r="I24" s="53"/>
      <c r="J24" s="2"/>
      <c r="K24" s="202" t="s">
        <v>16</v>
      </c>
      <c r="L24" s="38" t="s">
        <v>24</v>
      </c>
      <c r="M24" s="38" t="s">
        <v>262</v>
      </c>
      <c r="N24" s="38" t="s">
        <v>261</v>
      </c>
      <c r="O24" s="38" t="s">
        <v>260</v>
      </c>
      <c r="P24" s="38" t="s">
        <v>301</v>
      </c>
      <c r="Q24" s="38" t="s">
        <v>18</v>
      </c>
      <c r="R24" s="38" t="s">
        <v>16</v>
      </c>
      <c r="S24" s="38" t="s">
        <v>443</v>
      </c>
      <c r="T24" s="38" t="s">
        <v>327</v>
      </c>
      <c r="U24" s="41" t="s">
        <v>260</v>
      </c>
      <c r="V24" s="41" t="s">
        <v>284</v>
      </c>
      <c r="W24" s="174" t="s">
        <v>589</v>
      </c>
      <c r="X24" s="41" t="s">
        <v>193</v>
      </c>
      <c r="Y24" s="192" t="s">
        <v>454</v>
      </c>
      <c r="Z24" s="41" t="s">
        <v>443</v>
      </c>
      <c r="AA24" s="41" t="s">
        <v>284</v>
      </c>
      <c r="AB24" s="41" t="s">
        <v>284</v>
      </c>
      <c r="AC24" s="212" t="s">
        <v>591</v>
      </c>
      <c r="AD24" s="212" t="s">
        <v>591</v>
      </c>
      <c r="AE24" s="41" t="s">
        <v>35</v>
      </c>
      <c r="AF24" s="41" t="s">
        <v>304</v>
      </c>
      <c r="AG24" s="41" t="s">
        <v>305</v>
      </c>
      <c r="AH24" s="41" t="s">
        <v>262</v>
      </c>
      <c r="AI24" s="41" t="s">
        <v>261</v>
      </c>
      <c r="AJ24" s="41">
        <v>8</v>
      </c>
      <c r="AK24" s="41">
        <v>8</v>
      </c>
      <c r="AL24" s="41">
        <v>8</v>
      </c>
      <c r="AM24" s="41" t="s">
        <v>284</v>
      </c>
      <c r="AN24" s="41" t="s">
        <v>284</v>
      </c>
      <c r="AO24" s="38" t="s">
        <v>300</v>
      </c>
      <c r="AP24" s="15">
        <f t="shared" si="9"/>
        <v>10</v>
      </c>
      <c r="AQ24" s="16">
        <f t="shared" si="10"/>
        <v>2</v>
      </c>
      <c r="AR24" s="17">
        <f t="shared" si="5"/>
        <v>0</v>
      </c>
      <c r="AS24" s="8">
        <f t="shared" si="11"/>
        <v>5</v>
      </c>
      <c r="AT24" s="8">
        <f t="shared" si="12"/>
        <v>4</v>
      </c>
      <c r="AU24" s="8">
        <f t="shared" si="13"/>
        <v>10</v>
      </c>
      <c r="AV24" s="8">
        <f t="shared" si="14"/>
        <v>3</v>
      </c>
      <c r="AW24" s="8">
        <f t="shared" si="15"/>
        <v>4</v>
      </c>
      <c r="AX24" s="8">
        <f t="shared" si="16"/>
        <v>0</v>
      </c>
      <c r="AY24" s="8">
        <f t="shared" si="17"/>
        <v>2</v>
      </c>
      <c r="AZ24" s="8">
        <f t="shared" si="18"/>
        <v>2</v>
      </c>
      <c r="BA24" s="8">
        <f t="shared" si="6"/>
        <v>1</v>
      </c>
      <c r="BB24" s="8">
        <f t="shared" si="6"/>
        <v>1</v>
      </c>
      <c r="BC24" s="8">
        <f t="shared" si="6"/>
        <v>0</v>
      </c>
      <c r="BD24" s="8">
        <f t="shared" si="6"/>
        <v>0</v>
      </c>
      <c r="BE24" s="8">
        <f t="shared" si="6"/>
        <v>0</v>
      </c>
      <c r="BF24" s="8">
        <f t="shared" si="22"/>
        <v>1</v>
      </c>
      <c r="BG24" s="8">
        <f t="shared" si="22"/>
        <v>1</v>
      </c>
      <c r="BH24" s="8">
        <f t="shared" si="22"/>
        <v>0</v>
      </c>
      <c r="BI24" s="8">
        <f t="shared" si="22"/>
        <v>0</v>
      </c>
      <c r="BJ24" s="8">
        <f t="shared" si="22"/>
        <v>0</v>
      </c>
      <c r="BK24" s="8">
        <f t="shared" si="22"/>
        <v>1</v>
      </c>
      <c r="BL24" s="8">
        <f t="shared" si="22"/>
        <v>1</v>
      </c>
      <c r="BM24" s="8">
        <f t="shared" si="22"/>
        <v>1</v>
      </c>
      <c r="BN24" s="8">
        <f t="shared" si="22"/>
        <v>1</v>
      </c>
      <c r="BO24" s="8">
        <f t="shared" si="22"/>
        <v>1</v>
      </c>
      <c r="BP24" s="8">
        <f t="shared" si="22"/>
        <v>0</v>
      </c>
      <c r="BQ24" s="8">
        <f t="shared" si="22"/>
        <v>0</v>
      </c>
      <c r="BR24" s="8">
        <f t="shared" si="22"/>
        <v>1</v>
      </c>
      <c r="BS24" s="8">
        <f t="shared" si="22"/>
        <v>1</v>
      </c>
      <c r="BT24" s="8">
        <f t="shared" si="22"/>
        <v>1</v>
      </c>
      <c r="BU24" s="8">
        <f t="shared" si="21"/>
        <v>1</v>
      </c>
      <c r="BV24" s="8">
        <f t="shared" si="21"/>
        <v>0</v>
      </c>
      <c r="BW24" s="8">
        <f t="shared" si="21"/>
        <v>0</v>
      </c>
      <c r="BX24" s="8">
        <f t="shared" si="21"/>
        <v>1</v>
      </c>
      <c r="BY24" s="8">
        <f t="shared" si="21"/>
        <v>1</v>
      </c>
      <c r="BZ24" s="8">
        <f t="shared" si="21"/>
        <v>0</v>
      </c>
      <c r="CA24" s="8">
        <f t="shared" si="21"/>
        <v>1</v>
      </c>
      <c r="CB24" s="8">
        <f t="shared" si="21"/>
        <v>1</v>
      </c>
      <c r="CC24" s="8">
        <f t="shared" si="21"/>
        <v>0</v>
      </c>
      <c r="CD24" s="8">
        <f t="shared" si="21"/>
        <v>0</v>
      </c>
      <c r="CE24" s="8">
        <f t="shared" si="21"/>
        <v>1</v>
      </c>
      <c r="CF24" s="8">
        <f t="shared" si="21"/>
        <v>1</v>
      </c>
      <c r="CG24" s="8">
        <f t="shared" si="21"/>
        <v>1</v>
      </c>
      <c r="CH24" s="8">
        <f t="shared" si="21"/>
        <v>0</v>
      </c>
      <c r="CI24" s="8">
        <f t="shared" si="21"/>
        <v>0</v>
      </c>
      <c r="CJ24" s="8">
        <f t="shared" si="21"/>
        <v>1</v>
      </c>
      <c r="CK24" s="8">
        <f t="shared" si="19"/>
        <v>1</v>
      </c>
      <c r="CL24" s="319">
        <f t="shared" si="20"/>
        <v>0</v>
      </c>
    </row>
    <row r="25" spans="1:90" ht="19.5" customHeight="1" x14ac:dyDescent="0.25">
      <c r="A25" s="11"/>
      <c r="B25" s="157" t="s">
        <v>160</v>
      </c>
      <c r="C25" s="158" t="s">
        <v>161</v>
      </c>
      <c r="D25" s="41" t="s">
        <v>261</v>
      </c>
      <c r="E25" s="41" t="s">
        <v>261</v>
      </c>
      <c r="F25" s="41">
        <v>8</v>
      </c>
      <c r="G25" s="41">
        <v>8</v>
      </c>
      <c r="H25" s="39" t="s">
        <v>35</v>
      </c>
      <c r="I25" s="53" t="s">
        <v>474</v>
      </c>
      <c r="J25" s="2"/>
      <c r="K25" s="37" t="s">
        <v>304</v>
      </c>
      <c r="L25" s="38" t="s">
        <v>21</v>
      </c>
      <c r="M25" s="41" t="s">
        <v>19</v>
      </c>
      <c r="N25" s="38" t="s">
        <v>443</v>
      </c>
      <c r="O25" s="210" t="s">
        <v>261</v>
      </c>
      <c r="P25" s="210" t="s">
        <v>261</v>
      </c>
      <c r="Q25" s="38" t="s">
        <v>14</v>
      </c>
      <c r="R25" s="38" t="s">
        <v>22</v>
      </c>
      <c r="S25" s="210" t="s">
        <v>261</v>
      </c>
      <c r="T25" s="38" t="s">
        <v>444</v>
      </c>
      <c r="U25" s="210" t="s">
        <v>261</v>
      </c>
      <c r="V25" s="38" t="s">
        <v>303</v>
      </c>
      <c r="W25" s="41" t="s">
        <v>327</v>
      </c>
      <c r="X25" s="41" t="s">
        <v>305</v>
      </c>
      <c r="Y25" s="41" t="s">
        <v>262</v>
      </c>
      <c r="Z25" s="41" t="s">
        <v>261</v>
      </c>
      <c r="AA25" s="41">
        <v>8</v>
      </c>
      <c r="AB25" s="41">
        <v>8</v>
      </c>
      <c r="AC25" s="41"/>
      <c r="AD25" s="41"/>
      <c r="AE25" s="35"/>
      <c r="AF25" s="35"/>
      <c r="AG25" s="35"/>
      <c r="AH25" s="35"/>
      <c r="AI25" s="35"/>
      <c r="AJ25" s="35"/>
      <c r="AK25" s="41"/>
      <c r="AL25" s="41"/>
      <c r="AM25" s="41"/>
      <c r="AN25" s="41"/>
      <c r="AO25" s="38"/>
      <c r="AP25" s="15">
        <f t="shared" si="9"/>
        <v>5</v>
      </c>
      <c r="AQ25" s="16">
        <f t="shared" si="10"/>
        <v>1</v>
      </c>
      <c r="AR25" s="17">
        <f t="shared" si="5"/>
        <v>0</v>
      </c>
      <c r="AS25" s="8">
        <f t="shared" si="11"/>
        <v>4</v>
      </c>
      <c r="AT25" s="8">
        <f t="shared" si="12"/>
        <v>2</v>
      </c>
      <c r="AU25" s="8">
        <f t="shared" si="13"/>
        <v>8</v>
      </c>
      <c r="AV25" s="8">
        <f t="shared" si="14"/>
        <v>3</v>
      </c>
      <c r="AW25" s="8">
        <f t="shared" si="15"/>
        <v>1</v>
      </c>
      <c r="AX25" s="8">
        <f t="shared" si="16"/>
        <v>1</v>
      </c>
      <c r="AY25" s="8">
        <f t="shared" si="17"/>
        <v>1</v>
      </c>
      <c r="AZ25" s="8">
        <f t="shared" si="18"/>
        <v>2</v>
      </c>
      <c r="BA25" s="8">
        <f t="shared" si="6"/>
        <v>0</v>
      </c>
      <c r="BB25" s="8">
        <f t="shared" si="6"/>
        <v>0</v>
      </c>
      <c r="BC25" s="8">
        <f t="shared" si="6"/>
        <v>1</v>
      </c>
      <c r="BD25" s="8">
        <f t="shared" si="6"/>
        <v>1</v>
      </c>
      <c r="BE25" s="8">
        <f t="shared" si="6"/>
        <v>0</v>
      </c>
      <c r="BF25" s="8">
        <f t="shared" si="22"/>
        <v>1</v>
      </c>
      <c r="BG25" s="8">
        <f t="shared" si="22"/>
        <v>1</v>
      </c>
      <c r="BH25" s="8">
        <f t="shared" si="22"/>
        <v>1</v>
      </c>
      <c r="BI25" s="8">
        <f t="shared" si="22"/>
        <v>1</v>
      </c>
      <c r="BJ25" s="8">
        <f t="shared" si="22"/>
        <v>0</v>
      </c>
      <c r="BK25" s="8">
        <f t="shared" si="22"/>
        <v>0</v>
      </c>
      <c r="BL25" s="8">
        <f t="shared" si="22"/>
        <v>1</v>
      </c>
      <c r="BM25" s="8">
        <f t="shared" si="22"/>
        <v>1</v>
      </c>
      <c r="BN25" s="8">
        <f t="shared" si="22"/>
        <v>0</v>
      </c>
      <c r="BO25" s="8">
        <f t="shared" si="22"/>
        <v>1</v>
      </c>
      <c r="BP25" s="8">
        <f t="shared" si="22"/>
        <v>0</v>
      </c>
      <c r="BQ25" s="8">
        <f t="shared" si="22"/>
        <v>1</v>
      </c>
      <c r="BR25" s="8">
        <f t="shared" si="22"/>
        <v>1</v>
      </c>
      <c r="BS25" s="8">
        <f t="shared" si="22"/>
        <v>1</v>
      </c>
      <c r="BT25" s="8">
        <f t="shared" si="22"/>
        <v>0</v>
      </c>
      <c r="BU25" s="8">
        <f t="shared" si="21"/>
        <v>0</v>
      </c>
      <c r="BV25" s="8">
        <f t="shared" si="21"/>
        <v>1</v>
      </c>
      <c r="BW25" s="8">
        <f t="shared" si="21"/>
        <v>1</v>
      </c>
      <c r="BX25" s="8">
        <f t="shared" si="21"/>
        <v>0</v>
      </c>
      <c r="BY25" s="8">
        <f t="shared" si="21"/>
        <v>0</v>
      </c>
      <c r="BZ25" s="8">
        <f t="shared" si="21"/>
        <v>0</v>
      </c>
      <c r="CA25" s="8">
        <f t="shared" si="21"/>
        <v>0</v>
      </c>
      <c r="CB25" s="8">
        <f t="shared" si="21"/>
        <v>0</v>
      </c>
      <c r="CC25" s="8">
        <f t="shared" si="21"/>
        <v>0</v>
      </c>
      <c r="CD25" s="8">
        <f t="shared" si="21"/>
        <v>0</v>
      </c>
      <c r="CE25" s="8">
        <f t="shared" si="21"/>
        <v>0</v>
      </c>
      <c r="CF25" s="8">
        <f t="shared" si="21"/>
        <v>0</v>
      </c>
      <c r="CG25" s="8">
        <f t="shared" si="21"/>
        <v>0</v>
      </c>
      <c r="CH25" s="8">
        <f t="shared" si="21"/>
        <v>0</v>
      </c>
      <c r="CI25" s="8">
        <f t="shared" si="21"/>
        <v>0</v>
      </c>
      <c r="CJ25" s="8">
        <f t="shared" si="21"/>
        <v>0</v>
      </c>
      <c r="CK25" s="8">
        <f t="shared" si="19"/>
        <v>0</v>
      </c>
      <c r="CL25" s="319">
        <f t="shared" si="20"/>
        <v>1</v>
      </c>
    </row>
    <row r="26" spans="1:90" ht="19.5" customHeight="1" thickBot="1" x14ac:dyDescent="0.3">
      <c r="A26" s="11"/>
      <c r="B26" s="159" t="s">
        <v>162</v>
      </c>
      <c r="C26" s="160" t="s">
        <v>163</v>
      </c>
      <c r="D26" s="126">
        <v>13</v>
      </c>
      <c r="E26" s="126" t="s">
        <v>35</v>
      </c>
      <c r="F26" s="126" t="s">
        <v>284</v>
      </c>
      <c r="G26" s="126" t="s">
        <v>35</v>
      </c>
      <c r="H26" s="127">
        <v>8</v>
      </c>
      <c r="I26" s="160"/>
      <c r="J26" s="2"/>
      <c r="K26" s="125" t="s">
        <v>306</v>
      </c>
      <c r="L26" s="126" t="s">
        <v>8</v>
      </c>
      <c r="M26" s="126" t="s">
        <v>9</v>
      </c>
      <c r="N26" s="126" t="s">
        <v>301</v>
      </c>
      <c r="O26" s="126" t="s">
        <v>262</v>
      </c>
      <c r="P26" s="213" t="s">
        <v>261</v>
      </c>
      <c r="Q26" s="126" t="s">
        <v>260</v>
      </c>
      <c r="R26" s="126" t="s">
        <v>260</v>
      </c>
      <c r="S26" s="126" t="s">
        <v>299</v>
      </c>
      <c r="T26" s="126" t="s">
        <v>27</v>
      </c>
      <c r="U26" s="126" t="s">
        <v>261</v>
      </c>
      <c r="V26" s="126" t="s">
        <v>284</v>
      </c>
      <c r="W26" s="126" t="s">
        <v>444</v>
      </c>
      <c r="X26" s="126" t="s">
        <v>444</v>
      </c>
      <c r="Y26" s="126" t="s">
        <v>589</v>
      </c>
      <c r="Z26" s="189" t="s">
        <v>590</v>
      </c>
      <c r="AA26" s="126" t="s">
        <v>303</v>
      </c>
      <c r="AB26" s="126" t="s">
        <v>261</v>
      </c>
      <c r="AC26" s="126" t="s">
        <v>284</v>
      </c>
      <c r="AD26" s="126">
        <v>8</v>
      </c>
      <c r="AE26" s="126" t="s">
        <v>324</v>
      </c>
      <c r="AF26" s="126" t="s">
        <v>191</v>
      </c>
      <c r="AG26" s="126" t="s">
        <v>299</v>
      </c>
      <c r="AH26" s="126" t="s">
        <v>327</v>
      </c>
      <c r="AI26" s="126" t="s">
        <v>261</v>
      </c>
      <c r="AJ26" s="126" t="s">
        <v>284</v>
      </c>
      <c r="AK26" s="126" t="s">
        <v>284</v>
      </c>
      <c r="AL26" s="126" t="s">
        <v>303</v>
      </c>
      <c r="AM26" s="126" t="s">
        <v>304</v>
      </c>
      <c r="AN26" s="126" t="s">
        <v>305</v>
      </c>
      <c r="AO26" s="126" t="s">
        <v>443</v>
      </c>
      <c r="AP26" s="128">
        <f t="shared" si="9"/>
        <v>10</v>
      </c>
      <c r="AQ26" s="114">
        <f>COUNTIF(K26:AO26,"PAID")</f>
        <v>1</v>
      </c>
      <c r="AR26" s="129">
        <f t="shared" si="5"/>
        <v>0</v>
      </c>
      <c r="AS26" s="8">
        <f t="shared" si="11"/>
        <v>5</v>
      </c>
      <c r="AT26" s="8">
        <f>COUNTIF(K26:AO26,"8"&amp;"*")+COUNTIF(K26:AO26,"8")</f>
        <v>6</v>
      </c>
      <c r="AU26" s="8">
        <f t="shared" si="13"/>
        <v>11</v>
      </c>
      <c r="AV26" s="8">
        <f t="shared" si="14"/>
        <v>7</v>
      </c>
      <c r="AW26" s="8">
        <f t="shared" si="15"/>
        <v>1</v>
      </c>
      <c r="AX26" s="8">
        <f t="shared" si="16"/>
        <v>2</v>
      </c>
      <c r="AY26" s="8">
        <f t="shared" si="17"/>
        <v>1</v>
      </c>
      <c r="AZ26" s="8">
        <f t="shared" si="18"/>
        <v>3</v>
      </c>
      <c r="BA26" s="8">
        <f t="shared" si="6"/>
        <v>1</v>
      </c>
      <c r="BB26" s="8">
        <f t="shared" si="6"/>
        <v>0</v>
      </c>
      <c r="BC26" s="8">
        <f t="shared" si="6"/>
        <v>0</v>
      </c>
      <c r="BD26" s="8">
        <f t="shared" si="6"/>
        <v>0</v>
      </c>
      <c r="BE26" s="8">
        <f t="shared" si="6"/>
        <v>1</v>
      </c>
      <c r="BF26" s="8">
        <f t="shared" si="22"/>
        <v>1</v>
      </c>
      <c r="BG26" s="8">
        <f t="shared" si="22"/>
        <v>1</v>
      </c>
      <c r="BH26" s="8">
        <f t="shared" si="22"/>
        <v>1</v>
      </c>
      <c r="BI26" s="8">
        <f t="shared" si="22"/>
        <v>1</v>
      </c>
      <c r="BJ26" s="8">
        <f t="shared" si="22"/>
        <v>0</v>
      </c>
      <c r="BK26" s="8">
        <f t="shared" si="22"/>
        <v>0</v>
      </c>
      <c r="BL26" s="8">
        <f t="shared" si="22"/>
        <v>0</v>
      </c>
      <c r="BM26" s="8">
        <f t="shared" si="22"/>
        <v>0</v>
      </c>
      <c r="BN26" s="8">
        <f t="shared" si="22"/>
        <v>1</v>
      </c>
      <c r="BO26" s="8">
        <f t="shared" si="22"/>
        <v>1</v>
      </c>
      <c r="BP26" s="8">
        <f t="shared" si="22"/>
        <v>0</v>
      </c>
      <c r="BQ26" s="8">
        <f t="shared" si="22"/>
        <v>0</v>
      </c>
      <c r="BR26" s="8">
        <f t="shared" si="22"/>
        <v>1</v>
      </c>
      <c r="BS26" s="8">
        <f t="shared" si="22"/>
        <v>1</v>
      </c>
      <c r="BT26" s="8">
        <f t="shared" si="22"/>
        <v>1</v>
      </c>
      <c r="BU26" s="8">
        <f t="shared" si="21"/>
        <v>1</v>
      </c>
      <c r="BV26" s="8">
        <f t="shared" si="21"/>
        <v>1</v>
      </c>
      <c r="BW26" s="8">
        <f t="shared" si="21"/>
        <v>0</v>
      </c>
      <c r="BX26" s="8">
        <f t="shared" si="21"/>
        <v>0</v>
      </c>
      <c r="BY26" s="8">
        <f t="shared" si="21"/>
        <v>1</v>
      </c>
      <c r="BZ26" s="8">
        <f t="shared" si="21"/>
        <v>1</v>
      </c>
      <c r="CA26" s="8">
        <f t="shared" si="21"/>
        <v>1</v>
      </c>
      <c r="CB26" s="8">
        <f t="shared" si="21"/>
        <v>1</v>
      </c>
      <c r="CC26" s="8">
        <f t="shared" si="21"/>
        <v>1</v>
      </c>
      <c r="CD26" s="8">
        <f t="shared" si="21"/>
        <v>0</v>
      </c>
      <c r="CE26" s="8">
        <f t="shared" si="21"/>
        <v>0</v>
      </c>
      <c r="CF26" s="8">
        <f t="shared" si="21"/>
        <v>0</v>
      </c>
      <c r="CG26" s="8">
        <f t="shared" si="21"/>
        <v>1</v>
      </c>
      <c r="CH26" s="8">
        <f t="shared" si="21"/>
        <v>1</v>
      </c>
      <c r="CI26" s="8">
        <f t="shared" si="21"/>
        <v>1</v>
      </c>
      <c r="CJ26" s="8">
        <f t="shared" si="21"/>
        <v>1</v>
      </c>
      <c r="CK26" s="8">
        <f t="shared" si="19"/>
        <v>2</v>
      </c>
      <c r="CL26" s="319">
        <f t="shared" si="20"/>
        <v>3</v>
      </c>
    </row>
    <row r="27" spans="1:90" ht="19.5" customHeight="1" x14ac:dyDescent="0.25">
      <c r="B27" s="104"/>
      <c r="C27" s="53"/>
      <c r="D27" s="105"/>
      <c r="E27" s="105"/>
      <c r="F27" s="35"/>
      <c r="G27" s="105"/>
      <c r="H27" s="105"/>
      <c r="I27" s="35"/>
      <c r="J27" s="10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X27" s="8">
        <f t="shared" si="16"/>
        <v>0</v>
      </c>
      <c r="AY27" s="8">
        <f t="shared" si="17"/>
        <v>0</v>
      </c>
      <c r="AZ27" s="8">
        <f t="shared" si="18"/>
        <v>0</v>
      </c>
      <c r="BJ27" s="8">
        <f t="shared" si="22"/>
        <v>0</v>
      </c>
    </row>
    <row r="28" spans="1:90" ht="19.5" customHeight="1" thickBot="1" x14ac:dyDescent="0.3">
      <c r="B28" s="110"/>
      <c r="C28" s="72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77"/>
      <c r="O28" s="35"/>
      <c r="P28" s="77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X28" s="8">
        <f t="shared" si="16"/>
        <v>0</v>
      </c>
      <c r="AY28" s="8">
        <f t="shared" si="17"/>
        <v>0</v>
      </c>
      <c r="AZ28" s="8">
        <f t="shared" si="18"/>
        <v>0</v>
      </c>
    </row>
    <row r="29" spans="1:90" ht="24" customHeight="1" thickBot="1" x14ac:dyDescent="0.3">
      <c r="A29" s="61" t="s">
        <v>211</v>
      </c>
      <c r="B29" s="175" t="s">
        <v>170</v>
      </c>
      <c r="C29" s="176">
        <f>SUBTOTAL(103,C30:C59)</f>
        <v>30</v>
      </c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X29" s="8">
        <f t="shared" si="16"/>
        <v>0</v>
      </c>
      <c r="AY29" s="8">
        <f t="shared" si="17"/>
        <v>0</v>
      </c>
      <c r="AZ29" s="8">
        <f t="shared" si="18"/>
        <v>0</v>
      </c>
    </row>
    <row r="30" spans="1:90" ht="19.5" customHeight="1" x14ac:dyDescent="0.25">
      <c r="A30" s="8" t="s">
        <v>188</v>
      </c>
      <c r="B30" s="178" t="s">
        <v>372</v>
      </c>
      <c r="C30" s="179" t="s">
        <v>59</v>
      </c>
      <c r="D30" s="105">
        <v>13</v>
      </c>
      <c r="E30" s="105">
        <v>13</v>
      </c>
      <c r="F30" s="105">
        <v>13</v>
      </c>
      <c r="G30" s="105" t="s">
        <v>261</v>
      </c>
      <c r="H30" s="105">
        <v>13</v>
      </c>
      <c r="I30" s="162" t="s">
        <v>388</v>
      </c>
      <c r="J30" s="117"/>
      <c r="K30" s="163" t="s">
        <v>27</v>
      </c>
      <c r="L30" s="105" t="s">
        <v>284</v>
      </c>
      <c r="M30" s="105" t="s">
        <v>313</v>
      </c>
      <c r="N30" s="105" t="s">
        <v>540</v>
      </c>
      <c r="O30" s="105" t="s">
        <v>308</v>
      </c>
      <c r="P30" s="105" t="s">
        <v>261</v>
      </c>
      <c r="Q30" s="105" t="s">
        <v>313</v>
      </c>
      <c r="R30" s="105" t="s">
        <v>315</v>
      </c>
      <c r="S30" s="105" t="s">
        <v>284</v>
      </c>
      <c r="T30" s="105" t="s">
        <v>325</v>
      </c>
      <c r="U30" s="105" t="s">
        <v>321</v>
      </c>
      <c r="V30" s="105" t="s">
        <v>320</v>
      </c>
      <c r="W30" s="105" t="s">
        <v>261</v>
      </c>
      <c r="X30" s="105" t="s">
        <v>284</v>
      </c>
      <c r="Y30" s="105" t="s">
        <v>311</v>
      </c>
      <c r="Z30" s="105" t="s">
        <v>321</v>
      </c>
      <c r="AA30" s="105" t="s">
        <v>322</v>
      </c>
      <c r="AB30" s="105" t="s">
        <v>321</v>
      </c>
      <c r="AC30" s="105" t="s">
        <v>284</v>
      </c>
      <c r="AD30" s="105" t="s">
        <v>261</v>
      </c>
      <c r="AE30" s="105" t="s">
        <v>307</v>
      </c>
      <c r="AF30" s="105" t="s">
        <v>313</v>
      </c>
      <c r="AG30" s="105" t="s">
        <v>35</v>
      </c>
      <c r="AH30" s="105" t="s">
        <v>306</v>
      </c>
      <c r="AI30" s="105" t="s">
        <v>308</v>
      </c>
      <c r="AJ30" s="105" t="s">
        <v>540</v>
      </c>
      <c r="AK30" s="105" t="s">
        <v>261</v>
      </c>
      <c r="AL30" s="270" t="s">
        <v>306</v>
      </c>
      <c r="AM30" s="105" t="s">
        <v>309</v>
      </c>
      <c r="AN30" s="105" t="s">
        <v>311</v>
      </c>
      <c r="AO30" s="105" t="s">
        <v>284</v>
      </c>
      <c r="AP30" s="180">
        <f t="shared" si="9"/>
        <v>10</v>
      </c>
      <c r="AQ30" s="181">
        <f t="shared" si="10"/>
        <v>0</v>
      </c>
      <c r="AR30" s="182">
        <f t="shared" si="5"/>
        <v>0</v>
      </c>
      <c r="AS30" s="8">
        <f t="shared" ref="AS30:AS48" si="23">MAX(FREQUENCY(COLUMN(BA30:CJ30),(BA30:CJ30&lt;&gt;1)*COLUMN(BA30:CJ30))-1)</f>
        <v>4</v>
      </c>
      <c r="AT30" s="8">
        <f t="shared" ref="AT30:AT61" si="24">COUNTIF(K30:AO30,"8"&amp;"*")+COUNTIF(K30:AO30,"8")</f>
        <v>5</v>
      </c>
      <c r="AU30" s="8">
        <f t="shared" ref="AU30:AU61" si="25">COUNTIF(K30:AO30,"13"&amp;"*")+COUNTIF(K30:AO30,"13")</f>
        <v>7</v>
      </c>
      <c r="AX30" s="8">
        <f t="shared" si="16"/>
        <v>6</v>
      </c>
      <c r="AY30" s="8">
        <f t="shared" si="17"/>
        <v>3</v>
      </c>
      <c r="AZ30" s="8">
        <f t="shared" si="18"/>
        <v>9</v>
      </c>
      <c r="BA30" s="8">
        <f t="shared" ref="BA30:BE45" si="26">IF(COUNTIF(D30,"Off")+COUNTIF(D30,"Paid")+COUNTIF(D30,"Pl")+COUNTIF(D30,"PAID")+COUNTIF(D30,"PL")+COUNTIF(D30,"OFF")+COUNTIF(D30,""),0,1)</f>
        <v>1</v>
      </c>
      <c r="BB30" s="8">
        <f t="shared" si="26"/>
        <v>1</v>
      </c>
      <c r="BC30" s="8">
        <f t="shared" si="26"/>
        <v>1</v>
      </c>
      <c r="BD30" s="8">
        <f t="shared" si="26"/>
        <v>0</v>
      </c>
      <c r="BE30" s="8">
        <f t="shared" si="26"/>
        <v>1</v>
      </c>
      <c r="BF30" s="8">
        <f t="shared" ref="BF30:BU45" si="27">IF(COUNTIF(K30,"Off")+COUNTIF(K30,"Paid")+COUNTIF(K30,"Pl")+COUNTIF(K30,"PAID")+COUNTIF(K30,"PL")+COUNTIF(K30,"OFF")+COUNTIF(K30,""),0,1)</f>
        <v>1</v>
      </c>
      <c r="BG30" s="8">
        <f t="shared" si="27"/>
        <v>0</v>
      </c>
      <c r="BH30" s="8">
        <f t="shared" si="27"/>
        <v>1</v>
      </c>
      <c r="BI30" s="8">
        <f t="shared" si="27"/>
        <v>1</v>
      </c>
      <c r="BJ30" s="8">
        <f t="shared" si="27"/>
        <v>1</v>
      </c>
      <c r="BK30" s="8">
        <f t="shared" si="27"/>
        <v>0</v>
      </c>
      <c r="BL30" s="8">
        <f t="shared" si="27"/>
        <v>1</v>
      </c>
      <c r="BM30" s="8">
        <f t="shared" si="27"/>
        <v>1</v>
      </c>
      <c r="BN30" s="8">
        <f t="shared" si="27"/>
        <v>0</v>
      </c>
      <c r="BO30" s="8">
        <f t="shared" si="27"/>
        <v>1</v>
      </c>
      <c r="BP30" s="8">
        <f t="shared" si="27"/>
        <v>1</v>
      </c>
      <c r="BQ30" s="8">
        <f t="shared" si="27"/>
        <v>1</v>
      </c>
      <c r="BR30" s="8">
        <f t="shared" si="27"/>
        <v>0</v>
      </c>
      <c r="BS30" s="8">
        <f t="shared" si="27"/>
        <v>0</v>
      </c>
      <c r="BT30" s="8">
        <f t="shared" si="27"/>
        <v>1</v>
      </c>
      <c r="BU30" s="8">
        <f t="shared" si="27"/>
        <v>1</v>
      </c>
      <c r="BV30" s="8">
        <f t="shared" ref="BV30:CJ45" si="28">IF(COUNTIF(AA30,"Off")+COUNTIF(AA30,"Paid")+COUNTIF(AA30,"Pl")+COUNTIF(AA30,"PAID")+COUNTIF(AA30,"PL")+COUNTIF(AA30,"OFF")+COUNTIF(AA30,""),0,1)</f>
        <v>1</v>
      </c>
      <c r="BW30" s="8">
        <f t="shared" si="28"/>
        <v>1</v>
      </c>
      <c r="BX30" s="8">
        <f t="shared" si="28"/>
        <v>0</v>
      </c>
      <c r="BY30" s="8">
        <f t="shared" si="28"/>
        <v>0</v>
      </c>
      <c r="BZ30" s="8">
        <f t="shared" si="28"/>
        <v>1</v>
      </c>
      <c r="CA30" s="8">
        <f t="shared" si="28"/>
        <v>1</v>
      </c>
      <c r="CB30" s="8">
        <f t="shared" si="28"/>
        <v>0</v>
      </c>
      <c r="CC30" s="8">
        <f t="shared" si="28"/>
        <v>1</v>
      </c>
      <c r="CD30" s="8">
        <f t="shared" si="28"/>
        <v>1</v>
      </c>
      <c r="CE30" s="8">
        <f t="shared" si="28"/>
        <v>1</v>
      </c>
      <c r="CF30" s="8">
        <f t="shared" si="28"/>
        <v>0</v>
      </c>
      <c r="CG30" s="8">
        <f t="shared" si="28"/>
        <v>1</v>
      </c>
      <c r="CH30" s="8">
        <f t="shared" si="28"/>
        <v>1</v>
      </c>
      <c r="CI30" s="8">
        <f t="shared" si="28"/>
        <v>1</v>
      </c>
      <c r="CJ30" s="8">
        <f t="shared" si="28"/>
        <v>0</v>
      </c>
    </row>
    <row r="31" spans="1:90" ht="19.5" customHeight="1" x14ac:dyDescent="0.25">
      <c r="A31" s="8" t="s">
        <v>189</v>
      </c>
      <c r="B31" s="1" t="s">
        <v>373</v>
      </c>
      <c r="C31" s="2" t="s">
        <v>61</v>
      </c>
      <c r="D31" s="35">
        <v>8</v>
      </c>
      <c r="E31" s="35">
        <v>8</v>
      </c>
      <c r="F31" s="35">
        <v>13</v>
      </c>
      <c r="G31" s="35">
        <v>13</v>
      </c>
      <c r="H31" s="35" t="s">
        <v>119</v>
      </c>
      <c r="I31" s="164" t="s">
        <v>277</v>
      </c>
      <c r="J31" s="35"/>
      <c r="K31" s="34" t="s">
        <v>261</v>
      </c>
      <c r="L31" s="35" t="s">
        <v>262</v>
      </c>
      <c r="M31" s="35" t="s">
        <v>315</v>
      </c>
      <c r="N31" s="35" t="s">
        <v>322</v>
      </c>
      <c r="O31" s="35" t="s">
        <v>300</v>
      </c>
      <c r="P31" s="35" t="s">
        <v>328</v>
      </c>
      <c r="Q31" s="35" t="s">
        <v>309</v>
      </c>
      <c r="R31" s="35" t="s">
        <v>284</v>
      </c>
      <c r="S31" s="35" t="s">
        <v>284</v>
      </c>
      <c r="T31" s="35" t="s">
        <v>23</v>
      </c>
      <c r="U31" s="35" t="s">
        <v>328</v>
      </c>
      <c r="V31" s="35" t="s">
        <v>321</v>
      </c>
      <c r="W31" s="35" t="s">
        <v>320</v>
      </c>
      <c r="X31" s="35" t="s">
        <v>321</v>
      </c>
      <c r="Y31" s="35" t="s">
        <v>261</v>
      </c>
      <c r="Z31" s="35" t="s">
        <v>284</v>
      </c>
      <c r="AA31" s="35" t="s">
        <v>284</v>
      </c>
      <c r="AB31" s="35" t="s">
        <v>313</v>
      </c>
      <c r="AC31" s="35" t="s">
        <v>315</v>
      </c>
      <c r="AD31" s="35" t="s">
        <v>262</v>
      </c>
      <c r="AE31" s="35" t="s">
        <v>284</v>
      </c>
      <c r="AF31" s="152" t="s">
        <v>306</v>
      </c>
      <c r="AG31" s="152" t="s">
        <v>308</v>
      </c>
      <c r="AH31" s="35" t="s">
        <v>309</v>
      </c>
      <c r="AI31" s="35" t="s">
        <v>284</v>
      </c>
      <c r="AJ31" s="35" t="s">
        <v>284</v>
      </c>
      <c r="AK31" s="35" t="s">
        <v>540</v>
      </c>
      <c r="AL31" s="35" t="s">
        <v>328</v>
      </c>
      <c r="AM31" s="35" t="s">
        <v>261</v>
      </c>
      <c r="AN31" s="35" t="s">
        <v>540</v>
      </c>
      <c r="AO31" s="35" t="s">
        <v>323</v>
      </c>
      <c r="AP31" s="76">
        <f t="shared" si="9"/>
        <v>10</v>
      </c>
      <c r="AQ31" s="10">
        <f t="shared" si="10"/>
        <v>2</v>
      </c>
      <c r="AR31" s="11">
        <f t="shared" si="5"/>
        <v>0</v>
      </c>
      <c r="AS31" s="8">
        <f t="shared" si="23"/>
        <v>5</v>
      </c>
      <c r="AT31" s="8">
        <f t="shared" si="24"/>
        <v>2</v>
      </c>
      <c r="AU31" s="8">
        <f t="shared" si="25"/>
        <v>10</v>
      </c>
      <c r="AX31" s="8">
        <f t="shared" si="16"/>
        <v>5</v>
      </c>
      <c r="AY31" s="8">
        <f t="shared" si="17"/>
        <v>2</v>
      </c>
      <c r="AZ31" s="8">
        <f t="shared" si="18"/>
        <v>7</v>
      </c>
      <c r="BA31" s="8">
        <f t="shared" si="26"/>
        <v>1</v>
      </c>
      <c r="BB31" s="8">
        <f t="shared" si="26"/>
        <v>1</v>
      </c>
      <c r="BC31" s="8">
        <f t="shared" si="26"/>
        <v>1</v>
      </c>
      <c r="BD31" s="8">
        <f t="shared" si="26"/>
        <v>1</v>
      </c>
      <c r="BE31" s="8">
        <f t="shared" si="26"/>
        <v>0</v>
      </c>
      <c r="BF31" s="8">
        <f t="shared" si="27"/>
        <v>0</v>
      </c>
      <c r="BG31" s="8">
        <f t="shared" si="27"/>
        <v>0</v>
      </c>
      <c r="BH31" s="8">
        <f t="shared" si="27"/>
        <v>1</v>
      </c>
      <c r="BI31" s="8">
        <f t="shared" si="27"/>
        <v>1</v>
      </c>
      <c r="BJ31" s="8">
        <f t="shared" si="27"/>
        <v>1</v>
      </c>
      <c r="BK31" s="8">
        <f t="shared" si="27"/>
        <v>1</v>
      </c>
      <c r="BL31" s="8">
        <f t="shared" si="27"/>
        <v>1</v>
      </c>
      <c r="BM31" s="8">
        <f t="shared" si="27"/>
        <v>0</v>
      </c>
      <c r="BN31" s="8">
        <f t="shared" si="27"/>
        <v>0</v>
      </c>
      <c r="BO31" s="8">
        <f t="shared" si="27"/>
        <v>1</v>
      </c>
      <c r="BP31" s="8">
        <f t="shared" si="27"/>
        <v>1</v>
      </c>
      <c r="BQ31" s="8">
        <f t="shared" si="27"/>
        <v>1</v>
      </c>
      <c r="BR31" s="8">
        <f t="shared" si="27"/>
        <v>1</v>
      </c>
      <c r="BS31" s="8">
        <f t="shared" si="27"/>
        <v>1</v>
      </c>
      <c r="BT31" s="8">
        <f t="shared" si="27"/>
        <v>0</v>
      </c>
      <c r="BU31" s="8">
        <f t="shared" si="27"/>
        <v>0</v>
      </c>
      <c r="BV31" s="8">
        <f t="shared" si="28"/>
        <v>0</v>
      </c>
      <c r="BW31" s="8">
        <f t="shared" si="28"/>
        <v>1</v>
      </c>
      <c r="BX31" s="8">
        <f t="shared" si="28"/>
        <v>1</v>
      </c>
      <c r="BY31" s="8">
        <f t="shared" si="28"/>
        <v>0</v>
      </c>
      <c r="BZ31" s="8">
        <f t="shared" si="28"/>
        <v>0</v>
      </c>
      <c r="CA31" s="8">
        <f t="shared" si="28"/>
        <v>1</v>
      </c>
      <c r="CB31" s="8">
        <f t="shared" si="28"/>
        <v>1</v>
      </c>
      <c r="CC31" s="8">
        <f t="shared" si="28"/>
        <v>1</v>
      </c>
      <c r="CD31" s="8">
        <f t="shared" si="28"/>
        <v>0</v>
      </c>
      <c r="CE31" s="8">
        <f t="shared" si="28"/>
        <v>0</v>
      </c>
      <c r="CF31" s="8">
        <f t="shared" si="28"/>
        <v>1</v>
      </c>
      <c r="CG31" s="8">
        <f t="shared" si="28"/>
        <v>1</v>
      </c>
      <c r="CH31" s="8">
        <f t="shared" si="28"/>
        <v>0</v>
      </c>
      <c r="CI31" s="8">
        <f t="shared" si="28"/>
        <v>1</v>
      </c>
      <c r="CJ31" s="8">
        <f t="shared" si="28"/>
        <v>1</v>
      </c>
    </row>
    <row r="32" spans="1:90" ht="19.5" customHeight="1" x14ac:dyDescent="0.25">
      <c r="A32" s="8" t="s">
        <v>188</v>
      </c>
      <c r="B32" s="320" t="s">
        <v>374</v>
      </c>
      <c r="C32" s="5" t="s">
        <v>62</v>
      </c>
      <c r="D32" s="38">
        <v>13</v>
      </c>
      <c r="E32" s="38">
        <v>13</v>
      </c>
      <c r="F32" s="38" t="s">
        <v>119</v>
      </c>
      <c r="G32" s="38">
        <v>13</v>
      </c>
      <c r="H32" s="38">
        <v>13</v>
      </c>
      <c r="I32" s="165" t="s">
        <v>475</v>
      </c>
      <c r="J32" s="38"/>
      <c r="K32" s="37" t="s">
        <v>327</v>
      </c>
      <c r="L32" s="38" t="s">
        <v>35</v>
      </c>
      <c r="M32" s="38" t="s">
        <v>302</v>
      </c>
      <c r="N32" s="38" t="s">
        <v>557</v>
      </c>
      <c r="O32" s="38" t="s">
        <v>18</v>
      </c>
      <c r="P32" s="38" t="s">
        <v>309</v>
      </c>
      <c r="Q32" s="38" t="s">
        <v>261</v>
      </c>
      <c r="R32" s="250" t="s">
        <v>284</v>
      </c>
      <c r="S32" s="38" t="s">
        <v>27</v>
      </c>
      <c r="T32" s="38" t="s">
        <v>323</v>
      </c>
      <c r="U32" s="38" t="s">
        <v>26</v>
      </c>
      <c r="V32" s="38" t="s">
        <v>284</v>
      </c>
      <c r="W32" s="38" t="s">
        <v>311</v>
      </c>
      <c r="X32" s="38" t="s">
        <v>262</v>
      </c>
      <c r="Y32" s="271" t="s">
        <v>307</v>
      </c>
      <c r="Z32" s="38" t="s">
        <v>261</v>
      </c>
      <c r="AA32" s="38" t="s">
        <v>262</v>
      </c>
      <c r="AB32" s="38" t="s">
        <v>261</v>
      </c>
      <c r="AC32" s="38" t="s">
        <v>320</v>
      </c>
      <c r="AD32" s="38" t="s">
        <v>309</v>
      </c>
      <c r="AE32" s="38" t="s">
        <v>261</v>
      </c>
      <c r="AF32" s="38" t="s">
        <v>328</v>
      </c>
      <c r="AG32" s="38" t="s">
        <v>329</v>
      </c>
      <c r="AH32" s="38" t="s">
        <v>284</v>
      </c>
      <c r="AI32" s="38" t="s">
        <v>309</v>
      </c>
      <c r="AJ32" s="38" t="s">
        <v>322</v>
      </c>
      <c r="AK32" s="38" t="s">
        <v>321</v>
      </c>
      <c r="AL32" s="38" t="s">
        <v>261</v>
      </c>
      <c r="AM32" s="38" t="s">
        <v>284</v>
      </c>
      <c r="AN32" s="38" t="s">
        <v>326</v>
      </c>
      <c r="AO32" s="38" t="s">
        <v>21</v>
      </c>
      <c r="AP32" s="75">
        <f t="shared" si="9"/>
        <v>10</v>
      </c>
      <c r="AQ32" s="13">
        <f t="shared" si="10"/>
        <v>2</v>
      </c>
      <c r="AR32" s="14">
        <f t="shared" si="5"/>
        <v>0</v>
      </c>
      <c r="AS32" s="8">
        <f t="shared" si="23"/>
        <v>4</v>
      </c>
      <c r="AT32" s="8">
        <f t="shared" si="24"/>
        <v>1</v>
      </c>
      <c r="AU32" s="8">
        <f t="shared" si="25"/>
        <v>14</v>
      </c>
      <c r="AX32" s="8">
        <f t="shared" si="16"/>
        <v>0</v>
      </c>
      <c r="AY32" s="8">
        <f t="shared" si="17"/>
        <v>4</v>
      </c>
      <c r="AZ32" s="8">
        <f t="shared" si="18"/>
        <v>4</v>
      </c>
      <c r="BA32" s="8">
        <f t="shared" si="26"/>
        <v>1</v>
      </c>
      <c r="BB32" s="8">
        <f t="shared" si="26"/>
        <v>1</v>
      </c>
      <c r="BC32" s="8">
        <f t="shared" si="26"/>
        <v>0</v>
      </c>
      <c r="BD32" s="8">
        <f t="shared" si="26"/>
        <v>1</v>
      </c>
      <c r="BE32" s="8">
        <f t="shared" si="26"/>
        <v>1</v>
      </c>
      <c r="BF32" s="8">
        <f t="shared" si="27"/>
        <v>1</v>
      </c>
      <c r="BG32" s="8">
        <f t="shared" si="27"/>
        <v>0</v>
      </c>
      <c r="BH32" s="8">
        <f t="shared" si="27"/>
        <v>1</v>
      </c>
      <c r="BI32" s="8">
        <f t="shared" si="27"/>
        <v>1</v>
      </c>
      <c r="BJ32" s="8">
        <f t="shared" si="27"/>
        <v>1</v>
      </c>
      <c r="BK32" s="8">
        <f t="shared" si="27"/>
        <v>1</v>
      </c>
      <c r="BL32" s="8">
        <f t="shared" si="27"/>
        <v>0</v>
      </c>
      <c r="BM32" s="8">
        <f t="shared" si="27"/>
        <v>0</v>
      </c>
      <c r="BN32" s="8">
        <f t="shared" si="27"/>
        <v>1</v>
      </c>
      <c r="BO32" s="8">
        <f t="shared" si="27"/>
        <v>1</v>
      </c>
      <c r="BP32" s="8">
        <f t="shared" si="27"/>
        <v>1</v>
      </c>
      <c r="BQ32" s="8">
        <f t="shared" si="27"/>
        <v>0</v>
      </c>
      <c r="BR32" s="8">
        <f t="shared" si="27"/>
        <v>1</v>
      </c>
      <c r="BS32" s="8">
        <f t="shared" si="27"/>
        <v>0</v>
      </c>
      <c r="BT32" s="8">
        <f t="shared" si="27"/>
        <v>1</v>
      </c>
      <c r="BU32" s="8">
        <f t="shared" si="27"/>
        <v>0</v>
      </c>
      <c r="BV32" s="8">
        <f t="shared" si="28"/>
        <v>0</v>
      </c>
      <c r="BW32" s="8">
        <f t="shared" si="28"/>
        <v>0</v>
      </c>
      <c r="BX32" s="8">
        <f t="shared" si="28"/>
        <v>1</v>
      </c>
      <c r="BY32" s="8">
        <f t="shared" si="28"/>
        <v>1</v>
      </c>
      <c r="BZ32" s="8">
        <f t="shared" si="28"/>
        <v>0</v>
      </c>
      <c r="CA32" s="8">
        <f t="shared" si="28"/>
        <v>1</v>
      </c>
      <c r="CB32" s="8">
        <f t="shared" si="28"/>
        <v>1</v>
      </c>
      <c r="CC32" s="8">
        <f t="shared" si="28"/>
        <v>0</v>
      </c>
      <c r="CD32" s="8">
        <f t="shared" si="28"/>
        <v>1</v>
      </c>
      <c r="CE32" s="8">
        <f t="shared" si="28"/>
        <v>1</v>
      </c>
      <c r="CF32" s="8">
        <f t="shared" si="28"/>
        <v>1</v>
      </c>
      <c r="CG32" s="8">
        <f t="shared" si="28"/>
        <v>0</v>
      </c>
      <c r="CH32" s="8">
        <f t="shared" si="28"/>
        <v>0</v>
      </c>
      <c r="CI32" s="8">
        <f t="shared" si="28"/>
        <v>1</v>
      </c>
      <c r="CJ32" s="8">
        <f t="shared" si="28"/>
        <v>1</v>
      </c>
    </row>
    <row r="33" spans="1:92" ht="19.5" customHeight="1" x14ac:dyDescent="0.25">
      <c r="A33" s="8" t="s">
        <v>190</v>
      </c>
      <c r="B33" s="1" t="s">
        <v>375</v>
      </c>
      <c r="C33" s="2" t="s">
        <v>63</v>
      </c>
      <c r="D33" s="35">
        <v>13</v>
      </c>
      <c r="E33" s="192" t="s">
        <v>58</v>
      </c>
      <c r="F33" s="35" t="s">
        <v>119</v>
      </c>
      <c r="G33" s="35">
        <v>6</v>
      </c>
      <c r="H33" s="35">
        <v>6</v>
      </c>
      <c r="I33" s="164" t="s">
        <v>476</v>
      </c>
      <c r="J33" s="35"/>
      <c r="K33" s="34" t="s">
        <v>313</v>
      </c>
      <c r="L33" s="35" t="s">
        <v>81</v>
      </c>
      <c r="M33" s="35" t="s">
        <v>540</v>
      </c>
      <c r="N33" s="35" t="s">
        <v>22</v>
      </c>
      <c r="O33" s="35" t="s">
        <v>309</v>
      </c>
      <c r="P33" s="192" t="s">
        <v>261</v>
      </c>
      <c r="Q33" s="35" t="s">
        <v>261</v>
      </c>
      <c r="R33" s="35" t="s">
        <v>35</v>
      </c>
      <c r="S33" s="35" t="s">
        <v>313</v>
      </c>
      <c r="T33" s="35" t="s">
        <v>315</v>
      </c>
      <c r="U33" s="35" t="s">
        <v>20</v>
      </c>
      <c r="V33" s="35" t="s">
        <v>309</v>
      </c>
      <c r="W33" s="35" t="s">
        <v>328</v>
      </c>
      <c r="X33" s="35" t="s">
        <v>261</v>
      </c>
      <c r="Y33" s="35" t="s">
        <v>35</v>
      </c>
      <c r="Z33" s="35" t="s">
        <v>313</v>
      </c>
      <c r="AA33" s="35" t="s">
        <v>308</v>
      </c>
      <c r="AB33" s="152" t="s">
        <v>307</v>
      </c>
      <c r="AC33" s="35" t="s">
        <v>311</v>
      </c>
      <c r="AD33" s="35" t="s">
        <v>321</v>
      </c>
      <c r="AE33" s="35" t="s">
        <v>261</v>
      </c>
      <c r="AF33" s="35" t="s">
        <v>284</v>
      </c>
      <c r="AG33" s="35" t="s">
        <v>315</v>
      </c>
      <c r="AH33" s="152" t="s">
        <v>307</v>
      </c>
      <c r="AI33" s="35" t="s">
        <v>311</v>
      </c>
      <c r="AJ33" s="35" t="s">
        <v>309</v>
      </c>
      <c r="AK33" s="35" t="s">
        <v>324</v>
      </c>
      <c r="AL33" s="35" t="s">
        <v>261</v>
      </c>
      <c r="AM33" s="152" t="s">
        <v>307</v>
      </c>
      <c r="AN33" s="152" t="s">
        <v>306</v>
      </c>
      <c r="AO33" s="152" t="s">
        <v>307</v>
      </c>
      <c r="AP33" s="9">
        <f t="shared" si="9"/>
        <v>8</v>
      </c>
      <c r="AQ33" s="10">
        <f t="shared" si="10"/>
        <v>1</v>
      </c>
      <c r="AR33" s="11">
        <f t="shared" si="5"/>
        <v>0</v>
      </c>
      <c r="AS33" s="8">
        <f t="shared" si="23"/>
        <v>5</v>
      </c>
      <c r="AT33" s="8">
        <f t="shared" si="24"/>
        <v>6</v>
      </c>
      <c r="AU33" s="8">
        <f t="shared" si="25"/>
        <v>5</v>
      </c>
      <c r="AX33" s="8">
        <f t="shared" si="16"/>
        <v>6</v>
      </c>
      <c r="AY33" s="8">
        <f t="shared" si="17"/>
        <v>5</v>
      </c>
      <c r="AZ33" s="8">
        <f t="shared" si="18"/>
        <v>11</v>
      </c>
      <c r="BA33" s="8">
        <f t="shared" si="26"/>
        <v>1</v>
      </c>
      <c r="BB33" s="8">
        <f t="shared" si="26"/>
        <v>0</v>
      </c>
      <c r="BC33" s="8">
        <f t="shared" si="26"/>
        <v>0</v>
      </c>
      <c r="BD33" s="8">
        <f t="shared" si="26"/>
        <v>1</v>
      </c>
      <c r="BE33" s="8">
        <f t="shared" si="26"/>
        <v>1</v>
      </c>
      <c r="BF33" s="8">
        <f t="shared" si="27"/>
        <v>1</v>
      </c>
      <c r="BG33" s="8">
        <f t="shared" si="27"/>
        <v>0</v>
      </c>
      <c r="BH33" s="8">
        <f t="shared" si="27"/>
        <v>1</v>
      </c>
      <c r="BI33" s="8">
        <f t="shared" si="27"/>
        <v>1</v>
      </c>
      <c r="BJ33" s="8">
        <f t="shared" si="27"/>
        <v>1</v>
      </c>
      <c r="BK33" s="8">
        <f t="shared" si="27"/>
        <v>0</v>
      </c>
      <c r="BL33" s="8">
        <f t="shared" si="27"/>
        <v>0</v>
      </c>
      <c r="BM33" s="8">
        <f t="shared" si="27"/>
        <v>0</v>
      </c>
      <c r="BN33" s="8">
        <f t="shared" si="27"/>
        <v>1</v>
      </c>
      <c r="BO33" s="8">
        <f t="shared" si="27"/>
        <v>1</v>
      </c>
      <c r="BP33" s="8">
        <f t="shared" si="27"/>
        <v>1</v>
      </c>
      <c r="BQ33" s="8">
        <f t="shared" si="27"/>
        <v>1</v>
      </c>
      <c r="BR33" s="8">
        <f t="shared" si="27"/>
        <v>1</v>
      </c>
      <c r="BS33" s="8">
        <f t="shared" si="27"/>
        <v>0</v>
      </c>
      <c r="BT33" s="8">
        <f t="shared" si="27"/>
        <v>0</v>
      </c>
      <c r="BU33" s="8">
        <f t="shared" si="27"/>
        <v>1</v>
      </c>
      <c r="BV33" s="8">
        <f t="shared" si="28"/>
        <v>1</v>
      </c>
      <c r="BW33" s="8">
        <f t="shared" si="28"/>
        <v>1</v>
      </c>
      <c r="BX33" s="8">
        <f t="shared" si="28"/>
        <v>1</v>
      </c>
      <c r="BY33" s="8">
        <f t="shared" si="28"/>
        <v>1</v>
      </c>
      <c r="BZ33" s="8">
        <f t="shared" si="28"/>
        <v>0</v>
      </c>
      <c r="CA33" s="8">
        <f t="shared" si="28"/>
        <v>0</v>
      </c>
      <c r="CB33" s="8">
        <f t="shared" si="28"/>
        <v>1</v>
      </c>
      <c r="CC33" s="8">
        <f t="shared" si="28"/>
        <v>1</v>
      </c>
      <c r="CD33" s="8">
        <f t="shared" si="28"/>
        <v>1</v>
      </c>
      <c r="CE33" s="8">
        <f t="shared" si="28"/>
        <v>1</v>
      </c>
      <c r="CF33" s="8">
        <f t="shared" si="28"/>
        <v>1</v>
      </c>
      <c r="CG33" s="8">
        <f t="shared" si="28"/>
        <v>0</v>
      </c>
      <c r="CH33" s="8">
        <f t="shared" si="28"/>
        <v>1</v>
      </c>
      <c r="CI33" s="8">
        <f t="shared" si="28"/>
        <v>1</v>
      </c>
      <c r="CJ33" s="8">
        <f t="shared" si="28"/>
        <v>1</v>
      </c>
      <c r="CN33" s="80"/>
    </row>
    <row r="34" spans="1:92" ht="19.350000000000001" customHeight="1" x14ac:dyDescent="0.25">
      <c r="A34" s="8" t="s">
        <v>189</v>
      </c>
      <c r="B34" s="4" t="s">
        <v>376</v>
      </c>
      <c r="C34" s="5" t="s">
        <v>65</v>
      </c>
      <c r="D34" s="38" t="s">
        <v>261</v>
      </c>
      <c r="E34" s="38" t="s">
        <v>261</v>
      </c>
      <c r="F34" s="38">
        <v>13</v>
      </c>
      <c r="G34" s="38">
        <v>13</v>
      </c>
      <c r="H34" s="38">
        <v>13</v>
      </c>
      <c r="I34" s="165"/>
      <c r="J34" s="38"/>
      <c r="K34" s="37" t="s">
        <v>322</v>
      </c>
      <c r="L34" s="38" t="s">
        <v>284</v>
      </c>
      <c r="M34" s="38" t="s">
        <v>311</v>
      </c>
      <c r="N34" s="38" t="s">
        <v>309</v>
      </c>
      <c r="O34" s="38" t="s">
        <v>284</v>
      </c>
      <c r="P34" s="38" t="s">
        <v>322</v>
      </c>
      <c r="Q34" s="38" t="s">
        <v>328</v>
      </c>
      <c r="R34" s="38" t="s">
        <v>284</v>
      </c>
      <c r="S34" s="38" t="s">
        <v>284</v>
      </c>
      <c r="T34" s="38" t="s">
        <v>313</v>
      </c>
      <c r="U34" s="38" t="s">
        <v>315</v>
      </c>
      <c r="V34" s="38" t="s">
        <v>284</v>
      </c>
      <c r="W34" s="191" t="s">
        <v>308</v>
      </c>
      <c r="X34" s="191" t="s">
        <v>306</v>
      </c>
      <c r="Y34" s="38" t="s">
        <v>309</v>
      </c>
      <c r="Z34" s="38" t="s">
        <v>284</v>
      </c>
      <c r="AA34" s="38" t="s">
        <v>315</v>
      </c>
      <c r="AB34" s="38" t="s">
        <v>315</v>
      </c>
      <c r="AC34" s="38" t="s">
        <v>540</v>
      </c>
      <c r="AD34" s="38" t="s">
        <v>313</v>
      </c>
      <c r="AE34" s="191" t="s">
        <v>308</v>
      </c>
      <c r="AF34" s="38" t="s">
        <v>284</v>
      </c>
      <c r="AG34" s="38" t="s">
        <v>284</v>
      </c>
      <c r="AH34" s="38" t="s">
        <v>315</v>
      </c>
      <c r="AI34" s="191" t="s">
        <v>306</v>
      </c>
      <c r="AJ34" s="191" t="s">
        <v>306</v>
      </c>
      <c r="AK34" s="191" t="s">
        <v>308</v>
      </c>
      <c r="AL34" s="191" t="s">
        <v>307</v>
      </c>
      <c r="AM34" s="38" t="s">
        <v>284</v>
      </c>
      <c r="AN34" s="38" t="s">
        <v>284</v>
      </c>
      <c r="AO34" s="38" t="s">
        <v>321</v>
      </c>
      <c r="AP34" s="75">
        <f t="shared" si="9"/>
        <v>10</v>
      </c>
      <c r="AQ34" s="13">
        <f t="shared" si="10"/>
        <v>0</v>
      </c>
      <c r="AR34" s="14">
        <f t="shared" si="5"/>
        <v>0</v>
      </c>
      <c r="AS34" s="8">
        <f t="shared" si="23"/>
        <v>5</v>
      </c>
      <c r="AT34" s="8">
        <f t="shared" si="24"/>
        <v>7</v>
      </c>
      <c r="AU34" s="8">
        <f t="shared" si="25"/>
        <v>4</v>
      </c>
      <c r="AX34" s="8">
        <f t="shared" si="16"/>
        <v>7</v>
      </c>
      <c r="AY34" s="8">
        <f t="shared" si="17"/>
        <v>3</v>
      </c>
      <c r="AZ34" s="8">
        <f t="shared" si="18"/>
        <v>10</v>
      </c>
      <c r="BA34" s="8">
        <f t="shared" si="26"/>
        <v>0</v>
      </c>
      <c r="BB34" s="8">
        <f t="shared" si="26"/>
        <v>0</v>
      </c>
      <c r="BC34" s="8">
        <f t="shared" si="26"/>
        <v>1</v>
      </c>
      <c r="BD34" s="8">
        <f t="shared" si="26"/>
        <v>1</v>
      </c>
      <c r="BE34" s="8">
        <f t="shared" si="26"/>
        <v>1</v>
      </c>
      <c r="BF34" s="8">
        <f t="shared" si="27"/>
        <v>1</v>
      </c>
      <c r="BG34" s="8">
        <f t="shared" si="27"/>
        <v>0</v>
      </c>
      <c r="BH34" s="8">
        <f t="shared" si="27"/>
        <v>1</v>
      </c>
      <c r="BI34" s="8">
        <f t="shared" si="27"/>
        <v>1</v>
      </c>
      <c r="BJ34" s="8">
        <f t="shared" si="27"/>
        <v>0</v>
      </c>
      <c r="BK34" s="8">
        <f t="shared" si="27"/>
        <v>1</v>
      </c>
      <c r="BL34" s="8">
        <f t="shared" si="27"/>
        <v>1</v>
      </c>
      <c r="BM34" s="8">
        <f t="shared" si="27"/>
        <v>0</v>
      </c>
      <c r="BN34" s="8">
        <f t="shared" si="27"/>
        <v>0</v>
      </c>
      <c r="BO34" s="8">
        <f t="shared" si="27"/>
        <v>1</v>
      </c>
      <c r="BP34" s="8">
        <f t="shared" si="27"/>
        <v>1</v>
      </c>
      <c r="BQ34" s="8">
        <f t="shared" si="27"/>
        <v>0</v>
      </c>
      <c r="BR34" s="8">
        <f t="shared" si="27"/>
        <v>1</v>
      </c>
      <c r="BS34" s="8">
        <f t="shared" si="27"/>
        <v>1</v>
      </c>
      <c r="BT34" s="8">
        <f t="shared" si="27"/>
        <v>1</v>
      </c>
      <c r="BU34" s="8">
        <f t="shared" si="27"/>
        <v>0</v>
      </c>
      <c r="BV34" s="8">
        <f t="shared" si="28"/>
        <v>1</v>
      </c>
      <c r="BW34" s="8">
        <f t="shared" si="28"/>
        <v>1</v>
      </c>
      <c r="BX34" s="8">
        <f t="shared" si="28"/>
        <v>1</v>
      </c>
      <c r="BY34" s="8">
        <f t="shared" si="28"/>
        <v>1</v>
      </c>
      <c r="BZ34" s="8">
        <f t="shared" si="28"/>
        <v>1</v>
      </c>
      <c r="CA34" s="8">
        <f t="shared" si="28"/>
        <v>0</v>
      </c>
      <c r="CB34" s="8">
        <f t="shared" si="28"/>
        <v>0</v>
      </c>
      <c r="CC34" s="8">
        <f t="shared" si="28"/>
        <v>1</v>
      </c>
      <c r="CD34" s="8">
        <f t="shared" si="28"/>
        <v>1</v>
      </c>
      <c r="CE34" s="8">
        <f t="shared" si="28"/>
        <v>1</v>
      </c>
      <c r="CF34" s="8">
        <f t="shared" si="28"/>
        <v>1</v>
      </c>
      <c r="CG34" s="8">
        <f t="shared" si="28"/>
        <v>1</v>
      </c>
      <c r="CH34" s="8">
        <f t="shared" si="28"/>
        <v>0</v>
      </c>
      <c r="CI34" s="8">
        <f t="shared" si="28"/>
        <v>0</v>
      </c>
      <c r="CJ34" s="8">
        <f t="shared" si="28"/>
        <v>1</v>
      </c>
    </row>
    <row r="35" spans="1:92" ht="19.350000000000001" customHeight="1" x14ac:dyDescent="0.25">
      <c r="A35" s="8" t="s">
        <v>188</v>
      </c>
      <c r="B35" s="321" t="s">
        <v>377</v>
      </c>
      <c r="C35" s="5" t="s">
        <v>66</v>
      </c>
      <c r="D35" s="38" t="s">
        <v>261</v>
      </c>
      <c r="E35" s="38">
        <v>6</v>
      </c>
      <c r="F35" s="38">
        <v>6</v>
      </c>
      <c r="G35" s="38">
        <v>6</v>
      </c>
      <c r="H35" s="38">
        <v>6</v>
      </c>
      <c r="I35" s="165" t="s">
        <v>477</v>
      </c>
      <c r="J35" s="38"/>
      <c r="K35" s="37" t="s">
        <v>329</v>
      </c>
      <c r="L35" s="38" t="s">
        <v>284</v>
      </c>
      <c r="M35" s="38" t="s">
        <v>261</v>
      </c>
      <c r="N35" s="38" t="s">
        <v>315</v>
      </c>
      <c r="O35" s="38" t="s">
        <v>313</v>
      </c>
      <c r="P35" s="38" t="s">
        <v>284</v>
      </c>
      <c r="Q35" s="38" t="s">
        <v>315</v>
      </c>
      <c r="R35" s="38" t="s">
        <v>313</v>
      </c>
      <c r="S35" s="38" t="s">
        <v>315</v>
      </c>
      <c r="T35" s="38" t="s">
        <v>261</v>
      </c>
      <c r="U35" s="38" t="s">
        <v>261</v>
      </c>
      <c r="V35" s="38" t="s">
        <v>262</v>
      </c>
      <c r="W35" s="38" t="s">
        <v>262</v>
      </c>
      <c r="X35" s="38" t="s">
        <v>313</v>
      </c>
      <c r="Y35" s="38" t="s">
        <v>540</v>
      </c>
      <c r="Z35" s="38" t="s">
        <v>329</v>
      </c>
      <c r="AA35" s="38" t="s">
        <v>261</v>
      </c>
      <c r="AB35" s="38" t="s">
        <v>320</v>
      </c>
      <c r="AC35" s="38" t="s">
        <v>323</v>
      </c>
      <c r="AD35" s="38" t="s">
        <v>320</v>
      </c>
      <c r="AE35" s="38" t="s">
        <v>35</v>
      </c>
      <c r="AF35" s="38" t="s">
        <v>311</v>
      </c>
      <c r="AG35" s="38" t="s">
        <v>309</v>
      </c>
      <c r="AH35" s="38" t="s">
        <v>261</v>
      </c>
      <c r="AI35" s="38" t="s">
        <v>284</v>
      </c>
      <c r="AJ35" s="38" t="s">
        <v>328</v>
      </c>
      <c r="AK35" s="38" t="s">
        <v>322</v>
      </c>
      <c r="AL35" s="38" t="s">
        <v>321</v>
      </c>
      <c r="AM35" s="38" t="s">
        <v>324</v>
      </c>
      <c r="AN35" s="38" t="s">
        <v>309</v>
      </c>
      <c r="AO35" s="38" t="s">
        <v>261</v>
      </c>
      <c r="AP35" s="75">
        <f t="shared" si="9"/>
        <v>10</v>
      </c>
      <c r="AQ35" s="13">
        <f t="shared" si="10"/>
        <v>2</v>
      </c>
      <c r="AR35" s="17">
        <f t="shared" si="5"/>
        <v>0</v>
      </c>
      <c r="AS35" s="8">
        <f t="shared" si="23"/>
        <v>5</v>
      </c>
      <c r="AT35" s="8">
        <f t="shared" si="24"/>
        <v>0</v>
      </c>
      <c r="AU35" s="8">
        <f t="shared" si="25"/>
        <v>9</v>
      </c>
      <c r="AX35" s="8">
        <f t="shared" si="16"/>
        <v>7</v>
      </c>
      <c r="AY35" s="8">
        <f t="shared" si="17"/>
        <v>3</v>
      </c>
      <c r="AZ35" s="8">
        <f t="shared" si="18"/>
        <v>10</v>
      </c>
      <c r="BA35" s="8">
        <f t="shared" si="26"/>
        <v>0</v>
      </c>
      <c r="BB35" s="8">
        <f t="shared" si="26"/>
        <v>1</v>
      </c>
      <c r="BC35" s="8">
        <f t="shared" si="26"/>
        <v>1</v>
      </c>
      <c r="BD35" s="8">
        <f t="shared" si="26"/>
        <v>1</v>
      </c>
      <c r="BE35" s="8">
        <f t="shared" si="26"/>
        <v>1</v>
      </c>
      <c r="BF35" s="8">
        <f t="shared" si="27"/>
        <v>1</v>
      </c>
      <c r="BG35" s="8">
        <f t="shared" si="27"/>
        <v>0</v>
      </c>
      <c r="BH35" s="8">
        <f t="shared" si="27"/>
        <v>0</v>
      </c>
      <c r="BI35" s="8">
        <f t="shared" si="27"/>
        <v>1</v>
      </c>
      <c r="BJ35" s="8">
        <f t="shared" si="27"/>
        <v>1</v>
      </c>
      <c r="BK35" s="8">
        <f t="shared" si="27"/>
        <v>0</v>
      </c>
      <c r="BL35" s="8">
        <f t="shared" si="27"/>
        <v>1</v>
      </c>
      <c r="BM35" s="8">
        <f t="shared" si="27"/>
        <v>1</v>
      </c>
      <c r="BN35" s="8">
        <f t="shared" si="27"/>
        <v>1</v>
      </c>
      <c r="BO35" s="8">
        <f t="shared" si="27"/>
        <v>0</v>
      </c>
      <c r="BP35" s="8">
        <f t="shared" si="27"/>
        <v>0</v>
      </c>
      <c r="BQ35" s="8">
        <f t="shared" si="27"/>
        <v>0</v>
      </c>
      <c r="BR35" s="8">
        <f t="shared" si="27"/>
        <v>0</v>
      </c>
      <c r="BS35" s="8">
        <f t="shared" si="27"/>
        <v>1</v>
      </c>
      <c r="BT35" s="8">
        <f t="shared" si="27"/>
        <v>1</v>
      </c>
      <c r="BU35" s="8">
        <f t="shared" si="27"/>
        <v>1</v>
      </c>
      <c r="BV35" s="8">
        <f t="shared" si="28"/>
        <v>0</v>
      </c>
      <c r="BW35" s="8">
        <f t="shared" si="28"/>
        <v>1</v>
      </c>
      <c r="BX35" s="8">
        <f t="shared" si="28"/>
        <v>1</v>
      </c>
      <c r="BY35" s="8">
        <f t="shared" si="28"/>
        <v>1</v>
      </c>
      <c r="BZ35" s="8">
        <f t="shared" si="28"/>
        <v>0</v>
      </c>
      <c r="CA35" s="8">
        <f t="shared" si="28"/>
        <v>1</v>
      </c>
      <c r="CB35" s="8">
        <f t="shared" si="28"/>
        <v>1</v>
      </c>
      <c r="CC35" s="8">
        <f t="shared" si="28"/>
        <v>0</v>
      </c>
      <c r="CD35" s="8">
        <f t="shared" si="28"/>
        <v>0</v>
      </c>
      <c r="CE35" s="8">
        <f t="shared" si="28"/>
        <v>1</v>
      </c>
      <c r="CF35" s="8">
        <f t="shared" si="28"/>
        <v>1</v>
      </c>
      <c r="CG35" s="8">
        <f t="shared" si="28"/>
        <v>1</v>
      </c>
      <c r="CH35" s="8">
        <f t="shared" si="28"/>
        <v>1</v>
      </c>
      <c r="CI35" s="8">
        <f t="shared" si="28"/>
        <v>1</v>
      </c>
      <c r="CJ35" s="8">
        <f t="shared" si="28"/>
        <v>0</v>
      </c>
    </row>
    <row r="36" spans="1:92" ht="19.5" customHeight="1" x14ac:dyDescent="0.25">
      <c r="A36" s="8" t="s">
        <v>188</v>
      </c>
      <c r="B36" s="166" t="s">
        <v>378</v>
      </c>
      <c r="C36" s="5" t="s">
        <v>83</v>
      </c>
      <c r="D36" s="35">
        <v>14</v>
      </c>
      <c r="E36" s="38">
        <v>14</v>
      </c>
      <c r="F36" s="38" t="s">
        <v>119</v>
      </c>
      <c r="G36" s="38" t="s">
        <v>261</v>
      </c>
      <c r="H36" s="38">
        <v>13</v>
      </c>
      <c r="I36" s="165" t="s">
        <v>478</v>
      </c>
      <c r="J36" s="38"/>
      <c r="K36" s="37" t="s">
        <v>323</v>
      </c>
      <c r="L36" s="38" t="s">
        <v>322</v>
      </c>
      <c r="M36" s="38" t="s">
        <v>300</v>
      </c>
      <c r="N36" s="38" t="s">
        <v>323</v>
      </c>
      <c r="O36" s="38" t="s">
        <v>284</v>
      </c>
      <c r="P36" s="38" t="s">
        <v>308</v>
      </c>
      <c r="Q36" s="38" t="s">
        <v>308</v>
      </c>
      <c r="R36" s="38" t="s">
        <v>308</v>
      </c>
      <c r="S36" s="38" t="s">
        <v>284</v>
      </c>
      <c r="T36" s="38" t="s">
        <v>308</v>
      </c>
      <c r="U36" s="38" t="s">
        <v>308</v>
      </c>
      <c r="V36" s="38" t="s">
        <v>261</v>
      </c>
      <c r="W36" s="38" t="s">
        <v>309</v>
      </c>
      <c r="X36" s="38" t="s">
        <v>311</v>
      </c>
      <c r="Y36" s="38" t="s">
        <v>261</v>
      </c>
      <c r="Z36" s="38" t="s">
        <v>284</v>
      </c>
      <c r="AA36" s="191" t="s">
        <v>307</v>
      </c>
      <c r="AB36" s="191" t="s">
        <v>306</v>
      </c>
      <c r="AC36" s="38" t="s">
        <v>309</v>
      </c>
      <c r="AD36" s="38" t="s">
        <v>261</v>
      </c>
      <c r="AE36" s="38" t="s">
        <v>284</v>
      </c>
      <c r="AF36" s="38" t="s">
        <v>320</v>
      </c>
      <c r="AG36" s="38" t="s">
        <v>323</v>
      </c>
      <c r="AH36" s="38" t="s">
        <v>320</v>
      </c>
      <c r="AI36" s="38" t="s">
        <v>325</v>
      </c>
      <c r="AJ36" s="35" t="s">
        <v>261</v>
      </c>
      <c r="AK36" s="38" t="s">
        <v>284</v>
      </c>
      <c r="AL36" s="38" t="s">
        <v>540</v>
      </c>
      <c r="AM36" s="38" t="s">
        <v>315</v>
      </c>
      <c r="AN36" s="38" t="s">
        <v>284</v>
      </c>
      <c r="AO36" s="38" t="s">
        <v>306</v>
      </c>
      <c r="AP36" s="75">
        <f t="shared" si="9"/>
        <v>10</v>
      </c>
      <c r="AQ36" s="13">
        <f t="shared" si="10"/>
        <v>0</v>
      </c>
      <c r="AR36" s="14">
        <f t="shared" si="5"/>
        <v>0</v>
      </c>
      <c r="AS36" s="8">
        <f t="shared" si="23"/>
        <v>5</v>
      </c>
      <c r="AT36" s="8">
        <f t="shared" si="24"/>
        <v>8</v>
      </c>
      <c r="AU36" s="8">
        <f t="shared" si="25"/>
        <v>8</v>
      </c>
      <c r="AX36" s="8">
        <f t="shared" si="16"/>
        <v>2</v>
      </c>
      <c r="AY36" s="8">
        <f t="shared" si="17"/>
        <v>3</v>
      </c>
      <c r="AZ36" s="8">
        <f t="shared" si="18"/>
        <v>5</v>
      </c>
      <c r="BA36" s="8">
        <f t="shared" si="26"/>
        <v>1</v>
      </c>
      <c r="BB36" s="8">
        <f t="shared" si="26"/>
        <v>1</v>
      </c>
      <c r="BC36" s="8">
        <f t="shared" si="26"/>
        <v>0</v>
      </c>
      <c r="BD36" s="8">
        <f t="shared" si="26"/>
        <v>0</v>
      </c>
      <c r="BE36" s="8">
        <f t="shared" si="26"/>
        <v>1</v>
      </c>
      <c r="BF36" s="8">
        <f t="shared" si="27"/>
        <v>1</v>
      </c>
      <c r="BG36" s="8">
        <f t="shared" si="27"/>
        <v>1</v>
      </c>
      <c r="BH36" s="8">
        <f t="shared" si="27"/>
        <v>1</v>
      </c>
      <c r="BI36" s="8">
        <f t="shared" si="27"/>
        <v>1</v>
      </c>
      <c r="BJ36" s="8">
        <f t="shared" si="27"/>
        <v>0</v>
      </c>
      <c r="BK36" s="8">
        <f t="shared" si="27"/>
        <v>1</v>
      </c>
      <c r="BL36" s="8">
        <f t="shared" si="27"/>
        <v>1</v>
      </c>
      <c r="BM36" s="8">
        <f t="shared" si="27"/>
        <v>1</v>
      </c>
      <c r="BN36" s="8">
        <f t="shared" si="27"/>
        <v>0</v>
      </c>
      <c r="BO36" s="8">
        <f t="shared" si="27"/>
        <v>1</v>
      </c>
      <c r="BP36" s="8">
        <f t="shared" si="27"/>
        <v>1</v>
      </c>
      <c r="BQ36" s="8">
        <f t="shared" si="27"/>
        <v>0</v>
      </c>
      <c r="BR36" s="8">
        <f t="shared" si="27"/>
        <v>1</v>
      </c>
      <c r="BS36" s="8">
        <f t="shared" si="27"/>
        <v>1</v>
      </c>
      <c r="BT36" s="8">
        <f t="shared" si="27"/>
        <v>0</v>
      </c>
      <c r="BU36" s="8">
        <f t="shared" si="27"/>
        <v>0</v>
      </c>
      <c r="BV36" s="8">
        <f t="shared" si="28"/>
        <v>1</v>
      </c>
      <c r="BW36" s="8">
        <f t="shared" si="28"/>
        <v>1</v>
      </c>
      <c r="BX36" s="8">
        <f t="shared" si="28"/>
        <v>1</v>
      </c>
      <c r="BY36" s="8">
        <f t="shared" si="28"/>
        <v>0</v>
      </c>
      <c r="BZ36" s="8">
        <f t="shared" si="28"/>
        <v>0</v>
      </c>
      <c r="CA36" s="8">
        <f t="shared" si="28"/>
        <v>1</v>
      </c>
      <c r="CB36" s="8">
        <f t="shared" si="28"/>
        <v>1</v>
      </c>
      <c r="CC36" s="8">
        <f t="shared" si="28"/>
        <v>1</v>
      </c>
      <c r="CD36" s="8">
        <f t="shared" si="28"/>
        <v>1</v>
      </c>
      <c r="CE36" s="8">
        <f t="shared" si="28"/>
        <v>0</v>
      </c>
      <c r="CF36" s="8">
        <f t="shared" si="28"/>
        <v>0</v>
      </c>
      <c r="CG36" s="8">
        <f t="shared" si="28"/>
        <v>1</v>
      </c>
      <c r="CH36" s="8">
        <f t="shared" si="28"/>
        <v>1</v>
      </c>
      <c r="CI36" s="8">
        <f t="shared" si="28"/>
        <v>0</v>
      </c>
      <c r="CJ36" s="8">
        <f t="shared" si="28"/>
        <v>1</v>
      </c>
    </row>
    <row r="37" spans="1:92" ht="18.600000000000001" x14ac:dyDescent="0.25">
      <c r="A37" s="8" t="s">
        <v>190</v>
      </c>
      <c r="B37" s="166" t="s">
        <v>379</v>
      </c>
      <c r="C37" s="5" t="s">
        <v>120</v>
      </c>
      <c r="D37" s="38" t="s">
        <v>262</v>
      </c>
      <c r="E37" s="38" t="s">
        <v>261</v>
      </c>
      <c r="F37" s="38">
        <v>13</v>
      </c>
      <c r="G37" s="38">
        <v>13</v>
      </c>
      <c r="H37" s="38" t="s">
        <v>261</v>
      </c>
      <c r="I37" s="165" t="s">
        <v>479</v>
      </c>
      <c r="J37" s="38"/>
      <c r="K37" s="37" t="s">
        <v>284</v>
      </c>
      <c r="L37" s="38" t="s">
        <v>313</v>
      </c>
      <c r="M37" s="38" t="s">
        <v>322</v>
      </c>
      <c r="N37" s="38" t="s">
        <v>300</v>
      </c>
      <c r="O37" s="38" t="s">
        <v>321</v>
      </c>
      <c r="P37" s="38" t="s">
        <v>323</v>
      </c>
      <c r="Q37" s="38" t="s">
        <v>261</v>
      </c>
      <c r="R37" s="38" t="s">
        <v>540</v>
      </c>
      <c r="S37" s="210" t="s">
        <v>308</v>
      </c>
      <c r="T37" s="38" t="s">
        <v>81</v>
      </c>
      <c r="U37" s="38" t="s">
        <v>313</v>
      </c>
      <c r="V37" s="38" t="s">
        <v>315</v>
      </c>
      <c r="W37" s="210" t="s">
        <v>306</v>
      </c>
      <c r="X37" s="38" t="s">
        <v>261</v>
      </c>
      <c r="Y37" s="38" t="s">
        <v>261</v>
      </c>
      <c r="Z37" s="38" t="s">
        <v>308</v>
      </c>
      <c r="AA37" s="191" t="s">
        <v>306</v>
      </c>
      <c r="AB37" s="38" t="s">
        <v>261</v>
      </c>
      <c r="AC37" s="191" t="s">
        <v>307</v>
      </c>
      <c r="AD37" s="191" t="s">
        <v>308</v>
      </c>
      <c r="AE37" s="38" t="s">
        <v>309</v>
      </c>
      <c r="AF37" s="38" t="s">
        <v>309</v>
      </c>
      <c r="AG37" s="38" t="s">
        <v>261</v>
      </c>
      <c r="AH37" s="38" t="s">
        <v>313</v>
      </c>
      <c r="AI37" s="38" t="s">
        <v>540</v>
      </c>
      <c r="AJ37" s="41" t="s">
        <v>315</v>
      </c>
      <c r="AK37" s="38" t="s">
        <v>307</v>
      </c>
      <c r="AL37" s="38" t="s">
        <v>284</v>
      </c>
      <c r="AM37" s="38" t="s">
        <v>311</v>
      </c>
      <c r="AN37" s="38" t="s">
        <v>322</v>
      </c>
      <c r="AO37" s="38" t="s">
        <v>261</v>
      </c>
      <c r="AP37" s="75">
        <f t="shared" si="9"/>
        <v>8</v>
      </c>
      <c r="AQ37" s="13">
        <f t="shared" si="10"/>
        <v>1</v>
      </c>
      <c r="AR37" s="14">
        <f t="shared" si="5"/>
        <v>0</v>
      </c>
      <c r="AS37" s="8">
        <f t="shared" si="23"/>
        <v>5</v>
      </c>
      <c r="AT37" s="8">
        <f t="shared" si="24"/>
        <v>7</v>
      </c>
      <c r="AU37" s="8">
        <f t="shared" si="25"/>
        <v>5</v>
      </c>
      <c r="AX37" s="8">
        <f t="shared" si="16"/>
        <v>7</v>
      </c>
      <c r="AY37" s="8">
        <f t="shared" si="17"/>
        <v>3</v>
      </c>
      <c r="AZ37" s="8">
        <f t="shared" si="18"/>
        <v>10</v>
      </c>
      <c r="BA37" s="8">
        <f t="shared" si="26"/>
        <v>0</v>
      </c>
      <c r="BB37" s="8">
        <f t="shared" si="26"/>
        <v>0</v>
      </c>
      <c r="BC37" s="8">
        <f t="shared" si="26"/>
        <v>1</v>
      </c>
      <c r="BD37" s="8">
        <f t="shared" si="26"/>
        <v>1</v>
      </c>
      <c r="BE37" s="8">
        <f t="shared" si="26"/>
        <v>0</v>
      </c>
      <c r="BF37" s="8">
        <f t="shared" si="27"/>
        <v>0</v>
      </c>
      <c r="BG37" s="8">
        <f t="shared" si="27"/>
        <v>1</v>
      </c>
      <c r="BH37" s="8">
        <f t="shared" si="27"/>
        <v>1</v>
      </c>
      <c r="BI37" s="8">
        <f t="shared" si="27"/>
        <v>1</v>
      </c>
      <c r="BJ37" s="8">
        <f t="shared" si="27"/>
        <v>1</v>
      </c>
      <c r="BK37" s="8">
        <f t="shared" si="27"/>
        <v>1</v>
      </c>
      <c r="BL37" s="8">
        <f t="shared" si="27"/>
        <v>0</v>
      </c>
      <c r="BM37" s="8">
        <f t="shared" si="27"/>
        <v>1</v>
      </c>
      <c r="BN37" s="8">
        <f t="shared" si="27"/>
        <v>1</v>
      </c>
      <c r="BO37" s="8">
        <f t="shared" si="27"/>
        <v>0</v>
      </c>
      <c r="BP37" s="8">
        <f t="shared" si="27"/>
        <v>1</v>
      </c>
      <c r="BQ37" s="8">
        <f t="shared" si="27"/>
        <v>1</v>
      </c>
      <c r="BR37" s="8">
        <f t="shared" si="27"/>
        <v>1</v>
      </c>
      <c r="BS37" s="8">
        <f t="shared" si="27"/>
        <v>0</v>
      </c>
      <c r="BT37" s="8">
        <f t="shared" si="27"/>
        <v>0</v>
      </c>
      <c r="BU37" s="8">
        <f t="shared" si="27"/>
        <v>1</v>
      </c>
      <c r="BV37" s="8">
        <f t="shared" si="28"/>
        <v>1</v>
      </c>
      <c r="BW37" s="8">
        <f t="shared" si="28"/>
        <v>0</v>
      </c>
      <c r="BX37" s="8">
        <f t="shared" si="28"/>
        <v>1</v>
      </c>
      <c r="BY37" s="8">
        <f t="shared" si="28"/>
        <v>1</v>
      </c>
      <c r="BZ37" s="8">
        <f t="shared" si="28"/>
        <v>1</v>
      </c>
      <c r="CA37" s="8">
        <f t="shared" si="28"/>
        <v>1</v>
      </c>
      <c r="CB37" s="8">
        <f t="shared" si="28"/>
        <v>0</v>
      </c>
      <c r="CC37" s="8">
        <f t="shared" si="28"/>
        <v>1</v>
      </c>
      <c r="CD37" s="8">
        <f t="shared" si="28"/>
        <v>1</v>
      </c>
      <c r="CE37" s="8">
        <f t="shared" si="28"/>
        <v>1</v>
      </c>
      <c r="CF37" s="8">
        <f t="shared" si="28"/>
        <v>1</v>
      </c>
      <c r="CG37" s="8">
        <f t="shared" si="28"/>
        <v>0</v>
      </c>
      <c r="CH37" s="8">
        <f t="shared" si="28"/>
        <v>1</v>
      </c>
      <c r="CI37" s="8">
        <f t="shared" si="28"/>
        <v>1</v>
      </c>
      <c r="CJ37" s="8">
        <f t="shared" si="28"/>
        <v>0</v>
      </c>
    </row>
    <row r="38" spans="1:92" ht="19.5" customHeight="1" x14ac:dyDescent="0.25">
      <c r="A38" s="8" t="s">
        <v>190</v>
      </c>
      <c r="B38" s="166" t="s">
        <v>380</v>
      </c>
      <c r="C38" s="167" t="s">
        <v>122</v>
      </c>
      <c r="D38" s="38">
        <v>6</v>
      </c>
      <c r="E38" s="38" t="s">
        <v>119</v>
      </c>
      <c r="F38" s="38">
        <v>14</v>
      </c>
      <c r="G38" s="38">
        <v>14</v>
      </c>
      <c r="H38" s="38">
        <v>14</v>
      </c>
      <c r="I38" s="165" t="s">
        <v>480</v>
      </c>
      <c r="J38" s="38"/>
      <c r="K38" s="37" t="s">
        <v>309</v>
      </c>
      <c r="L38" s="38" t="s">
        <v>311</v>
      </c>
      <c r="M38" s="38" t="s">
        <v>284</v>
      </c>
      <c r="N38" s="38" t="s">
        <v>284</v>
      </c>
      <c r="O38" s="38" t="s">
        <v>315</v>
      </c>
      <c r="P38" s="38" t="s">
        <v>313</v>
      </c>
      <c r="Q38" s="38" t="s">
        <v>300</v>
      </c>
      <c r="R38" s="38" t="s">
        <v>311</v>
      </c>
      <c r="S38" s="38" t="s">
        <v>284</v>
      </c>
      <c r="T38" s="38" t="s">
        <v>540</v>
      </c>
      <c r="U38" s="38" t="s">
        <v>323</v>
      </c>
      <c r="V38" s="38" t="s">
        <v>322</v>
      </c>
      <c r="W38" s="38" t="s">
        <v>321</v>
      </c>
      <c r="X38" s="38" t="s">
        <v>320</v>
      </c>
      <c r="Y38" s="38" t="s">
        <v>261</v>
      </c>
      <c r="Z38" s="38" t="s">
        <v>315</v>
      </c>
      <c r="AA38" s="38" t="s">
        <v>540</v>
      </c>
      <c r="AB38" s="38" t="s">
        <v>308</v>
      </c>
      <c r="AC38" s="38" t="s">
        <v>322</v>
      </c>
      <c r="AD38" s="38" t="s">
        <v>284</v>
      </c>
      <c r="AE38" s="38" t="s">
        <v>322</v>
      </c>
      <c r="AF38" s="38" t="s">
        <v>321</v>
      </c>
      <c r="AG38" s="38" t="s">
        <v>284</v>
      </c>
      <c r="AH38" s="38" t="s">
        <v>284</v>
      </c>
      <c r="AI38" s="38" t="s">
        <v>313</v>
      </c>
      <c r="AJ38" s="38" t="s">
        <v>320</v>
      </c>
      <c r="AK38" s="38" t="s">
        <v>311</v>
      </c>
      <c r="AL38" s="38" t="s">
        <v>309</v>
      </c>
      <c r="AM38" s="38" t="s">
        <v>326</v>
      </c>
      <c r="AN38" s="38" t="s">
        <v>284</v>
      </c>
      <c r="AO38" s="38" t="s">
        <v>313</v>
      </c>
      <c r="AP38" s="12">
        <f t="shared" si="9"/>
        <v>8</v>
      </c>
      <c r="AQ38" s="13">
        <f t="shared" si="10"/>
        <v>0</v>
      </c>
      <c r="AR38" s="14">
        <f t="shared" si="5"/>
        <v>0</v>
      </c>
      <c r="AS38" s="8">
        <f t="shared" si="23"/>
        <v>5</v>
      </c>
      <c r="AT38" s="8">
        <f t="shared" si="24"/>
        <v>1</v>
      </c>
      <c r="AU38" s="8">
        <f t="shared" si="25"/>
        <v>10</v>
      </c>
      <c r="AX38" s="8">
        <f t="shared" si="16"/>
        <v>7</v>
      </c>
      <c r="AY38" s="8">
        <f t="shared" si="17"/>
        <v>5</v>
      </c>
      <c r="AZ38" s="8">
        <f t="shared" si="18"/>
        <v>12</v>
      </c>
      <c r="BA38" s="8">
        <f t="shared" si="26"/>
        <v>1</v>
      </c>
      <c r="BB38" s="8">
        <f t="shared" si="26"/>
        <v>0</v>
      </c>
      <c r="BC38" s="8">
        <f t="shared" si="26"/>
        <v>1</v>
      </c>
      <c r="BD38" s="8">
        <f t="shared" si="26"/>
        <v>1</v>
      </c>
      <c r="BE38" s="8">
        <f t="shared" si="26"/>
        <v>1</v>
      </c>
      <c r="BF38" s="8">
        <f t="shared" si="27"/>
        <v>1</v>
      </c>
      <c r="BG38" s="8">
        <f t="shared" si="27"/>
        <v>1</v>
      </c>
      <c r="BH38" s="8">
        <f t="shared" si="27"/>
        <v>0</v>
      </c>
      <c r="BI38" s="8">
        <f t="shared" si="27"/>
        <v>0</v>
      </c>
      <c r="BJ38" s="8">
        <f t="shared" si="27"/>
        <v>1</v>
      </c>
      <c r="BK38" s="8">
        <f t="shared" si="27"/>
        <v>1</v>
      </c>
      <c r="BL38" s="8">
        <f t="shared" si="27"/>
        <v>1</v>
      </c>
      <c r="BM38" s="8">
        <f t="shared" si="27"/>
        <v>1</v>
      </c>
      <c r="BN38" s="8">
        <f t="shared" si="27"/>
        <v>0</v>
      </c>
      <c r="BO38" s="8">
        <f t="shared" si="27"/>
        <v>1</v>
      </c>
      <c r="BP38" s="8">
        <f t="shared" si="27"/>
        <v>1</v>
      </c>
      <c r="BQ38" s="8">
        <f t="shared" si="27"/>
        <v>1</v>
      </c>
      <c r="BR38" s="8">
        <f t="shared" si="27"/>
        <v>1</v>
      </c>
      <c r="BS38" s="8">
        <f t="shared" si="27"/>
        <v>1</v>
      </c>
      <c r="BT38" s="8">
        <f t="shared" si="27"/>
        <v>0</v>
      </c>
      <c r="BU38" s="8">
        <f t="shared" si="27"/>
        <v>1</v>
      </c>
      <c r="BV38" s="8">
        <f t="shared" si="28"/>
        <v>1</v>
      </c>
      <c r="BW38" s="8">
        <f t="shared" si="28"/>
        <v>1</v>
      </c>
      <c r="BX38" s="8">
        <f t="shared" si="28"/>
        <v>1</v>
      </c>
      <c r="BY38" s="8">
        <f t="shared" si="28"/>
        <v>0</v>
      </c>
      <c r="BZ38" s="8">
        <f t="shared" si="28"/>
        <v>1</v>
      </c>
      <c r="CA38" s="8">
        <f t="shared" si="28"/>
        <v>1</v>
      </c>
      <c r="CB38" s="8">
        <f t="shared" si="28"/>
        <v>0</v>
      </c>
      <c r="CC38" s="8">
        <f t="shared" si="28"/>
        <v>0</v>
      </c>
      <c r="CD38" s="8">
        <f t="shared" si="28"/>
        <v>1</v>
      </c>
      <c r="CE38" s="8">
        <f t="shared" si="28"/>
        <v>1</v>
      </c>
      <c r="CF38" s="8">
        <f t="shared" si="28"/>
        <v>1</v>
      </c>
      <c r="CG38" s="8">
        <f t="shared" si="28"/>
        <v>1</v>
      </c>
      <c r="CH38" s="8">
        <f t="shared" si="28"/>
        <v>1</v>
      </c>
      <c r="CI38" s="8">
        <f t="shared" si="28"/>
        <v>0</v>
      </c>
      <c r="CJ38" s="8">
        <f t="shared" si="28"/>
        <v>1</v>
      </c>
    </row>
    <row r="39" spans="1:92" ht="19.5" customHeight="1" x14ac:dyDescent="0.25">
      <c r="A39" s="8" t="s">
        <v>188</v>
      </c>
      <c r="B39" s="166" t="s">
        <v>381</v>
      </c>
      <c r="C39" s="167" t="s">
        <v>150</v>
      </c>
      <c r="D39" s="38">
        <v>14</v>
      </c>
      <c r="E39" s="38">
        <v>14</v>
      </c>
      <c r="F39" s="38">
        <v>13</v>
      </c>
      <c r="G39" s="38">
        <v>13</v>
      </c>
      <c r="H39" s="38">
        <v>13</v>
      </c>
      <c r="I39" s="165" t="s">
        <v>481</v>
      </c>
      <c r="J39" s="38"/>
      <c r="K39" s="37" t="s">
        <v>284</v>
      </c>
      <c r="L39" s="38" t="s">
        <v>321</v>
      </c>
      <c r="M39" s="38" t="s">
        <v>323</v>
      </c>
      <c r="N39" s="38" t="s">
        <v>311</v>
      </c>
      <c r="O39" s="38" t="s">
        <v>261</v>
      </c>
      <c r="P39" s="38" t="s">
        <v>261</v>
      </c>
      <c r="Q39" s="38" t="s">
        <v>329</v>
      </c>
      <c r="R39" s="38" t="s">
        <v>321</v>
      </c>
      <c r="S39" s="38" t="s">
        <v>17</v>
      </c>
      <c r="T39" s="38" t="s">
        <v>311</v>
      </c>
      <c r="U39" s="38" t="s">
        <v>284</v>
      </c>
      <c r="V39" s="191" t="s">
        <v>307</v>
      </c>
      <c r="W39" s="38" t="s">
        <v>323</v>
      </c>
      <c r="X39" s="38" t="s">
        <v>322</v>
      </c>
      <c r="Y39" s="38" t="s">
        <v>320</v>
      </c>
      <c r="Z39" s="38" t="s">
        <v>322</v>
      </c>
      <c r="AA39" s="38" t="s">
        <v>284</v>
      </c>
      <c r="AB39" s="38" t="s">
        <v>284</v>
      </c>
      <c r="AC39" s="191" t="s">
        <v>308</v>
      </c>
      <c r="AD39" s="191" t="s">
        <v>307</v>
      </c>
      <c r="AE39" s="38" t="s">
        <v>311</v>
      </c>
      <c r="AF39" s="38" t="s">
        <v>284</v>
      </c>
      <c r="AG39" s="38" t="s">
        <v>322</v>
      </c>
      <c r="AH39" s="38" t="s">
        <v>325</v>
      </c>
      <c r="AI39" s="38" t="s">
        <v>322</v>
      </c>
      <c r="AJ39" s="38" t="s">
        <v>329</v>
      </c>
      <c r="AK39" s="38" t="s">
        <v>284</v>
      </c>
      <c r="AL39" s="38" t="s">
        <v>320</v>
      </c>
      <c r="AM39" s="38" t="s">
        <v>300</v>
      </c>
      <c r="AN39" s="38" t="s">
        <v>320</v>
      </c>
      <c r="AO39" s="38" t="s">
        <v>311</v>
      </c>
      <c r="AP39" s="12">
        <f t="shared" si="9"/>
        <v>8</v>
      </c>
      <c r="AQ39" s="13">
        <f t="shared" si="10"/>
        <v>0</v>
      </c>
      <c r="AR39" s="14">
        <f t="shared" si="5"/>
        <v>0</v>
      </c>
      <c r="AS39" s="8">
        <f t="shared" si="23"/>
        <v>5</v>
      </c>
      <c r="AT39" s="8">
        <f t="shared" si="24"/>
        <v>3</v>
      </c>
      <c r="AU39" s="8">
        <f t="shared" si="25"/>
        <v>16</v>
      </c>
      <c r="AX39" s="8">
        <f t="shared" si="16"/>
        <v>0</v>
      </c>
      <c r="AY39" s="8">
        <f t="shared" si="17"/>
        <v>4</v>
      </c>
      <c r="AZ39" s="8">
        <f t="shared" si="18"/>
        <v>4</v>
      </c>
      <c r="BA39" s="8">
        <f t="shared" si="26"/>
        <v>1</v>
      </c>
      <c r="BB39" s="8">
        <f t="shared" si="26"/>
        <v>1</v>
      </c>
      <c r="BC39" s="8">
        <f t="shared" si="26"/>
        <v>1</v>
      </c>
      <c r="BD39" s="8">
        <f t="shared" si="26"/>
        <v>1</v>
      </c>
      <c r="BE39" s="8">
        <f t="shared" si="26"/>
        <v>1</v>
      </c>
      <c r="BF39" s="8">
        <f t="shared" si="27"/>
        <v>0</v>
      </c>
      <c r="BG39" s="8">
        <f t="shared" si="27"/>
        <v>1</v>
      </c>
      <c r="BH39" s="8">
        <f t="shared" si="27"/>
        <v>1</v>
      </c>
      <c r="BI39" s="8">
        <f t="shared" si="27"/>
        <v>1</v>
      </c>
      <c r="BJ39" s="8">
        <f t="shared" si="27"/>
        <v>0</v>
      </c>
      <c r="BK39" s="8">
        <f t="shared" si="27"/>
        <v>0</v>
      </c>
      <c r="BL39" s="8">
        <f t="shared" si="27"/>
        <v>1</v>
      </c>
      <c r="BM39" s="8">
        <f t="shared" si="27"/>
        <v>1</v>
      </c>
      <c r="BN39" s="8">
        <f t="shared" si="27"/>
        <v>1</v>
      </c>
      <c r="BO39" s="8">
        <f t="shared" si="27"/>
        <v>1</v>
      </c>
      <c r="BP39" s="8">
        <f t="shared" si="27"/>
        <v>0</v>
      </c>
      <c r="BQ39" s="8">
        <f t="shared" si="27"/>
        <v>1</v>
      </c>
      <c r="BR39" s="8">
        <f t="shared" si="27"/>
        <v>1</v>
      </c>
      <c r="BS39" s="8">
        <f t="shared" si="27"/>
        <v>1</v>
      </c>
      <c r="BT39" s="8">
        <f t="shared" si="27"/>
        <v>1</v>
      </c>
      <c r="BU39" s="8">
        <f t="shared" si="27"/>
        <v>1</v>
      </c>
      <c r="BV39" s="8">
        <f t="shared" si="28"/>
        <v>0</v>
      </c>
      <c r="BW39" s="8">
        <f t="shared" si="28"/>
        <v>0</v>
      </c>
      <c r="BX39" s="8">
        <f t="shared" si="28"/>
        <v>1</v>
      </c>
      <c r="BY39" s="8">
        <f t="shared" si="28"/>
        <v>1</v>
      </c>
      <c r="BZ39" s="8">
        <f t="shared" si="28"/>
        <v>1</v>
      </c>
      <c r="CA39" s="8">
        <f t="shared" si="28"/>
        <v>0</v>
      </c>
      <c r="CB39" s="8">
        <f t="shared" si="28"/>
        <v>1</v>
      </c>
      <c r="CC39" s="8">
        <f t="shared" si="28"/>
        <v>1</v>
      </c>
      <c r="CD39" s="8">
        <f t="shared" si="28"/>
        <v>1</v>
      </c>
      <c r="CE39" s="8">
        <f t="shared" si="28"/>
        <v>1</v>
      </c>
      <c r="CF39" s="8">
        <f t="shared" si="28"/>
        <v>0</v>
      </c>
      <c r="CG39" s="8">
        <f t="shared" si="28"/>
        <v>1</v>
      </c>
      <c r="CH39" s="8">
        <f t="shared" si="28"/>
        <v>1</v>
      </c>
      <c r="CI39" s="8">
        <f t="shared" si="28"/>
        <v>1</v>
      </c>
      <c r="CJ39" s="8">
        <f t="shared" si="28"/>
        <v>1</v>
      </c>
    </row>
    <row r="40" spans="1:92" ht="19.350000000000001" customHeight="1" x14ac:dyDescent="0.25">
      <c r="A40" s="11" t="s">
        <v>188</v>
      </c>
      <c r="B40" s="322" t="s">
        <v>174</v>
      </c>
      <c r="C40" s="169" t="s">
        <v>175</v>
      </c>
      <c r="D40" s="35">
        <v>13</v>
      </c>
      <c r="E40" s="35">
        <v>13</v>
      </c>
      <c r="F40" s="35">
        <v>13</v>
      </c>
      <c r="G40" s="35" t="s">
        <v>119</v>
      </c>
      <c r="H40" s="68">
        <v>13</v>
      </c>
      <c r="I40" s="164" t="s">
        <v>476</v>
      </c>
      <c r="J40" s="69">
        <v>1</v>
      </c>
      <c r="K40" s="67" t="s">
        <v>324</v>
      </c>
      <c r="L40" s="35" t="s">
        <v>329</v>
      </c>
      <c r="M40" s="35" t="s">
        <v>309</v>
      </c>
      <c r="N40" s="35" t="s">
        <v>284</v>
      </c>
      <c r="O40" s="35" t="s">
        <v>78</v>
      </c>
      <c r="P40" s="35" t="s">
        <v>315</v>
      </c>
      <c r="Q40" s="35" t="s">
        <v>540</v>
      </c>
      <c r="R40" s="35" t="s">
        <v>35</v>
      </c>
      <c r="S40" s="35" t="s">
        <v>328</v>
      </c>
      <c r="T40" s="35" t="s">
        <v>322</v>
      </c>
      <c r="U40" s="35" t="s">
        <v>311</v>
      </c>
      <c r="V40" s="35" t="s">
        <v>324</v>
      </c>
      <c r="W40" s="35" t="s">
        <v>325</v>
      </c>
      <c r="X40" s="35" t="s">
        <v>284</v>
      </c>
      <c r="Y40" s="35" t="s">
        <v>284</v>
      </c>
      <c r="Z40" s="35" t="s">
        <v>540</v>
      </c>
      <c r="AA40" s="35" t="s">
        <v>313</v>
      </c>
      <c r="AB40" s="35" t="s">
        <v>540</v>
      </c>
      <c r="AC40" s="35" t="s">
        <v>306</v>
      </c>
      <c r="AD40" s="35" t="s">
        <v>323</v>
      </c>
      <c r="AE40" s="35" t="s">
        <v>284</v>
      </c>
      <c r="AF40" s="35" t="s">
        <v>35</v>
      </c>
      <c r="AG40" s="35" t="s">
        <v>540</v>
      </c>
      <c r="AH40" s="35" t="s">
        <v>311</v>
      </c>
      <c r="AI40" s="35" t="s">
        <v>323</v>
      </c>
      <c r="AJ40" s="35" t="s">
        <v>284</v>
      </c>
      <c r="AK40" s="35" t="s">
        <v>309</v>
      </c>
      <c r="AL40" s="35" t="s">
        <v>323</v>
      </c>
      <c r="AM40" s="35" t="s">
        <v>320</v>
      </c>
      <c r="AN40" s="68" t="s">
        <v>323</v>
      </c>
      <c r="AO40" s="69" t="s">
        <v>284</v>
      </c>
      <c r="AP40" s="226">
        <f t="shared" si="9"/>
        <v>8</v>
      </c>
      <c r="AQ40" s="16">
        <f t="shared" si="10"/>
        <v>1</v>
      </c>
      <c r="AR40" s="115">
        <f t="shared" si="5"/>
        <v>0</v>
      </c>
      <c r="AS40" s="8">
        <f t="shared" si="23"/>
        <v>5</v>
      </c>
      <c r="AT40" s="8">
        <f t="shared" si="24"/>
        <v>1</v>
      </c>
      <c r="AU40" s="8">
        <f t="shared" si="25"/>
        <v>11</v>
      </c>
      <c r="AX40" s="8">
        <f t="shared" si="16"/>
        <v>6</v>
      </c>
      <c r="AY40" s="8">
        <f t="shared" si="17"/>
        <v>4</v>
      </c>
      <c r="AZ40" s="8">
        <f t="shared" si="18"/>
        <v>10</v>
      </c>
      <c r="BA40" s="8">
        <f t="shared" si="26"/>
        <v>1</v>
      </c>
      <c r="BB40" s="8">
        <f t="shared" si="26"/>
        <v>1</v>
      </c>
      <c r="BC40" s="8">
        <f t="shared" si="26"/>
        <v>1</v>
      </c>
      <c r="BD40" s="8">
        <f t="shared" si="26"/>
        <v>0</v>
      </c>
      <c r="BE40" s="8">
        <f t="shared" si="26"/>
        <v>1</v>
      </c>
      <c r="BF40" s="8">
        <f t="shared" si="27"/>
        <v>1</v>
      </c>
      <c r="BG40" s="8">
        <f t="shared" si="27"/>
        <v>1</v>
      </c>
      <c r="BH40" s="8">
        <f t="shared" si="27"/>
        <v>1</v>
      </c>
      <c r="BI40" s="8">
        <f t="shared" si="27"/>
        <v>0</v>
      </c>
      <c r="BJ40" s="8">
        <f t="shared" si="27"/>
        <v>0</v>
      </c>
      <c r="BK40" s="8">
        <f t="shared" si="27"/>
        <v>1</v>
      </c>
      <c r="BL40" s="8">
        <f t="shared" si="27"/>
        <v>1</v>
      </c>
      <c r="BM40" s="8">
        <f t="shared" si="27"/>
        <v>0</v>
      </c>
      <c r="BN40" s="8">
        <f t="shared" si="27"/>
        <v>1</v>
      </c>
      <c r="BO40" s="8">
        <f t="shared" si="27"/>
        <v>1</v>
      </c>
      <c r="BP40" s="8">
        <f t="shared" si="27"/>
        <v>1</v>
      </c>
      <c r="BQ40" s="8">
        <f t="shared" si="27"/>
        <v>1</v>
      </c>
      <c r="BR40" s="8">
        <f t="shared" si="27"/>
        <v>1</v>
      </c>
      <c r="BS40" s="8">
        <f t="shared" si="27"/>
        <v>0</v>
      </c>
      <c r="BT40" s="8">
        <f t="shared" si="27"/>
        <v>0</v>
      </c>
      <c r="BU40" s="8">
        <f t="shared" si="27"/>
        <v>1</v>
      </c>
      <c r="BV40" s="8">
        <f t="shared" si="28"/>
        <v>1</v>
      </c>
      <c r="BW40" s="8">
        <f t="shared" si="28"/>
        <v>1</v>
      </c>
      <c r="BX40" s="8">
        <f t="shared" si="28"/>
        <v>1</v>
      </c>
      <c r="BY40" s="8">
        <f t="shared" si="28"/>
        <v>1</v>
      </c>
      <c r="BZ40" s="8">
        <f t="shared" si="28"/>
        <v>0</v>
      </c>
      <c r="CA40" s="8">
        <f t="shared" si="28"/>
        <v>0</v>
      </c>
      <c r="CB40" s="8">
        <f t="shared" si="28"/>
        <v>1</v>
      </c>
      <c r="CC40" s="8">
        <f t="shared" si="28"/>
        <v>1</v>
      </c>
      <c r="CD40" s="8">
        <f t="shared" si="28"/>
        <v>1</v>
      </c>
      <c r="CE40" s="8">
        <f t="shared" si="28"/>
        <v>0</v>
      </c>
      <c r="CF40" s="8">
        <f t="shared" si="28"/>
        <v>1</v>
      </c>
      <c r="CG40" s="8">
        <f t="shared" si="28"/>
        <v>1</v>
      </c>
      <c r="CH40" s="8">
        <f t="shared" si="28"/>
        <v>1</v>
      </c>
      <c r="CI40" s="8">
        <f t="shared" si="28"/>
        <v>1</v>
      </c>
      <c r="CJ40" s="8">
        <f t="shared" si="28"/>
        <v>0</v>
      </c>
    </row>
    <row r="41" spans="1:92" ht="19.5" customHeight="1" x14ac:dyDescent="0.25">
      <c r="A41" s="11" t="s">
        <v>188</v>
      </c>
      <c r="B41" s="3" t="s">
        <v>176</v>
      </c>
      <c r="C41" s="2" t="s">
        <v>177</v>
      </c>
      <c r="D41" s="35">
        <v>6</v>
      </c>
      <c r="E41" s="35" t="s">
        <v>119</v>
      </c>
      <c r="F41" s="35" t="s">
        <v>119</v>
      </c>
      <c r="G41" s="35">
        <v>14</v>
      </c>
      <c r="H41" s="35">
        <v>14</v>
      </c>
      <c r="I41" s="164" t="s">
        <v>482</v>
      </c>
      <c r="J41" s="36"/>
      <c r="K41" s="34" t="s">
        <v>311</v>
      </c>
      <c r="L41" s="35" t="s">
        <v>309</v>
      </c>
      <c r="M41" s="35" t="s">
        <v>261</v>
      </c>
      <c r="N41" s="35" t="s">
        <v>261</v>
      </c>
      <c r="O41" s="35" t="s">
        <v>322</v>
      </c>
      <c r="P41" s="35" t="s">
        <v>321</v>
      </c>
      <c r="Q41" s="35" t="s">
        <v>323</v>
      </c>
      <c r="R41" s="35" t="s">
        <v>328</v>
      </c>
      <c r="S41" s="35" t="s">
        <v>309</v>
      </c>
      <c r="T41" s="35" t="s">
        <v>261</v>
      </c>
      <c r="U41" s="35" t="s">
        <v>261</v>
      </c>
      <c r="V41" s="35" t="s">
        <v>308</v>
      </c>
      <c r="W41" s="35" t="s">
        <v>540</v>
      </c>
      <c r="X41" s="35" t="s">
        <v>540</v>
      </c>
      <c r="Y41" s="35" t="s">
        <v>315</v>
      </c>
      <c r="Z41" s="152" t="s">
        <v>306</v>
      </c>
      <c r="AA41" s="35" t="s">
        <v>261</v>
      </c>
      <c r="AB41" s="35" t="s">
        <v>261</v>
      </c>
      <c r="AC41" s="35" t="s">
        <v>313</v>
      </c>
      <c r="AD41" s="35" t="s">
        <v>306</v>
      </c>
      <c r="AE41" s="152" t="s">
        <v>306</v>
      </c>
      <c r="AF41" s="152" t="s">
        <v>308</v>
      </c>
      <c r="AG41" s="152" t="s">
        <v>307</v>
      </c>
      <c r="AH41" s="35" t="s">
        <v>261</v>
      </c>
      <c r="AI41" s="35" t="s">
        <v>261</v>
      </c>
      <c r="AJ41" s="35" t="s">
        <v>308</v>
      </c>
      <c r="AK41" s="35" t="s">
        <v>313</v>
      </c>
      <c r="AL41" s="35" t="s">
        <v>315</v>
      </c>
      <c r="AM41" s="35" t="s">
        <v>540</v>
      </c>
      <c r="AN41" s="35" t="s">
        <v>284</v>
      </c>
      <c r="AO41" s="36" t="s">
        <v>261</v>
      </c>
      <c r="AP41" s="226">
        <f t="shared" si="9"/>
        <v>10</v>
      </c>
      <c r="AQ41" s="16">
        <f t="shared" si="10"/>
        <v>0</v>
      </c>
      <c r="AR41" s="115">
        <f t="shared" si="5"/>
        <v>0</v>
      </c>
      <c r="AS41" s="8">
        <f t="shared" si="23"/>
        <v>5</v>
      </c>
      <c r="AT41" s="8">
        <f t="shared" si="24"/>
        <v>7</v>
      </c>
      <c r="AU41" s="8">
        <f t="shared" si="25"/>
        <v>4</v>
      </c>
      <c r="AX41" s="8">
        <f t="shared" si="16"/>
        <v>7</v>
      </c>
      <c r="AY41" s="8">
        <f t="shared" si="17"/>
        <v>3</v>
      </c>
      <c r="AZ41" s="8">
        <f t="shared" si="18"/>
        <v>10</v>
      </c>
      <c r="BA41" s="8">
        <f t="shared" si="26"/>
        <v>1</v>
      </c>
      <c r="BB41" s="8">
        <f t="shared" si="26"/>
        <v>0</v>
      </c>
      <c r="BC41" s="8">
        <f t="shared" si="26"/>
        <v>0</v>
      </c>
      <c r="BD41" s="8">
        <f t="shared" si="26"/>
        <v>1</v>
      </c>
      <c r="BE41" s="8">
        <f t="shared" si="26"/>
        <v>1</v>
      </c>
      <c r="BF41" s="8">
        <f t="shared" si="27"/>
        <v>1</v>
      </c>
      <c r="BG41" s="8">
        <f t="shared" si="27"/>
        <v>1</v>
      </c>
      <c r="BH41" s="8">
        <f t="shared" si="27"/>
        <v>0</v>
      </c>
      <c r="BI41" s="8">
        <f t="shared" si="27"/>
        <v>0</v>
      </c>
      <c r="BJ41" s="8">
        <f t="shared" si="27"/>
        <v>1</v>
      </c>
      <c r="BK41" s="8">
        <f t="shared" si="27"/>
        <v>1</v>
      </c>
      <c r="BL41" s="8">
        <f t="shared" si="27"/>
        <v>1</v>
      </c>
      <c r="BM41" s="8">
        <f t="shared" si="27"/>
        <v>1</v>
      </c>
      <c r="BN41" s="8">
        <f t="shared" si="27"/>
        <v>1</v>
      </c>
      <c r="BO41" s="8">
        <f t="shared" si="27"/>
        <v>0</v>
      </c>
      <c r="BP41" s="8">
        <f t="shared" si="27"/>
        <v>0</v>
      </c>
      <c r="BQ41" s="8">
        <f t="shared" si="27"/>
        <v>1</v>
      </c>
      <c r="BR41" s="8">
        <f t="shared" si="27"/>
        <v>1</v>
      </c>
      <c r="BS41" s="8">
        <f t="shared" si="27"/>
        <v>1</v>
      </c>
      <c r="BT41" s="8">
        <f t="shared" si="27"/>
        <v>1</v>
      </c>
      <c r="BU41" s="8">
        <f t="shared" si="27"/>
        <v>1</v>
      </c>
      <c r="BV41" s="8">
        <f t="shared" si="28"/>
        <v>0</v>
      </c>
      <c r="BW41" s="8">
        <f t="shared" si="28"/>
        <v>0</v>
      </c>
      <c r="BX41" s="8">
        <f t="shared" si="28"/>
        <v>1</v>
      </c>
      <c r="BY41" s="8">
        <f t="shared" si="28"/>
        <v>1</v>
      </c>
      <c r="BZ41" s="8">
        <f t="shared" si="28"/>
        <v>1</v>
      </c>
      <c r="CA41" s="8">
        <f t="shared" si="28"/>
        <v>1</v>
      </c>
      <c r="CB41" s="8">
        <f t="shared" si="28"/>
        <v>1</v>
      </c>
      <c r="CC41" s="8">
        <f t="shared" si="28"/>
        <v>0</v>
      </c>
      <c r="CD41" s="8">
        <f t="shared" si="28"/>
        <v>0</v>
      </c>
      <c r="CE41" s="8">
        <f t="shared" si="28"/>
        <v>1</v>
      </c>
      <c r="CF41" s="8">
        <f t="shared" si="28"/>
        <v>1</v>
      </c>
      <c r="CG41" s="8">
        <f t="shared" si="28"/>
        <v>1</v>
      </c>
      <c r="CH41" s="8">
        <f t="shared" si="28"/>
        <v>1</v>
      </c>
      <c r="CI41" s="8">
        <f t="shared" si="28"/>
        <v>0</v>
      </c>
      <c r="CJ41" s="8">
        <f t="shared" si="28"/>
        <v>0</v>
      </c>
    </row>
    <row r="42" spans="1:92" ht="19.5" customHeight="1" x14ac:dyDescent="0.25">
      <c r="A42" s="11" t="s">
        <v>188</v>
      </c>
      <c r="B42" s="323" t="s">
        <v>178</v>
      </c>
      <c r="C42" s="2" t="s">
        <v>179</v>
      </c>
      <c r="D42" s="35" t="s">
        <v>119</v>
      </c>
      <c r="E42" s="35">
        <v>6</v>
      </c>
      <c r="F42" s="35">
        <v>6</v>
      </c>
      <c r="G42" s="35" t="s">
        <v>119</v>
      </c>
      <c r="H42" s="35">
        <v>8</v>
      </c>
      <c r="I42" s="164" t="s">
        <v>483</v>
      </c>
      <c r="J42" s="36"/>
      <c r="K42" s="34" t="s">
        <v>315</v>
      </c>
      <c r="L42" s="35" t="s">
        <v>302</v>
      </c>
      <c r="M42" s="35" t="s">
        <v>329</v>
      </c>
      <c r="N42" s="35" t="s">
        <v>284</v>
      </c>
      <c r="O42" s="35" t="s">
        <v>22</v>
      </c>
      <c r="P42" s="35" t="s">
        <v>311</v>
      </c>
      <c r="Q42" s="35" t="s">
        <v>311</v>
      </c>
      <c r="R42" s="35" t="s">
        <v>284</v>
      </c>
      <c r="S42" s="35" t="s">
        <v>540</v>
      </c>
      <c r="T42" s="35" t="s">
        <v>24</v>
      </c>
      <c r="U42" s="35" t="s">
        <v>329</v>
      </c>
      <c r="V42" s="35" t="s">
        <v>323</v>
      </c>
      <c r="W42" s="35" t="s">
        <v>284</v>
      </c>
      <c r="X42" s="35" t="s">
        <v>315</v>
      </c>
      <c r="Y42" s="35" t="s">
        <v>313</v>
      </c>
      <c r="Z42" s="35" t="s">
        <v>325</v>
      </c>
      <c r="AA42" s="35" t="s">
        <v>324</v>
      </c>
      <c r="AB42" s="35" t="s">
        <v>311</v>
      </c>
      <c r="AC42" s="35" t="s">
        <v>261</v>
      </c>
      <c r="AD42" s="35" t="s">
        <v>261</v>
      </c>
      <c r="AE42" s="35" t="s">
        <v>261</v>
      </c>
      <c r="AF42" s="35" t="s">
        <v>327</v>
      </c>
      <c r="AG42" s="35" t="s">
        <v>325</v>
      </c>
      <c r="AH42" s="35" t="s">
        <v>328</v>
      </c>
      <c r="AI42" s="35" t="s">
        <v>35</v>
      </c>
      <c r="AJ42" s="35" t="s">
        <v>261</v>
      </c>
      <c r="AK42" s="35" t="s">
        <v>320</v>
      </c>
      <c r="AL42" s="35" t="s">
        <v>302</v>
      </c>
      <c r="AM42" s="35" t="s">
        <v>329</v>
      </c>
      <c r="AN42" s="35" t="s">
        <v>261</v>
      </c>
      <c r="AO42" s="36" t="s">
        <v>315</v>
      </c>
      <c r="AP42" s="226">
        <f t="shared" si="9"/>
        <v>9</v>
      </c>
      <c r="AQ42" s="16">
        <f t="shared" si="10"/>
        <v>0</v>
      </c>
      <c r="AR42" s="115">
        <f t="shared" si="5"/>
        <v>0</v>
      </c>
      <c r="AS42" s="8">
        <f t="shared" si="23"/>
        <v>5</v>
      </c>
      <c r="AT42" s="8">
        <f t="shared" si="24"/>
        <v>0</v>
      </c>
      <c r="AU42" s="8">
        <f t="shared" si="25"/>
        <v>14</v>
      </c>
      <c r="AX42" s="8">
        <f t="shared" si="16"/>
        <v>5</v>
      </c>
      <c r="AY42" s="8">
        <f t="shared" si="17"/>
        <v>3</v>
      </c>
      <c r="AZ42" s="8">
        <f t="shared" si="18"/>
        <v>8</v>
      </c>
      <c r="BA42" s="8">
        <f t="shared" si="26"/>
        <v>0</v>
      </c>
      <c r="BB42" s="8">
        <f t="shared" si="26"/>
        <v>1</v>
      </c>
      <c r="BC42" s="8">
        <f t="shared" si="26"/>
        <v>1</v>
      </c>
      <c r="BD42" s="8">
        <f t="shared" si="26"/>
        <v>0</v>
      </c>
      <c r="BE42" s="8">
        <f t="shared" si="26"/>
        <v>1</v>
      </c>
      <c r="BF42" s="8">
        <f t="shared" si="27"/>
        <v>1</v>
      </c>
      <c r="BG42" s="8">
        <f t="shared" si="27"/>
        <v>1</v>
      </c>
      <c r="BH42" s="8">
        <f t="shared" si="27"/>
        <v>1</v>
      </c>
      <c r="BI42" s="8">
        <f t="shared" si="27"/>
        <v>0</v>
      </c>
      <c r="BJ42" s="8">
        <f t="shared" si="27"/>
        <v>1</v>
      </c>
      <c r="BK42" s="8">
        <f t="shared" si="27"/>
        <v>1</v>
      </c>
      <c r="BL42" s="8">
        <f t="shared" si="27"/>
        <v>1</v>
      </c>
      <c r="BM42" s="8">
        <f t="shared" si="27"/>
        <v>0</v>
      </c>
      <c r="BN42" s="8">
        <f t="shared" si="27"/>
        <v>1</v>
      </c>
      <c r="BO42" s="8">
        <f t="shared" si="27"/>
        <v>1</v>
      </c>
      <c r="BP42" s="8">
        <f t="shared" si="27"/>
        <v>1</v>
      </c>
      <c r="BQ42" s="8">
        <f t="shared" si="27"/>
        <v>1</v>
      </c>
      <c r="BR42" s="8">
        <f t="shared" si="27"/>
        <v>0</v>
      </c>
      <c r="BS42" s="8">
        <f t="shared" si="27"/>
        <v>1</v>
      </c>
      <c r="BT42" s="8">
        <f t="shared" si="27"/>
        <v>1</v>
      </c>
      <c r="BU42" s="8">
        <f t="shared" si="27"/>
        <v>1</v>
      </c>
      <c r="BV42" s="8">
        <f t="shared" si="28"/>
        <v>1</v>
      </c>
      <c r="BW42" s="8">
        <f t="shared" si="28"/>
        <v>1</v>
      </c>
      <c r="BX42" s="8">
        <f t="shared" si="28"/>
        <v>0</v>
      </c>
      <c r="BY42" s="8">
        <f t="shared" si="28"/>
        <v>0</v>
      </c>
      <c r="BZ42" s="8">
        <f t="shared" si="28"/>
        <v>0</v>
      </c>
      <c r="CA42" s="8">
        <f t="shared" si="28"/>
        <v>1</v>
      </c>
      <c r="CB42" s="8">
        <f t="shared" si="28"/>
        <v>1</v>
      </c>
      <c r="CC42" s="8">
        <f t="shared" si="28"/>
        <v>1</v>
      </c>
      <c r="CD42" s="8">
        <f t="shared" si="28"/>
        <v>0</v>
      </c>
      <c r="CE42" s="8">
        <f t="shared" si="28"/>
        <v>0</v>
      </c>
      <c r="CF42" s="8">
        <f t="shared" si="28"/>
        <v>1</v>
      </c>
      <c r="CG42" s="8">
        <f t="shared" si="28"/>
        <v>1</v>
      </c>
      <c r="CH42" s="8">
        <f t="shared" si="28"/>
        <v>1</v>
      </c>
      <c r="CI42" s="8">
        <f t="shared" si="28"/>
        <v>0</v>
      </c>
      <c r="CJ42" s="8">
        <f t="shared" si="28"/>
        <v>1</v>
      </c>
    </row>
    <row r="43" spans="1:92" ht="19.5" customHeight="1" x14ac:dyDescent="0.25">
      <c r="A43" s="11" t="s">
        <v>190</v>
      </c>
      <c r="B43" s="323" t="s">
        <v>180</v>
      </c>
      <c r="C43" s="2" t="s">
        <v>181</v>
      </c>
      <c r="D43" s="35" t="s">
        <v>261</v>
      </c>
      <c r="E43" s="35" t="s">
        <v>119</v>
      </c>
      <c r="F43" s="35">
        <v>8</v>
      </c>
      <c r="G43" s="35">
        <v>8</v>
      </c>
      <c r="H43" s="35">
        <v>8</v>
      </c>
      <c r="I43" s="164" t="s">
        <v>484</v>
      </c>
      <c r="J43" s="36"/>
      <c r="K43" s="34" t="s">
        <v>308</v>
      </c>
      <c r="L43" s="35" t="s">
        <v>308</v>
      </c>
      <c r="M43" s="35" t="s">
        <v>284</v>
      </c>
      <c r="N43" s="35" t="s">
        <v>313</v>
      </c>
      <c r="O43" s="35" t="s">
        <v>540</v>
      </c>
      <c r="P43" s="35" t="s">
        <v>540</v>
      </c>
      <c r="Q43" s="35" t="s">
        <v>302</v>
      </c>
      <c r="R43" s="35" t="s">
        <v>324</v>
      </c>
      <c r="S43" s="35" t="s">
        <v>261</v>
      </c>
      <c r="T43" s="35" t="s">
        <v>261</v>
      </c>
      <c r="U43" s="35" t="s">
        <v>540</v>
      </c>
      <c r="V43" s="35" t="s">
        <v>311</v>
      </c>
      <c r="W43" s="35" t="s">
        <v>322</v>
      </c>
      <c r="X43" s="35" t="s">
        <v>324</v>
      </c>
      <c r="Y43" s="35" t="s">
        <v>323</v>
      </c>
      <c r="Z43" s="35" t="s">
        <v>35</v>
      </c>
      <c r="AA43" s="35" t="s">
        <v>309</v>
      </c>
      <c r="AB43" s="35" t="s">
        <v>261</v>
      </c>
      <c r="AC43" s="35" t="s">
        <v>261</v>
      </c>
      <c r="AD43" s="35" t="s">
        <v>315</v>
      </c>
      <c r="AE43" s="35" t="s">
        <v>315</v>
      </c>
      <c r="AF43" s="35" t="s">
        <v>540</v>
      </c>
      <c r="AG43" s="35" t="s">
        <v>284</v>
      </c>
      <c r="AH43" s="35" t="s">
        <v>321</v>
      </c>
      <c r="AI43" s="35" t="s">
        <v>328</v>
      </c>
      <c r="AJ43" s="35" t="s">
        <v>323</v>
      </c>
      <c r="AK43" s="35" t="s">
        <v>284</v>
      </c>
      <c r="AL43" s="35" t="s">
        <v>322</v>
      </c>
      <c r="AM43" s="35" t="s">
        <v>305</v>
      </c>
      <c r="AN43" s="35" t="s">
        <v>321</v>
      </c>
      <c r="AO43" s="36" t="s">
        <v>26</v>
      </c>
      <c r="AP43" s="226">
        <f t="shared" si="9"/>
        <v>8</v>
      </c>
      <c r="AQ43" s="16">
        <f t="shared" si="10"/>
        <v>0</v>
      </c>
      <c r="AR43" s="115">
        <f t="shared" si="5"/>
        <v>0</v>
      </c>
      <c r="AS43" s="8">
        <f t="shared" si="23"/>
        <v>5</v>
      </c>
      <c r="AT43" s="8">
        <f t="shared" si="24"/>
        <v>2</v>
      </c>
      <c r="AU43" s="8">
        <f t="shared" si="25"/>
        <v>12</v>
      </c>
      <c r="AX43" s="8">
        <f t="shared" si="16"/>
        <v>7</v>
      </c>
      <c r="AY43" s="8">
        <f t="shared" si="17"/>
        <v>2</v>
      </c>
      <c r="AZ43" s="8">
        <f t="shared" si="18"/>
        <v>9</v>
      </c>
      <c r="BA43" s="8">
        <f t="shared" si="26"/>
        <v>0</v>
      </c>
      <c r="BB43" s="8">
        <f t="shared" si="26"/>
        <v>0</v>
      </c>
      <c r="BC43" s="8">
        <f t="shared" si="26"/>
        <v>1</v>
      </c>
      <c r="BD43" s="8">
        <f t="shared" si="26"/>
        <v>1</v>
      </c>
      <c r="BE43" s="8">
        <f t="shared" si="26"/>
        <v>1</v>
      </c>
      <c r="BF43" s="8">
        <f t="shared" si="27"/>
        <v>1</v>
      </c>
      <c r="BG43" s="8">
        <f t="shared" si="27"/>
        <v>1</v>
      </c>
      <c r="BH43" s="8">
        <f t="shared" si="27"/>
        <v>0</v>
      </c>
      <c r="BI43" s="8">
        <f t="shared" si="27"/>
        <v>1</v>
      </c>
      <c r="BJ43" s="8">
        <f t="shared" si="27"/>
        <v>1</v>
      </c>
      <c r="BK43" s="8">
        <f t="shared" si="27"/>
        <v>1</v>
      </c>
      <c r="BL43" s="8">
        <f t="shared" si="27"/>
        <v>1</v>
      </c>
      <c r="BM43" s="8">
        <f t="shared" si="27"/>
        <v>1</v>
      </c>
      <c r="BN43" s="8">
        <f t="shared" si="27"/>
        <v>0</v>
      </c>
      <c r="BO43" s="8">
        <f t="shared" si="27"/>
        <v>0</v>
      </c>
      <c r="BP43" s="8">
        <f t="shared" si="27"/>
        <v>1</v>
      </c>
      <c r="BQ43" s="8">
        <f t="shared" si="27"/>
        <v>1</v>
      </c>
      <c r="BR43" s="8">
        <f t="shared" si="27"/>
        <v>1</v>
      </c>
      <c r="BS43" s="8">
        <f t="shared" si="27"/>
        <v>1</v>
      </c>
      <c r="BT43" s="8">
        <f t="shared" si="27"/>
        <v>1</v>
      </c>
      <c r="BU43" s="8">
        <f t="shared" si="27"/>
        <v>0</v>
      </c>
      <c r="BV43" s="8">
        <f t="shared" si="28"/>
        <v>1</v>
      </c>
      <c r="BW43" s="8">
        <f t="shared" si="28"/>
        <v>0</v>
      </c>
      <c r="BX43" s="8">
        <f t="shared" si="28"/>
        <v>0</v>
      </c>
      <c r="BY43" s="8">
        <f t="shared" si="28"/>
        <v>1</v>
      </c>
      <c r="BZ43" s="8">
        <f t="shared" si="28"/>
        <v>1</v>
      </c>
      <c r="CA43" s="8">
        <f t="shared" si="28"/>
        <v>1</v>
      </c>
      <c r="CB43" s="8">
        <f t="shared" si="28"/>
        <v>0</v>
      </c>
      <c r="CC43" s="8">
        <f t="shared" si="28"/>
        <v>1</v>
      </c>
      <c r="CD43" s="8">
        <f t="shared" si="28"/>
        <v>1</v>
      </c>
      <c r="CE43" s="8">
        <f t="shared" si="28"/>
        <v>1</v>
      </c>
      <c r="CF43" s="8">
        <f t="shared" si="28"/>
        <v>0</v>
      </c>
      <c r="CG43" s="8">
        <f t="shared" si="28"/>
        <v>1</v>
      </c>
      <c r="CH43" s="8">
        <f t="shared" si="28"/>
        <v>1</v>
      </c>
      <c r="CI43" s="8">
        <f t="shared" si="28"/>
        <v>1</v>
      </c>
      <c r="CJ43" s="8">
        <f t="shared" si="28"/>
        <v>1</v>
      </c>
    </row>
    <row r="44" spans="1:92" ht="19.5" customHeight="1" x14ac:dyDescent="0.25">
      <c r="A44" s="11" t="s">
        <v>190</v>
      </c>
      <c r="B44" s="3" t="s">
        <v>461</v>
      </c>
      <c r="C44" s="2" t="s">
        <v>183</v>
      </c>
      <c r="D44" s="35">
        <v>8</v>
      </c>
      <c r="E44" s="35">
        <v>8</v>
      </c>
      <c r="F44" s="35">
        <v>8</v>
      </c>
      <c r="G44" s="35">
        <v>8</v>
      </c>
      <c r="H44" s="35" t="s">
        <v>119</v>
      </c>
      <c r="I44" s="164" t="s">
        <v>485</v>
      </c>
      <c r="J44" s="36"/>
      <c r="K44" s="34" t="s">
        <v>261</v>
      </c>
      <c r="L44" s="35" t="s">
        <v>540</v>
      </c>
      <c r="M44" s="35" t="s">
        <v>325</v>
      </c>
      <c r="N44" s="35" t="s">
        <v>328</v>
      </c>
      <c r="O44" s="35" t="s">
        <v>311</v>
      </c>
      <c r="P44" s="35" t="s">
        <v>284</v>
      </c>
      <c r="Q44" s="35" t="s">
        <v>321</v>
      </c>
      <c r="R44" s="35" t="s">
        <v>322</v>
      </c>
      <c r="S44" s="35" t="s">
        <v>324</v>
      </c>
      <c r="T44" s="35" t="s">
        <v>309</v>
      </c>
      <c r="U44" s="35" t="s">
        <v>284</v>
      </c>
      <c r="V44" s="35" t="s">
        <v>313</v>
      </c>
      <c r="W44" s="35" t="s">
        <v>315</v>
      </c>
      <c r="X44" s="35" t="s">
        <v>309</v>
      </c>
      <c r="Y44" s="35" t="s">
        <v>261</v>
      </c>
      <c r="Z44" s="35" t="s">
        <v>309</v>
      </c>
      <c r="AA44" s="35" t="s">
        <v>320</v>
      </c>
      <c r="AB44" s="35" t="s">
        <v>323</v>
      </c>
      <c r="AC44" s="35" t="s">
        <v>284</v>
      </c>
      <c r="AD44" s="35" t="s">
        <v>540</v>
      </c>
      <c r="AE44" s="35" t="s">
        <v>313</v>
      </c>
      <c r="AF44" s="35" t="s">
        <v>307</v>
      </c>
      <c r="AG44" s="35" t="s">
        <v>284</v>
      </c>
      <c r="AH44" s="152" t="s">
        <v>308</v>
      </c>
      <c r="AI44" s="152" t="s">
        <v>307</v>
      </c>
      <c r="AJ44" s="152" t="s">
        <v>307</v>
      </c>
      <c r="AK44" s="152" t="s">
        <v>306</v>
      </c>
      <c r="AL44" s="35" t="s">
        <v>284</v>
      </c>
      <c r="AM44" s="35" t="s">
        <v>284</v>
      </c>
      <c r="AN44" s="35" t="s">
        <v>315</v>
      </c>
      <c r="AO44" s="36" t="s">
        <v>540</v>
      </c>
      <c r="AP44" s="226">
        <f t="shared" si="9"/>
        <v>8</v>
      </c>
      <c r="AQ44" s="16">
        <f t="shared" si="10"/>
        <v>0</v>
      </c>
      <c r="AR44" s="115">
        <f t="shared" si="5"/>
        <v>0</v>
      </c>
      <c r="AS44" s="8">
        <f t="shared" si="23"/>
        <v>4</v>
      </c>
      <c r="AT44" s="8">
        <f t="shared" si="24"/>
        <v>5</v>
      </c>
      <c r="AU44" s="8">
        <f t="shared" si="25"/>
        <v>7</v>
      </c>
      <c r="AX44" s="8">
        <f t="shared" si="16"/>
        <v>7</v>
      </c>
      <c r="AY44" s="8">
        <f t="shared" si="17"/>
        <v>4</v>
      </c>
      <c r="AZ44" s="8">
        <f t="shared" si="18"/>
        <v>11</v>
      </c>
      <c r="BA44" s="8">
        <f t="shared" si="26"/>
        <v>1</v>
      </c>
      <c r="BB44" s="8">
        <f t="shared" si="26"/>
        <v>1</v>
      </c>
      <c r="BC44" s="8">
        <f t="shared" si="26"/>
        <v>1</v>
      </c>
      <c r="BD44" s="8">
        <f t="shared" si="26"/>
        <v>1</v>
      </c>
      <c r="BE44" s="8">
        <f t="shared" si="26"/>
        <v>0</v>
      </c>
      <c r="BF44" s="8">
        <f t="shared" si="27"/>
        <v>0</v>
      </c>
      <c r="BG44" s="8">
        <f t="shared" si="27"/>
        <v>1</v>
      </c>
      <c r="BH44" s="8">
        <f t="shared" si="27"/>
        <v>1</v>
      </c>
      <c r="BI44" s="8">
        <f t="shared" si="27"/>
        <v>1</v>
      </c>
      <c r="BJ44" s="8">
        <f t="shared" si="27"/>
        <v>1</v>
      </c>
      <c r="BK44" s="8">
        <f t="shared" si="27"/>
        <v>0</v>
      </c>
      <c r="BL44" s="8">
        <f t="shared" si="27"/>
        <v>1</v>
      </c>
      <c r="BM44" s="8">
        <f t="shared" si="27"/>
        <v>1</v>
      </c>
      <c r="BN44" s="8">
        <f t="shared" si="27"/>
        <v>1</v>
      </c>
      <c r="BO44" s="8">
        <f t="shared" si="27"/>
        <v>1</v>
      </c>
      <c r="BP44" s="8">
        <f t="shared" si="27"/>
        <v>0</v>
      </c>
      <c r="BQ44" s="8">
        <f t="shared" si="27"/>
        <v>1</v>
      </c>
      <c r="BR44" s="8">
        <f t="shared" si="27"/>
        <v>1</v>
      </c>
      <c r="BS44" s="8">
        <f t="shared" si="27"/>
        <v>1</v>
      </c>
      <c r="BT44" s="8">
        <f t="shared" si="27"/>
        <v>0</v>
      </c>
      <c r="BU44" s="8">
        <f t="shared" si="27"/>
        <v>1</v>
      </c>
      <c r="BV44" s="8">
        <f t="shared" si="28"/>
        <v>1</v>
      </c>
      <c r="BW44" s="8">
        <f t="shared" si="28"/>
        <v>1</v>
      </c>
      <c r="BX44" s="8">
        <f t="shared" si="28"/>
        <v>0</v>
      </c>
      <c r="BY44" s="8">
        <f t="shared" si="28"/>
        <v>1</v>
      </c>
      <c r="BZ44" s="8">
        <f t="shared" si="28"/>
        <v>1</v>
      </c>
      <c r="CA44" s="8">
        <f t="shared" si="28"/>
        <v>1</v>
      </c>
      <c r="CB44" s="8">
        <f t="shared" si="28"/>
        <v>0</v>
      </c>
      <c r="CC44" s="8">
        <f t="shared" si="28"/>
        <v>1</v>
      </c>
      <c r="CD44" s="8">
        <f t="shared" si="28"/>
        <v>1</v>
      </c>
      <c r="CE44" s="8">
        <f t="shared" si="28"/>
        <v>1</v>
      </c>
      <c r="CF44" s="8">
        <f t="shared" si="28"/>
        <v>1</v>
      </c>
      <c r="CG44" s="8">
        <f t="shared" si="28"/>
        <v>0</v>
      </c>
      <c r="CH44" s="8">
        <f t="shared" si="28"/>
        <v>0</v>
      </c>
      <c r="CI44" s="8">
        <f t="shared" si="28"/>
        <v>1</v>
      </c>
      <c r="CJ44" s="8">
        <f t="shared" si="28"/>
        <v>1</v>
      </c>
    </row>
    <row r="45" spans="1:92" ht="19.350000000000001" customHeight="1" x14ac:dyDescent="0.25">
      <c r="A45" s="11" t="s">
        <v>190</v>
      </c>
      <c r="B45" s="3" t="s">
        <v>184</v>
      </c>
      <c r="C45" s="2" t="s">
        <v>185</v>
      </c>
      <c r="D45" s="35">
        <v>13</v>
      </c>
      <c r="E45" s="35">
        <v>13</v>
      </c>
      <c r="F45" s="35">
        <v>14</v>
      </c>
      <c r="G45" s="35" t="s">
        <v>119</v>
      </c>
      <c r="H45" s="35" t="s">
        <v>119</v>
      </c>
      <c r="I45" s="164"/>
      <c r="J45" s="36"/>
      <c r="K45" s="34" t="s">
        <v>540</v>
      </c>
      <c r="L45" s="35" t="s">
        <v>315</v>
      </c>
      <c r="M45" s="35" t="s">
        <v>308</v>
      </c>
      <c r="N45" s="35" t="s">
        <v>308</v>
      </c>
      <c r="O45" s="192" t="s">
        <v>261</v>
      </c>
      <c r="P45" s="35" t="s">
        <v>261</v>
      </c>
      <c r="Q45" s="35" t="s">
        <v>322</v>
      </c>
      <c r="R45" s="35" t="s">
        <v>309</v>
      </c>
      <c r="S45" s="35" t="s">
        <v>311</v>
      </c>
      <c r="T45" s="35" t="s">
        <v>261</v>
      </c>
      <c r="U45" s="35" t="s">
        <v>284</v>
      </c>
      <c r="V45" s="35" t="s">
        <v>540</v>
      </c>
      <c r="W45" s="35" t="s">
        <v>313</v>
      </c>
      <c r="X45" s="35" t="s">
        <v>307</v>
      </c>
      <c r="Y45" s="35" t="s">
        <v>306</v>
      </c>
      <c r="Z45" s="35" t="s">
        <v>284</v>
      </c>
      <c r="AA45" s="35" t="s">
        <v>261</v>
      </c>
      <c r="AB45" s="35" t="s">
        <v>284</v>
      </c>
      <c r="AC45" s="35" t="s">
        <v>321</v>
      </c>
      <c r="AD45" s="35" t="s">
        <v>311</v>
      </c>
      <c r="AE45" s="35" t="s">
        <v>321</v>
      </c>
      <c r="AF45" s="35" t="s">
        <v>323</v>
      </c>
      <c r="AG45" s="35" t="s">
        <v>311</v>
      </c>
      <c r="AH45" s="35" t="s">
        <v>261</v>
      </c>
      <c r="AI45" s="35" t="s">
        <v>284</v>
      </c>
      <c r="AJ45" s="35" t="s">
        <v>313</v>
      </c>
      <c r="AK45" s="35" t="s">
        <v>315</v>
      </c>
      <c r="AL45" s="35" t="s">
        <v>311</v>
      </c>
      <c r="AM45" s="35" t="s">
        <v>284</v>
      </c>
      <c r="AN45" s="35" t="s">
        <v>308</v>
      </c>
      <c r="AO45" s="36" t="s">
        <v>28</v>
      </c>
      <c r="AP45" s="222">
        <f t="shared" si="9"/>
        <v>10</v>
      </c>
      <c r="AQ45" s="122">
        <f t="shared" si="10"/>
        <v>0</v>
      </c>
      <c r="AR45" s="221">
        <f t="shared" si="5"/>
        <v>0</v>
      </c>
      <c r="AS45" s="8">
        <f t="shared" si="23"/>
        <v>5</v>
      </c>
      <c r="AT45" s="8">
        <f t="shared" si="24"/>
        <v>5</v>
      </c>
      <c r="AU45" s="8">
        <f t="shared" si="25"/>
        <v>5</v>
      </c>
      <c r="AX45" s="8">
        <f t="shared" si="16"/>
        <v>6</v>
      </c>
      <c r="AY45" s="8">
        <f t="shared" si="17"/>
        <v>5</v>
      </c>
      <c r="AZ45" s="8">
        <f t="shared" si="18"/>
        <v>11</v>
      </c>
      <c r="BA45" s="8">
        <f t="shared" si="26"/>
        <v>1</v>
      </c>
      <c r="BB45" s="8">
        <f t="shared" si="26"/>
        <v>1</v>
      </c>
      <c r="BC45" s="8">
        <f t="shared" si="26"/>
        <v>1</v>
      </c>
      <c r="BD45" s="8">
        <f t="shared" si="26"/>
        <v>0</v>
      </c>
      <c r="BE45" s="8">
        <f t="shared" si="26"/>
        <v>0</v>
      </c>
      <c r="BF45" s="8">
        <f t="shared" si="27"/>
        <v>1</v>
      </c>
      <c r="BG45" s="8">
        <f t="shared" si="27"/>
        <v>1</v>
      </c>
      <c r="BH45" s="8">
        <f t="shared" si="27"/>
        <v>1</v>
      </c>
      <c r="BI45" s="8">
        <f t="shared" si="27"/>
        <v>1</v>
      </c>
      <c r="BJ45" s="8">
        <f t="shared" si="27"/>
        <v>0</v>
      </c>
      <c r="BK45" s="8">
        <f t="shared" si="27"/>
        <v>0</v>
      </c>
      <c r="BL45" s="8">
        <f t="shared" si="27"/>
        <v>1</v>
      </c>
      <c r="BM45" s="8">
        <f t="shared" si="27"/>
        <v>1</v>
      </c>
      <c r="BN45" s="8">
        <f t="shared" si="27"/>
        <v>1</v>
      </c>
      <c r="BO45" s="8">
        <f t="shared" si="27"/>
        <v>0</v>
      </c>
      <c r="BP45" s="8">
        <f t="shared" si="27"/>
        <v>0</v>
      </c>
      <c r="BQ45" s="8">
        <f t="shared" si="27"/>
        <v>1</v>
      </c>
      <c r="BR45" s="8">
        <f t="shared" si="27"/>
        <v>1</v>
      </c>
      <c r="BS45" s="8">
        <f t="shared" si="27"/>
        <v>1</v>
      </c>
      <c r="BT45" s="8">
        <f t="shared" si="27"/>
        <v>1</v>
      </c>
      <c r="BU45" s="8">
        <f t="shared" ref="BU45:CJ60" si="29">IF(COUNTIF(Z45,"Off")+COUNTIF(Z45,"Paid")+COUNTIF(Z45,"Pl")+COUNTIF(Z45,"PAID")+COUNTIF(Z45,"PL")+COUNTIF(Z45,"OFF")+COUNTIF(Z45,""),0,1)</f>
        <v>0</v>
      </c>
      <c r="BV45" s="8">
        <f t="shared" si="28"/>
        <v>0</v>
      </c>
      <c r="BW45" s="8">
        <f t="shared" si="28"/>
        <v>0</v>
      </c>
      <c r="BX45" s="8">
        <f t="shared" si="28"/>
        <v>1</v>
      </c>
      <c r="BY45" s="8">
        <f t="shared" si="28"/>
        <v>1</v>
      </c>
      <c r="BZ45" s="8">
        <f t="shared" si="28"/>
        <v>1</v>
      </c>
      <c r="CA45" s="8">
        <f t="shared" si="28"/>
        <v>1</v>
      </c>
      <c r="CB45" s="8">
        <f t="shared" si="28"/>
        <v>1</v>
      </c>
      <c r="CC45" s="8">
        <f t="shared" si="28"/>
        <v>0</v>
      </c>
      <c r="CD45" s="8">
        <f t="shared" si="28"/>
        <v>0</v>
      </c>
      <c r="CE45" s="8">
        <f t="shared" si="28"/>
        <v>1</v>
      </c>
      <c r="CF45" s="8">
        <f t="shared" si="28"/>
        <v>1</v>
      </c>
      <c r="CG45" s="8">
        <f t="shared" si="28"/>
        <v>1</v>
      </c>
      <c r="CH45" s="8">
        <f t="shared" si="28"/>
        <v>0</v>
      </c>
      <c r="CI45" s="8">
        <f t="shared" si="28"/>
        <v>1</v>
      </c>
      <c r="CJ45" s="8">
        <f t="shared" si="28"/>
        <v>1</v>
      </c>
    </row>
    <row r="46" spans="1:92" ht="19.5" customHeight="1" x14ac:dyDescent="0.25">
      <c r="A46" s="11" t="s">
        <v>188</v>
      </c>
      <c r="B46" s="70" t="s">
        <v>409</v>
      </c>
      <c r="C46" s="169" t="s">
        <v>410</v>
      </c>
      <c r="D46" s="68" t="s">
        <v>425</v>
      </c>
      <c r="E46" s="68" t="s">
        <v>119</v>
      </c>
      <c r="F46" s="68" t="s">
        <v>119</v>
      </c>
      <c r="G46" s="68" t="s">
        <v>425</v>
      </c>
      <c r="H46" s="69" t="s">
        <v>425</v>
      </c>
      <c r="I46" s="241" t="s">
        <v>486</v>
      </c>
      <c r="J46" s="241"/>
      <c r="K46" s="68" t="s">
        <v>284</v>
      </c>
      <c r="L46" s="68" t="s">
        <v>284</v>
      </c>
      <c r="M46" s="68" t="s">
        <v>321</v>
      </c>
      <c r="N46" s="68" t="s">
        <v>324</v>
      </c>
      <c r="O46" s="68" t="s">
        <v>323</v>
      </c>
      <c r="P46" s="68" t="s">
        <v>300</v>
      </c>
      <c r="Q46" s="68" t="s">
        <v>284</v>
      </c>
      <c r="R46" s="68" t="s">
        <v>327</v>
      </c>
      <c r="S46" s="68" t="s">
        <v>21</v>
      </c>
      <c r="T46" s="68" t="s">
        <v>17</v>
      </c>
      <c r="U46" s="68" t="s">
        <v>309</v>
      </c>
      <c r="V46" s="68" t="s">
        <v>284</v>
      </c>
      <c r="W46" s="68" t="s">
        <v>284</v>
      </c>
      <c r="X46" s="68" t="s">
        <v>323</v>
      </c>
      <c r="Y46" s="68" t="s">
        <v>321</v>
      </c>
      <c r="Z46" s="68" t="s">
        <v>320</v>
      </c>
      <c r="AA46" s="68" t="s">
        <v>311</v>
      </c>
      <c r="AB46" s="68" t="s">
        <v>309</v>
      </c>
      <c r="AC46" s="68" t="s">
        <v>284</v>
      </c>
      <c r="AD46" s="68" t="s">
        <v>284</v>
      </c>
      <c r="AE46" s="68" t="s">
        <v>540</v>
      </c>
      <c r="AF46" s="68" t="s">
        <v>315</v>
      </c>
      <c r="AG46" s="68" t="s">
        <v>313</v>
      </c>
      <c r="AH46" s="68" t="s">
        <v>302</v>
      </c>
      <c r="AI46" s="68" t="s">
        <v>321</v>
      </c>
      <c r="AJ46" s="68" t="s">
        <v>284</v>
      </c>
      <c r="AK46" s="68" t="s">
        <v>284</v>
      </c>
      <c r="AL46" s="68" t="s">
        <v>308</v>
      </c>
      <c r="AM46" s="68" t="s">
        <v>308</v>
      </c>
      <c r="AN46" s="68" t="s">
        <v>313</v>
      </c>
      <c r="AO46" s="68" t="s">
        <v>261</v>
      </c>
      <c r="AP46" s="222">
        <f t="shared" si="9"/>
        <v>10</v>
      </c>
      <c r="AQ46" s="122">
        <f t="shared" si="10"/>
        <v>0</v>
      </c>
      <c r="AR46" s="221">
        <f t="shared" si="5"/>
        <v>0</v>
      </c>
      <c r="AS46" s="8">
        <f t="shared" si="23"/>
        <v>5</v>
      </c>
      <c r="AT46" s="8">
        <f t="shared" si="24"/>
        <v>2</v>
      </c>
      <c r="AU46" s="8">
        <f t="shared" si="25"/>
        <v>12</v>
      </c>
      <c r="AX46" s="8">
        <f t="shared" si="16"/>
        <v>4</v>
      </c>
      <c r="AY46" s="8">
        <f t="shared" si="17"/>
        <v>3</v>
      </c>
      <c r="AZ46" s="8">
        <f t="shared" si="18"/>
        <v>7</v>
      </c>
      <c r="BA46" s="8">
        <f t="shared" ref="BA46:BE97" si="30">IF(COUNTIF(D46,"Off")+COUNTIF(D46,"Paid")+COUNTIF(D46,"Pl")+COUNTIF(D46,"PAID")+COUNTIF(D46,"PL")+COUNTIF(D46,"OFF")+COUNTIF(D46,""),0,1)</f>
        <v>1</v>
      </c>
      <c r="BB46" s="8">
        <f t="shared" si="30"/>
        <v>0</v>
      </c>
      <c r="BC46" s="8">
        <f t="shared" si="30"/>
        <v>0</v>
      </c>
      <c r="BD46" s="8">
        <f t="shared" si="30"/>
        <v>1</v>
      </c>
      <c r="BE46" s="8">
        <f t="shared" si="30"/>
        <v>1</v>
      </c>
      <c r="BF46" s="8">
        <f t="shared" ref="BF46:BU63" si="31">IF(COUNTIF(K46,"Off")+COUNTIF(K46,"Paid")+COUNTIF(K46,"Pl")+COUNTIF(K46,"PAID")+COUNTIF(K46,"PL")+COUNTIF(K46,"OFF")+COUNTIF(K46,""),0,1)</f>
        <v>0</v>
      </c>
      <c r="BG46" s="8">
        <f t="shared" si="31"/>
        <v>0</v>
      </c>
      <c r="BH46" s="8">
        <f t="shared" si="31"/>
        <v>1</v>
      </c>
      <c r="BI46" s="8">
        <f t="shared" si="31"/>
        <v>1</v>
      </c>
      <c r="BJ46" s="8">
        <f t="shared" si="31"/>
        <v>1</v>
      </c>
      <c r="BK46" s="8">
        <f t="shared" si="31"/>
        <v>1</v>
      </c>
      <c r="BL46" s="8">
        <f t="shared" si="31"/>
        <v>0</v>
      </c>
      <c r="BM46" s="8">
        <f t="shared" si="31"/>
        <v>1</v>
      </c>
      <c r="BN46" s="8">
        <f t="shared" si="31"/>
        <v>1</v>
      </c>
      <c r="BO46" s="8">
        <f t="shared" si="31"/>
        <v>1</v>
      </c>
      <c r="BP46" s="8">
        <f t="shared" si="31"/>
        <v>1</v>
      </c>
      <c r="BQ46" s="8">
        <f t="shared" si="31"/>
        <v>0</v>
      </c>
      <c r="BR46" s="8">
        <f t="shared" si="31"/>
        <v>0</v>
      </c>
      <c r="BS46" s="8">
        <f t="shared" si="31"/>
        <v>1</v>
      </c>
      <c r="BT46" s="8">
        <f t="shared" si="31"/>
        <v>1</v>
      </c>
      <c r="BU46" s="8">
        <f t="shared" si="29"/>
        <v>1</v>
      </c>
      <c r="BV46" s="8">
        <f t="shared" si="29"/>
        <v>1</v>
      </c>
      <c r="BW46" s="8">
        <f t="shared" si="29"/>
        <v>1</v>
      </c>
      <c r="BX46" s="8">
        <f t="shared" si="29"/>
        <v>0</v>
      </c>
      <c r="BY46" s="8">
        <f t="shared" si="29"/>
        <v>0</v>
      </c>
      <c r="BZ46" s="8">
        <f t="shared" si="29"/>
        <v>1</v>
      </c>
      <c r="CA46" s="8">
        <f t="shared" si="29"/>
        <v>1</v>
      </c>
      <c r="CB46" s="8">
        <f t="shared" si="29"/>
        <v>1</v>
      </c>
      <c r="CC46" s="8">
        <f t="shared" si="29"/>
        <v>1</v>
      </c>
      <c r="CD46" s="8">
        <f t="shared" si="29"/>
        <v>1</v>
      </c>
      <c r="CE46" s="8">
        <f t="shared" si="29"/>
        <v>0</v>
      </c>
      <c r="CF46" s="8">
        <f t="shared" si="29"/>
        <v>0</v>
      </c>
      <c r="CG46" s="8">
        <f t="shared" si="29"/>
        <v>1</v>
      </c>
      <c r="CH46" s="8">
        <f t="shared" si="29"/>
        <v>1</v>
      </c>
      <c r="CI46" s="8">
        <f t="shared" si="29"/>
        <v>1</v>
      </c>
      <c r="CJ46" s="8">
        <f t="shared" si="29"/>
        <v>0</v>
      </c>
    </row>
    <row r="47" spans="1:92" ht="19.5" customHeight="1" x14ac:dyDescent="0.25">
      <c r="A47" s="11" t="s">
        <v>188</v>
      </c>
      <c r="B47" s="1" t="s">
        <v>413</v>
      </c>
      <c r="C47" s="2" t="s">
        <v>414</v>
      </c>
      <c r="D47" s="35" t="s">
        <v>425</v>
      </c>
      <c r="E47" s="35" t="s">
        <v>119</v>
      </c>
      <c r="F47" s="35" t="s">
        <v>425</v>
      </c>
      <c r="G47" s="35" t="s">
        <v>425</v>
      </c>
      <c r="H47" s="39" t="s">
        <v>425</v>
      </c>
      <c r="I47" s="164"/>
      <c r="J47" s="164"/>
      <c r="K47" s="35" t="s">
        <v>493</v>
      </c>
      <c r="L47" s="35" t="s">
        <v>494</v>
      </c>
      <c r="M47" s="35" t="s">
        <v>284</v>
      </c>
      <c r="N47" s="35" t="s">
        <v>284</v>
      </c>
      <c r="O47" s="35" t="s">
        <v>493</v>
      </c>
      <c r="P47" s="35" t="s">
        <v>261</v>
      </c>
      <c r="Q47" s="35" t="s">
        <v>284</v>
      </c>
      <c r="R47" s="35" t="s">
        <v>300</v>
      </c>
      <c r="S47" s="35" t="s">
        <v>22</v>
      </c>
      <c r="T47" s="35" t="s">
        <v>324</v>
      </c>
      <c r="U47" s="35" t="s">
        <v>300</v>
      </c>
      <c r="V47" s="35" t="s">
        <v>284</v>
      </c>
      <c r="W47" s="35" t="s">
        <v>284</v>
      </c>
      <c r="X47" s="35" t="s">
        <v>300</v>
      </c>
      <c r="Y47" s="35" t="s">
        <v>324</v>
      </c>
      <c r="Z47" s="35" t="s">
        <v>311</v>
      </c>
      <c r="AA47" s="35" t="s">
        <v>284</v>
      </c>
      <c r="AB47" s="184" t="s">
        <v>329</v>
      </c>
      <c r="AC47" s="35" t="s">
        <v>328</v>
      </c>
      <c r="AD47" s="184" t="s">
        <v>284</v>
      </c>
      <c r="AE47" s="35" t="s">
        <v>323</v>
      </c>
      <c r="AF47" s="35" t="s">
        <v>284</v>
      </c>
      <c r="AG47" s="35" t="s">
        <v>306</v>
      </c>
      <c r="AH47" s="35" t="s">
        <v>540</v>
      </c>
      <c r="AI47" s="35" t="s">
        <v>315</v>
      </c>
      <c r="AJ47" s="35" t="s">
        <v>311</v>
      </c>
      <c r="AK47" s="35" t="s">
        <v>284</v>
      </c>
      <c r="AL47" s="35" t="s">
        <v>313</v>
      </c>
      <c r="AM47" s="35" t="s">
        <v>313</v>
      </c>
      <c r="AN47" s="38" t="s">
        <v>324</v>
      </c>
      <c r="AO47" s="35" t="s">
        <v>309</v>
      </c>
      <c r="AP47" s="226">
        <f t="shared" si="9"/>
        <v>10</v>
      </c>
      <c r="AQ47" s="122">
        <f t="shared" si="10"/>
        <v>0</v>
      </c>
      <c r="AR47" s="221">
        <f t="shared" si="5"/>
        <v>0</v>
      </c>
      <c r="AS47" s="8">
        <f t="shared" si="23"/>
        <v>5</v>
      </c>
      <c r="AT47" s="8">
        <f t="shared" si="24"/>
        <v>1</v>
      </c>
      <c r="AU47" s="8">
        <f t="shared" si="25"/>
        <v>13</v>
      </c>
      <c r="AX47" s="8">
        <f t="shared" si="16"/>
        <v>4</v>
      </c>
      <c r="AY47" s="8">
        <f t="shared" si="17"/>
        <v>3</v>
      </c>
      <c r="AZ47" s="8">
        <f t="shared" si="18"/>
        <v>7</v>
      </c>
      <c r="BA47" s="8">
        <f t="shared" si="30"/>
        <v>1</v>
      </c>
      <c r="BB47" s="8">
        <f t="shared" si="30"/>
        <v>0</v>
      </c>
      <c r="BC47" s="8">
        <f t="shared" si="30"/>
        <v>1</v>
      </c>
      <c r="BD47" s="8">
        <f t="shared" si="30"/>
        <v>1</v>
      </c>
      <c r="BE47" s="8">
        <f t="shared" si="30"/>
        <v>1</v>
      </c>
      <c r="BF47" s="8">
        <f t="shared" si="31"/>
        <v>1</v>
      </c>
      <c r="BG47" s="8">
        <f t="shared" si="31"/>
        <v>1</v>
      </c>
      <c r="BH47" s="8">
        <f t="shared" si="31"/>
        <v>0</v>
      </c>
      <c r="BI47" s="8">
        <f t="shared" si="31"/>
        <v>0</v>
      </c>
      <c r="BJ47" s="8">
        <f t="shared" si="31"/>
        <v>1</v>
      </c>
      <c r="BK47" s="8">
        <f t="shared" si="31"/>
        <v>0</v>
      </c>
      <c r="BL47" s="8">
        <f t="shared" si="31"/>
        <v>0</v>
      </c>
      <c r="BM47" s="8">
        <f t="shared" si="31"/>
        <v>1</v>
      </c>
      <c r="BN47" s="8">
        <f t="shared" si="31"/>
        <v>1</v>
      </c>
      <c r="BO47" s="8">
        <f t="shared" si="31"/>
        <v>1</v>
      </c>
      <c r="BP47" s="8">
        <f t="shared" si="31"/>
        <v>1</v>
      </c>
      <c r="BQ47" s="8">
        <f t="shared" si="31"/>
        <v>0</v>
      </c>
      <c r="BR47" s="8">
        <f t="shared" si="31"/>
        <v>0</v>
      </c>
      <c r="BS47" s="8">
        <f t="shared" si="31"/>
        <v>1</v>
      </c>
      <c r="BT47" s="8">
        <f t="shared" si="31"/>
        <v>1</v>
      </c>
      <c r="BU47" s="8">
        <f t="shared" si="29"/>
        <v>1</v>
      </c>
      <c r="BV47" s="8">
        <f t="shared" si="29"/>
        <v>0</v>
      </c>
      <c r="BW47" s="8">
        <f t="shared" si="29"/>
        <v>1</v>
      </c>
      <c r="BX47" s="8">
        <f t="shared" si="29"/>
        <v>1</v>
      </c>
      <c r="BY47" s="8">
        <f t="shared" si="29"/>
        <v>0</v>
      </c>
      <c r="BZ47" s="8">
        <f t="shared" si="29"/>
        <v>1</v>
      </c>
      <c r="CA47" s="8">
        <f t="shared" si="29"/>
        <v>0</v>
      </c>
      <c r="CB47" s="8">
        <f t="shared" si="29"/>
        <v>1</v>
      </c>
      <c r="CC47" s="8">
        <f t="shared" si="29"/>
        <v>1</v>
      </c>
      <c r="CD47" s="8">
        <f t="shared" si="29"/>
        <v>1</v>
      </c>
      <c r="CE47" s="8">
        <f t="shared" si="29"/>
        <v>1</v>
      </c>
      <c r="CF47" s="8">
        <f t="shared" si="29"/>
        <v>0</v>
      </c>
      <c r="CG47" s="8">
        <f t="shared" si="29"/>
        <v>1</v>
      </c>
      <c r="CH47" s="8">
        <f t="shared" si="29"/>
        <v>1</v>
      </c>
      <c r="CI47" s="8">
        <f t="shared" si="29"/>
        <v>1</v>
      </c>
      <c r="CJ47" s="8">
        <f t="shared" si="29"/>
        <v>1</v>
      </c>
    </row>
    <row r="48" spans="1:92" ht="19.350000000000001" customHeight="1" x14ac:dyDescent="0.25">
      <c r="A48" s="11" t="s">
        <v>188</v>
      </c>
      <c r="B48" s="70" t="s">
        <v>411</v>
      </c>
      <c r="C48" s="169" t="s">
        <v>412</v>
      </c>
      <c r="D48" s="68" t="s">
        <v>425</v>
      </c>
      <c r="E48" s="68" t="s">
        <v>425</v>
      </c>
      <c r="F48" s="68" t="s">
        <v>425</v>
      </c>
      <c r="G48" s="68" t="s">
        <v>431</v>
      </c>
      <c r="H48" s="69" t="s">
        <v>431</v>
      </c>
      <c r="I48" s="241"/>
      <c r="J48" s="241"/>
      <c r="K48" s="68" t="s">
        <v>548</v>
      </c>
      <c r="L48" s="68" t="s">
        <v>544</v>
      </c>
      <c r="M48" s="211" t="s">
        <v>261</v>
      </c>
      <c r="N48" s="68" t="s">
        <v>543</v>
      </c>
      <c r="O48" s="68" t="s">
        <v>541</v>
      </c>
      <c r="P48" s="68" t="s">
        <v>542</v>
      </c>
      <c r="Q48" s="68" t="s">
        <v>407</v>
      </c>
      <c r="R48" s="68" t="s">
        <v>260</v>
      </c>
      <c r="S48" s="68" t="s">
        <v>260</v>
      </c>
      <c r="T48" s="68" t="s">
        <v>564</v>
      </c>
      <c r="U48" s="68" t="s">
        <v>404</v>
      </c>
      <c r="V48" s="68" t="s">
        <v>327</v>
      </c>
      <c r="W48" s="68" t="s">
        <v>302</v>
      </c>
      <c r="X48" s="68" t="s">
        <v>284</v>
      </c>
      <c r="Y48" s="68" t="s">
        <v>35</v>
      </c>
      <c r="Z48" s="68" t="s">
        <v>324</v>
      </c>
      <c r="AA48" s="68" t="s">
        <v>329</v>
      </c>
      <c r="AB48" s="68" t="s">
        <v>322</v>
      </c>
      <c r="AC48" s="68" t="s">
        <v>261</v>
      </c>
      <c r="AD48" s="68" t="s">
        <v>284</v>
      </c>
      <c r="AE48" s="68" t="s">
        <v>327</v>
      </c>
      <c r="AF48" s="68" t="s">
        <v>324</v>
      </c>
      <c r="AG48" s="68" t="s">
        <v>324</v>
      </c>
      <c r="AH48" s="68" t="s">
        <v>322</v>
      </c>
      <c r="AI48" s="68" t="s">
        <v>329</v>
      </c>
      <c r="AJ48" s="68" t="s">
        <v>284</v>
      </c>
      <c r="AK48" s="68" t="s">
        <v>284</v>
      </c>
      <c r="AL48" s="68" t="s">
        <v>35</v>
      </c>
      <c r="AM48" s="223" t="s">
        <v>306</v>
      </c>
      <c r="AN48" s="223" t="s">
        <v>307</v>
      </c>
      <c r="AO48" s="223" t="s">
        <v>308</v>
      </c>
      <c r="AP48" s="222">
        <f>COUNTIF(K48:AO48,"OFF")</f>
        <v>10</v>
      </c>
      <c r="AQ48" s="122">
        <f>COUNTIF(K48:AO48,"PAID")</f>
        <v>0</v>
      </c>
      <c r="AR48" s="221">
        <f>COUNTIF(K48:AO48,"PL")</f>
        <v>0</v>
      </c>
      <c r="AS48" s="8">
        <f t="shared" si="23"/>
        <v>5</v>
      </c>
      <c r="AT48" s="8">
        <f t="shared" si="24"/>
        <v>3</v>
      </c>
      <c r="AU48" s="8">
        <f t="shared" si="25"/>
        <v>18</v>
      </c>
      <c r="AX48" s="8">
        <f t="shared" si="16"/>
        <v>0</v>
      </c>
      <c r="AY48" s="8">
        <f t="shared" si="17"/>
        <v>0</v>
      </c>
      <c r="AZ48" s="8">
        <f t="shared" si="18"/>
        <v>0</v>
      </c>
      <c r="BA48" s="8">
        <f t="shared" si="30"/>
        <v>1</v>
      </c>
      <c r="BB48" s="8">
        <f t="shared" si="30"/>
        <v>1</v>
      </c>
      <c r="BC48" s="8">
        <f t="shared" si="30"/>
        <v>1</v>
      </c>
      <c r="BD48" s="8">
        <f t="shared" si="30"/>
        <v>0</v>
      </c>
      <c r="BE48" s="8">
        <f t="shared" si="30"/>
        <v>0</v>
      </c>
      <c r="BF48" s="8">
        <f t="shared" si="31"/>
        <v>1</v>
      </c>
      <c r="BG48" s="8">
        <f t="shared" si="31"/>
        <v>1</v>
      </c>
      <c r="BH48" s="8">
        <f t="shared" si="31"/>
        <v>0</v>
      </c>
      <c r="BI48" s="8">
        <f t="shared" si="31"/>
        <v>1</v>
      </c>
      <c r="BJ48" s="8">
        <f t="shared" si="31"/>
        <v>1</v>
      </c>
      <c r="BK48" s="8">
        <f t="shared" si="31"/>
        <v>1</v>
      </c>
      <c r="BL48" s="8">
        <f t="shared" si="31"/>
        <v>1</v>
      </c>
      <c r="BM48" s="8">
        <f t="shared" si="31"/>
        <v>0</v>
      </c>
      <c r="BN48" s="8">
        <f t="shared" si="31"/>
        <v>0</v>
      </c>
      <c r="BO48" s="8">
        <f t="shared" si="31"/>
        <v>1</v>
      </c>
      <c r="BP48" s="8">
        <f t="shared" si="31"/>
        <v>1</v>
      </c>
      <c r="BQ48" s="8">
        <f t="shared" si="31"/>
        <v>1</v>
      </c>
      <c r="BR48" s="8">
        <f t="shared" si="31"/>
        <v>1</v>
      </c>
      <c r="BS48" s="8">
        <f t="shared" si="31"/>
        <v>0</v>
      </c>
      <c r="BT48" s="8">
        <f t="shared" si="31"/>
        <v>0</v>
      </c>
      <c r="BU48" s="8">
        <f t="shared" si="29"/>
        <v>1</v>
      </c>
      <c r="BV48" s="8">
        <f t="shared" si="29"/>
        <v>1</v>
      </c>
      <c r="BW48" s="8">
        <f t="shared" si="29"/>
        <v>1</v>
      </c>
      <c r="BX48" s="8">
        <f t="shared" si="29"/>
        <v>0</v>
      </c>
      <c r="BY48" s="8">
        <f t="shared" si="29"/>
        <v>0</v>
      </c>
      <c r="BZ48" s="8">
        <f t="shared" si="29"/>
        <v>1</v>
      </c>
      <c r="CA48" s="8">
        <f t="shared" si="29"/>
        <v>1</v>
      </c>
      <c r="CB48" s="8">
        <f t="shared" si="29"/>
        <v>1</v>
      </c>
      <c r="CC48" s="8">
        <f t="shared" si="29"/>
        <v>1</v>
      </c>
      <c r="CD48" s="8">
        <f t="shared" si="29"/>
        <v>1</v>
      </c>
      <c r="CE48" s="8">
        <f t="shared" si="29"/>
        <v>0</v>
      </c>
      <c r="CF48" s="8">
        <f t="shared" si="29"/>
        <v>0</v>
      </c>
      <c r="CG48" s="8">
        <f t="shared" si="29"/>
        <v>0</v>
      </c>
      <c r="CH48" s="8">
        <f t="shared" si="29"/>
        <v>1</v>
      </c>
      <c r="CI48" s="8">
        <f t="shared" si="29"/>
        <v>1</v>
      </c>
      <c r="CJ48" s="8">
        <f t="shared" si="29"/>
        <v>1</v>
      </c>
    </row>
    <row r="49" spans="1:88" ht="19.350000000000001" customHeight="1" x14ac:dyDescent="0.25">
      <c r="A49" s="11" t="s">
        <v>188</v>
      </c>
      <c r="B49" s="1" t="s">
        <v>415</v>
      </c>
      <c r="C49" s="2" t="s">
        <v>439</v>
      </c>
      <c r="D49" s="35" t="s">
        <v>425</v>
      </c>
      <c r="E49" s="35" t="s">
        <v>58</v>
      </c>
      <c r="F49" s="35" t="s">
        <v>119</v>
      </c>
      <c r="G49" s="35" t="s">
        <v>425</v>
      </c>
      <c r="H49" s="36" t="s">
        <v>425</v>
      </c>
      <c r="I49" s="164" t="s">
        <v>476</v>
      </c>
      <c r="J49" s="164"/>
      <c r="K49" s="35" t="s">
        <v>542</v>
      </c>
      <c r="L49" s="35" t="s">
        <v>543</v>
      </c>
      <c r="M49" s="35" t="s">
        <v>260</v>
      </c>
      <c r="N49" s="35" t="s">
        <v>558</v>
      </c>
      <c r="O49" s="35" t="s">
        <v>542</v>
      </c>
      <c r="P49" s="35" t="s">
        <v>544</v>
      </c>
      <c r="Q49" s="35" t="s">
        <v>491</v>
      </c>
      <c r="R49" s="35" t="s">
        <v>469</v>
      </c>
      <c r="S49" s="35" t="s">
        <v>563</v>
      </c>
      <c r="T49" s="35" t="s">
        <v>548</v>
      </c>
      <c r="U49" s="35" t="s">
        <v>405</v>
      </c>
      <c r="V49" s="35" t="s">
        <v>329</v>
      </c>
      <c r="W49" s="35" t="s">
        <v>284</v>
      </c>
      <c r="X49" s="35" t="s">
        <v>328</v>
      </c>
      <c r="Y49" s="35" t="s">
        <v>322</v>
      </c>
      <c r="Z49" s="35" t="s">
        <v>323</v>
      </c>
      <c r="AA49" s="35" t="s">
        <v>321</v>
      </c>
      <c r="AB49" s="35" t="s">
        <v>324</v>
      </c>
      <c r="AC49" s="35" t="s">
        <v>284</v>
      </c>
      <c r="AD49" s="35" t="s">
        <v>35</v>
      </c>
      <c r="AE49" s="35" t="s">
        <v>325</v>
      </c>
      <c r="AF49" s="35" t="s">
        <v>300</v>
      </c>
      <c r="AG49" s="35" t="s">
        <v>320</v>
      </c>
      <c r="AH49" s="35" t="s">
        <v>261</v>
      </c>
      <c r="AI49" s="35" t="s">
        <v>35</v>
      </c>
      <c r="AJ49" s="35" t="s">
        <v>324</v>
      </c>
      <c r="AK49" s="35" t="s">
        <v>325</v>
      </c>
      <c r="AL49" s="35" t="s">
        <v>300</v>
      </c>
      <c r="AM49" s="35" t="s">
        <v>323</v>
      </c>
      <c r="AN49" s="35" t="s">
        <v>302</v>
      </c>
      <c r="AO49" s="35" t="s">
        <v>261</v>
      </c>
      <c r="AP49" s="222">
        <f t="shared" ref="AP49:AP61" si="32">COUNTIF(K49:AO49,"OFF")</f>
        <v>8</v>
      </c>
      <c r="AQ49" s="122">
        <f t="shared" ref="AQ49:AQ61" si="33">COUNTIF(K49:AO49,"PAID")</f>
        <v>0</v>
      </c>
      <c r="AR49" s="221">
        <f t="shared" ref="AR49:AR61" si="34">COUNTIF(K49:AO49,"PL")</f>
        <v>0</v>
      </c>
      <c r="AS49" s="8" cm="1">
        <f t="array" ref="AS49">MAX(FREQUENCY(COLUMN(BA49:CJ49),(BA49:CJ49&lt;&gt;1)*COLUMN(BA49:CJ49))-1)</f>
        <v>5</v>
      </c>
      <c r="AT49" s="8">
        <f t="shared" si="24"/>
        <v>0</v>
      </c>
      <c r="AU49" s="8">
        <f t="shared" si="25"/>
        <v>23</v>
      </c>
      <c r="AX49" s="8">
        <f t="shared" si="16"/>
        <v>0</v>
      </c>
      <c r="AY49" s="8">
        <f t="shared" si="17"/>
        <v>0</v>
      </c>
      <c r="AZ49" s="8">
        <f t="shared" si="18"/>
        <v>0</v>
      </c>
      <c r="BA49" s="8">
        <f t="shared" si="30"/>
        <v>1</v>
      </c>
      <c r="BB49" s="8">
        <f t="shared" si="30"/>
        <v>0</v>
      </c>
      <c r="BC49" s="8">
        <f t="shared" si="30"/>
        <v>0</v>
      </c>
      <c r="BD49" s="8">
        <f t="shared" si="30"/>
        <v>1</v>
      </c>
      <c r="BE49" s="8">
        <f t="shared" si="30"/>
        <v>1</v>
      </c>
      <c r="BF49" s="8">
        <f t="shared" si="31"/>
        <v>1</v>
      </c>
      <c r="BG49" s="8">
        <f t="shared" si="31"/>
        <v>1</v>
      </c>
      <c r="BH49" s="8">
        <f t="shared" si="31"/>
        <v>0</v>
      </c>
      <c r="BI49" s="8">
        <f t="shared" si="31"/>
        <v>1</v>
      </c>
      <c r="BJ49" s="8">
        <f t="shared" si="31"/>
        <v>1</v>
      </c>
      <c r="BK49" s="8">
        <f t="shared" si="31"/>
        <v>1</v>
      </c>
      <c r="BL49" s="8">
        <f t="shared" si="31"/>
        <v>1</v>
      </c>
      <c r="BM49" s="8">
        <f t="shared" si="31"/>
        <v>0</v>
      </c>
      <c r="BN49" s="8">
        <f t="shared" si="31"/>
        <v>1</v>
      </c>
      <c r="BO49" s="8">
        <f t="shared" si="31"/>
        <v>1</v>
      </c>
      <c r="BP49" s="8">
        <f t="shared" si="31"/>
        <v>1</v>
      </c>
      <c r="BQ49" s="8">
        <f t="shared" si="31"/>
        <v>1</v>
      </c>
      <c r="BR49" s="8">
        <f t="shared" si="31"/>
        <v>0</v>
      </c>
      <c r="BS49" s="8">
        <f t="shared" si="31"/>
        <v>1</v>
      </c>
      <c r="BT49" s="8">
        <f t="shared" si="31"/>
        <v>1</v>
      </c>
      <c r="BU49" s="8">
        <f t="shared" si="29"/>
        <v>1</v>
      </c>
      <c r="BV49" s="8">
        <f t="shared" si="29"/>
        <v>1</v>
      </c>
      <c r="BW49" s="8">
        <f t="shared" si="29"/>
        <v>1</v>
      </c>
      <c r="BX49" s="8">
        <f t="shared" si="29"/>
        <v>0</v>
      </c>
      <c r="BY49" s="8">
        <f t="shared" si="29"/>
        <v>0</v>
      </c>
      <c r="BZ49" s="8">
        <f t="shared" si="29"/>
        <v>1</v>
      </c>
      <c r="CA49" s="8">
        <f t="shared" si="29"/>
        <v>1</v>
      </c>
      <c r="CB49" s="8">
        <f t="shared" si="29"/>
        <v>1</v>
      </c>
      <c r="CC49" s="8">
        <f t="shared" si="29"/>
        <v>0</v>
      </c>
      <c r="CD49" s="8">
        <f t="shared" si="29"/>
        <v>0</v>
      </c>
      <c r="CE49" s="8">
        <f t="shared" si="29"/>
        <v>1</v>
      </c>
      <c r="CF49" s="8">
        <f t="shared" si="29"/>
        <v>1</v>
      </c>
      <c r="CG49" s="8">
        <f t="shared" si="29"/>
        <v>1</v>
      </c>
      <c r="CH49" s="8">
        <f t="shared" si="29"/>
        <v>1</v>
      </c>
      <c r="CI49" s="8">
        <f t="shared" si="29"/>
        <v>1</v>
      </c>
      <c r="CJ49" s="8">
        <f t="shared" si="29"/>
        <v>0</v>
      </c>
    </row>
    <row r="50" spans="1:88" ht="19.350000000000001" customHeight="1" x14ac:dyDescent="0.25">
      <c r="A50" s="11" t="s">
        <v>188</v>
      </c>
      <c r="B50" s="1" t="s">
        <v>416</v>
      </c>
      <c r="C50" s="2" t="s">
        <v>441</v>
      </c>
      <c r="D50" s="35" t="s">
        <v>425</v>
      </c>
      <c r="E50" s="35" t="s">
        <v>119</v>
      </c>
      <c r="F50" s="35" t="s">
        <v>119</v>
      </c>
      <c r="G50" s="35" t="s">
        <v>425</v>
      </c>
      <c r="H50" s="36" t="s">
        <v>425</v>
      </c>
      <c r="I50" s="164"/>
      <c r="J50" s="164"/>
      <c r="K50" s="35" t="s">
        <v>261</v>
      </c>
      <c r="L50" s="35" t="s">
        <v>261</v>
      </c>
      <c r="M50" s="35" t="s">
        <v>542</v>
      </c>
      <c r="N50" s="35" t="s">
        <v>544</v>
      </c>
      <c r="O50" s="35" t="s">
        <v>542</v>
      </c>
      <c r="P50" s="35" t="s">
        <v>543</v>
      </c>
      <c r="Q50" s="35" t="s">
        <v>492</v>
      </c>
      <c r="R50" s="35" t="s">
        <v>261</v>
      </c>
      <c r="S50" s="192" t="s">
        <v>261</v>
      </c>
      <c r="T50" s="35" t="s">
        <v>550</v>
      </c>
      <c r="U50" s="35" t="s">
        <v>563</v>
      </c>
      <c r="V50" s="35" t="s">
        <v>302</v>
      </c>
      <c r="W50" s="35" t="s">
        <v>329</v>
      </c>
      <c r="X50" s="35" t="s">
        <v>325</v>
      </c>
      <c r="Y50" s="35" t="s">
        <v>261</v>
      </c>
      <c r="Z50" s="35" t="s">
        <v>261</v>
      </c>
      <c r="AA50" s="35" t="s">
        <v>323</v>
      </c>
      <c r="AB50" s="35" t="s">
        <v>325</v>
      </c>
      <c r="AC50" s="35" t="s">
        <v>325</v>
      </c>
      <c r="AD50" s="35" t="s">
        <v>322</v>
      </c>
      <c r="AE50" s="35" t="s">
        <v>329</v>
      </c>
      <c r="AF50" s="35" t="s">
        <v>261</v>
      </c>
      <c r="AG50" s="35" t="s">
        <v>261</v>
      </c>
      <c r="AH50" s="35" t="s">
        <v>324</v>
      </c>
      <c r="AI50" s="35" t="s">
        <v>302</v>
      </c>
      <c r="AJ50" s="35" t="s">
        <v>321</v>
      </c>
      <c r="AK50" s="35" t="s">
        <v>328</v>
      </c>
      <c r="AL50" s="35" t="s">
        <v>305</v>
      </c>
      <c r="AM50" s="35" t="s">
        <v>261</v>
      </c>
      <c r="AN50" s="35" t="s">
        <v>261</v>
      </c>
      <c r="AO50" s="35" t="s">
        <v>324</v>
      </c>
      <c r="AP50" s="222">
        <f t="shared" si="32"/>
        <v>10</v>
      </c>
      <c r="AQ50" s="122">
        <f t="shared" si="33"/>
        <v>0</v>
      </c>
      <c r="AR50" s="221">
        <f t="shared" si="34"/>
        <v>0</v>
      </c>
      <c r="AS50" s="8">
        <f t="shared" ref="AS50:AS61" si="35">MAX(FREQUENCY(COLUMN(BA50:CJ50),(BA50:CJ50&lt;&gt;1)*COLUMN(BA50:CJ50))-1)</f>
        <v>5</v>
      </c>
      <c r="AT50" s="8">
        <f t="shared" si="24"/>
        <v>0</v>
      </c>
      <c r="AU50" s="8">
        <f t="shared" si="25"/>
        <v>21</v>
      </c>
      <c r="AX50" s="8">
        <f t="shared" si="16"/>
        <v>0</v>
      </c>
      <c r="AY50" s="8">
        <f t="shared" si="17"/>
        <v>0</v>
      </c>
      <c r="AZ50" s="8">
        <f t="shared" si="18"/>
        <v>0</v>
      </c>
      <c r="BA50" s="8">
        <f t="shared" si="30"/>
        <v>1</v>
      </c>
      <c r="BB50" s="8">
        <f t="shared" si="30"/>
        <v>0</v>
      </c>
      <c r="BC50" s="8">
        <f t="shared" si="30"/>
        <v>0</v>
      </c>
      <c r="BD50" s="8">
        <f t="shared" si="30"/>
        <v>1</v>
      </c>
      <c r="BE50" s="8">
        <f t="shared" si="30"/>
        <v>1</v>
      </c>
      <c r="BF50" s="8">
        <f t="shared" si="31"/>
        <v>0</v>
      </c>
      <c r="BG50" s="8">
        <f t="shared" si="31"/>
        <v>0</v>
      </c>
      <c r="BH50" s="8">
        <f t="shared" si="31"/>
        <v>1</v>
      </c>
      <c r="BI50" s="8">
        <f t="shared" si="31"/>
        <v>1</v>
      </c>
      <c r="BJ50" s="8">
        <f t="shared" si="31"/>
        <v>1</v>
      </c>
      <c r="BK50" s="8">
        <f t="shared" si="31"/>
        <v>1</v>
      </c>
      <c r="BL50" s="8">
        <f t="shared" si="31"/>
        <v>1</v>
      </c>
      <c r="BM50" s="8">
        <f t="shared" si="31"/>
        <v>0</v>
      </c>
      <c r="BN50" s="8">
        <f t="shared" si="31"/>
        <v>0</v>
      </c>
      <c r="BO50" s="8">
        <f t="shared" si="31"/>
        <v>1</v>
      </c>
      <c r="BP50" s="8">
        <f t="shared" si="31"/>
        <v>1</v>
      </c>
      <c r="BQ50" s="8">
        <f t="shared" si="31"/>
        <v>1</v>
      </c>
      <c r="BR50" s="8">
        <f t="shared" si="31"/>
        <v>1</v>
      </c>
      <c r="BS50" s="8">
        <f t="shared" si="31"/>
        <v>1</v>
      </c>
      <c r="BT50" s="8">
        <f t="shared" si="31"/>
        <v>0</v>
      </c>
      <c r="BU50" s="8">
        <f t="shared" si="29"/>
        <v>0</v>
      </c>
      <c r="BV50" s="8">
        <f t="shared" si="29"/>
        <v>1</v>
      </c>
      <c r="BW50" s="8">
        <f t="shared" si="29"/>
        <v>1</v>
      </c>
      <c r="BX50" s="8">
        <f t="shared" si="29"/>
        <v>1</v>
      </c>
      <c r="BY50" s="8">
        <f t="shared" si="29"/>
        <v>1</v>
      </c>
      <c r="BZ50" s="8">
        <f t="shared" si="29"/>
        <v>1</v>
      </c>
      <c r="CA50" s="8">
        <f t="shared" si="29"/>
        <v>0</v>
      </c>
      <c r="CB50" s="8">
        <f t="shared" si="29"/>
        <v>0</v>
      </c>
      <c r="CC50" s="8">
        <f t="shared" si="29"/>
        <v>1</v>
      </c>
      <c r="CD50" s="8">
        <f t="shared" si="29"/>
        <v>1</v>
      </c>
      <c r="CE50" s="8">
        <f t="shared" si="29"/>
        <v>1</v>
      </c>
      <c r="CF50" s="8">
        <f t="shared" si="29"/>
        <v>1</v>
      </c>
      <c r="CG50" s="8">
        <f t="shared" si="29"/>
        <v>1</v>
      </c>
      <c r="CH50" s="8">
        <f t="shared" si="29"/>
        <v>0</v>
      </c>
      <c r="CI50" s="8">
        <f t="shared" si="29"/>
        <v>0</v>
      </c>
      <c r="CJ50" s="8">
        <f t="shared" si="29"/>
        <v>1</v>
      </c>
    </row>
    <row r="51" spans="1:88" ht="19.350000000000001" customHeight="1" x14ac:dyDescent="0.25">
      <c r="A51" s="11" t="s">
        <v>188</v>
      </c>
      <c r="B51" s="1" t="s">
        <v>417</v>
      </c>
      <c r="C51" s="2" t="s">
        <v>437</v>
      </c>
      <c r="D51" s="35" t="s">
        <v>425</v>
      </c>
      <c r="E51" s="35" t="s">
        <v>119</v>
      </c>
      <c r="F51" s="35" t="s">
        <v>119</v>
      </c>
      <c r="G51" s="35" t="s">
        <v>425</v>
      </c>
      <c r="H51" s="36" t="s">
        <v>425</v>
      </c>
      <c r="I51" s="164"/>
      <c r="J51" s="164"/>
      <c r="K51" s="35" t="s">
        <v>556</v>
      </c>
      <c r="L51" s="35" t="s">
        <v>546</v>
      </c>
      <c r="M51" s="35" t="s">
        <v>544</v>
      </c>
      <c r="N51" s="35" t="s">
        <v>260</v>
      </c>
      <c r="O51" s="35" t="s">
        <v>260</v>
      </c>
      <c r="P51" s="35" t="s">
        <v>541</v>
      </c>
      <c r="Q51" s="35" t="s">
        <v>405</v>
      </c>
      <c r="R51" s="35" t="s">
        <v>550</v>
      </c>
      <c r="S51" s="35" t="s">
        <v>558</v>
      </c>
      <c r="T51" s="35" t="s">
        <v>260</v>
      </c>
      <c r="U51" s="35" t="s">
        <v>260</v>
      </c>
      <c r="V51" s="152" t="s">
        <v>306</v>
      </c>
      <c r="W51" s="152" t="s">
        <v>307</v>
      </c>
      <c r="X51" s="152" t="s">
        <v>308</v>
      </c>
      <c r="Y51" s="152" t="s">
        <v>308</v>
      </c>
      <c r="Z51" s="152" t="s">
        <v>307</v>
      </c>
      <c r="AA51" s="35" t="s">
        <v>284</v>
      </c>
      <c r="AB51" s="35" t="s">
        <v>284</v>
      </c>
      <c r="AC51" s="35" t="s">
        <v>324</v>
      </c>
      <c r="AD51" s="35" t="s">
        <v>324</v>
      </c>
      <c r="AE51" s="35" t="s">
        <v>284</v>
      </c>
      <c r="AF51" s="35" t="s">
        <v>325</v>
      </c>
      <c r="AG51" s="35" t="s">
        <v>328</v>
      </c>
      <c r="AH51" s="35" t="s">
        <v>329</v>
      </c>
      <c r="AI51" s="35" t="s">
        <v>284</v>
      </c>
      <c r="AJ51" s="35" t="s">
        <v>284</v>
      </c>
      <c r="AK51" s="35" t="s">
        <v>329</v>
      </c>
      <c r="AL51" s="35" t="s">
        <v>329</v>
      </c>
      <c r="AM51" s="35" t="s">
        <v>328</v>
      </c>
      <c r="AN51" s="35" t="s">
        <v>325</v>
      </c>
      <c r="AO51" s="35" t="s">
        <v>284</v>
      </c>
      <c r="AP51" s="222">
        <f t="shared" si="32"/>
        <v>10</v>
      </c>
      <c r="AQ51" s="122">
        <f t="shared" si="33"/>
        <v>0</v>
      </c>
      <c r="AR51" s="221">
        <f t="shared" si="34"/>
        <v>0</v>
      </c>
      <c r="AS51" s="8">
        <f t="shared" si="35"/>
        <v>5</v>
      </c>
      <c r="AT51" s="8">
        <f t="shared" si="24"/>
        <v>5</v>
      </c>
      <c r="AU51" s="8">
        <f t="shared" si="25"/>
        <v>16</v>
      </c>
      <c r="AX51" s="8">
        <f t="shared" si="16"/>
        <v>0</v>
      </c>
      <c r="AY51" s="8">
        <f t="shared" si="17"/>
        <v>0</v>
      </c>
      <c r="AZ51" s="8">
        <f t="shared" si="18"/>
        <v>0</v>
      </c>
      <c r="BA51" s="8">
        <f t="shared" si="30"/>
        <v>1</v>
      </c>
      <c r="BB51" s="8">
        <f t="shared" si="30"/>
        <v>0</v>
      </c>
      <c r="BC51" s="8">
        <f t="shared" si="30"/>
        <v>0</v>
      </c>
      <c r="BD51" s="8">
        <f t="shared" si="30"/>
        <v>1</v>
      </c>
      <c r="BE51" s="8">
        <f t="shared" si="30"/>
        <v>1</v>
      </c>
      <c r="BF51" s="8">
        <f t="shared" si="31"/>
        <v>1</v>
      </c>
      <c r="BG51" s="8">
        <f t="shared" si="31"/>
        <v>1</v>
      </c>
      <c r="BH51" s="8">
        <f t="shared" si="31"/>
        <v>1</v>
      </c>
      <c r="BI51" s="8">
        <f t="shared" si="31"/>
        <v>0</v>
      </c>
      <c r="BJ51" s="8">
        <f t="shared" si="31"/>
        <v>0</v>
      </c>
      <c r="BK51" s="8">
        <f t="shared" si="31"/>
        <v>1</v>
      </c>
      <c r="BL51" s="8">
        <f t="shared" si="31"/>
        <v>1</v>
      </c>
      <c r="BM51" s="8">
        <f t="shared" si="31"/>
        <v>1</v>
      </c>
      <c r="BN51" s="8">
        <f t="shared" si="31"/>
        <v>1</v>
      </c>
      <c r="BO51" s="8">
        <f t="shared" si="31"/>
        <v>0</v>
      </c>
      <c r="BP51" s="8">
        <f t="shared" si="31"/>
        <v>0</v>
      </c>
      <c r="BQ51" s="8">
        <f t="shared" si="31"/>
        <v>1</v>
      </c>
      <c r="BR51" s="8">
        <f t="shared" si="31"/>
        <v>1</v>
      </c>
      <c r="BS51" s="8">
        <f t="shared" si="31"/>
        <v>1</v>
      </c>
      <c r="BT51" s="8">
        <f t="shared" si="31"/>
        <v>1</v>
      </c>
      <c r="BU51" s="8">
        <f t="shared" si="29"/>
        <v>1</v>
      </c>
      <c r="BV51" s="8">
        <f t="shared" si="29"/>
        <v>0</v>
      </c>
      <c r="BW51" s="8">
        <f t="shared" si="29"/>
        <v>0</v>
      </c>
      <c r="BX51" s="8">
        <f t="shared" si="29"/>
        <v>1</v>
      </c>
      <c r="BY51" s="8">
        <f t="shared" si="29"/>
        <v>1</v>
      </c>
      <c r="BZ51" s="8">
        <f t="shared" si="29"/>
        <v>0</v>
      </c>
      <c r="CA51" s="8">
        <f t="shared" si="29"/>
        <v>1</v>
      </c>
      <c r="CB51" s="8">
        <f t="shared" si="29"/>
        <v>1</v>
      </c>
      <c r="CC51" s="8">
        <f t="shared" si="29"/>
        <v>1</v>
      </c>
      <c r="CD51" s="8">
        <f t="shared" si="29"/>
        <v>0</v>
      </c>
      <c r="CE51" s="8">
        <f t="shared" si="29"/>
        <v>0</v>
      </c>
      <c r="CF51" s="8">
        <f t="shared" si="29"/>
        <v>1</v>
      </c>
      <c r="CG51" s="8">
        <f t="shared" si="29"/>
        <v>1</v>
      </c>
      <c r="CH51" s="8">
        <f t="shared" si="29"/>
        <v>1</v>
      </c>
      <c r="CI51" s="8">
        <f t="shared" si="29"/>
        <v>1</v>
      </c>
      <c r="CJ51" s="8">
        <f t="shared" si="29"/>
        <v>0</v>
      </c>
    </row>
    <row r="52" spans="1:88" ht="19.350000000000001" customHeight="1" x14ac:dyDescent="0.25">
      <c r="A52" s="11" t="s">
        <v>188</v>
      </c>
      <c r="B52" s="1" t="s">
        <v>462</v>
      </c>
      <c r="C52" s="2" t="s">
        <v>440</v>
      </c>
      <c r="D52" s="35" t="s">
        <v>425</v>
      </c>
      <c r="E52" s="35" t="s">
        <v>119</v>
      </c>
      <c r="F52" s="35" t="s">
        <v>119</v>
      </c>
      <c r="G52" s="35" t="s">
        <v>425</v>
      </c>
      <c r="H52" s="36" t="s">
        <v>425</v>
      </c>
      <c r="I52" s="164"/>
      <c r="J52" s="164"/>
      <c r="K52" s="35" t="s">
        <v>261</v>
      </c>
      <c r="L52" s="35" t="s">
        <v>261</v>
      </c>
      <c r="M52" s="152" t="s">
        <v>559</v>
      </c>
      <c r="N52" s="152" t="s">
        <v>559</v>
      </c>
      <c r="O52" s="152" t="s">
        <v>559</v>
      </c>
      <c r="P52" s="152" t="s">
        <v>559</v>
      </c>
      <c r="Q52" s="152" t="s">
        <v>537</v>
      </c>
      <c r="R52" s="35" t="s">
        <v>261</v>
      </c>
      <c r="S52" s="192" t="s">
        <v>261</v>
      </c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222">
        <f t="shared" si="32"/>
        <v>4</v>
      </c>
      <c r="AQ52" s="122">
        <f t="shared" si="33"/>
        <v>0</v>
      </c>
      <c r="AR52" s="221">
        <f t="shared" si="34"/>
        <v>0</v>
      </c>
      <c r="AS52" s="8">
        <f t="shared" si="35"/>
        <v>5</v>
      </c>
      <c r="AT52" s="8">
        <f t="shared" si="24"/>
        <v>0</v>
      </c>
      <c r="AU52" s="8">
        <f t="shared" si="25"/>
        <v>0</v>
      </c>
      <c r="AX52" s="8">
        <f t="shared" si="16"/>
        <v>0</v>
      </c>
      <c r="AY52" s="8">
        <f t="shared" si="17"/>
        <v>0</v>
      </c>
      <c r="AZ52" s="8">
        <f t="shared" si="18"/>
        <v>0</v>
      </c>
      <c r="BA52" s="8">
        <f t="shared" si="30"/>
        <v>1</v>
      </c>
      <c r="BB52" s="8">
        <f t="shared" si="30"/>
        <v>0</v>
      </c>
      <c r="BC52" s="8">
        <f t="shared" si="30"/>
        <v>0</v>
      </c>
      <c r="BD52" s="8">
        <f t="shared" si="30"/>
        <v>1</v>
      </c>
      <c r="BE52" s="8">
        <f t="shared" si="30"/>
        <v>1</v>
      </c>
      <c r="BF52" s="8">
        <f t="shared" si="31"/>
        <v>0</v>
      </c>
      <c r="BG52" s="8">
        <f t="shared" si="31"/>
        <v>0</v>
      </c>
      <c r="BH52" s="8">
        <f t="shared" si="31"/>
        <v>1</v>
      </c>
      <c r="BI52" s="8">
        <f t="shared" si="31"/>
        <v>1</v>
      </c>
      <c r="BJ52" s="8">
        <f t="shared" si="31"/>
        <v>1</v>
      </c>
      <c r="BK52" s="8">
        <f t="shared" si="31"/>
        <v>1</v>
      </c>
      <c r="BL52" s="8">
        <f t="shared" si="31"/>
        <v>1</v>
      </c>
      <c r="BM52" s="8">
        <f t="shared" si="31"/>
        <v>0</v>
      </c>
      <c r="BN52" s="8">
        <f t="shared" si="31"/>
        <v>0</v>
      </c>
      <c r="BO52" s="8">
        <f t="shared" si="31"/>
        <v>0</v>
      </c>
      <c r="BP52" s="8">
        <f t="shared" si="31"/>
        <v>0</v>
      </c>
      <c r="BQ52" s="8">
        <f t="shared" si="31"/>
        <v>0</v>
      </c>
      <c r="BR52" s="8">
        <f t="shared" si="31"/>
        <v>0</v>
      </c>
      <c r="BS52" s="8">
        <f t="shared" si="31"/>
        <v>0</v>
      </c>
      <c r="BT52" s="8">
        <f t="shared" si="31"/>
        <v>0</v>
      </c>
      <c r="BU52" s="8">
        <f t="shared" si="29"/>
        <v>0</v>
      </c>
      <c r="BV52" s="8">
        <f t="shared" si="29"/>
        <v>0</v>
      </c>
      <c r="BW52" s="8">
        <f t="shared" si="29"/>
        <v>0</v>
      </c>
      <c r="BX52" s="8">
        <f t="shared" si="29"/>
        <v>0</v>
      </c>
      <c r="BY52" s="8">
        <f t="shared" si="29"/>
        <v>0</v>
      </c>
      <c r="BZ52" s="8">
        <f t="shared" si="29"/>
        <v>0</v>
      </c>
      <c r="CA52" s="8">
        <f t="shared" si="29"/>
        <v>0</v>
      </c>
      <c r="CB52" s="8">
        <f t="shared" si="29"/>
        <v>0</v>
      </c>
      <c r="CC52" s="8">
        <f t="shared" si="29"/>
        <v>0</v>
      </c>
      <c r="CD52" s="8">
        <f t="shared" si="29"/>
        <v>0</v>
      </c>
      <c r="CE52" s="8">
        <f t="shared" si="29"/>
        <v>0</v>
      </c>
      <c r="CF52" s="8">
        <f t="shared" si="29"/>
        <v>0</v>
      </c>
      <c r="CG52" s="8">
        <f t="shared" si="29"/>
        <v>0</v>
      </c>
      <c r="CH52" s="8">
        <f t="shared" si="29"/>
        <v>0</v>
      </c>
      <c r="CI52" s="8">
        <f t="shared" si="29"/>
        <v>0</v>
      </c>
      <c r="CJ52" s="8">
        <f t="shared" si="29"/>
        <v>0</v>
      </c>
    </row>
    <row r="53" spans="1:88" ht="19.350000000000001" customHeight="1" x14ac:dyDescent="0.25">
      <c r="A53" s="11" t="s">
        <v>188</v>
      </c>
      <c r="B53" s="1" t="s">
        <v>418</v>
      </c>
      <c r="C53" s="2" t="s">
        <v>442</v>
      </c>
      <c r="D53" s="35" t="s">
        <v>425</v>
      </c>
      <c r="E53" s="35" t="s">
        <v>119</v>
      </c>
      <c r="F53" s="35" t="s">
        <v>119</v>
      </c>
      <c r="G53" s="35" t="s">
        <v>425</v>
      </c>
      <c r="H53" s="36" t="s">
        <v>425</v>
      </c>
      <c r="I53" s="164"/>
      <c r="J53" s="164"/>
      <c r="K53" s="35" t="s">
        <v>556</v>
      </c>
      <c r="L53" s="35" t="s">
        <v>541</v>
      </c>
      <c r="M53" s="35" t="s">
        <v>546</v>
      </c>
      <c r="N53" s="192" t="s">
        <v>261</v>
      </c>
      <c r="O53" s="192" t="s">
        <v>261</v>
      </c>
      <c r="P53" s="35" t="s">
        <v>260</v>
      </c>
      <c r="Q53" s="35" t="s">
        <v>405</v>
      </c>
      <c r="R53" s="35" t="s">
        <v>404</v>
      </c>
      <c r="S53" s="35" t="s">
        <v>550</v>
      </c>
      <c r="T53" s="35" t="s">
        <v>260</v>
      </c>
      <c r="U53" s="35" t="s">
        <v>407</v>
      </c>
      <c r="V53" s="35" t="s">
        <v>325</v>
      </c>
      <c r="W53" s="35" t="s">
        <v>284</v>
      </c>
      <c r="X53" s="35" t="s">
        <v>327</v>
      </c>
      <c r="Y53" s="35" t="s">
        <v>325</v>
      </c>
      <c r="Z53" s="35" t="s">
        <v>302</v>
      </c>
      <c r="AA53" s="35" t="s">
        <v>328</v>
      </c>
      <c r="AB53" s="35" t="s">
        <v>284</v>
      </c>
      <c r="AC53" s="35" t="s">
        <v>284</v>
      </c>
      <c r="AD53" s="35" t="s">
        <v>325</v>
      </c>
      <c r="AE53" s="35" t="s">
        <v>300</v>
      </c>
      <c r="AF53" s="35" t="s">
        <v>302</v>
      </c>
      <c r="AG53" s="35" t="s">
        <v>302</v>
      </c>
      <c r="AH53" s="35" t="s">
        <v>284</v>
      </c>
      <c r="AI53" s="35" t="s">
        <v>284</v>
      </c>
      <c r="AJ53" s="35" t="s">
        <v>302</v>
      </c>
      <c r="AK53" s="35" t="s">
        <v>302</v>
      </c>
      <c r="AL53" s="35" t="s">
        <v>284</v>
      </c>
      <c r="AM53" s="35" t="s">
        <v>321</v>
      </c>
      <c r="AN53" s="35" t="s">
        <v>328</v>
      </c>
      <c r="AO53" s="35" t="s">
        <v>302</v>
      </c>
      <c r="AP53" s="222">
        <f t="shared" si="32"/>
        <v>10</v>
      </c>
      <c r="AQ53" s="122">
        <f t="shared" si="33"/>
        <v>0</v>
      </c>
      <c r="AR53" s="221">
        <f t="shared" si="34"/>
        <v>0</v>
      </c>
      <c r="AS53" s="8">
        <f t="shared" si="35"/>
        <v>5</v>
      </c>
      <c r="AT53" s="8">
        <f t="shared" si="24"/>
        <v>0</v>
      </c>
      <c r="AU53" s="8">
        <f t="shared" si="25"/>
        <v>21</v>
      </c>
      <c r="AX53" s="8">
        <f t="shared" si="16"/>
        <v>0</v>
      </c>
      <c r="AY53" s="8">
        <f t="shared" si="17"/>
        <v>0</v>
      </c>
      <c r="AZ53" s="8">
        <f t="shared" si="18"/>
        <v>0</v>
      </c>
      <c r="BA53" s="8">
        <f t="shared" si="30"/>
        <v>1</v>
      </c>
      <c r="BB53" s="8">
        <f t="shared" si="30"/>
        <v>0</v>
      </c>
      <c r="BC53" s="8">
        <f t="shared" si="30"/>
        <v>0</v>
      </c>
      <c r="BD53" s="8">
        <f t="shared" si="30"/>
        <v>1</v>
      </c>
      <c r="BE53" s="8">
        <f t="shared" si="30"/>
        <v>1</v>
      </c>
      <c r="BF53" s="8">
        <f t="shared" si="31"/>
        <v>1</v>
      </c>
      <c r="BG53" s="8">
        <f t="shared" si="31"/>
        <v>1</v>
      </c>
      <c r="BH53" s="8">
        <f t="shared" si="31"/>
        <v>1</v>
      </c>
      <c r="BI53" s="8">
        <f t="shared" si="31"/>
        <v>0</v>
      </c>
      <c r="BJ53" s="8">
        <f t="shared" si="31"/>
        <v>0</v>
      </c>
      <c r="BK53" s="8">
        <f t="shared" si="31"/>
        <v>0</v>
      </c>
      <c r="BL53" s="8">
        <f t="shared" si="31"/>
        <v>1</v>
      </c>
      <c r="BM53" s="8">
        <f t="shared" si="31"/>
        <v>1</v>
      </c>
      <c r="BN53" s="8">
        <f t="shared" si="31"/>
        <v>1</v>
      </c>
      <c r="BO53" s="8">
        <f t="shared" si="31"/>
        <v>0</v>
      </c>
      <c r="BP53" s="8">
        <f t="shared" si="31"/>
        <v>1</v>
      </c>
      <c r="BQ53" s="8">
        <f t="shared" si="31"/>
        <v>1</v>
      </c>
      <c r="BR53" s="8">
        <f t="shared" si="31"/>
        <v>0</v>
      </c>
      <c r="BS53" s="8">
        <f t="shared" si="31"/>
        <v>1</v>
      </c>
      <c r="BT53" s="8">
        <f t="shared" si="31"/>
        <v>1</v>
      </c>
      <c r="BU53" s="8">
        <f t="shared" si="29"/>
        <v>1</v>
      </c>
      <c r="BV53" s="8">
        <f t="shared" si="29"/>
        <v>1</v>
      </c>
      <c r="BW53" s="8">
        <f t="shared" si="29"/>
        <v>0</v>
      </c>
      <c r="BX53" s="8">
        <f t="shared" si="29"/>
        <v>0</v>
      </c>
      <c r="BY53" s="8">
        <f t="shared" si="29"/>
        <v>1</v>
      </c>
      <c r="BZ53" s="8">
        <f t="shared" si="29"/>
        <v>1</v>
      </c>
      <c r="CA53" s="8">
        <f t="shared" si="29"/>
        <v>1</v>
      </c>
      <c r="CB53" s="8">
        <f t="shared" si="29"/>
        <v>1</v>
      </c>
      <c r="CC53" s="8">
        <f t="shared" si="29"/>
        <v>0</v>
      </c>
      <c r="CD53" s="8">
        <f t="shared" si="29"/>
        <v>0</v>
      </c>
      <c r="CE53" s="8">
        <f t="shared" si="29"/>
        <v>1</v>
      </c>
      <c r="CF53" s="8">
        <f t="shared" si="29"/>
        <v>1</v>
      </c>
      <c r="CG53" s="8">
        <f t="shared" si="29"/>
        <v>0</v>
      </c>
      <c r="CH53" s="8">
        <f t="shared" si="29"/>
        <v>1</v>
      </c>
      <c r="CI53" s="8">
        <f t="shared" si="29"/>
        <v>1</v>
      </c>
      <c r="CJ53" s="8">
        <f t="shared" si="29"/>
        <v>1</v>
      </c>
    </row>
    <row r="54" spans="1:88" ht="19.350000000000001" customHeight="1" x14ac:dyDescent="0.25">
      <c r="A54" s="11" t="s">
        <v>188</v>
      </c>
      <c r="B54" s="1" t="s">
        <v>419</v>
      </c>
      <c r="C54" s="2" t="s">
        <v>436</v>
      </c>
      <c r="D54" s="35" t="s">
        <v>425</v>
      </c>
      <c r="E54" s="35" t="s">
        <v>119</v>
      </c>
      <c r="F54" s="35" t="s">
        <v>119</v>
      </c>
      <c r="G54" s="35" t="s">
        <v>425</v>
      </c>
      <c r="H54" s="36" t="s">
        <v>425</v>
      </c>
      <c r="I54" s="164"/>
      <c r="J54" s="164"/>
      <c r="K54" s="35" t="s">
        <v>545</v>
      </c>
      <c r="L54" s="35" t="s">
        <v>542</v>
      </c>
      <c r="M54" s="35" t="s">
        <v>469</v>
      </c>
      <c r="N54" s="35" t="s">
        <v>469</v>
      </c>
      <c r="O54" s="35" t="s">
        <v>543</v>
      </c>
      <c r="P54" s="35" t="s">
        <v>546</v>
      </c>
      <c r="Q54" s="35" t="s">
        <v>469</v>
      </c>
      <c r="R54" s="35" t="s">
        <v>405</v>
      </c>
      <c r="S54" s="35" t="s">
        <v>548</v>
      </c>
      <c r="T54" s="35" t="s">
        <v>558</v>
      </c>
      <c r="U54" s="35" t="s">
        <v>563</v>
      </c>
      <c r="V54" s="35" t="s">
        <v>261</v>
      </c>
      <c r="W54" s="35" t="s">
        <v>35</v>
      </c>
      <c r="X54" s="35" t="s">
        <v>302</v>
      </c>
      <c r="Y54" s="35" t="s">
        <v>328</v>
      </c>
      <c r="Z54" s="35" t="s">
        <v>328</v>
      </c>
      <c r="AA54" s="35" t="s">
        <v>325</v>
      </c>
      <c r="AB54" s="35" t="s">
        <v>328</v>
      </c>
      <c r="AC54" s="35" t="s">
        <v>35</v>
      </c>
      <c r="AD54" s="35" t="s">
        <v>35</v>
      </c>
      <c r="AE54" s="35" t="s">
        <v>320</v>
      </c>
      <c r="AF54" s="35" t="s">
        <v>322</v>
      </c>
      <c r="AG54" s="35" t="s">
        <v>321</v>
      </c>
      <c r="AH54" s="35" t="s">
        <v>323</v>
      </c>
      <c r="AI54" s="35" t="s">
        <v>324</v>
      </c>
      <c r="AJ54" s="35" t="s">
        <v>35</v>
      </c>
      <c r="AK54" s="35" t="s">
        <v>35</v>
      </c>
      <c r="AL54" s="35" t="s">
        <v>324</v>
      </c>
      <c r="AM54" s="35" t="s">
        <v>322</v>
      </c>
      <c r="AN54" s="35" t="s">
        <v>327</v>
      </c>
      <c r="AO54" s="35" t="s">
        <v>261</v>
      </c>
      <c r="AP54" s="222">
        <f t="shared" si="32"/>
        <v>10</v>
      </c>
      <c r="AQ54" s="122">
        <f t="shared" si="33"/>
        <v>0</v>
      </c>
      <c r="AR54" s="221">
        <f t="shared" si="34"/>
        <v>0</v>
      </c>
      <c r="AS54" s="8">
        <f t="shared" si="35"/>
        <v>5</v>
      </c>
      <c r="AT54" s="8">
        <f t="shared" si="24"/>
        <v>0</v>
      </c>
      <c r="AU54" s="8">
        <f t="shared" si="25"/>
        <v>21</v>
      </c>
      <c r="AX54" s="8">
        <f t="shared" si="16"/>
        <v>0</v>
      </c>
      <c r="AY54" s="8">
        <f t="shared" si="17"/>
        <v>0</v>
      </c>
      <c r="AZ54" s="8">
        <f t="shared" si="18"/>
        <v>0</v>
      </c>
      <c r="BA54" s="8">
        <f t="shared" si="30"/>
        <v>1</v>
      </c>
      <c r="BB54" s="8">
        <f t="shared" si="30"/>
        <v>0</v>
      </c>
      <c r="BC54" s="8">
        <f t="shared" si="30"/>
        <v>0</v>
      </c>
      <c r="BD54" s="8">
        <f t="shared" si="30"/>
        <v>1</v>
      </c>
      <c r="BE54" s="8">
        <f t="shared" si="30"/>
        <v>1</v>
      </c>
      <c r="BF54" s="8">
        <f t="shared" si="31"/>
        <v>1</v>
      </c>
      <c r="BG54" s="8">
        <f t="shared" si="31"/>
        <v>1</v>
      </c>
      <c r="BH54" s="8">
        <f t="shared" si="31"/>
        <v>0</v>
      </c>
      <c r="BI54" s="8">
        <f t="shared" si="31"/>
        <v>0</v>
      </c>
      <c r="BJ54" s="8">
        <f t="shared" si="31"/>
        <v>1</v>
      </c>
      <c r="BK54" s="8">
        <f t="shared" si="31"/>
        <v>1</v>
      </c>
      <c r="BL54" s="8">
        <f t="shared" si="31"/>
        <v>0</v>
      </c>
      <c r="BM54" s="8">
        <f t="shared" si="31"/>
        <v>1</v>
      </c>
      <c r="BN54" s="8">
        <f t="shared" si="31"/>
        <v>1</v>
      </c>
      <c r="BO54" s="8">
        <f t="shared" si="31"/>
        <v>1</v>
      </c>
      <c r="BP54" s="8">
        <f t="shared" si="31"/>
        <v>1</v>
      </c>
      <c r="BQ54" s="8">
        <f t="shared" si="31"/>
        <v>0</v>
      </c>
      <c r="BR54" s="8">
        <f t="shared" si="31"/>
        <v>0</v>
      </c>
      <c r="BS54" s="8">
        <f t="shared" si="31"/>
        <v>1</v>
      </c>
      <c r="BT54" s="8">
        <f t="shared" si="31"/>
        <v>1</v>
      </c>
      <c r="BU54" s="8">
        <f t="shared" si="29"/>
        <v>1</v>
      </c>
      <c r="BV54" s="8">
        <f t="shared" si="29"/>
        <v>1</v>
      </c>
      <c r="BW54" s="8">
        <f t="shared" si="29"/>
        <v>1</v>
      </c>
      <c r="BX54" s="8">
        <f t="shared" si="29"/>
        <v>0</v>
      </c>
      <c r="BY54" s="8">
        <f t="shared" si="29"/>
        <v>0</v>
      </c>
      <c r="BZ54" s="8">
        <f t="shared" si="29"/>
        <v>1</v>
      </c>
      <c r="CA54" s="8">
        <f t="shared" si="29"/>
        <v>1</v>
      </c>
      <c r="CB54" s="8">
        <f t="shared" si="29"/>
        <v>1</v>
      </c>
      <c r="CC54" s="8">
        <f t="shared" si="29"/>
        <v>1</v>
      </c>
      <c r="CD54" s="8">
        <f t="shared" si="29"/>
        <v>1</v>
      </c>
      <c r="CE54" s="8">
        <f t="shared" si="29"/>
        <v>0</v>
      </c>
      <c r="CF54" s="8">
        <f t="shared" si="29"/>
        <v>0</v>
      </c>
      <c r="CG54" s="8">
        <f t="shared" si="29"/>
        <v>1</v>
      </c>
      <c r="CH54" s="8">
        <f t="shared" si="29"/>
        <v>1</v>
      </c>
      <c r="CI54" s="8">
        <f t="shared" si="29"/>
        <v>1</v>
      </c>
      <c r="CJ54" s="8">
        <f t="shared" si="29"/>
        <v>0</v>
      </c>
    </row>
    <row r="55" spans="1:88" ht="19.350000000000001" customHeight="1" x14ac:dyDescent="0.25">
      <c r="A55" s="11" t="s">
        <v>188</v>
      </c>
      <c r="B55" s="166" t="s">
        <v>420</v>
      </c>
      <c r="C55" s="5" t="s">
        <v>438</v>
      </c>
      <c r="D55" s="35" t="s">
        <v>425</v>
      </c>
      <c r="E55" s="35" t="s">
        <v>119</v>
      </c>
      <c r="F55" s="35" t="s">
        <v>119</v>
      </c>
      <c r="G55" s="35" t="s">
        <v>425</v>
      </c>
      <c r="H55" s="36" t="s">
        <v>425</v>
      </c>
      <c r="I55" s="164"/>
      <c r="J55" s="164"/>
      <c r="K55" s="35" t="s">
        <v>541</v>
      </c>
      <c r="L55" s="35" t="s">
        <v>548</v>
      </c>
      <c r="M55" s="35" t="s">
        <v>549</v>
      </c>
      <c r="N55" s="35" t="s">
        <v>469</v>
      </c>
      <c r="O55" s="35" t="s">
        <v>469</v>
      </c>
      <c r="P55" s="35" t="s">
        <v>546</v>
      </c>
      <c r="Q55" s="35" t="s">
        <v>489</v>
      </c>
      <c r="R55" s="35" t="s">
        <v>492</v>
      </c>
      <c r="S55" s="192" t="s">
        <v>261</v>
      </c>
      <c r="T55" s="35" t="s">
        <v>260</v>
      </c>
      <c r="U55" s="35" t="s">
        <v>407</v>
      </c>
      <c r="V55" s="35" t="s">
        <v>328</v>
      </c>
      <c r="W55" s="35" t="s">
        <v>324</v>
      </c>
      <c r="X55" s="35" t="s">
        <v>329</v>
      </c>
      <c r="Y55" s="35" t="s">
        <v>302</v>
      </c>
      <c r="Z55" s="35" t="s">
        <v>35</v>
      </c>
      <c r="AA55" s="35" t="s">
        <v>35</v>
      </c>
      <c r="AB55" s="35" t="s">
        <v>302</v>
      </c>
      <c r="AC55" s="35" t="s">
        <v>302</v>
      </c>
      <c r="AD55" s="35" t="s">
        <v>328</v>
      </c>
      <c r="AE55" s="35" t="s">
        <v>328</v>
      </c>
      <c r="AF55" s="35" t="s">
        <v>329</v>
      </c>
      <c r="AG55" s="35" t="s">
        <v>284</v>
      </c>
      <c r="AH55" s="35" t="s">
        <v>35</v>
      </c>
      <c r="AI55" s="35" t="s">
        <v>320</v>
      </c>
      <c r="AJ55" s="35" t="s">
        <v>325</v>
      </c>
      <c r="AK55" s="35" t="s">
        <v>323</v>
      </c>
      <c r="AL55" s="35" t="s">
        <v>325</v>
      </c>
      <c r="AM55" s="35" t="s">
        <v>35</v>
      </c>
      <c r="AN55" s="35" t="s">
        <v>284</v>
      </c>
      <c r="AO55" s="39" t="s">
        <v>24</v>
      </c>
      <c r="AP55" s="222">
        <f t="shared" si="32"/>
        <v>10</v>
      </c>
      <c r="AQ55" s="122">
        <f t="shared" si="33"/>
        <v>0</v>
      </c>
      <c r="AR55" s="221">
        <f t="shared" si="34"/>
        <v>0</v>
      </c>
      <c r="AS55" s="8">
        <f t="shared" si="35"/>
        <v>5</v>
      </c>
      <c r="AT55" s="8">
        <f t="shared" si="24"/>
        <v>0</v>
      </c>
      <c r="AU55" s="8">
        <f t="shared" si="25"/>
        <v>21</v>
      </c>
      <c r="AX55" s="8">
        <f t="shared" si="16"/>
        <v>0</v>
      </c>
      <c r="AY55" s="8">
        <f t="shared" si="17"/>
        <v>0</v>
      </c>
      <c r="AZ55" s="8">
        <f t="shared" si="18"/>
        <v>0</v>
      </c>
      <c r="BA55" s="8">
        <f t="shared" si="30"/>
        <v>1</v>
      </c>
      <c r="BB55" s="8">
        <f t="shared" si="30"/>
        <v>0</v>
      </c>
      <c r="BC55" s="8">
        <f t="shared" si="30"/>
        <v>0</v>
      </c>
      <c r="BD55" s="8">
        <f t="shared" si="30"/>
        <v>1</v>
      </c>
      <c r="BE55" s="8">
        <f t="shared" si="30"/>
        <v>1</v>
      </c>
      <c r="BF55" s="8">
        <f t="shared" si="31"/>
        <v>1</v>
      </c>
      <c r="BG55" s="8">
        <f t="shared" si="31"/>
        <v>1</v>
      </c>
      <c r="BH55" s="8">
        <f t="shared" si="31"/>
        <v>1</v>
      </c>
      <c r="BI55" s="8">
        <f t="shared" si="31"/>
        <v>0</v>
      </c>
      <c r="BJ55" s="8">
        <f t="shared" si="31"/>
        <v>0</v>
      </c>
      <c r="BK55" s="8">
        <f t="shared" si="31"/>
        <v>1</v>
      </c>
      <c r="BL55" s="8">
        <f t="shared" si="31"/>
        <v>1</v>
      </c>
      <c r="BM55" s="8">
        <f t="shared" si="31"/>
        <v>1</v>
      </c>
      <c r="BN55" s="8">
        <f t="shared" si="31"/>
        <v>0</v>
      </c>
      <c r="BO55" s="8">
        <f t="shared" si="31"/>
        <v>0</v>
      </c>
      <c r="BP55" s="8">
        <f t="shared" si="31"/>
        <v>1</v>
      </c>
      <c r="BQ55" s="8">
        <f t="shared" si="31"/>
        <v>1</v>
      </c>
      <c r="BR55" s="8">
        <f t="shared" si="31"/>
        <v>1</v>
      </c>
      <c r="BS55" s="8">
        <f t="shared" si="31"/>
        <v>1</v>
      </c>
      <c r="BT55" s="8">
        <f t="shared" si="31"/>
        <v>1</v>
      </c>
      <c r="BU55" s="8">
        <f t="shared" si="29"/>
        <v>0</v>
      </c>
      <c r="BV55" s="8">
        <f t="shared" si="29"/>
        <v>0</v>
      </c>
      <c r="BW55" s="8">
        <f t="shared" si="29"/>
        <v>1</v>
      </c>
      <c r="BX55" s="8">
        <f t="shared" si="29"/>
        <v>1</v>
      </c>
      <c r="BY55" s="8">
        <f t="shared" si="29"/>
        <v>1</v>
      </c>
      <c r="BZ55" s="8">
        <f t="shared" si="29"/>
        <v>1</v>
      </c>
      <c r="CA55" s="8">
        <f t="shared" si="29"/>
        <v>1</v>
      </c>
      <c r="CB55" s="8">
        <f t="shared" si="29"/>
        <v>0</v>
      </c>
      <c r="CC55" s="8">
        <f t="shared" si="29"/>
        <v>0</v>
      </c>
      <c r="CD55" s="8">
        <f t="shared" si="29"/>
        <v>1</v>
      </c>
      <c r="CE55" s="8">
        <f t="shared" si="29"/>
        <v>1</v>
      </c>
      <c r="CF55" s="8">
        <f t="shared" si="29"/>
        <v>1</v>
      </c>
      <c r="CG55" s="8">
        <f t="shared" si="29"/>
        <v>1</v>
      </c>
      <c r="CH55" s="8">
        <f t="shared" si="29"/>
        <v>0</v>
      </c>
      <c r="CI55" s="8">
        <f t="shared" si="29"/>
        <v>0</v>
      </c>
      <c r="CJ55" s="8">
        <f t="shared" si="29"/>
        <v>1</v>
      </c>
    </row>
    <row r="56" spans="1:88" ht="19.350000000000001" customHeight="1" x14ac:dyDescent="0.25">
      <c r="A56" s="11" t="s">
        <v>188</v>
      </c>
      <c r="B56" s="1" t="s">
        <v>554</v>
      </c>
      <c r="C56" s="2" t="s">
        <v>499</v>
      </c>
      <c r="D56" s="68" t="s">
        <v>119</v>
      </c>
      <c r="E56" s="68" t="s">
        <v>119</v>
      </c>
      <c r="F56" s="68" t="s">
        <v>425</v>
      </c>
      <c r="G56" s="68" t="s">
        <v>434</v>
      </c>
      <c r="H56" s="69" t="s">
        <v>434</v>
      </c>
      <c r="I56" s="241"/>
      <c r="J56" s="241"/>
      <c r="K56" s="68" t="s">
        <v>541</v>
      </c>
      <c r="L56" s="68" t="s">
        <v>260</v>
      </c>
      <c r="M56" s="68" t="s">
        <v>260</v>
      </c>
      <c r="N56" s="68" t="s">
        <v>541</v>
      </c>
      <c r="O56" s="68" t="s">
        <v>544</v>
      </c>
      <c r="P56" s="68" t="s">
        <v>542</v>
      </c>
      <c r="Q56" s="68" t="s">
        <v>491</v>
      </c>
      <c r="R56" s="68" t="s">
        <v>489</v>
      </c>
      <c r="S56" s="68" t="s">
        <v>260</v>
      </c>
      <c r="T56" s="68" t="s">
        <v>260</v>
      </c>
      <c r="U56" s="68" t="s">
        <v>404</v>
      </c>
      <c r="V56" s="68" t="s">
        <v>447</v>
      </c>
      <c r="W56" s="68" t="s">
        <v>421</v>
      </c>
      <c r="X56" s="68" t="s">
        <v>592</v>
      </c>
      <c r="Y56" s="68" t="s">
        <v>284</v>
      </c>
      <c r="Z56" s="68" t="s">
        <v>422</v>
      </c>
      <c r="AA56" s="68" t="s">
        <v>447</v>
      </c>
      <c r="AB56" s="68" t="s">
        <v>593</v>
      </c>
      <c r="AC56" s="68" t="s">
        <v>464</v>
      </c>
      <c r="AD56" s="68" t="s">
        <v>284</v>
      </c>
      <c r="AE56" s="68" t="s">
        <v>284</v>
      </c>
      <c r="AF56" s="68" t="s">
        <v>594</v>
      </c>
      <c r="AG56" s="68" t="s">
        <v>261</v>
      </c>
      <c r="AH56" s="68" t="s">
        <v>595</v>
      </c>
      <c r="AI56" s="68" t="s">
        <v>446</v>
      </c>
      <c r="AJ56" s="68" t="s">
        <v>284</v>
      </c>
      <c r="AK56" s="68" t="s">
        <v>596</v>
      </c>
      <c r="AL56" s="68" t="s">
        <v>597</v>
      </c>
      <c r="AM56" s="68" t="s">
        <v>327</v>
      </c>
      <c r="AN56" s="68" t="s">
        <v>329</v>
      </c>
      <c r="AO56" s="35" t="s">
        <v>284</v>
      </c>
      <c r="AP56" s="222">
        <f t="shared" si="32"/>
        <v>10</v>
      </c>
      <c r="AQ56" s="122">
        <f t="shared" si="33"/>
        <v>0</v>
      </c>
      <c r="AR56" s="221">
        <f t="shared" si="34"/>
        <v>0</v>
      </c>
      <c r="AS56" s="8">
        <f t="shared" si="35"/>
        <v>5</v>
      </c>
      <c r="AT56" s="8">
        <f t="shared" si="24"/>
        <v>0</v>
      </c>
      <c r="AU56" s="8">
        <f t="shared" si="25"/>
        <v>21</v>
      </c>
      <c r="AX56" s="8">
        <f t="shared" si="16"/>
        <v>0</v>
      </c>
      <c r="AY56" s="8">
        <f t="shared" si="17"/>
        <v>0</v>
      </c>
      <c r="AZ56" s="8">
        <f t="shared" si="18"/>
        <v>0</v>
      </c>
      <c r="BA56" s="8">
        <f t="shared" si="30"/>
        <v>0</v>
      </c>
      <c r="BB56" s="8">
        <f t="shared" si="30"/>
        <v>0</v>
      </c>
      <c r="BC56" s="8">
        <f t="shared" si="30"/>
        <v>1</v>
      </c>
      <c r="BD56" s="8">
        <f t="shared" si="30"/>
        <v>1</v>
      </c>
      <c r="BE56" s="8">
        <f t="shared" si="30"/>
        <v>1</v>
      </c>
      <c r="BF56" s="8">
        <f t="shared" si="31"/>
        <v>1</v>
      </c>
      <c r="BG56" s="8">
        <f t="shared" si="31"/>
        <v>0</v>
      </c>
      <c r="BH56" s="8">
        <f t="shared" si="31"/>
        <v>0</v>
      </c>
      <c r="BI56" s="8">
        <f t="shared" si="31"/>
        <v>1</v>
      </c>
      <c r="BJ56" s="8">
        <f t="shared" si="31"/>
        <v>1</v>
      </c>
      <c r="BK56" s="8">
        <f t="shared" si="31"/>
        <v>1</v>
      </c>
      <c r="BL56" s="8">
        <f t="shared" si="31"/>
        <v>1</v>
      </c>
      <c r="BM56" s="8">
        <f t="shared" si="31"/>
        <v>1</v>
      </c>
      <c r="BN56" s="8">
        <f t="shared" si="31"/>
        <v>0</v>
      </c>
      <c r="BO56" s="8">
        <f t="shared" si="31"/>
        <v>0</v>
      </c>
      <c r="BP56" s="8">
        <f t="shared" si="31"/>
        <v>1</v>
      </c>
      <c r="BQ56" s="8">
        <f t="shared" si="31"/>
        <v>1</v>
      </c>
      <c r="BR56" s="8">
        <f t="shared" si="31"/>
        <v>1</v>
      </c>
      <c r="BS56" s="8">
        <f t="shared" si="31"/>
        <v>1</v>
      </c>
      <c r="BT56" s="8">
        <f t="shared" si="31"/>
        <v>0</v>
      </c>
      <c r="BU56" s="8">
        <f t="shared" si="29"/>
        <v>1</v>
      </c>
      <c r="BV56" s="8">
        <f t="shared" si="29"/>
        <v>1</v>
      </c>
      <c r="BW56" s="8">
        <f t="shared" si="29"/>
        <v>1</v>
      </c>
      <c r="BX56" s="8">
        <f t="shared" si="29"/>
        <v>1</v>
      </c>
      <c r="BY56" s="8">
        <f t="shared" si="29"/>
        <v>0</v>
      </c>
      <c r="BZ56" s="8">
        <f t="shared" si="29"/>
        <v>0</v>
      </c>
      <c r="CA56" s="8">
        <f t="shared" si="29"/>
        <v>1</v>
      </c>
      <c r="CB56" s="8">
        <f t="shared" si="29"/>
        <v>0</v>
      </c>
      <c r="CC56" s="8">
        <f t="shared" si="29"/>
        <v>1</v>
      </c>
      <c r="CD56" s="8">
        <f t="shared" si="29"/>
        <v>1</v>
      </c>
      <c r="CE56" s="8">
        <f t="shared" si="29"/>
        <v>0</v>
      </c>
      <c r="CF56" s="8">
        <f t="shared" si="29"/>
        <v>1</v>
      </c>
      <c r="CG56" s="8">
        <f t="shared" si="29"/>
        <v>1</v>
      </c>
      <c r="CH56" s="8">
        <f t="shared" si="29"/>
        <v>1</v>
      </c>
      <c r="CI56" s="8">
        <f t="shared" si="29"/>
        <v>1</v>
      </c>
      <c r="CJ56" s="8">
        <f t="shared" si="29"/>
        <v>0</v>
      </c>
    </row>
    <row r="57" spans="1:88" ht="19.350000000000001" customHeight="1" x14ac:dyDescent="0.25">
      <c r="A57" s="11" t="s">
        <v>188</v>
      </c>
      <c r="B57" s="1" t="s">
        <v>553</v>
      </c>
      <c r="C57" s="2" t="s">
        <v>500</v>
      </c>
      <c r="D57" s="35" t="s">
        <v>119</v>
      </c>
      <c r="E57" s="35" t="s">
        <v>119</v>
      </c>
      <c r="F57" s="35" t="s">
        <v>434</v>
      </c>
      <c r="G57" s="35" t="s">
        <v>434</v>
      </c>
      <c r="H57" s="36" t="s">
        <v>434</v>
      </c>
      <c r="I57" s="164"/>
      <c r="J57" s="164"/>
      <c r="K57" s="35" t="s">
        <v>542</v>
      </c>
      <c r="L57" s="35" t="s">
        <v>260</v>
      </c>
      <c r="M57" s="35" t="s">
        <v>260</v>
      </c>
      <c r="N57" s="35" t="s">
        <v>543</v>
      </c>
      <c r="O57" s="35" t="s">
        <v>546</v>
      </c>
      <c r="P57" s="35" t="s">
        <v>543</v>
      </c>
      <c r="Q57" s="35" t="s">
        <v>407</v>
      </c>
      <c r="R57" s="35" t="s">
        <v>492</v>
      </c>
      <c r="S57" s="35" t="s">
        <v>260</v>
      </c>
      <c r="T57" s="35" t="s">
        <v>260</v>
      </c>
      <c r="U57" s="35" t="s">
        <v>405</v>
      </c>
      <c r="V57" s="35" t="s">
        <v>494</v>
      </c>
      <c r="W57" s="35" t="s">
        <v>421</v>
      </c>
      <c r="X57" s="35" t="s">
        <v>447</v>
      </c>
      <c r="Y57" s="35" t="s">
        <v>284</v>
      </c>
      <c r="Z57" s="35" t="s">
        <v>422</v>
      </c>
      <c r="AA57" s="35" t="s">
        <v>424</v>
      </c>
      <c r="AB57" s="35" t="s">
        <v>593</v>
      </c>
      <c r="AC57" s="35" t="s">
        <v>596</v>
      </c>
      <c r="AD57" s="35" t="s">
        <v>284</v>
      </c>
      <c r="AE57" s="35" t="s">
        <v>447</v>
      </c>
      <c r="AF57" s="35" t="s">
        <v>446</v>
      </c>
      <c r="AG57" s="35" t="s">
        <v>421</v>
      </c>
      <c r="AH57" s="35" t="s">
        <v>261</v>
      </c>
      <c r="AI57" s="35" t="s">
        <v>284</v>
      </c>
      <c r="AJ57" s="35" t="s">
        <v>464</v>
      </c>
      <c r="AK57" s="35" t="s">
        <v>597</v>
      </c>
      <c r="AL57" s="35" t="s">
        <v>595</v>
      </c>
      <c r="AM57" s="35" t="s">
        <v>325</v>
      </c>
      <c r="AN57" s="35" t="s">
        <v>284</v>
      </c>
      <c r="AO57" s="35" t="s">
        <v>284</v>
      </c>
      <c r="AP57" s="76">
        <f t="shared" si="32"/>
        <v>10</v>
      </c>
      <c r="AQ57" s="10">
        <f t="shared" si="33"/>
        <v>0</v>
      </c>
      <c r="AR57" s="235">
        <f t="shared" si="34"/>
        <v>0</v>
      </c>
      <c r="AS57" s="8">
        <f t="shared" si="35"/>
        <v>5</v>
      </c>
      <c r="AT57" s="8">
        <f t="shared" si="24"/>
        <v>0</v>
      </c>
      <c r="AU57" s="8">
        <f t="shared" si="25"/>
        <v>21</v>
      </c>
      <c r="AX57" s="8">
        <f t="shared" si="16"/>
        <v>0</v>
      </c>
      <c r="AY57" s="8">
        <f t="shared" si="17"/>
        <v>0</v>
      </c>
      <c r="AZ57" s="8">
        <f t="shared" si="18"/>
        <v>0</v>
      </c>
      <c r="BA57" s="8">
        <f t="shared" si="30"/>
        <v>0</v>
      </c>
      <c r="BB57" s="8">
        <f t="shared" si="30"/>
        <v>0</v>
      </c>
      <c r="BC57" s="8">
        <f t="shared" si="30"/>
        <v>1</v>
      </c>
      <c r="BD57" s="8">
        <f t="shared" si="30"/>
        <v>1</v>
      </c>
      <c r="BE57" s="8">
        <f t="shared" si="30"/>
        <v>1</v>
      </c>
      <c r="BF57" s="8">
        <f t="shared" si="31"/>
        <v>1</v>
      </c>
      <c r="BG57" s="8">
        <f t="shared" si="31"/>
        <v>0</v>
      </c>
      <c r="BH57" s="8">
        <f t="shared" si="31"/>
        <v>0</v>
      </c>
      <c r="BI57" s="8">
        <f t="shared" si="31"/>
        <v>1</v>
      </c>
      <c r="BJ57" s="8">
        <f t="shared" si="31"/>
        <v>1</v>
      </c>
      <c r="BK57" s="8">
        <f t="shared" si="31"/>
        <v>1</v>
      </c>
      <c r="BL57" s="8">
        <f t="shared" si="31"/>
        <v>1</v>
      </c>
      <c r="BM57" s="8">
        <f t="shared" si="31"/>
        <v>1</v>
      </c>
      <c r="BN57" s="8">
        <f t="shared" si="31"/>
        <v>0</v>
      </c>
      <c r="BO57" s="8">
        <f t="shared" si="31"/>
        <v>0</v>
      </c>
      <c r="BP57" s="8">
        <f t="shared" si="31"/>
        <v>1</v>
      </c>
      <c r="BQ57" s="8">
        <f t="shared" si="31"/>
        <v>1</v>
      </c>
      <c r="BR57" s="8">
        <f t="shared" si="31"/>
        <v>1</v>
      </c>
      <c r="BS57" s="8">
        <f t="shared" si="31"/>
        <v>1</v>
      </c>
      <c r="BT57" s="8">
        <f t="shared" si="31"/>
        <v>0</v>
      </c>
      <c r="BU57" s="8">
        <f t="shared" si="29"/>
        <v>1</v>
      </c>
      <c r="BV57" s="8">
        <f t="shared" si="29"/>
        <v>1</v>
      </c>
      <c r="BW57" s="8">
        <f t="shared" si="29"/>
        <v>1</v>
      </c>
      <c r="BX57" s="8">
        <f t="shared" si="29"/>
        <v>1</v>
      </c>
      <c r="BY57" s="8">
        <f t="shared" si="29"/>
        <v>0</v>
      </c>
      <c r="BZ57" s="8">
        <f t="shared" si="29"/>
        <v>1</v>
      </c>
      <c r="CA57" s="8">
        <f t="shared" si="29"/>
        <v>1</v>
      </c>
      <c r="CB57" s="8">
        <f t="shared" si="29"/>
        <v>1</v>
      </c>
      <c r="CC57" s="8">
        <f t="shared" si="29"/>
        <v>0</v>
      </c>
      <c r="CD57" s="8">
        <f t="shared" si="29"/>
        <v>0</v>
      </c>
      <c r="CE57" s="8">
        <f t="shared" si="29"/>
        <v>1</v>
      </c>
      <c r="CF57" s="8">
        <f t="shared" si="29"/>
        <v>1</v>
      </c>
      <c r="CG57" s="8">
        <f t="shared" si="29"/>
        <v>1</v>
      </c>
      <c r="CH57" s="8">
        <f t="shared" si="29"/>
        <v>1</v>
      </c>
      <c r="CI57" s="8">
        <f t="shared" si="29"/>
        <v>0</v>
      </c>
      <c r="CJ57" s="8">
        <f t="shared" si="29"/>
        <v>0</v>
      </c>
    </row>
    <row r="58" spans="1:88" ht="19.350000000000001" customHeight="1" x14ac:dyDescent="0.25">
      <c r="A58" s="11" t="s">
        <v>188</v>
      </c>
      <c r="B58" s="1" t="s">
        <v>552</v>
      </c>
      <c r="C58" s="2" t="s">
        <v>501</v>
      </c>
      <c r="D58" s="35" t="s">
        <v>119</v>
      </c>
      <c r="E58" s="35" t="s">
        <v>119</v>
      </c>
      <c r="F58" s="35" t="s">
        <v>434</v>
      </c>
      <c r="G58" s="35" t="s">
        <v>434</v>
      </c>
      <c r="H58" s="36" t="s">
        <v>434</v>
      </c>
      <c r="I58" s="164"/>
      <c r="J58" s="164"/>
      <c r="K58" s="35" t="s">
        <v>547</v>
      </c>
      <c r="L58" s="35" t="s">
        <v>260</v>
      </c>
      <c r="M58" s="35" t="s">
        <v>260</v>
      </c>
      <c r="N58" s="35" t="s">
        <v>547</v>
      </c>
      <c r="O58" s="35" t="s">
        <v>547</v>
      </c>
      <c r="P58" s="35" t="s">
        <v>547</v>
      </c>
      <c r="Q58" s="35" t="s">
        <v>547</v>
      </c>
      <c r="R58" s="35" t="s">
        <v>547</v>
      </c>
      <c r="S58" s="35" t="s">
        <v>260</v>
      </c>
      <c r="T58" s="35" t="s">
        <v>260</v>
      </c>
      <c r="U58" s="35" t="s">
        <v>547</v>
      </c>
      <c r="V58" s="35" t="s">
        <v>326</v>
      </c>
      <c r="W58" s="35" t="s">
        <v>326</v>
      </c>
      <c r="X58" s="35" t="s">
        <v>326</v>
      </c>
      <c r="Y58" s="35" t="s">
        <v>284</v>
      </c>
      <c r="Z58" s="35" t="s">
        <v>326</v>
      </c>
      <c r="AA58" s="35" t="s">
        <v>326</v>
      </c>
      <c r="AB58" s="35" t="s">
        <v>326</v>
      </c>
      <c r="AC58" s="35" t="s">
        <v>284</v>
      </c>
      <c r="AD58" s="35" t="s">
        <v>326</v>
      </c>
      <c r="AE58" s="35" t="s">
        <v>326</v>
      </c>
      <c r="AF58" s="35" t="s">
        <v>326</v>
      </c>
      <c r="AG58" s="35" t="s">
        <v>284</v>
      </c>
      <c r="AH58" s="35" t="s">
        <v>284</v>
      </c>
      <c r="AI58" s="35" t="s">
        <v>326</v>
      </c>
      <c r="AJ58" s="35" t="s">
        <v>326</v>
      </c>
      <c r="AK58" s="35" t="s">
        <v>326</v>
      </c>
      <c r="AL58" s="35" t="s">
        <v>326</v>
      </c>
      <c r="AM58" s="35"/>
      <c r="AN58" s="35"/>
      <c r="AO58" s="35"/>
      <c r="AP58" s="76">
        <f t="shared" si="32"/>
        <v>8</v>
      </c>
      <c r="AQ58" s="10">
        <f t="shared" si="33"/>
        <v>0</v>
      </c>
      <c r="AR58" s="235">
        <f t="shared" si="34"/>
        <v>0</v>
      </c>
      <c r="AS58" s="8">
        <f t="shared" si="35"/>
        <v>5</v>
      </c>
      <c r="AT58" s="8">
        <f t="shared" si="24"/>
        <v>0</v>
      </c>
      <c r="AU58" s="8">
        <f t="shared" si="25"/>
        <v>20</v>
      </c>
      <c r="AX58" s="8">
        <f t="shared" si="16"/>
        <v>0</v>
      </c>
      <c r="AY58" s="8">
        <f t="shared" si="17"/>
        <v>0</v>
      </c>
      <c r="AZ58" s="8">
        <f t="shared" si="18"/>
        <v>0</v>
      </c>
      <c r="BA58" s="8">
        <f t="shared" si="30"/>
        <v>0</v>
      </c>
      <c r="BB58" s="8">
        <f t="shared" si="30"/>
        <v>0</v>
      </c>
      <c r="BC58" s="8">
        <f t="shared" si="30"/>
        <v>1</v>
      </c>
      <c r="BD58" s="8">
        <f t="shared" si="30"/>
        <v>1</v>
      </c>
      <c r="BE58" s="8">
        <f t="shared" si="30"/>
        <v>1</v>
      </c>
      <c r="BF58" s="8">
        <f t="shared" si="31"/>
        <v>1</v>
      </c>
      <c r="BG58" s="8">
        <f t="shared" si="31"/>
        <v>0</v>
      </c>
      <c r="BH58" s="8">
        <f t="shared" si="31"/>
        <v>0</v>
      </c>
      <c r="BI58" s="8">
        <f t="shared" si="31"/>
        <v>1</v>
      </c>
      <c r="BJ58" s="8">
        <f t="shared" si="31"/>
        <v>1</v>
      </c>
      <c r="BK58" s="8">
        <f t="shared" si="31"/>
        <v>1</v>
      </c>
      <c r="BL58" s="8">
        <f t="shared" si="31"/>
        <v>1</v>
      </c>
      <c r="BM58" s="8">
        <f t="shared" si="31"/>
        <v>1</v>
      </c>
      <c r="BN58" s="8">
        <f t="shared" si="31"/>
        <v>0</v>
      </c>
      <c r="BO58" s="8">
        <f t="shared" si="31"/>
        <v>0</v>
      </c>
      <c r="BP58" s="8">
        <f t="shared" si="31"/>
        <v>1</v>
      </c>
      <c r="BQ58" s="8">
        <f t="shared" si="31"/>
        <v>1</v>
      </c>
      <c r="BR58" s="8">
        <f t="shared" si="31"/>
        <v>1</v>
      </c>
      <c r="BS58" s="8">
        <f t="shared" si="31"/>
        <v>1</v>
      </c>
      <c r="BT58" s="8">
        <f t="shared" si="31"/>
        <v>0</v>
      </c>
      <c r="BU58" s="8">
        <f t="shared" si="29"/>
        <v>1</v>
      </c>
      <c r="BV58" s="8">
        <f t="shared" si="29"/>
        <v>1</v>
      </c>
      <c r="BW58" s="8">
        <f t="shared" si="29"/>
        <v>1</v>
      </c>
      <c r="BX58" s="8">
        <f t="shared" si="29"/>
        <v>0</v>
      </c>
      <c r="BY58" s="8">
        <f t="shared" si="29"/>
        <v>1</v>
      </c>
      <c r="BZ58" s="8">
        <f t="shared" si="29"/>
        <v>1</v>
      </c>
      <c r="CA58" s="8">
        <f t="shared" si="29"/>
        <v>1</v>
      </c>
      <c r="CB58" s="8">
        <f t="shared" si="29"/>
        <v>0</v>
      </c>
      <c r="CC58" s="8">
        <f t="shared" si="29"/>
        <v>0</v>
      </c>
      <c r="CD58" s="8">
        <f t="shared" si="29"/>
        <v>1</v>
      </c>
      <c r="CE58" s="8">
        <f t="shared" si="29"/>
        <v>1</v>
      </c>
      <c r="CF58" s="8">
        <f t="shared" si="29"/>
        <v>1</v>
      </c>
      <c r="CG58" s="8">
        <f t="shared" si="29"/>
        <v>1</v>
      </c>
      <c r="CH58" s="8">
        <f t="shared" si="29"/>
        <v>0</v>
      </c>
      <c r="CI58" s="8">
        <f t="shared" si="29"/>
        <v>0</v>
      </c>
      <c r="CJ58" s="8">
        <f t="shared" si="29"/>
        <v>0</v>
      </c>
    </row>
    <row r="59" spans="1:88" ht="19.350000000000001" customHeight="1" x14ac:dyDescent="0.25">
      <c r="A59" s="11" t="s">
        <v>188</v>
      </c>
      <c r="B59" s="4" t="s">
        <v>551</v>
      </c>
      <c r="C59" s="5" t="s">
        <v>502</v>
      </c>
      <c r="D59" s="38" t="s">
        <v>119</v>
      </c>
      <c r="E59" s="38" t="s">
        <v>119</v>
      </c>
      <c r="F59" s="38" t="s">
        <v>434</v>
      </c>
      <c r="G59" s="38" t="s">
        <v>434</v>
      </c>
      <c r="H59" s="39" t="s">
        <v>434</v>
      </c>
      <c r="I59" s="165"/>
      <c r="J59" s="165"/>
      <c r="K59" s="38" t="s">
        <v>545</v>
      </c>
      <c r="L59" s="38" t="s">
        <v>260</v>
      </c>
      <c r="M59" s="38" t="s">
        <v>260</v>
      </c>
      <c r="N59" s="38" t="s">
        <v>544</v>
      </c>
      <c r="O59" s="38" t="s">
        <v>543</v>
      </c>
      <c r="P59" s="38" t="s">
        <v>544</v>
      </c>
      <c r="Q59" s="38" t="s">
        <v>546</v>
      </c>
      <c r="R59" s="38" t="s">
        <v>544</v>
      </c>
      <c r="S59" s="38" t="s">
        <v>260</v>
      </c>
      <c r="T59" s="38" t="s">
        <v>260</v>
      </c>
      <c r="U59" s="38" t="s">
        <v>491</v>
      </c>
      <c r="V59" s="38" t="s">
        <v>447</v>
      </c>
      <c r="W59" s="38" t="s">
        <v>597</v>
      </c>
      <c r="X59" s="38" t="s">
        <v>592</v>
      </c>
      <c r="Y59" s="38" t="s">
        <v>284</v>
      </c>
      <c r="Z59" s="38" t="s">
        <v>421</v>
      </c>
      <c r="AA59" s="38" t="s">
        <v>424</v>
      </c>
      <c r="AB59" s="38" t="s">
        <v>596</v>
      </c>
      <c r="AC59" s="38" t="s">
        <v>284</v>
      </c>
      <c r="AD59" s="38" t="s">
        <v>464</v>
      </c>
      <c r="AE59" s="38" t="s">
        <v>447</v>
      </c>
      <c r="AF59" s="38" t="s">
        <v>446</v>
      </c>
      <c r="AG59" s="38" t="s">
        <v>421</v>
      </c>
      <c r="AH59" s="38" t="s">
        <v>284</v>
      </c>
      <c r="AI59" s="38" t="s">
        <v>284</v>
      </c>
      <c r="AJ59" s="38" t="s">
        <v>446</v>
      </c>
      <c r="AK59" s="38" t="s">
        <v>595</v>
      </c>
      <c r="AL59" s="38" t="s">
        <v>424</v>
      </c>
      <c r="AM59" s="38" t="s">
        <v>302</v>
      </c>
      <c r="AN59" s="38" t="s">
        <v>284</v>
      </c>
      <c r="AO59" s="38" t="s">
        <v>284</v>
      </c>
      <c r="AP59" s="75">
        <f t="shared" si="32"/>
        <v>10</v>
      </c>
      <c r="AQ59" s="13">
        <f t="shared" si="33"/>
        <v>0</v>
      </c>
      <c r="AR59" s="242">
        <f t="shared" si="34"/>
        <v>0</v>
      </c>
      <c r="AS59" s="8">
        <f t="shared" si="35"/>
        <v>5</v>
      </c>
      <c r="AT59" s="8">
        <f t="shared" si="24"/>
        <v>0</v>
      </c>
      <c r="AU59" s="8">
        <f t="shared" si="25"/>
        <v>21</v>
      </c>
      <c r="AX59" s="8">
        <f t="shared" si="16"/>
        <v>0</v>
      </c>
      <c r="AY59" s="8">
        <f t="shared" si="17"/>
        <v>0</v>
      </c>
      <c r="AZ59" s="8">
        <f t="shared" si="18"/>
        <v>0</v>
      </c>
      <c r="BA59" s="8">
        <f t="shared" si="30"/>
        <v>0</v>
      </c>
      <c r="BB59" s="8">
        <f t="shared" si="30"/>
        <v>0</v>
      </c>
      <c r="BC59" s="8">
        <f t="shared" si="30"/>
        <v>1</v>
      </c>
      <c r="BD59" s="8">
        <f t="shared" si="30"/>
        <v>1</v>
      </c>
      <c r="BE59" s="8">
        <f t="shared" si="30"/>
        <v>1</v>
      </c>
      <c r="BF59" s="8">
        <f t="shared" si="31"/>
        <v>1</v>
      </c>
      <c r="BG59" s="8">
        <f t="shared" si="31"/>
        <v>0</v>
      </c>
      <c r="BH59" s="8">
        <f t="shared" si="31"/>
        <v>0</v>
      </c>
      <c r="BI59" s="8">
        <f t="shared" si="31"/>
        <v>1</v>
      </c>
      <c r="BJ59" s="8">
        <f t="shared" si="31"/>
        <v>1</v>
      </c>
      <c r="BK59" s="8">
        <f t="shared" si="31"/>
        <v>1</v>
      </c>
      <c r="BL59" s="8">
        <f t="shared" si="31"/>
        <v>1</v>
      </c>
      <c r="BM59" s="8">
        <f t="shared" si="31"/>
        <v>1</v>
      </c>
      <c r="BN59" s="8">
        <f t="shared" si="31"/>
        <v>0</v>
      </c>
      <c r="BO59" s="8">
        <f t="shared" si="31"/>
        <v>0</v>
      </c>
      <c r="BP59" s="8">
        <f t="shared" si="31"/>
        <v>1</v>
      </c>
      <c r="BQ59" s="8">
        <f t="shared" si="31"/>
        <v>1</v>
      </c>
      <c r="BR59" s="8">
        <f t="shared" si="31"/>
        <v>1</v>
      </c>
      <c r="BS59" s="8">
        <f t="shared" si="31"/>
        <v>1</v>
      </c>
      <c r="BT59" s="8">
        <f t="shared" si="31"/>
        <v>0</v>
      </c>
      <c r="BU59" s="8">
        <f t="shared" si="29"/>
        <v>1</v>
      </c>
      <c r="BV59" s="8">
        <f t="shared" si="29"/>
        <v>1</v>
      </c>
      <c r="BW59" s="8">
        <f t="shared" si="29"/>
        <v>1</v>
      </c>
      <c r="BX59" s="8">
        <f t="shared" si="29"/>
        <v>0</v>
      </c>
      <c r="BY59" s="8">
        <f t="shared" si="29"/>
        <v>1</v>
      </c>
      <c r="BZ59" s="8">
        <f t="shared" si="29"/>
        <v>1</v>
      </c>
      <c r="CA59" s="8">
        <f t="shared" si="29"/>
        <v>1</v>
      </c>
      <c r="CB59" s="8">
        <f t="shared" si="29"/>
        <v>1</v>
      </c>
      <c r="CC59" s="8">
        <f t="shared" si="29"/>
        <v>0</v>
      </c>
      <c r="CD59" s="8">
        <f t="shared" si="29"/>
        <v>0</v>
      </c>
      <c r="CE59" s="8">
        <f t="shared" si="29"/>
        <v>1</v>
      </c>
      <c r="CF59" s="8">
        <f t="shared" si="29"/>
        <v>1</v>
      </c>
      <c r="CG59" s="8">
        <f t="shared" si="29"/>
        <v>1</v>
      </c>
      <c r="CH59" s="8">
        <f t="shared" si="29"/>
        <v>1</v>
      </c>
      <c r="CI59" s="8">
        <f t="shared" si="29"/>
        <v>0</v>
      </c>
      <c r="CJ59" s="8">
        <f t="shared" si="29"/>
        <v>0</v>
      </c>
    </row>
    <row r="60" spans="1:88" ht="19.350000000000001" customHeight="1" thickBot="1" x14ac:dyDescent="0.3">
      <c r="A60" s="11" t="s">
        <v>188</v>
      </c>
      <c r="B60" s="159" t="s">
        <v>561</v>
      </c>
      <c r="C60" s="160" t="s">
        <v>560</v>
      </c>
      <c r="D60" s="44"/>
      <c r="E60" s="44"/>
      <c r="F60" s="44"/>
      <c r="G60" s="44"/>
      <c r="H60" s="170"/>
      <c r="I60" s="171"/>
      <c r="J60" s="171"/>
      <c r="K60" s="44"/>
      <c r="L60" s="44"/>
      <c r="M60" s="214"/>
      <c r="N60" s="214"/>
      <c r="O60" s="44"/>
      <c r="P60" s="44"/>
      <c r="Q60" s="44" t="s">
        <v>426</v>
      </c>
      <c r="R60" s="44" t="s">
        <v>426</v>
      </c>
      <c r="S60" s="44" t="s">
        <v>432</v>
      </c>
      <c r="T60" s="44" t="s">
        <v>432</v>
      </c>
      <c r="U60" s="44" t="s">
        <v>284</v>
      </c>
      <c r="V60" s="44" t="s">
        <v>284</v>
      </c>
      <c r="W60" s="44" t="s">
        <v>398</v>
      </c>
      <c r="X60" s="44" t="s">
        <v>398</v>
      </c>
      <c r="Y60" s="44" t="s">
        <v>398</v>
      </c>
      <c r="Z60" s="44" t="s">
        <v>421</v>
      </c>
      <c r="AA60" s="44" t="s">
        <v>447</v>
      </c>
      <c r="AB60" s="44" t="s">
        <v>284</v>
      </c>
      <c r="AC60" s="44" t="s">
        <v>284</v>
      </c>
      <c r="AD60" s="44" t="s">
        <v>284</v>
      </c>
      <c r="AE60" s="44" t="s">
        <v>424</v>
      </c>
      <c r="AF60" s="44" t="s">
        <v>594</v>
      </c>
      <c r="AG60" s="44" t="s">
        <v>422</v>
      </c>
      <c r="AH60" s="44" t="s">
        <v>446</v>
      </c>
      <c r="AI60" s="44" t="s">
        <v>284</v>
      </c>
      <c r="AJ60" s="44" t="s">
        <v>284</v>
      </c>
      <c r="AK60" s="44" t="s">
        <v>284</v>
      </c>
      <c r="AL60" s="44" t="s">
        <v>464</v>
      </c>
      <c r="AM60" s="44" t="s">
        <v>592</v>
      </c>
      <c r="AN60" s="44" t="s">
        <v>423</v>
      </c>
      <c r="AO60" s="44" t="s">
        <v>563</v>
      </c>
      <c r="AP60" s="236">
        <f t="shared" si="32"/>
        <v>8</v>
      </c>
      <c r="AQ60" s="237">
        <f t="shared" si="33"/>
        <v>0</v>
      </c>
      <c r="AR60" s="238">
        <f t="shared" si="34"/>
        <v>0</v>
      </c>
      <c r="AS60" s="8">
        <f t="shared" si="35"/>
        <v>5</v>
      </c>
      <c r="AT60" s="8">
        <f t="shared" si="24"/>
        <v>0</v>
      </c>
      <c r="AU60" s="8">
        <f t="shared" si="25"/>
        <v>10</v>
      </c>
      <c r="AX60" s="8">
        <f t="shared" si="16"/>
        <v>0</v>
      </c>
      <c r="AY60" s="8">
        <f t="shared" si="17"/>
        <v>0</v>
      </c>
      <c r="AZ60" s="8">
        <f t="shared" si="18"/>
        <v>0</v>
      </c>
      <c r="BA60" s="8">
        <f t="shared" si="30"/>
        <v>0</v>
      </c>
      <c r="BB60" s="8">
        <f t="shared" si="30"/>
        <v>0</v>
      </c>
      <c r="BC60" s="8">
        <f t="shared" si="30"/>
        <v>0</v>
      </c>
      <c r="BD60" s="8">
        <f t="shared" si="30"/>
        <v>0</v>
      </c>
      <c r="BE60" s="8">
        <f t="shared" si="30"/>
        <v>0</v>
      </c>
      <c r="BF60" s="8">
        <f t="shared" si="31"/>
        <v>0</v>
      </c>
      <c r="BG60" s="8">
        <f t="shared" si="31"/>
        <v>0</v>
      </c>
      <c r="BH60" s="8">
        <f t="shared" si="31"/>
        <v>0</v>
      </c>
      <c r="BI60" s="8">
        <f t="shared" si="31"/>
        <v>0</v>
      </c>
      <c r="BJ60" s="8">
        <f t="shared" si="31"/>
        <v>0</v>
      </c>
      <c r="BK60" s="8">
        <f t="shared" si="31"/>
        <v>0</v>
      </c>
      <c r="BL60" s="8">
        <f t="shared" si="31"/>
        <v>1</v>
      </c>
      <c r="BM60" s="8">
        <f t="shared" si="31"/>
        <v>1</v>
      </c>
      <c r="BN60" s="8">
        <f t="shared" si="31"/>
        <v>1</v>
      </c>
      <c r="BO60" s="8">
        <f t="shared" si="31"/>
        <v>1</v>
      </c>
      <c r="BP60" s="8">
        <f t="shared" si="31"/>
        <v>0</v>
      </c>
      <c r="BQ60" s="8">
        <f t="shared" si="31"/>
        <v>0</v>
      </c>
      <c r="BR60" s="8">
        <f t="shared" si="31"/>
        <v>1</v>
      </c>
      <c r="BS60" s="8">
        <f t="shared" si="31"/>
        <v>1</v>
      </c>
      <c r="BT60" s="8">
        <f t="shared" si="31"/>
        <v>1</v>
      </c>
      <c r="BU60" s="8">
        <f t="shared" si="29"/>
        <v>1</v>
      </c>
      <c r="BV60" s="8">
        <f t="shared" si="29"/>
        <v>1</v>
      </c>
      <c r="BW60" s="8">
        <f t="shared" si="29"/>
        <v>0</v>
      </c>
      <c r="BX60" s="8">
        <f t="shared" si="29"/>
        <v>0</v>
      </c>
      <c r="BY60" s="8">
        <f t="shared" si="29"/>
        <v>0</v>
      </c>
      <c r="BZ60" s="8">
        <f t="shared" si="29"/>
        <v>1</v>
      </c>
      <c r="CA60" s="8">
        <f t="shared" si="29"/>
        <v>1</v>
      </c>
      <c r="CB60" s="8">
        <f t="shared" si="29"/>
        <v>1</v>
      </c>
      <c r="CC60" s="8">
        <f t="shared" si="29"/>
        <v>1</v>
      </c>
      <c r="CD60" s="8">
        <f t="shared" si="29"/>
        <v>0</v>
      </c>
      <c r="CE60" s="8">
        <f t="shared" si="29"/>
        <v>0</v>
      </c>
      <c r="CF60" s="8">
        <f t="shared" si="29"/>
        <v>0</v>
      </c>
      <c r="CG60" s="8">
        <f t="shared" si="29"/>
        <v>1</v>
      </c>
      <c r="CH60" s="8">
        <f t="shared" si="29"/>
        <v>1</v>
      </c>
      <c r="CI60" s="8">
        <f t="shared" si="29"/>
        <v>1</v>
      </c>
      <c r="CJ60" s="8">
        <f t="shared" si="29"/>
        <v>1</v>
      </c>
    </row>
    <row r="61" spans="1:88" ht="19.350000000000001" customHeight="1" thickBot="1" x14ac:dyDescent="0.3">
      <c r="A61" s="11" t="s">
        <v>188</v>
      </c>
      <c r="B61" s="159" t="s">
        <v>581</v>
      </c>
      <c r="C61" s="160"/>
      <c r="D61" s="44"/>
      <c r="E61" s="44"/>
      <c r="F61" s="44"/>
      <c r="G61" s="44"/>
      <c r="H61" s="170"/>
      <c r="I61" s="171"/>
      <c r="J61" s="171"/>
      <c r="K61" s="44"/>
      <c r="L61" s="44"/>
      <c r="M61" s="214"/>
      <c r="N61" s="21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 t="s">
        <v>426</v>
      </c>
      <c r="AD61" s="44" t="s">
        <v>426</v>
      </c>
      <c r="AE61" s="44" t="s">
        <v>432</v>
      </c>
      <c r="AF61" s="44" t="s">
        <v>432</v>
      </c>
      <c r="AG61" s="44" t="s">
        <v>284</v>
      </c>
      <c r="AH61" s="44" t="s">
        <v>284</v>
      </c>
      <c r="AI61" s="44" t="s">
        <v>431</v>
      </c>
      <c r="AJ61" s="44" t="s">
        <v>398</v>
      </c>
      <c r="AK61" s="44" t="s">
        <v>398</v>
      </c>
      <c r="AL61" s="44" t="s">
        <v>398</v>
      </c>
      <c r="AM61" s="44" t="s">
        <v>431</v>
      </c>
      <c r="AN61" s="44" t="s">
        <v>431</v>
      </c>
      <c r="AO61" s="44" t="s">
        <v>407</v>
      </c>
      <c r="AP61" s="236">
        <f t="shared" si="32"/>
        <v>5</v>
      </c>
      <c r="AQ61" s="237">
        <f t="shared" si="33"/>
        <v>0</v>
      </c>
      <c r="AR61" s="238">
        <f t="shared" si="34"/>
        <v>0</v>
      </c>
      <c r="AS61" s="8">
        <f t="shared" si="35"/>
        <v>4</v>
      </c>
      <c r="AT61" s="8">
        <f t="shared" si="24"/>
        <v>0</v>
      </c>
      <c r="AU61" s="8">
        <f t="shared" si="25"/>
        <v>1</v>
      </c>
      <c r="AX61" s="8">
        <f t="shared" si="16"/>
        <v>0</v>
      </c>
      <c r="AY61" s="8">
        <f t="shared" si="17"/>
        <v>0</v>
      </c>
      <c r="AZ61" s="8">
        <f t="shared" si="18"/>
        <v>0</v>
      </c>
      <c r="BA61" s="8">
        <f t="shared" ref="BA61:BE61" si="36">IF(COUNTIF(D61,"Off")+COUNTIF(D61,"Paid")+COUNTIF(D61,"Pl")+COUNTIF(D61,"PAID")+COUNTIF(D61,"PL")+COUNTIF(D61,"OFF")+COUNTIF(D61,""),0,1)</f>
        <v>0</v>
      </c>
      <c r="BB61" s="8">
        <f t="shared" si="36"/>
        <v>0</v>
      </c>
      <c r="BC61" s="8">
        <f t="shared" si="36"/>
        <v>0</v>
      </c>
      <c r="BD61" s="8">
        <f t="shared" si="36"/>
        <v>0</v>
      </c>
      <c r="BE61" s="8">
        <f t="shared" si="36"/>
        <v>0</v>
      </c>
      <c r="BF61" s="8">
        <f t="shared" ref="BF61:CJ61" si="37">IF(COUNTIF(K61,"Off")+COUNTIF(K61,"Paid")+COUNTIF(K61,"Pl")+COUNTIF(K61,"PAID")+COUNTIF(K61,"PL")+COUNTIF(K61,"OFF")+COUNTIF(K61,""),0,1)</f>
        <v>0</v>
      </c>
      <c r="BG61" s="8">
        <f t="shared" si="37"/>
        <v>0</v>
      </c>
      <c r="BH61" s="8">
        <f t="shared" si="37"/>
        <v>0</v>
      </c>
      <c r="BI61" s="8">
        <f t="shared" si="37"/>
        <v>0</v>
      </c>
      <c r="BJ61" s="8">
        <f t="shared" si="37"/>
        <v>0</v>
      </c>
      <c r="BK61" s="8">
        <f t="shared" si="37"/>
        <v>0</v>
      </c>
      <c r="BL61" s="8">
        <f t="shared" si="37"/>
        <v>0</v>
      </c>
      <c r="BM61" s="8">
        <f t="shared" si="37"/>
        <v>0</v>
      </c>
      <c r="BN61" s="8">
        <f t="shared" si="37"/>
        <v>0</v>
      </c>
      <c r="BO61" s="8">
        <f t="shared" si="37"/>
        <v>0</v>
      </c>
      <c r="BP61" s="8">
        <f t="shared" si="37"/>
        <v>0</v>
      </c>
      <c r="BQ61" s="8">
        <f t="shared" si="37"/>
        <v>0</v>
      </c>
      <c r="BR61" s="8">
        <f t="shared" si="37"/>
        <v>0</v>
      </c>
      <c r="BS61" s="8">
        <f t="shared" si="37"/>
        <v>0</v>
      </c>
      <c r="BT61" s="8">
        <f t="shared" si="37"/>
        <v>0</v>
      </c>
      <c r="BU61" s="8">
        <f t="shared" si="37"/>
        <v>0</v>
      </c>
      <c r="BV61" s="8">
        <f t="shared" si="37"/>
        <v>0</v>
      </c>
      <c r="BW61" s="8">
        <f t="shared" si="37"/>
        <v>0</v>
      </c>
      <c r="BX61" s="8">
        <f t="shared" si="37"/>
        <v>1</v>
      </c>
      <c r="BY61" s="8">
        <f t="shared" si="37"/>
        <v>1</v>
      </c>
      <c r="BZ61" s="8">
        <f t="shared" si="37"/>
        <v>1</v>
      </c>
      <c r="CA61" s="8">
        <f t="shared" si="37"/>
        <v>1</v>
      </c>
      <c r="CB61" s="8">
        <f t="shared" si="37"/>
        <v>0</v>
      </c>
      <c r="CC61" s="8">
        <f t="shared" si="37"/>
        <v>0</v>
      </c>
      <c r="CD61" s="8">
        <f t="shared" si="37"/>
        <v>0</v>
      </c>
      <c r="CE61" s="8">
        <f t="shared" si="37"/>
        <v>1</v>
      </c>
      <c r="CF61" s="8">
        <f t="shared" si="37"/>
        <v>1</v>
      </c>
      <c r="CG61" s="8">
        <f t="shared" si="37"/>
        <v>1</v>
      </c>
      <c r="CH61" s="8">
        <f t="shared" si="37"/>
        <v>0</v>
      </c>
      <c r="CI61" s="8">
        <f t="shared" si="37"/>
        <v>0</v>
      </c>
      <c r="CJ61" s="8">
        <f t="shared" si="37"/>
        <v>1</v>
      </c>
    </row>
    <row r="62" spans="1:88" ht="19.5" customHeight="1" outlineLevel="1" x14ac:dyDescent="0.25">
      <c r="B62" s="193" t="s">
        <v>358</v>
      </c>
      <c r="C62" s="8">
        <v>3</v>
      </c>
      <c r="D62" s="35"/>
      <c r="E62" s="35"/>
      <c r="F62" s="35"/>
      <c r="G62" s="35"/>
      <c r="H62" s="35"/>
      <c r="I62" s="35"/>
      <c r="J62" s="35"/>
      <c r="K62" s="194">
        <f t="shared" ref="K62:AL62" si="38">COUNTIF(K6:K26,"6"&amp;"*")+COUNTIF(K6:K26,"6")-COUNTIF(K6:K26,"6T")</f>
        <v>1</v>
      </c>
      <c r="L62" s="194">
        <f t="shared" si="38"/>
        <v>1</v>
      </c>
      <c r="M62" s="194">
        <f t="shared" si="38"/>
        <v>1</v>
      </c>
      <c r="N62" s="194">
        <f t="shared" si="38"/>
        <v>1</v>
      </c>
      <c r="O62" s="194">
        <f t="shared" si="38"/>
        <v>1</v>
      </c>
      <c r="P62" s="194">
        <f t="shared" si="38"/>
        <v>1</v>
      </c>
      <c r="Q62" s="194">
        <f t="shared" si="38"/>
        <v>1</v>
      </c>
      <c r="R62" s="194">
        <f t="shared" si="38"/>
        <v>1</v>
      </c>
      <c r="S62" s="194">
        <f t="shared" si="38"/>
        <v>1</v>
      </c>
      <c r="T62" s="194">
        <f t="shared" si="38"/>
        <v>1</v>
      </c>
      <c r="U62" s="194">
        <f t="shared" si="38"/>
        <v>1</v>
      </c>
      <c r="V62" s="194">
        <f t="shared" si="38"/>
        <v>1</v>
      </c>
      <c r="W62" s="194">
        <f t="shared" si="38"/>
        <v>1</v>
      </c>
      <c r="X62" s="194">
        <f t="shared" si="38"/>
        <v>1</v>
      </c>
      <c r="Y62" s="194">
        <f t="shared" si="38"/>
        <v>1</v>
      </c>
      <c r="Z62" s="194">
        <f t="shared" si="38"/>
        <v>1</v>
      </c>
      <c r="AA62" s="194">
        <f t="shared" si="38"/>
        <v>0</v>
      </c>
      <c r="AB62" s="194">
        <f t="shared" si="38"/>
        <v>0</v>
      </c>
      <c r="AC62" s="194">
        <f t="shared" si="38"/>
        <v>0</v>
      </c>
      <c r="AD62" s="194">
        <f t="shared" si="38"/>
        <v>0</v>
      </c>
      <c r="AE62" s="194">
        <f t="shared" si="38"/>
        <v>0</v>
      </c>
      <c r="AF62" s="194">
        <f t="shared" si="38"/>
        <v>0</v>
      </c>
      <c r="AG62" s="194">
        <f t="shared" si="38"/>
        <v>0</v>
      </c>
      <c r="AH62" s="194">
        <f t="shared" si="38"/>
        <v>0</v>
      </c>
      <c r="AI62" s="194">
        <f t="shared" si="38"/>
        <v>0</v>
      </c>
      <c r="AJ62" s="194">
        <f t="shared" si="38"/>
        <v>0</v>
      </c>
      <c r="AK62" s="194">
        <f t="shared" si="38"/>
        <v>0</v>
      </c>
      <c r="AL62" s="194">
        <f t="shared" si="38"/>
        <v>0</v>
      </c>
      <c r="AM62" s="194">
        <f>COUNTIF(AM5:AM25,"6"&amp;"*")+COUNTIF(AM5:AM25,"6")-COUNTIF(AM5:AM25,"6T")</f>
        <v>0</v>
      </c>
      <c r="AN62" s="194">
        <f>COUNTIF(AN5:AN25,"6"&amp;"*")+COUNTIF(AN5:AN25,"6")-COUNTIF(AN5:AN25,"6T")</f>
        <v>0</v>
      </c>
      <c r="AO62" s="194">
        <f>COUNTIF(AO5:AO25,"6"&amp;"*")+COUNTIF(AO5:AO25,"6")-COUNTIF(AO5:AO25,"6T")</f>
        <v>0</v>
      </c>
      <c r="BA62" s="8">
        <f t="shared" si="30"/>
        <v>0</v>
      </c>
      <c r="BB62" s="8">
        <f t="shared" si="30"/>
        <v>0</v>
      </c>
      <c r="BC62" s="8">
        <f t="shared" si="30"/>
        <v>0</v>
      </c>
      <c r="BD62" s="8">
        <f t="shared" si="30"/>
        <v>0</v>
      </c>
      <c r="BE62" s="8">
        <f t="shared" si="30"/>
        <v>0</v>
      </c>
      <c r="BF62" s="8">
        <f t="shared" si="31"/>
        <v>1</v>
      </c>
      <c r="BG62" s="8">
        <f t="shared" si="31"/>
        <v>1</v>
      </c>
      <c r="BH62" s="8">
        <f t="shared" si="31"/>
        <v>1</v>
      </c>
      <c r="BI62" s="8">
        <f t="shared" si="31"/>
        <v>1</v>
      </c>
      <c r="BJ62" s="8">
        <f t="shared" si="31"/>
        <v>1</v>
      </c>
      <c r="BK62" s="8">
        <f t="shared" si="31"/>
        <v>1</v>
      </c>
      <c r="BL62" s="8">
        <f t="shared" si="31"/>
        <v>1</v>
      </c>
      <c r="BM62" s="8">
        <f t="shared" si="31"/>
        <v>1</v>
      </c>
      <c r="BN62" s="8">
        <f t="shared" si="31"/>
        <v>1</v>
      </c>
      <c r="BO62" s="8">
        <f t="shared" si="31"/>
        <v>1</v>
      </c>
      <c r="BP62" s="8">
        <f t="shared" si="31"/>
        <v>1</v>
      </c>
      <c r="BQ62" s="8">
        <f t="shared" si="31"/>
        <v>1</v>
      </c>
      <c r="BR62" s="8">
        <f t="shared" si="31"/>
        <v>1</v>
      </c>
      <c r="BS62" s="8">
        <f t="shared" si="31"/>
        <v>1</v>
      </c>
      <c r="BT62" s="8">
        <f t="shared" si="31"/>
        <v>1</v>
      </c>
      <c r="BU62" s="8">
        <f t="shared" si="31"/>
        <v>1</v>
      </c>
      <c r="BV62" s="8">
        <f t="shared" ref="BV62:CJ77" si="39">IF(COUNTIF(AA62,"Off")+COUNTIF(AA62,"Paid")+COUNTIF(AA62,"Pl")+COUNTIF(AA62,"PAID")+COUNTIF(AA62,"PL")+COUNTIF(AA62,"OFF")+COUNTIF(AA62,""),0,1)</f>
        <v>1</v>
      </c>
      <c r="BW62" s="8">
        <f t="shared" si="39"/>
        <v>1</v>
      </c>
      <c r="BX62" s="8">
        <f t="shared" si="39"/>
        <v>1</v>
      </c>
      <c r="BY62" s="8">
        <f t="shared" si="39"/>
        <v>1</v>
      </c>
      <c r="BZ62" s="8">
        <f t="shared" si="39"/>
        <v>1</v>
      </c>
      <c r="CA62" s="8">
        <f t="shared" si="39"/>
        <v>1</v>
      </c>
      <c r="CB62" s="8">
        <f t="shared" si="39"/>
        <v>1</v>
      </c>
      <c r="CC62" s="8">
        <f t="shared" si="39"/>
        <v>1</v>
      </c>
      <c r="CD62" s="8">
        <f t="shared" si="39"/>
        <v>1</v>
      </c>
      <c r="CE62" s="8">
        <f t="shared" si="39"/>
        <v>1</v>
      </c>
      <c r="CF62" s="8">
        <f t="shared" si="39"/>
        <v>1</v>
      </c>
      <c r="CG62" s="8">
        <f t="shared" si="39"/>
        <v>1</v>
      </c>
      <c r="CH62" s="8">
        <f t="shared" si="39"/>
        <v>1</v>
      </c>
      <c r="CI62" s="8">
        <f t="shared" si="39"/>
        <v>1</v>
      </c>
      <c r="CJ62" s="8">
        <f t="shared" si="39"/>
        <v>1</v>
      </c>
    </row>
    <row r="63" spans="1:88" ht="19.5" customHeight="1" outlineLevel="1" x14ac:dyDescent="0.25">
      <c r="B63" s="193" t="s">
        <v>358</v>
      </c>
      <c r="C63" s="8">
        <v>99</v>
      </c>
      <c r="D63" s="35"/>
      <c r="E63" s="35"/>
      <c r="F63" s="35"/>
      <c r="G63" s="35"/>
      <c r="H63" s="35"/>
      <c r="I63" s="35"/>
      <c r="J63" s="35"/>
      <c r="K63" s="194">
        <f t="shared" ref="K63:AL63" si="40">COUNTIF(K30:K45,"6"&amp;"*")+COUNTIF(K30:K45,"6")-COUNTIF(K30:K45,"6T")</f>
        <v>3</v>
      </c>
      <c r="L63" s="194">
        <f t="shared" si="40"/>
        <v>3</v>
      </c>
      <c r="M63" s="194">
        <f t="shared" si="40"/>
        <v>3</v>
      </c>
      <c r="N63" s="194">
        <f t="shared" si="40"/>
        <v>3</v>
      </c>
      <c r="O63" s="194">
        <f t="shared" si="40"/>
        <v>3</v>
      </c>
      <c r="P63" s="194">
        <f t="shared" si="40"/>
        <v>3</v>
      </c>
      <c r="Q63" s="194">
        <f t="shared" si="40"/>
        <v>3</v>
      </c>
      <c r="R63" s="194">
        <f t="shared" si="40"/>
        <v>3</v>
      </c>
      <c r="S63" s="194">
        <f t="shared" si="40"/>
        <v>3</v>
      </c>
      <c r="T63" s="194">
        <f t="shared" si="40"/>
        <v>3</v>
      </c>
      <c r="U63" s="194">
        <f t="shared" si="40"/>
        <v>3</v>
      </c>
      <c r="V63" s="194">
        <f t="shared" si="40"/>
        <v>3</v>
      </c>
      <c r="W63" s="194">
        <f t="shared" si="40"/>
        <v>3</v>
      </c>
      <c r="X63" s="194">
        <f t="shared" si="40"/>
        <v>3</v>
      </c>
      <c r="Y63" s="194">
        <f t="shared" si="40"/>
        <v>3</v>
      </c>
      <c r="Z63" s="194">
        <f t="shared" si="40"/>
        <v>3</v>
      </c>
      <c r="AA63" s="194">
        <f t="shared" si="40"/>
        <v>3</v>
      </c>
      <c r="AB63" s="194">
        <f t="shared" si="40"/>
        <v>3</v>
      </c>
      <c r="AC63" s="194">
        <f t="shared" si="40"/>
        <v>3</v>
      </c>
      <c r="AD63" s="194">
        <f t="shared" si="40"/>
        <v>3</v>
      </c>
      <c r="AE63" s="194">
        <f t="shared" si="40"/>
        <v>2</v>
      </c>
      <c r="AF63" s="194">
        <f t="shared" si="40"/>
        <v>2</v>
      </c>
      <c r="AG63" s="194">
        <f t="shared" si="40"/>
        <v>2</v>
      </c>
      <c r="AH63" s="194">
        <f t="shared" si="40"/>
        <v>2</v>
      </c>
      <c r="AI63" s="194">
        <f t="shared" si="40"/>
        <v>2</v>
      </c>
      <c r="AJ63" s="194">
        <f t="shared" si="40"/>
        <v>3</v>
      </c>
      <c r="AK63" s="194">
        <f t="shared" si="40"/>
        <v>3</v>
      </c>
      <c r="AL63" s="194">
        <f t="shared" si="40"/>
        <v>2</v>
      </c>
      <c r="AM63" s="194">
        <f>COUNTIF(AM29:AM44,"6"&amp;"*")+COUNTIF(AM29:AM44,"6")-COUNTIF(AM29:AM44,"6T")</f>
        <v>2</v>
      </c>
      <c r="AN63" s="194">
        <f>COUNTIF(AN29:AN44,"6"&amp;"*")+COUNTIF(AN29:AN44,"6")-COUNTIF(AN29:AN44,"6T")</f>
        <v>2</v>
      </c>
      <c r="AO63" s="194">
        <f>COUNTIF(AO29:AO44,"6"&amp;"*")+COUNTIF(AO29:AO44,"6")-COUNTIF(AO29:AO44,"6T")</f>
        <v>3</v>
      </c>
      <c r="BA63" s="8">
        <f t="shared" si="30"/>
        <v>0</v>
      </c>
      <c r="BB63" s="8">
        <f t="shared" si="30"/>
        <v>0</v>
      </c>
      <c r="BC63" s="8">
        <f t="shared" si="30"/>
        <v>0</v>
      </c>
      <c r="BD63" s="8">
        <f t="shared" si="30"/>
        <v>0</v>
      </c>
      <c r="BE63" s="8">
        <f t="shared" si="30"/>
        <v>0</v>
      </c>
      <c r="BF63" s="8">
        <f t="shared" si="31"/>
        <v>1</v>
      </c>
      <c r="BG63" s="8">
        <f t="shared" si="31"/>
        <v>1</v>
      </c>
      <c r="BH63" s="8">
        <f t="shared" si="31"/>
        <v>1</v>
      </c>
      <c r="BI63" s="8">
        <f t="shared" si="31"/>
        <v>1</v>
      </c>
      <c r="BJ63" s="8">
        <f t="shared" si="31"/>
        <v>1</v>
      </c>
      <c r="BK63" s="8">
        <f t="shared" si="31"/>
        <v>1</v>
      </c>
      <c r="BL63" s="8">
        <f t="shared" si="31"/>
        <v>1</v>
      </c>
      <c r="BM63" s="8">
        <f t="shared" si="31"/>
        <v>1</v>
      </c>
      <c r="BN63" s="8">
        <f t="shared" si="31"/>
        <v>1</v>
      </c>
      <c r="BO63" s="8">
        <f t="shared" si="31"/>
        <v>1</v>
      </c>
      <c r="BP63" s="8">
        <f t="shared" si="31"/>
        <v>1</v>
      </c>
      <c r="BQ63" s="8">
        <f t="shared" si="31"/>
        <v>1</v>
      </c>
      <c r="BR63" s="8">
        <f t="shared" si="31"/>
        <v>1</v>
      </c>
      <c r="BS63" s="8">
        <f t="shared" si="31"/>
        <v>1</v>
      </c>
      <c r="BT63" s="8">
        <f t="shared" ref="BT63:CI79" si="41">IF(COUNTIF(Y63,"Off")+COUNTIF(Y63,"Paid")+COUNTIF(Y63,"Pl")+COUNTIF(Y63,"PAID")+COUNTIF(Y63,"PL")+COUNTIF(Y63,"OFF")+COUNTIF(Y63,""),0,1)</f>
        <v>1</v>
      </c>
      <c r="BU63" s="8">
        <f t="shared" si="41"/>
        <v>1</v>
      </c>
      <c r="BV63" s="8">
        <f t="shared" si="39"/>
        <v>1</v>
      </c>
      <c r="BW63" s="8">
        <f t="shared" si="39"/>
        <v>1</v>
      </c>
      <c r="BX63" s="8">
        <f t="shared" si="39"/>
        <v>1</v>
      </c>
      <c r="BY63" s="8">
        <f t="shared" si="39"/>
        <v>1</v>
      </c>
      <c r="BZ63" s="8">
        <f t="shared" si="39"/>
        <v>1</v>
      </c>
      <c r="CA63" s="8">
        <f t="shared" si="39"/>
        <v>1</v>
      </c>
      <c r="CB63" s="8">
        <f t="shared" si="39"/>
        <v>1</v>
      </c>
      <c r="CC63" s="8">
        <f t="shared" si="39"/>
        <v>1</v>
      </c>
      <c r="CD63" s="8">
        <f t="shared" si="39"/>
        <v>1</v>
      </c>
      <c r="CE63" s="8">
        <f t="shared" si="39"/>
        <v>1</v>
      </c>
      <c r="CF63" s="8">
        <f t="shared" si="39"/>
        <v>1</v>
      </c>
      <c r="CG63" s="8">
        <f t="shared" si="39"/>
        <v>1</v>
      </c>
      <c r="CH63" s="8">
        <f t="shared" si="39"/>
        <v>1</v>
      </c>
      <c r="CI63" s="8">
        <f t="shared" si="39"/>
        <v>1</v>
      </c>
      <c r="CJ63" s="8">
        <f t="shared" si="39"/>
        <v>1</v>
      </c>
    </row>
    <row r="64" spans="1:88" ht="19.5" customHeight="1" outlineLevel="1" x14ac:dyDescent="0.25">
      <c r="B64" s="193"/>
      <c r="C64" s="8" t="s">
        <v>94</v>
      </c>
      <c r="D64" s="35"/>
      <c r="E64" s="35"/>
      <c r="F64" s="35"/>
      <c r="G64" s="35"/>
      <c r="H64" s="35"/>
      <c r="I64" s="35"/>
      <c r="J64" s="35"/>
      <c r="K64" s="194">
        <f t="shared" ref="K64:AO64" si="42">SUM(K62:K63)</f>
        <v>4</v>
      </c>
      <c r="L64" s="194">
        <f t="shared" si="42"/>
        <v>4</v>
      </c>
      <c r="M64" s="194">
        <f t="shared" si="42"/>
        <v>4</v>
      </c>
      <c r="N64" s="194">
        <f t="shared" si="42"/>
        <v>4</v>
      </c>
      <c r="O64" s="194">
        <f t="shared" si="42"/>
        <v>4</v>
      </c>
      <c r="P64" s="194">
        <f t="shared" si="42"/>
        <v>4</v>
      </c>
      <c r="Q64" s="194">
        <f t="shared" si="42"/>
        <v>4</v>
      </c>
      <c r="R64" s="194">
        <f t="shared" si="42"/>
        <v>4</v>
      </c>
      <c r="S64" s="194">
        <f t="shared" si="42"/>
        <v>4</v>
      </c>
      <c r="T64" s="194">
        <f t="shared" si="42"/>
        <v>4</v>
      </c>
      <c r="U64" s="194">
        <f t="shared" si="42"/>
        <v>4</v>
      </c>
      <c r="V64" s="194">
        <f t="shared" si="42"/>
        <v>4</v>
      </c>
      <c r="W64" s="194">
        <f t="shared" si="42"/>
        <v>4</v>
      </c>
      <c r="X64" s="194">
        <f t="shared" si="42"/>
        <v>4</v>
      </c>
      <c r="Y64" s="194">
        <f t="shared" si="42"/>
        <v>4</v>
      </c>
      <c r="Z64" s="194">
        <f t="shared" si="42"/>
        <v>4</v>
      </c>
      <c r="AA64" s="194">
        <f t="shared" si="42"/>
        <v>3</v>
      </c>
      <c r="AB64" s="194">
        <f t="shared" si="42"/>
        <v>3</v>
      </c>
      <c r="AC64" s="194">
        <f t="shared" si="42"/>
        <v>3</v>
      </c>
      <c r="AD64" s="194">
        <f t="shared" si="42"/>
        <v>3</v>
      </c>
      <c r="AE64" s="194">
        <f t="shared" si="42"/>
        <v>2</v>
      </c>
      <c r="AF64" s="194">
        <f t="shared" si="42"/>
        <v>2</v>
      </c>
      <c r="AG64" s="194">
        <f t="shared" si="42"/>
        <v>2</v>
      </c>
      <c r="AH64" s="194">
        <f t="shared" si="42"/>
        <v>2</v>
      </c>
      <c r="AI64" s="194">
        <f t="shared" si="42"/>
        <v>2</v>
      </c>
      <c r="AJ64" s="194">
        <f t="shared" si="42"/>
        <v>3</v>
      </c>
      <c r="AK64" s="194">
        <f t="shared" si="42"/>
        <v>3</v>
      </c>
      <c r="AL64" s="194">
        <f t="shared" si="42"/>
        <v>2</v>
      </c>
      <c r="AM64" s="194">
        <f t="shared" si="42"/>
        <v>2</v>
      </c>
      <c r="AN64" s="194">
        <f t="shared" si="42"/>
        <v>2</v>
      </c>
      <c r="AO64" s="194">
        <f t="shared" si="42"/>
        <v>3</v>
      </c>
      <c r="BA64" s="8">
        <f t="shared" si="30"/>
        <v>0</v>
      </c>
      <c r="BB64" s="8">
        <f t="shared" si="30"/>
        <v>0</v>
      </c>
      <c r="BC64" s="8">
        <f t="shared" si="30"/>
        <v>0</v>
      </c>
      <c r="BD64" s="8">
        <f t="shared" si="30"/>
        <v>0</v>
      </c>
      <c r="BE64" s="8">
        <f t="shared" si="30"/>
        <v>0</v>
      </c>
      <c r="BF64" s="8">
        <f t="shared" ref="BF64:BT80" si="43">IF(COUNTIF(K64,"Off")+COUNTIF(K64,"Paid")+COUNTIF(K64,"Pl")+COUNTIF(K64,"PAID")+COUNTIF(K64,"PL")+COUNTIF(K64,"OFF")+COUNTIF(K64,""),0,1)</f>
        <v>1</v>
      </c>
      <c r="BG64" s="8">
        <f t="shared" si="43"/>
        <v>1</v>
      </c>
      <c r="BH64" s="8">
        <f t="shared" si="43"/>
        <v>1</v>
      </c>
      <c r="BI64" s="8">
        <f t="shared" si="43"/>
        <v>1</v>
      </c>
      <c r="BJ64" s="8">
        <f t="shared" si="43"/>
        <v>1</v>
      </c>
      <c r="BK64" s="8">
        <f t="shared" si="43"/>
        <v>1</v>
      </c>
      <c r="BL64" s="8">
        <f t="shared" si="43"/>
        <v>1</v>
      </c>
      <c r="BM64" s="8">
        <f t="shared" si="43"/>
        <v>1</v>
      </c>
      <c r="BN64" s="8">
        <f t="shared" si="43"/>
        <v>1</v>
      </c>
      <c r="BO64" s="8">
        <f t="shared" si="43"/>
        <v>1</v>
      </c>
      <c r="BP64" s="8">
        <f t="shared" si="43"/>
        <v>1</v>
      </c>
      <c r="BQ64" s="8">
        <f t="shared" si="43"/>
        <v>1</v>
      </c>
      <c r="BR64" s="8">
        <f t="shared" si="43"/>
        <v>1</v>
      </c>
      <c r="BS64" s="8">
        <f t="shared" si="43"/>
        <v>1</v>
      </c>
      <c r="BT64" s="8">
        <f t="shared" si="43"/>
        <v>1</v>
      </c>
      <c r="BU64" s="8">
        <f t="shared" si="41"/>
        <v>1</v>
      </c>
      <c r="BV64" s="8">
        <f t="shared" si="39"/>
        <v>1</v>
      </c>
      <c r="BW64" s="8">
        <f t="shared" si="39"/>
        <v>1</v>
      </c>
      <c r="BX64" s="8">
        <f t="shared" si="39"/>
        <v>1</v>
      </c>
      <c r="BY64" s="8">
        <f t="shared" si="39"/>
        <v>1</v>
      </c>
      <c r="BZ64" s="8">
        <f t="shared" si="39"/>
        <v>1</v>
      </c>
      <c r="CA64" s="8">
        <f t="shared" si="39"/>
        <v>1</v>
      </c>
      <c r="CB64" s="8">
        <f t="shared" si="39"/>
        <v>1</v>
      </c>
      <c r="CC64" s="8">
        <f t="shared" si="39"/>
        <v>1</v>
      </c>
      <c r="CD64" s="8">
        <f t="shared" si="39"/>
        <v>1</v>
      </c>
      <c r="CE64" s="8">
        <f t="shared" si="39"/>
        <v>1</v>
      </c>
      <c r="CF64" s="8">
        <f t="shared" si="39"/>
        <v>1</v>
      </c>
      <c r="CG64" s="8">
        <f t="shared" si="39"/>
        <v>1</v>
      </c>
      <c r="CH64" s="8">
        <f t="shared" si="39"/>
        <v>1</v>
      </c>
      <c r="CI64" s="8">
        <f t="shared" si="39"/>
        <v>1</v>
      </c>
      <c r="CJ64" s="8">
        <f t="shared" si="39"/>
        <v>1</v>
      </c>
    </row>
    <row r="65" spans="2:92" ht="16.5" customHeight="1" outlineLevel="1" x14ac:dyDescent="0.25">
      <c r="B65" s="8" t="s">
        <v>67</v>
      </c>
      <c r="C65" s="8">
        <v>3</v>
      </c>
      <c r="D65" s="8">
        <f>COUNTIF(D6:D26,"8"&amp;"*")+COUNTIF(D6:D26,"8")</f>
        <v>2</v>
      </c>
      <c r="E65" s="8">
        <f>COUNTIF(E6:E26,"8"&amp;"*")+COUNTIF(E6:E26,"8")</f>
        <v>2</v>
      </c>
      <c r="F65" s="8">
        <f>COUNTIF(F6:F26,"8"&amp;"*")+COUNTIF(F6:F26,"8")</f>
        <v>2</v>
      </c>
      <c r="G65" s="8">
        <f>COUNTIF(G6:G26,"8"&amp;"*")+COUNTIF(G6:G26,"8")</f>
        <v>2</v>
      </c>
      <c r="H65" s="8">
        <f>COUNTIF(H6:H26,"8"&amp;"*")+COUNTIF(H6:H26,"8")</f>
        <v>2</v>
      </c>
      <c r="K65" s="8">
        <f t="shared" ref="K65:AO65" si="44">COUNTIF(K6:K26,"8"&amp;"*")+COUNTIF(K6:K26,"8")-COUNTIF(K6:K26,"8T")</f>
        <v>2</v>
      </c>
      <c r="L65" s="8">
        <f t="shared" si="44"/>
        <v>2</v>
      </c>
      <c r="M65" s="8">
        <f t="shared" si="44"/>
        <v>2</v>
      </c>
      <c r="N65" s="8">
        <f t="shared" si="44"/>
        <v>2</v>
      </c>
      <c r="O65" s="8">
        <f t="shared" si="44"/>
        <v>2</v>
      </c>
      <c r="P65" s="8">
        <f t="shared" si="44"/>
        <v>2</v>
      </c>
      <c r="Q65" s="8">
        <f t="shared" si="44"/>
        <v>2</v>
      </c>
      <c r="R65" s="8">
        <f t="shared" si="44"/>
        <v>2</v>
      </c>
      <c r="S65" s="8">
        <f t="shared" si="44"/>
        <v>2</v>
      </c>
      <c r="T65" s="8">
        <f t="shared" si="44"/>
        <v>2</v>
      </c>
      <c r="U65" s="8">
        <f t="shared" si="44"/>
        <v>2</v>
      </c>
      <c r="V65" s="8">
        <f t="shared" si="44"/>
        <v>2</v>
      </c>
      <c r="W65" s="8">
        <f t="shared" si="44"/>
        <v>2</v>
      </c>
      <c r="X65" s="8">
        <f t="shared" si="44"/>
        <v>2</v>
      </c>
      <c r="Y65" s="8">
        <f t="shared" si="44"/>
        <v>2</v>
      </c>
      <c r="Z65" s="8">
        <f t="shared" si="44"/>
        <v>2</v>
      </c>
      <c r="AA65" s="8">
        <f t="shared" si="44"/>
        <v>3</v>
      </c>
      <c r="AB65" s="8">
        <f t="shared" si="44"/>
        <v>3</v>
      </c>
      <c r="AC65" s="8">
        <f t="shared" si="44"/>
        <v>3</v>
      </c>
      <c r="AD65" s="8">
        <f t="shared" si="44"/>
        <v>3</v>
      </c>
      <c r="AE65" s="8">
        <f t="shared" si="44"/>
        <v>3</v>
      </c>
      <c r="AF65" s="8">
        <f t="shared" si="44"/>
        <v>3</v>
      </c>
      <c r="AG65" s="8">
        <f t="shared" si="44"/>
        <v>3</v>
      </c>
      <c r="AH65" s="8">
        <f t="shared" si="44"/>
        <v>3</v>
      </c>
      <c r="AI65" s="8">
        <f t="shared" si="44"/>
        <v>3</v>
      </c>
      <c r="AJ65" s="8">
        <f t="shared" si="44"/>
        <v>3</v>
      </c>
      <c r="AK65" s="8">
        <f t="shared" si="44"/>
        <v>3</v>
      </c>
      <c r="AL65" s="8">
        <f t="shared" si="44"/>
        <v>3</v>
      </c>
      <c r="AM65" s="8">
        <f t="shared" si="44"/>
        <v>3</v>
      </c>
      <c r="AN65" s="8">
        <f t="shared" si="44"/>
        <v>3</v>
      </c>
      <c r="AO65" s="8">
        <f t="shared" si="44"/>
        <v>3</v>
      </c>
      <c r="BA65" s="8">
        <f t="shared" si="30"/>
        <v>1</v>
      </c>
      <c r="BB65" s="8">
        <f t="shared" si="30"/>
        <v>1</v>
      </c>
      <c r="BC65" s="8">
        <f t="shared" si="30"/>
        <v>1</v>
      </c>
      <c r="BD65" s="8">
        <f t="shared" si="30"/>
        <v>1</v>
      </c>
      <c r="BE65" s="8">
        <f t="shared" si="30"/>
        <v>1</v>
      </c>
      <c r="BF65" s="8">
        <f t="shared" si="43"/>
        <v>1</v>
      </c>
      <c r="BG65" s="8">
        <f t="shared" si="43"/>
        <v>1</v>
      </c>
      <c r="BH65" s="8">
        <f t="shared" si="43"/>
        <v>1</v>
      </c>
      <c r="BI65" s="8">
        <f t="shared" si="43"/>
        <v>1</v>
      </c>
      <c r="BJ65" s="8">
        <f t="shared" si="43"/>
        <v>1</v>
      </c>
      <c r="BK65" s="8">
        <f t="shared" si="43"/>
        <v>1</v>
      </c>
      <c r="BL65" s="8">
        <f t="shared" si="43"/>
        <v>1</v>
      </c>
      <c r="BM65" s="8">
        <f t="shared" si="43"/>
        <v>1</v>
      </c>
      <c r="BN65" s="8">
        <f t="shared" si="43"/>
        <v>1</v>
      </c>
      <c r="BO65" s="8">
        <f t="shared" si="43"/>
        <v>1</v>
      </c>
      <c r="BP65" s="8">
        <f t="shared" si="43"/>
        <v>1</v>
      </c>
      <c r="BQ65" s="8">
        <f t="shared" si="43"/>
        <v>1</v>
      </c>
      <c r="BR65" s="8">
        <f t="shared" si="43"/>
        <v>1</v>
      </c>
      <c r="BS65" s="8">
        <f t="shared" si="43"/>
        <v>1</v>
      </c>
      <c r="BT65" s="8">
        <f t="shared" si="43"/>
        <v>1</v>
      </c>
      <c r="BU65" s="8">
        <f t="shared" si="41"/>
        <v>1</v>
      </c>
      <c r="BV65" s="8">
        <f t="shared" si="39"/>
        <v>1</v>
      </c>
      <c r="BW65" s="8">
        <f t="shared" si="39"/>
        <v>1</v>
      </c>
      <c r="BX65" s="8">
        <f t="shared" si="39"/>
        <v>1</v>
      </c>
      <c r="BY65" s="8">
        <f t="shared" si="39"/>
        <v>1</v>
      </c>
      <c r="BZ65" s="8">
        <f t="shared" si="39"/>
        <v>1</v>
      </c>
      <c r="CA65" s="8">
        <f t="shared" si="39"/>
        <v>1</v>
      </c>
      <c r="CB65" s="8">
        <f t="shared" si="39"/>
        <v>1</v>
      </c>
      <c r="CC65" s="8">
        <f t="shared" si="39"/>
        <v>1</v>
      </c>
      <c r="CD65" s="8">
        <f t="shared" si="39"/>
        <v>1</v>
      </c>
      <c r="CE65" s="8">
        <f t="shared" si="39"/>
        <v>1</v>
      </c>
      <c r="CF65" s="8">
        <f t="shared" si="39"/>
        <v>1</v>
      </c>
      <c r="CG65" s="8">
        <f t="shared" si="39"/>
        <v>1</v>
      </c>
      <c r="CH65" s="8">
        <f t="shared" si="39"/>
        <v>1</v>
      </c>
      <c r="CI65" s="8">
        <f t="shared" si="39"/>
        <v>1</v>
      </c>
      <c r="CJ65" s="8">
        <f t="shared" si="39"/>
        <v>1</v>
      </c>
    </row>
    <row r="66" spans="2:92" ht="16.5" customHeight="1" outlineLevel="1" x14ac:dyDescent="0.25">
      <c r="B66" s="8" t="s">
        <v>67</v>
      </c>
      <c r="C66" s="8">
        <v>99</v>
      </c>
      <c r="D66" s="8">
        <f>COUNTIF(D30:D45,"8"&amp;"*")+COUNTIF(D30:D45,"8")</f>
        <v>2</v>
      </c>
      <c r="E66" s="8">
        <f>COUNTIF(E30:E45,"8"&amp;"*")+COUNTIF(E30:E45,"8")</f>
        <v>2</v>
      </c>
      <c r="F66" s="8">
        <f>COUNTIF(F30:F45,"8"&amp;"*")+COUNTIF(F30:F45,"8")</f>
        <v>2</v>
      </c>
      <c r="G66" s="8">
        <f>COUNTIF(G30:G45,"8"&amp;"*")+COUNTIF(G30:G45,"8")</f>
        <v>2</v>
      </c>
      <c r="H66" s="8">
        <f>COUNTIF(H30:H45,"8"&amp;"*")+COUNTIF(H30:H45,"8")</f>
        <v>2</v>
      </c>
      <c r="K66" s="8">
        <f t="shared" ref="K66:AD66" si="45">COUNTIF(K30:K45,"8"&amp;"*")+COUNTIF(K30:K45,"8")-COUNTIF(K30:K45,"8T")</f>
        <v>1</v>
      </c>
      <c r="L66" s="8">
        <f t="shared" si="45"/>
        <v>1</v>
      </c>
      <c r="M66" s="8">
        <f t="shared" si="45"/>
        <v>1</v>
      </c>
      <c r="N66" s="8">
        <f t="shared" si="45"/>
        <v>1</v>
      </c>
      <c r="O66" s="8">
        <f t="shared" si="45"/>
        <v>1</v>
      </c>
      <c r="P66" s="8">
        <f t="shared" si="45"/>
        <v>1</v>
      </c>
      <c r="Q66" s="8">
        <f t="shared" si="45"/>
        <v>1</v>
      </c>
      <c r="R66" s="8">
        <f t="shared" si="45"/>
        <v>1</v>
      </c>
      <c r="S66" s="8">
        <f t="shared" si="45"/>
        <v>1</v>
      </c>
      <c r="T66" s="8">
        <f t="shared" si="45"/>
        <v>1</v>
      </c>
      <c r="U66" s="8">
        <f t="shared" si="45"/>
        <v>1</v>
      </c>
      <c r="V66" s="8">
        <f t="shared" si="45"/>
        <v>2</v>
      </c>
      <c r="W66" s="8">
        <f t="shared" si="45"/>
        <v>2</v>
      </c>
      <c r="X66" s="8">
        <f t="shared" si="45"/>
        <v>2</v>
      </c>
      <c r="Y66" s="8">
        <f t="shared" si="45"/>
        <v>2</v>
      </c>
      <c r="Z66" s="8">
        <f t="shared" si="45"/>
        <v>2</v>
      </c>
      <c r="AA66" s="8">
        <f t="shared" si="45"/>
        <v>3</v>
      </c>
      <c r="AB66" s="8">
        <f t="shared" si="45"/>
        <v>3</v>
      </c>
      <c r="AC66" s="8">
        <f t="shared" si="45"/>
        <v>3</v>
      </c>
      <c r="AD66" s="8">
        <f t="shared" si="45"/>
        <v>3</v>
      </c>
      <c r="AE66" s="8">
        <f t="shared" ref="AE66:AO66" si="46">COUNTIF(AE30:AE47,"8"&amp;"*")+COUNTIF(AE30:AE47,"8")-COUNTIF(AE30:AE47,"8T")</f>
        <v>3</v>
      </c>
      <c r="AF66" s="8">
        <f t="shared" si="46"/>
        <v>3</v>
      </c>
      <c r="AG66" s="8">
        <f t="shared" si="46"/>
        <v>3</v>
      </c>
      <c r="AH66" s="8">
        <f t="shared" si="46"/>
        <v>3</v>
      </c>
      <c r="AI66" s="8">
        <f t="shared" si="46"/>
        <v>3</v>
      </c>
      <c r="AJ66" s="8">
        <f t="shared" si="46"/>
        <v>3</v>
      </c>
      <c r="AK66" s="8">
        <f t="shared" si="46"/>
        <v>3</v>
      </c>
      <c r="AL66" s="8">
        <f t="shared" si="46"/>
        <v>3</v>
      </c>
      <c r="AM66" s="8">
        <f t="shared" si="46"/>
        <v>2</v>
      </c>
      <c r="AN66" s="8">
        <f t="shared" si="46"/>
        <v>2</v>
      </c>
      <c r="AO66" s="8">
        <f t="shared" si="46"/>
        <v>2</v>
      </c>
      <c r="BA66" s="8">
        <f t="shared" si="30"/>
        <v>1</v>
      </c>
      <c r="BB66" s="8">
        <f t="shared" si="30"/>
        <v>1</v>
      </c>
      <c r="BC66" s="8">
        <f t="shared" si="30"/>
        <v>1</v>
      </c>
      <c r="BD66" s="8">
        <f t="shared" si="30"/>
        <v>1</v>
      </c>
      <c r="BE66" s="8">
        <f t="shared" si="30"/>
        <v>1</v>
      </c>
      <c r="BF66" s="8">
        <f t="shared" si="43"/>
        <v>1</v>
      </c>
      <c r="BG66" s="8">
        <f t="shared" si="43"/>
        <v>1</v>
      </c>
      <c r="BH66" s="8">
        <f t="shared" si="43"/>
        <v>1</v>
      </c>
      <c r="BI66" s="8">
        <f t="shared" si="43"/>
        <v>1</v>
      </c>
      <c r="BJ66" s="8">
        <f t="shared" si="43"/>
        <v>1</v>
      </c>
      <c r="BK66" s="8">
        <f t="shared" si="43"/>
        <v>1</v>
      </c>
      <c r="BL66" s="8">
        <f t="shared" si="43"/>
        <v>1</v>
      </c>
      <c r="BM66" s="8">
        <f t="shared" si="43"/>
        <v>1</v>
      </c>
      <c r="BN66" s="8">
        <f t="shared" si="43"/>
        <v>1</v>
      </c>
      <c r="BO66" s="8">
        <f t="shared" si="43"/>
        <v>1</v>
      </c>
      <c r="BP66" s="8">
        <f t="shared" si="43"/>
        <v>1</v>
      </c>
      <c r="BQ66" s="8">
        <f t="shared" si="43"/>
        <v>1</v>
      </c>
      <c r="BR66" s="8">
        <f t="shared" si="43"/>
        <v>1</v>
      </c>
      <c r="BS66" s="8">
        <f t="shared" si="43"/>
        <v>1</v>
      </c>
      <c r="BT66" s="8">
        <f t="shared" si="43"/>
        <v>1</v>
      </c>
      <c r="BU66" s="8">
        <f t="shared" si="41"/>
        <v>1</v>
      </c>
      <c r="BV66" s="8">
        <f t="shared" si="39"/>
        <v>1</v>
      </c>
      <c r="BW66" s="8">
        <f t="shared" si="39"/>
        <v>1</v>
      </c>
      <c r="BX66" s="8">
        <f t="shared" si="39"/>
        <v>1</v>
      </c>
      <c r="BY66" s="8">
        <f t="shared" si="39"/>
        <v>1</v>
      </c>
      <c r="BZ66" s="8">
        <f t="shared" si="39"/>
        <v>1</v>
      </c>
      <c r="CA66" s="8">
        <f t="shared" si="39"/>
        <v>1</v>
      </c>
      <c r="CB66" s="8">
        <f t="shared" si="39"/>
        <v>1</v>
      </c>
      <c r="CC66" s="8">
        <f t="shared" si="39"/>
        <v>1</v>
      </c>
      <c r="CD66" s="8">
        <f t="shared" si="39"/>
        <v>1</v>
      </c>
      <c r="CE66" s="8">
        <f t="shared" si="39"/>
        <v>1</v>
      </c>
      <c r="CF66" s="8">
        <f t="shared" si="39"/>
        <v>1</v>
      </c>
      <c r="CG66" s="8">
        <f t="shared" si="39"/>
        <v>1</v>
      </c>
      <c r="CH66" s="8">
        <f t="shared" si="39"/>
        <v>1</v>
      </c>
      <c r="CI66" s="8">
        <f t="shared" si="39"/>
        <v>1</v>
      </c>
      <c r="CJ66" s="8">
        <f t="shared" si="39"/>
        <v>1</v>
      </c>
    </row>
    <row r="67" spans="2:92" ht="16.5" customHeight="1" outlineLevel="1" x14ac:dyDescent="0.25">
      <c r="B67" s="8" t="s">
        <v>67</v>
      </c>
      <c r="C67" s="8" t="s">
        <v>94</v>
      </c>
      <c r="D67" s="8">
        <f>SUM(D65:D66)</f>
        <v>4</v>
      </c>
      <c r="E67" s="8">
        <f t="shared" ref="E67:H67" si="47">SUM(E65:E66)</f>
        <v>4</v>
      </c>
      <c r="F67" s="8">
        <f t="shared" si="47"/>
        <v>4</v>
      </c>
      <c r="G67" s="8">
        <f t="shared" si="47"/>
        <v>4</v>
      </c>
      <c r="H67" s="8">
        <f t="shared" si="47"/>
        <v>4</v>
      </c>
      <c r="K67" s="8">
        <f>SUM(K65:K66)</f>
        <v>3</v>
      </c>
      <c r="L67" s="8">
        <f t="shared" ref="L67:AO67" si="48">SUM(L65:L66)</f>
        <v>3</v>
      </c>
      <c r="M67" s="8">
        <f t="shared" si="48"/>
        <v>3</v>
      </c>
      <c r="N67" s="8">
        <f t="shared" si="48"/>
        <v>3</v>
      </c>
      <c r="O67" s="8">
        <f t="shared" si="48"/>
        <v>3</v>
      </c>
      <c r="P67" s="8">
        <f t="shared" si="48"/>
        <v>3</v>
      </c>
      <c r="Q67" s="8">
        <f t="shared" si="48"/>
        <v>3</v>
      </c>
      <c r="R67" s="8">
        <f t="shared" si="48"/>
        <v>3</v>
      </c>
      <c r="S67" s="8">
        <f t="shared" si="48"/>
        <v>3</v>
      </c>
      <c r="T67" s="8">
        <f t="shared" si="48"/>
        <v>3</v>
      </c>
      <c r="U67" s="8">
        <f t="shared" si="48"/>
        <v>3</v>
      </c>
      <c r="V67" s="8">
        <f t="shared" si="48"/>
        <v>4</v>
      </c>
      <c r="W67" s="8">
        <f t="shared" si="48"/>
        <v>4</v>
      </c>
      <c r="X67" s="8">
        <f>SUM(X65:X66)</f>
        <v>4</v>
      </c>
      <c r="Y67" s="8">
        <f t="shared" si="48"/>
        <v>4</v>
      </c>
      <c r="Z67" s="8">
        <f t="shared" si="48"/>
        <v>4</v>
      </c>
      <c r="AA67" s="8">
        <f t="shared" si="48"/>
        <v>6</v>
      </c>
      <c r="AB67" s="8">
        <f t="shared" si="48"/>
        <v>6</v>
      </c>
      <c r="AC67" s="8">
        <f t="shared" si="48"/>
        <v>6</v>
      </c>
      <c r="AD67" s="8">
        <f t="shared" si="48"/>
        <v>6</v>
      </c>
      <c r="AE67" s="8">
        <f>SUM(AE65:AE66)</f>
        <v>6</v>
      </c>
      <c r="AF67" s="8">
        <f t="shared" si="48"/>
        <v>6</v>
      </c>
      <c r="AG67" s="8">
        <f t="shared" si="48"/>
        <v>6</v>
      </c>
      <c r="AH67" s="8">
        <f t="shared" si="48"/>
        <v>6</v>
      </c>
      <c r="AI67" s="8">
        <f t="shared" si="48"/>
        <v>6</v>
      </c>
      <c r="AJ67" s="8">
        <f t="shared" si="48"/>
        <v>6</v>
      </c>
      <c r="AK67" s="8">
        <f t="shared" si="48"/>
        <v>6</v>
      </c>
      <c r="AL67" s="8">
        <f t="shared" si="48"/>
        <v>6</v>
      </c>
      <c r="AM67" s="8">
        <f t="shared" si="48"/>
        <v>5</v>
      </c>
      <c r="AN67" s="8">
        <f t="shared" si="48"/>
        <v>5</v>
      </c>
      <c r="AO67" s="8">
        <f t="shared" si="48"/>
        <v>5</v>
      </c>
      <c r="BA67" s="8">
        <f t="shared" si="30"/>
        <v>1</v>
      </c>
      <c r="BB67" s="8">
        <f t="shared" si="30"/>
        <v>1</v>
      </c>
      <c r="BC67" s="8">
        <f t="shared" si="30"/>
        <v>1</v>
      </c>
      <c r="BD67" s="8">
        <f t="shared" si="30"/>
        <v>1</v>
      </c>
      <c r="BE67" s="8">
        <f t="shared" si="30"/>
        <v>1</v>
      </c>
      <c r="BF67" s="8">
        <f t="shared" si="43"/>
        <v>1</v>
      </c>
      <c r="BG67" s="8">
        <f t="shared" si="43"/>
        <v>1</v>
      </c>
      <c r="BH67" s="8">
        <f t="shared" si="43"/>
        <v>1</v>
      </c>
      <c r="BI67" s="8">
        <f t="shared" si="43"/>
        <v>1</v>
      </c>
      <c r="BJ67" s="8">
        <f t="shared" si="43"/>
        <v>1</v>
      </c>
      <c r="BK67" s="8">
        <f t="shared" si="43"/>
        <v>1</v>
      </c>
      <c r="BL67" s="8">
        <f t="shared" si="43"/>
        <v>1</v>
      </c>
      <c r="BM67" s="8">
        <f t="shared" si="43"/>
        <v>1</v>
      </c>
      <c r="BN67" s="8">
        <f t="shared" si="43"/>
        <v>1</v>
      </c>
      <c r="BO67" s="8">
        <f t="shared" si="43"/>
        <v>1</v>
      </c>
      <c r="BP67" s="8">
        <f t="shared" si="43"/>
        <v>1</v>
      </c>
      <c r="BQ67" s="8">
        <f t="shared" si="43"/>
        <v>1</v>
      </c>
      <c r="BR67" s="8">
        <f t="shared" si="43"/>
        <v>1</v>
      </c>
      <c r="BS67" s="8">
        <f t="shared" si="43"/>
        <v>1</v>
      </c>
      <c r="BT67" s="8">
        <f t="shared" si="43"/>
        <v>1</v>
      </c>
      <c r="BU67" s="8">
        <f t="shared" si="41"/>
        <v>1</v>
      </c>
      <c r="BV67" s="8">
        <f t="shared" si="39"/>
        <v>1</v>
      </c>
      <c r="BW67" s="8">
        <f t="shared" si="39"/>
        <v>1</v>
      </c>
      <c r="BX67" s="8">
        <f t="shared" si="39"/>
        <v>1</v>
      </c>
      <c r="BY67" s="8">
        <f t="shared" si="39"/>
        <v>1</v>
      </c>
      <c r="BZ67" s="8">
        <f t="shared" si="39"/>
        <v>1</v>
      </c>
      <c r="CA67" s="8">
        <f t="shared" si="39"/>
        <v>1</v>
      </c>
      <c r="CB67" s="8">
        <f t="shared" si="39"/>
        <v>1</v>
      </c>
      <c r="CC67" s="8">
        <f t="shared" si="39"/>
        <v>1</v>
      </c>
      <c r="CD67" s="8">
        <f t="shared" si="39"/>
        <v>1</v>
      </c>
      <c r="CE67" s="8">
        <f t="shared" si="39"/>
        <v>1</v>
      </c>
      <c r="CF67" s="8">
        <f t="shared" si="39"/>
        <v>1</v>
      </c>
      <c r="CG67" s="8">
        <f t="shared" si="39"/>
        <v>1</v>
      </c>
      <c r="CH67" s="8">
        <f t="shared" si="39"/>
        <v>1</v>
      </c>
      <c r="CI67" s="8">
        <f t="shared" si="39"/>
        <v>1</v>
      </c>
      <c r="CJ67" s="8">
        <f t="shared" si="39"/>
        <v>1</v>
      </c>
    </row>
    <row r="68" spans="2:92" ht="16.5" customHeight="1" outlineLevel="1" x14ac:dyDescent="0.25">
      <c r="B68" s="8" t="s">
        <v>68</v>
      </c>
      <c r="C68" s="8">
        <v>3</v>
      </c>
      <c r="D68" s="8">
        <f>COUNTIF(D6:D26,"13"&amp;"*")+COUNTIF(D6:D26,"13")</f>
        <v>8</v>
      </c>
      <c r="E68" s="8">
        <f>COUNTIF(E6:E26,"13"&amp;"*")+COUNTIF(E6:E26,"13")</f>
        <v>9</v>
      </c>
      <c r="F68" s="8">
        <f>COUNTIF(F6:F26,"13"&amp;"*")+COUNTIF(F6:F26,"13")</f>
        <v>7</v>
      </c>
      <c r="G68" s="8">
        <f>COUNTIF(G6:G26,"13"&amp;"*")+COUNTIF(G6:G26,"13")</f>
        <v>8</v>
      </c>
      <c r="H68" s="8">
        <f>COUNTIF(H6:H26,"13"&amp;"*")+COUNTIF(H6:H26,"13")</f>
        <v>7</v>
      </c>
      <c r="K68" s="8">
        <f t="shared" ref="K68:AO68" si="49">COUNTIF(K6:K26,"13"&amp;"*")+COUNTIF(K6:K26,"13")-COUNTIF(K6:K26,"13T")</f>
        <v>7</v>
      </c>
      <c r="L68" s="8">
        <f t="shared" si="49"/>
        <v>10</v>
      </c>
      <c r="M68" s="8">
        <f t="shared" si="49"/>
        <v>8</v>
      </c>
      <c r="N68" s="8">
        <f t="shared" si="49"/>
        <v>8</v>
      </c>
      <c r="O68" s="8">
        <f t="shared" si="49"/>
        <v>8</v>
      </c>
      <c r="P68" s="8">
        <f t="shared" si="49"/>
        <v>10</v>
      </c>
      <c r="Q68" s="8">
        <f t="shared" si="49"/>
        <v>8</v>
      </c>
      <c r="R68" s="8">
        <f t="shared" si="49"/>
        <v>10</v>
      </c>
      <c r="S68" s="8">
        <f t="shared" si="49"/>
        <v>9</v>
      </c>
      <c r="T68" s="8">
        <f t="shared" si="49"/>
        <v>8</v>
      </c>
      <c r="U68" s="8">
        <f t="shared" si="49"/>
        <v>8</v>
      </c>
      <c r="V68" s="8">
        <f t="shared" si="49"/>
        <v>9</v>
      </c>
      <c r="W68" s="8">
        <f t="shared" si="49"/>
        <v>8</v>
      </c>
      <c r="X68" s="8">
        <f t="shared" si="49"/>
        <v>8</v>
      </c>
      <c r="Y68" s="8">
        <f t="shared" si="49"/>
        <v>7</v>
      </c>
      <c r="Z68" s="8">
        <f t="shared" si="49"/>
        <v>7</v>
      </c>
      <c r="AA68" s="8">
        <f t="shared" si="49"/>
        <v>8</v>
      </c>
      <c r="AB68" s="8">
        <f t="shared" si="49"/>
        <v>8</v>
      </c>
      <c r="AC68" s="8">
        <f t="shared" si="49"/>
        <v>6</v>
      </c>
      <c r="AD68" s="8">
        <f t="shared" si="49"/>
        <v>6</v>
      </c>
      <c r="AE68" s="8">
        <f t="shared" si="49"/>
        <v>7</v>
      </c>
      <c r="AF68" s="8">
        <f t="shared" si="49"/>
        <v>8</v>
      </c>
      <c r="AG68" s="8">
        <f t="shared" si="49"/>
        <v>7</v>
      </c>
      <c r="AH68" s="8">
        <f t="shared" si="49"/>
        <v>5</v>
      </c>
      <c r="AI68" s="8">
        <f t="shared" si="49"/>
        <v>6</v>
      </c>
      <c r="AJ68" s="8">
        <f t="shared" si="49"/>
        <v>7</v>
      </c>
      <c r="AK68" s="8">
        <f t="shared" si="49"/>
        <v>8</v>
      </c>
      <c r="AL68" s="8">
        <f t="shared" si="49"/>
        <v>7</v>
      </c>
      <c r="AM68" s="8">
        <f t="shared" si="49"/>
        <v>7</v>
      </c>
      <c r="AN68" s="8">
        <f t="shared" si="49"/>
        <v>6</v>
      </c>
      <c r="AO68" s="8">
        <f t="shared" si="49"/>
        <v>7</v>
      </c>
      <c r="BA68" s="8">
        <f t="shared" si="30"/>
        <v>1</v>
      </c>
      <c r="BB68" s="8">
        <f t="shared" si="30"/>
        <v>1</v>
      </c>
      <c r="BC68" s="8">
        <f t="shared" si="30"/>
        <v>1</v>
      </c>
      <c r="BD68" s="8">
        <f t="shared" si="30"/>
        <v>1</v>
      </c>
      <c r="BE68" s="8">
        <f t="shared" si="30"/>
        <v>1</v>
      </c>
      <c r="BF68" s="8">
        <f t="shared" si="43"/>
        <v>1</v>
      </c>
      <c r="BG68" s="8">
        <f t="shared" si="43"/>
        <v>1</v>
      </c>
      <c r="BH68" s="8">
        <f t="shared" si="43"/>
        <v>1</v>
      </c>
      <c r="BI68" s="8">
        <f t="shared" si="43"/>
        <v>1</v>
      </c>
      <c r="BJ68" s="8">
        <f t="shared" si="43"/>
        <v>1</v>
      </c>
      <c r="BK68" s="8">
        <f t="shared" si="43"/>
        <v>1</v>
      </c>
      <c r="BL68" s="8">
        <f t="shared" si="43"/>
        <v>1</v>
      </c>
      <c r="BM68" s="8">
        <f t="shared" si="43"/>
        <v>1</v>
      </c>
      <c r="BN68" s="8">
        <f t="shared" si="43"/>
        <v>1</v>
      </c>
      <c r="BO68" s="8">
        <f t="shared" si="43"/>
        <v>1</v>
      </c>
      <c r="BP68" s="8">
        <f t="shared" si="43"/>
        <v>1</v>
      </c>
      <c r="BQ68" s="8">
        <f t="shared" si="43"/>
        <v>1</v>
      </c>
      <c r="BR68" s="8">
        <f t="shared" si="43"/>
        <v>1</v>
      </c>
      <c r="BS68" s="8">
        <f t="shared" si="43"/>
        <v>1</v>
      </c>
      <c r="BT68" s="8">
        <f t="shared" si="43"/>
        <v>1</v>
      </c>
      <c r="BU68" s="8">
        <f t="shared" si="41"/>
        <v>1</v>
      </c>
      <c r="BV68" s="8">
        <f t="shared" si="39"/>
        <v>1</v>
      </c>
      <c r="BW68" s="8">
        <f t="shared" si="39"/>
        <v>1</v>
      </c>
      <c r="BX68" s="8">
        <f t="shared" si="39"/>
        <v>1</v>
      </c>
      <c r="BY68" s="8">
        <f t="shared" si="39"/>
        <v>1</v>
      </c>
      <c r="BZ68" s="8">
        <f t="shared" si="39"/>
        <v>1</v>
      </c>
      <c r="CA68" s="8">
        <f t="shared" si="39"/>
        <v>1</v>
      </c>
      <c r="CB68" s="8">
        <f t="shared" si="39"/>
        <v>1</v>
      </c>
      <c r="CC68" s="8">
        <f t="shared" si="39"/>
        <v>1</v>
      </c>
      <c r="CD68" s="8">
        <f t="shared" si="39"/>
        <v>1</v>
      </c>
      <c r="CE68" s="8">
        <f t="shared" si="39"/>
        <v>1</v>
      </c>
      <c r="CF68" s="8">
        <f t="shared" si="39"/>
        <v>1</v>
      </c>
      <c r="CG68" s="8">
        <f t="shared" si="39"/>
        <v>1</v>
      </c>
      <c r="CH68" s="8">
        <f t="shared" si="39"/>
        <v>1</v>
      </c>
      <c r="CI68" s="8">
        <f t="shared" si="39"/>
        <v>1</v>
      </c>
      <c r="CJ68" s="8">
        <f t="shared" si="39"/>
        <v>1</v>
      </c>
    </row>
    <row r="69" spans="2:92" ht="16.5" customHeight="1" outlineLevel="1" x14ac:dyDescent="0.25">
      <c r="B69" s="8" t="s">
        <v>68</v>
      </c>
      <c r="C69" s="8">
        <v>99</v>
      </c>
      <c r="D69" s="8">
        <f>COUNTIF(D30:D45,"13"&amp;"*")+COUNTIF(D30:D45,"13")</f>
        <v>5</v>
      </c>
      <c r="E69" s="8">
        <f>COUNTIF(E30:E45,"13"&amp;"*")+COUNTIF(E30:E45,"13")</f>
        <v>4</v>
      </c>
      <c r="F69" s="8">
        <f>COUNTIF(F30:F45,"13"&amp;"*")+COUNTIF(F30:F45,"13")</f>
        <v>6</v>
      </c>
      <c r="G69" s="8">
        <f>COUNTIF(G30:G45,"13"&amp;"*")+COUNTIF(G30:G45,"13")</f>
        <v>5</v>
      </c>
      <c r="H69" s="8">
        <f>COUNTIF(H30:H45,"13"&amp;"*")+COUNTIF(H30:H45,"13")</f>
        <v>6</v>
      </c>
      <c r="K69" s="8">
        <f t="shared" ref="K69:X69" si="50">COUNTIF(K30:K47,"13"&amp;"*")+COUNTIF(K30:K47,"13")-COUNTIF(K30:K47,"13T")</f>
        <v>7</v>
      </c>
      <c r="L69" s="8">
        <f t="shared" si="50"/>
        <v>5</v>
      </c>
      <c r="M69" s="8">
        <f t="shared" si="50"/>
        <v>7</v>
      </c>
      <c r="N69" s="8">
        <f t="shared" si="50"/>
        <v>7</v>
      </c>
      <c r="O69" s="8">
        <f t="shared" si="50"/>
        <v>7</v>
      </c>
      <c r="P69" s="8">
        <f t="shared" si="50"/>
        <v>5</v>
      </c>
      <c r="Q69" s="8">
        <f t="shared" si="50"/>
        <v>7</v>
      </c>
      <c r="R69" s="8">
        <f t="shared" si="50"/>
        <v>6</v>
      </c>
      <c r="S69" s="8">
        <f t="shared" si="50"/>
        <v>6</v>
      </c>
      <c r="T69" s="8">
        <f t="shared" si="50"/>
        <v>7</v>
      </c>
      <c r="U69" s="8">
        <f t="shared" si="50"/>
        <v>7</v>
      </c>
      <c r="V69" s="8">
        <f t="shared" si="50"/>
        <v>5</v>
      </c>
      <c r="W69" s="8">
        <f t="shared" si="50"/>
        <v>6</v>
      </c>
      <c r="X69" s="8">
        <f t="shared" si="50"/>
        <v>6</v>
      </c>
      <c r="Y69" s="8">
        <f t="shared" ref="Y69:AO69" si="51">COUNTIF(Y30:Y55,"13"&amp;"*")+COUNTIF(Y30:Y55,"13")-COUNTIF(Y30:Y55,"13T")</f>
        <v>8</v>
      </c>
      <c r="Z69" s="8">
        <f t="shared" si="51"/>
        <v>9</v>
      </c>
      <c r="AA69" s="8">
        <f t="shared" si="51"/>
        <v>8</v>
      </c>
      <c r="AB69" s="8">
        <f t="shared" si="51"/>
        <v>9</v>
      </c>
      <c r="AC69" s="8">
        <f t="shared" si="51"/>
        <v>8</v>
      </c>
      <c r="AD69" s="8">
        <f t="shared" si="51"/>
        <v>7</v>
      </c>
      <c r="AE69" s="8">
        <f t="shared" si="51"/>
        <v>9</v>
      </c>
      <c r="AF69" s="8">
        <f t="shared" si="51"/>
        <v>11</v>
      </c>
      <c r="AG69" s="8">
        <f t="shared" si="51"/>
        <v>9</v>
      </c>
      <c r="AH69" s="8">
        <f t="shared" si="51"/>
        <v>9</v>
      </c>
      <c r="AI69" s="8">
        <f t="shared" si="51"/>
        <v>9</v>
      </c>
      <c r="AJ69" s="8">
        <f t="shared" si="51"/>
        <v>9</v>
      </c>
      <c r="AK69" s="8">
        <f t="shared" si="51"/>
        <v>9</v>
      </c>
      <c r="AL69" s="8">
        <f t="shared" si="51"/>
        <v>11</v>
      </c>
      <c r="AM69" s="8">
        <f t="shared" si="51"/>
        <v>10</v>
      </c>
      <c r="AN69" s="8">
        <f t="shared" si="51"/>
        <v>10</v>
      </c>
      <c r="AO69" s="8">
        <f t="shared" si="51"/>
        <v>8</v>
      </c>
      <c r="BA69" s="8">
        <f t="shared" si="30"/>
        <v>1</v>
      </c>
      <c r="BB69" s="8">
        <f t="shared" si="30"/>
        <v>1</v>
      </c>
      <c r="BC69" s="8">
        <f t="shared" si="30"/>
        <v>1</v>
      </c>
      <c r="BD69" s="8">
        <f t="shared" si="30"/>
        <v>1</v>
      </c>
      <c r="BE69" s="8">
        <f t="shared" si="30"/>
        <v>1</v>
      </c>
      <c r="BF69" s="8">
        <f t="shared" si="43"/>
        <v>1</v>
      </c>
      <c r="BG69" s="8">
        <f t="shared" si="43"/>
        <v>1</v>
      </c>
      <c r="BH69" s="8">
        <f t="shared" si="43"/>
        <v>1</v>
      </c>
      <c r="BI69" s="8">
        <f t="shared" si="43"/>
        <v>1</v>
      </c>
      <c r="BJ69" s="8">
        <f t="shared" si="43"/>
        <v>1</v>
      </c>
      <c r="BK69" s="8">
        <f t="shared" si="43"/>
        <v>1</v>
      </c>
      <c r="BL69" s="8">
        <f t="shared" si="43"/>
        <v>1</v>
      </c>
      <c r="BM69" s="8">
        <f t="shared" si="43"/>
        <v>1</v>
      </c>
      <c r="BN69" s="8">
        <f t="shared" si="43"/>
        <v>1</v>
      </c>
      <c r="BO69" s="8">
        <f t="shared" si="43"/>
        <v>1</v>
      </c>
      <c r="BP69" s="8">
        <f t="shared" si="43"/>
        <v>1</v>
      </c>
      <c r="BQ69" s="8">
        <f t="shared" si="43"/>
        <v>1</v>
      </c>
      <c r="BR69" s="8">
        <f t="shared" si="43"/>
        <v>1</v>
      </c>
      <c r="BS69" s="8">
        <f t="shared" si="43"/>
        <v>1</v>
      </c>
      <c r="BT69" s="8">
        <f t="shared" si="43"/>
        <v>1</v>
      </c>
      <c r="BU69" s="8">
        <f t="shared" si="41"/>
        <v>1</v>
      </c>
      <c r="BV69" s="8">
        <f t="shared" si="39"/>
        <v>1</v>
      </c>
      <c r="BW69" s="8">
        <f t="shared" si="39"/>
        <v>1</v>
      </c>
      <c r="BX69" s="8">
        <f t="shared" si="39"/>
        <v>1</v>
      </c>
      <c r="BY69" s="8">
        <f t="shared" si="39"/>
        <v>1</v>
      </c>
      <c r="BZ69" s="8">
        <f t="shared" si="39"/>
        <v>1</v>
      </c>
      <c r="CA69" s="8">
        <f t="shared" si="39"/>
        <v>1</v>
      </c>
      <c r="CB69" s="8">
        <f t="shared" si="39"/>
        <v>1</v>
      </c>
      <c r="CC69" s="8">
        <f t="shared" si="39"/>
        <v>1</v>
      </c>
      <c r="CD69" s="8">
        <f t="shared" si="39"/>
        <v>1</v>
      </c>
      <c r="CE69" s="8">
        <f t="shared" si="39"/>
        <v>1</v>
      </c>
      <c r="CF69" s="8">
        <f t="shared" si="39"/>
        <v>1</v>
      </c>
      <c r="CG69" s="8">
        <f t="shared" si="39"/>
        <v>1</v>
      </c>
      <c r="CH69" s="8">
        <f t="shared" si="39"/>
        <v>1</v>
      </c>
      <c r="CI69" s="8">
        <f t="shared" si="39"/>
        <v>1</v>
      </c>
      <c r="CJ69" s="8">
        <f t="shared" si="39"/>
        <v>1</v>
      </c>
    </row>
    <row r="70" spans="2:92" ht="16.5" customHeight="1" outlineLevel="1" x14ac:dyDescent="0.25">
      <c r="B70" s="8" t="s">
        <v>68</v>
      </c>
      <c r="C70" s="8" t="s">
        <v>94</v>
      </c>
      <c r="D70" s="8">
        <f>SUM(D68:D69)</f>
        <v>13</v>
      </c>
      <c r="E70" s="8">
        <f t="shared" ref="E70:H70" si="52">SUM(E68:E69)</f>
        <v>13</v>
      </c>
      <c r="F70" s="8">
        <f t="shared" si="52"/>
        <v>13</v>
      </c>
      <c r="G70" s="8">
        <f t="shared" si="52"/>
        <v>13</v>
      </c>
      <c r="H70" s="8">
        <f t="shared" si="52"/>
        <v>13</v>
      </c>
      <c r="K70" s="8">
        <f>SUM(K68:K69)</f>
        <v>14</v>
      </c>
      <c r="L70" s="8">
        <f t="shared" ref="L70:AO70" si="53">SUM(L68:L69)</f>
        <v>15</v>
      </c>
      <c r="M70" s="8">
        <f t="shared" si="53"/>
        <v>15</v>
      </c>
      <c r="N70" s="8">
        <f t="shared" si="53"/>
        <v>15</v>
      </c>
      <c r="O70" s="8">
        <f t="shared" si="53"/>
        <v>15</v>
      </c>
      <c r="P70" s="8">
        <f t="shared" si="53"/>
        <v>15</v>
      </c>
      <c r="Q70" s="8">
        <f t="shared" si="53"/>
        <v>15</v>
      </c>
      <c r="R70" s="8">
        <f t="shared" si="53"/>
        <v>16</v>
      </c>
      <c r="S70" s="8">
        <f t="shared" si="53"/>
        <v>15</v>
      </c>
      <c r="T70" s="8">
        <f t="shared" si="53"/>
        <v>15</v>
      </c>
      <c r="U70" s="8">
        <f t="shared" si="53"/>
        <v>15</v>
      </c>
      <c r="V70" s="8">
        <f t="shared" si="53"/>
        <v>14</v>
      </c>
      <c r="W70" s="8">
        <f t="shared" si="53"/>
        <v>14</v>
      </c>
      <c r="X70" s="8">
        <f t="shared" si="53"/>
        <v>14</v>
      </c>
      <c r="Y70" s="8">
        <f t="shared" si="53"/>
        <v>15</v>
      </c>
      <c r="Z70" s="8">
        <f t="shared" si="53"/>
        <v>16</v>
      </c>
      <c r="AA70" s="8">
        <f t="shared" si="53"/>
        <v>16</v>
      </c>
      <c r="AB70" s="8">
        <f t="shared" si="53"/>
        <v>17</v>
      </c>
      <c r="AC70" s="8">
        <f t="shared" si="53"/>
        <v>14</v>
      </c>
      <c r="AD70" s="8">
        <f t="shared" si="53"/>
        <v>13</v>
      </c>
      <c r="AE70" s="8">
        <f t="shared" si="53"/>
        <v>16</v>
      </c>
      <c r="AF70" s="8">
        <f t="shared" si="53"/>
        <v>19</v>
      </c>
      <c r="AG70" s="8">
        <f t="shared" si="53"/>
        <v>16</v>
      </c>
      <c r="AH70" s="8">
        <f t="shared" si="53"/>
        <v>14</v>
      </c>
      <c r="AI70" s="8">
        <f t="shared" si="53"/>
        <v>15</v>
      </c>
      <c r="AJ70" s="8">
        <f>SUM(AJ68:AJ69)</f>
        <v>16</v>
      </c>
      <c r="AK70" s="8">
        <f t="shared" si="53"/>
        <v>17</v>
      </c>
      <c r="AL70" s="8">
        <f t="shared" si="53"/>
        <v>18</v>
      </c>
      <c r="AM70" s="8">
        <f t="shared" si="53"/>
        <v>17</v>
      </c>
      <c r="AN70" s="8">
        <f t="shared" si="53"/>
        <v>16</v>
      </c>
      <c r="AO70" s="8">
        <f t="shared" si="53"/>
        <v>15</v>
      </c>
      <c r="BA70" s="8">
        <f t="shared" si="30"/>
        <v>1</v>
      </c>
      <c r="BB70" s="8">
        <f t="shared" si="30"/>
        <v>1</v>
      </c>
      <c r="BC70" s="8">
        <f t="shared" si="30"/>
        <v>1</v>
      </c>
      <c r="BD70" s="8">
        <f t="shared" si="30"/>
        <v>1</v>
      </c>
      <c r="BE70" s="8">
        <f t="shared" si="30"/>
        <v>1</v>
      </c>
      <c r="BF70" s="8">
        <f t="shared" si="43"/>
        <v>1</v>
      </c>
      <c r="BG70" s="8">
        <f t="shared" si="43"/>
        <v>1</v>
      </c>
      <c r="BH70" s="8">
        <f t="shared" si="43"/>
        <v>1</v>
      </c>
      <c r="BI70" s="8">
        <f t="shared" si="43"/>
        <v>1</v>
      </c>
      <c r="BJ70" s="8">
        <f t="shared" si="43"/>
        <v>1</v>
      </c>
      <c r="BK70" s="8">
        <f t="shared" si="43"/>
        <v>1</v>
      </c>
      <c r="BL70" s="8">
        <f t="shared" si="43"/>
        <v>1</v>
      </c>
      <c r="BM70" s="8">
        <f t="shared" si="43"/>
        <v>1</v>
      </c>
      <c r="BN70" s="8">
        <f t="shared" si="43"/>
        <v>1</v>
      </c>
      <c r="BO70" s="8">
        <f t="shared" si="43"/>
        <v>1</v>
      </c>
      <c r="BP70" s="8">
        <f t="shared" si="43"/>
        <v>1</v>
      </c>
      <c r="BQ70" s="8">
        <f t="shared" si="43"/>
        <v>1</v>
      </c>
      <c r="BR70" s="8">
        <f t="shared" si="43"/>
        <v>1</v>
      </c>
      <c r="BS70" s="8">
        <f t="shared" si="43"/>
        <v>1</v>
      </c>
      <c r="BT70" s="8">
        <f t="shared" si="43"/>
        <v>1</v>
      </c>
      <c r="BU70" s="8">
        <f t="shared" si="41"/>
        <v>1</v>
      </c>
      <c r="BV70" s="8">
        <f t="shared" si="39"/>
        <v>1</v>
      </c>
      <c r="BW70" s="8">
        <f t="shared" si="39"/>
        <v>1</v>
      </c>
      <c r="BX70" s="8">
        <f t="shared" si="39"/>
        <v>1</v>
      </c>
      <c r="BY70" s="8">
        <f t="shared" si="39"/>
        <v>1</v>
      </c>
      <c r="BZ70" s="8">
        <f t="shared" si="39"/>
        <v>1</v>
      </c>
      <c r="CA70" s="8">
        <f t="shared" si="39"/>
        <v>1</v>
      </c>
      <c r="CB70" s="8">
        <f t="shared" si="39"/>
        <v>1</v>
      </c>
      <c r="CC70" s="8">
        <f t="shared" si="39"/>
        <v>1</v>
      </c>
      <c r="CD70" s="8">
        <f t="shared" si="39"/>
        <v>1</v>
      </c>
      <c r="CE70" s="8">
        <f t="shared" si="39"/>
        <v>1</v>
      </c>
      <c r="CF70" s="8">
        <f t="shared" si="39"/>
        <v>1</v>
      </c>
      <c r="CG70" s="8">
        <f t="shared" si="39"/>
        <v>1</v>
      </c>
      <c r="CH70" s="8">
        <f t="shared" si="39"/>
        <v>1</v>
      </c>
      <c r="CI70" s="8">
        <f t="shared" si="39"/>
        <v>1</v>
      </c>
      <c r="CJ70" s="8">
        <f t="shared" si="39"/>
        <v>1</v>
      </c>
    </row>
    <row r="71" spans="2:92" s="52" customFormat="1" ht="16.5" customHeight="1" outlineLevel="1" x14ac:dyDescent="0.25">
      <c r="C71" s="52" t="s">
        <v>69</v>
      </c>
      <c r="D71" s="52">
        <f>COUNTIF(D6:D39,"13*T")+COUNTIF(D6:D39,"8*T")</f>
        <v>0</v>
      </c>
      <c r="E71" s="52">
        <f>COUNTIF(E6:E39,"13*T")+COUNTIF(E6:E39,"8*T")</f>
        <v>0</v>
      </c>
      <c r="F71" s="52">
        <f>COUNTIF(F6:F39,"13*T")+COUNTIF(F6:F39,"8*T")</f>
        <v>0</v>
      </c>
      <c r="G71" s="52">
        <f>COUNTIF(G6:G39,"13*T")+COUNTIF(G6:G39,"8*T")</f>
        <v>0</v>
      </c>
      <c r="H71" s="52">
        <f>COUNTIF(H6:H39,"13*T")+COUNTIF(H6:H39,"8*T")</f>
        <v>0</v>
      </c>
      <c r="K71" s="52">
        <f t="shared" ref="K71:AO71" si="54">COUNTIF(K6:K39,"13*T")+COUNTIF(K6:K39,"8*T")+COUNTIF(K6:K39,"13*Te")+COUNTIF(K6:K39,"13*Tr")</f>
        <v>0</v>
      </c>
      <c r="L71" s="52">
        <f t="shared" si="54"/>
        <v>0</v>
      </c>
      <c r="M71" s="52">
        <f t="shared" si="54"/>
        <v>0</v>
      </c>
      <c r="N71" s="52">
        <f t="shared" si="54"/>
        <v>0</v>
      </c>
      <c r="O71" s="52">
        <f t="shared" si="54"/>
        <v>0</v>
      </c>
      <c r="P71" s="52">
        <f t="shared" si="54"/>
        <v>0</v>
      </c>
      <c r="Q71" s="52">
        <f t="shared" si="54"/>
        <v>0</v>
      </c>
      <c r="R71" s="52">
        <f t="shared" si="54"/>
        <v>0</v>
      </c>
      <c r="S71" s="52">
        <f t="shared" si="54"/>
        <v>0</v>
      </c>
      <c r="T71" s="52">
        <f t="shared" si="54"/>
        <v>0</v>
      </c>
      <c r="U71" s="52">
        <f t="shared" si="54"/>
        <v>0</v>
      </c>
      <c r="V71" s="52">
        <f t="shared" si="54"/>
        <v>0</v>
      </c>
      <c r="W71" s="52">
        <f t="shared" si="54"/>
        <v>0</v>
      </c>
      <c r="X71" s="52">
        <f t="shared" si="54"/>
        <v>0</v>
      </c>
      <c r="Y71" s="52">
        <f t="shared" si="54"/>
        <v>0</v>
      </c>
      <c r="Z71" s="52">
        <f t="shared" si="54"/>
        <v>0</v>
      </c>
      <c r="AA71" s="52">
        <f t="shared" si="54"/>
        <v>0</v>
      </c>
      <c r="AB71" s="52">
        <f t="shared" si="54"/>
        <v>0</v>
      </c>
      <c r="AC71" s="52">
        <f t="shared" si="54"/>
        <v>0</v>
      </c>
      <c r="AD71" s="52">
        <f t="shared" si="54"/>
        <v>0</v>
      </c>
      <c r="AE71" s="52">
        <f t="shared" si="54"/>
        <v>0</v>
      </c>
      <c r="AF71" s="52">
        <f t="shared" si="54"/>
        <v>0</v>
      </c>
      <c r="AG71" s="52">
        <f t="shared" si="54"/>
        <v>0</v>
      </c>
      <c r="AH71" s="52">
        <f t="shared" si="54"/>
        <v>0</v>
      </c>
      <c r="AI71" s="52">
        <f t="shared" si="54"/>
        <v>0</v>
      </c>
      <c r="AJ71" s="52">
        <f t="shared" si="54"/>
        <v>0</v>
      </c>
      <c r="AK71" s="52">
        <f t="shared" si="54"/>
        <v>0</v>
      </c>
      <c r="AL71" s="52">
        <f t="shared" si="54"/>
        <v>0</v>
      </c>
      <c r="AM71" s="52">
        <f t="shared" si="54"/>
        <v>0</v>
      </c>
      <c r="AN71" s="52">
        <f t="shared" si="54"/>
        <v>0</v>
      </c>
      <c r="AO71" s="52">
        <f t="shared" si="54"/>
        <v>0</v>
      </c>
      <c r="BA71" s="8">
        <f t="shared" si="30"/>
        <v>1</v>
      </c>
      <c r="BB71" s="8">
        <f t="shared" si="30"/>
        <v>1</v>
      </c>
      <c r="BC71" s="8">
        <f t="shared" si="30"/>
        <v>1</v>
      </c>
      <c r="BD71" s="8">
        <f t="shared" si="30"/>
        <v>1</v>
      </c>
      <c r="BE71" s="8">
        <f t="shared" si="30"/>
        <v>1</v>
      </c>
      <c r="BF71" s="8">
        <f t="shared" si="43"/>
        <v>1</v>
      </c>
      <c r="BG71" s="8">
        <f t="shared" si="43"/>
        <v>1</v>
      </c>
      <c r="BH71" s="8">
        <f t="shared" si="43"/>
        <v>1</v>
      </c>
      <c r="BI71" s="8">
        <f t="shared" si="43"/>
        <v>1</v>
      </c>
      <c r="BJ71" s="8">
        <f t="shared" si="43"/>
        <v>1</v>
      </c>
      <c r="BK71" s="8">
        <f t="shared" si="43"/>
        <v>1</v>
      </c>
      <c r="BL71" s="8">
        <f t="shared" si="43"/>
        <v>1</v>
      </c>
      <c r="BM71" s="8">
        <f t="shared" si="43"/>
        <v>1</v>
      </c>
      <c r="BN71" s="8">
        <f t="shared" si="43"/>
        <v>1</v>
      </c>
      <c r="BO71" s="8">
        <f t="shared" si="43"/>
        <v>1</v>
      </c>
      <c r="BP71" s="8">
        <f t="shared" si="43"/>
        <v>1</v>
      </c>
      <c r="BQ71" s="8">
        <f t="shared" si="43"/>
        <v>1</v>
      </c>
      <c r="BR71" s="8">
        <f t="shared" si="43"/>
        <v>1</v>
      </c>
      <c r="BS71" s="8">
        <f t="shared" si="43"/>
        <v>1</v>
      </c>
      <c r="BT71" s="8">
        <f t="shared" si="43"/>
        <v>1</v>
      </c>
      <c r="BU71" s="8">
        <f t="shared" si="41"/>
        <v>1</v>
      </c>
      <c r="BV71" s="8">
        <f t="shared" si="39"/>
        <v>1</v>
      </c>
      <c r="BW71" s="8">
        <f t="shared" si="39"/>
        <v>1</v>
      </c>
      <c r="BX71" s="8">
        <f t="shared" si="39"/>
        <v>1</v>
      </c>
      <c r="BY71" s="8">
        <f t="shared" si="39"/>
        <v>1</v>
      </c>
      <c r="BZ71" s="8">
        <f t="shared" si="39"/>
        <v>1</v>
      </c>
      <c r="CA71" s="8">
        <f t="shared" si="39"/>
        <v>1</v>
      </c>
      <c r="CB71" s="8">
        <f t="shared" si="39"/>
        <v>1</v>
      </c>
      <c r="CC71" s="8">
        <f t="shared" si="39"/>
        <v>1</v>
      </c>
      <c r="CD71" s="8">
        <f t="shared" si="39"/>
        <v>1</v>
      </c>
      <c r="CE71" s="8">
        <f t="shared" si="39"/>
        <v>1</v>
      </c>
      <c r="CF71" s="8">
        <f t="shared" si="39"/>
        <v>1</v>
      </c>
      <c r="CG71" s="8">
        <f t="shared" si="39"/>
        <v>1</v>
      </c>
      <c r="CH71" s="8">
        <f t="shared" si="39"/>
        <v>1</v>
      </c>
      <c r="CI71" s="8">
        <f t="shared" si="39"/>
        <v>1</v>
      </c>
      <c r="CJ71" s="8">
        <f t="shared" si="39"/>
        <v>1</v>
      </c>
      <c r="CN71" s="81"/>
    </row>
    <row r="72" spans="2:92" s="52" customFormat="1" ht="16.5" customHeight="1" outlineLevel="1" x14ac:dyDescent="0.25">
      <c r="B72" s="197" t="s">
        <v>359</v>
      </c>
      <c r="C72" s="8">
        <v>3</v>
      </c>
      <c r="K72" s="52">
        <f t="shared" ref="K72:AO72" si="55">COUNTIF(K6:K26,"14"&amp;"*")+COUNTIF(K6:K26,"14")-COUNTIF(K6:K26,"14T")</f>
        <v>1</v>
      </c>
      <c r="L72" s="52">
        <f t="shared" si="55"/>
        <v>1</v>
      </c>
      <c r="M72" s="52">
        <f t="shared" si="55"/>
        <v>1</v>
      </c>
      <c r="N72" s="52">
        <f t="shared" si="55"/>
        <v>1</v>
      </c>
      <c r="O72" s="52">
        <f t="shared" si="55"/>
        <v>1</v>
      </c>
      <c r="P72" s="52">
        <f t="shared" si="55"/>
        <v>1</v>
      </c>
      <c r="Q72" s="52">
        <f t="shared" si="55"/>
        <v>1</v>
      </c>
      <c r="R72" s="52">
        <f t="shared" si="55"/>
        <v>1</v>
      </c>
      <c r="S72" s="52">
        <f t="shared" si="55"/>
        <v>1</v>
      </c>
      <c r="T72" s="52">
        <f t="shared" si="55"/>
        <v>1</v>
      </c>
      <c r="U72" s="52">
        <f t="shared" si="55"/>
        <v>1</v>
      </c>
      <c r="V72" s="52">
        <f t="shared" si="55"/>
        <v>1</v>
      </c>
      <c r="W72" s="52">
        <f t="shared" si="55"/>
        <v>1</v>
      </c>
      <c r="X72" s="52">
        <f t="shared" si="55"/>
        <v>1</v>
      </c>
      <c r="Y72" s="52">
        <f t="shared" si="55"/>
        <v>1</v>
      </c>
      <c r="Z72" s="52">
        <f t="shared" si="55"/>
        <v>1</v>
      </c>
      <c r="AA72" s="52">
        <f t="shared" si="55"/>
        <v>1</v>
      </c>
      <c r="AB72" s="52">
        <f t="shared" si="55"/>
        <v>1</v>
      </c>
      <c r="AC72" s="52">
        <f t="shared" si="55"/>
        <v>1</v>
      </c>
      <c r="AD72" s="52">
        <f t="shared" si="55"/>
        <v>1</v>
      </c>
      <c r="AE72" s="52">
        <f t="shared" si="55"/>
        <v>1</v>
      </c>
      <c r="AF72" s="52">
        <f t="shared" si="55"/>
        <v>1</v>
      </c>
      <c r="AG72" s="52">
        <f t="shared" si="55"/>
        <v>1</v>
      </c>
      <c r="AH72" s="52">
        <f t="shared" si="55"/>
        <v>1</v>
      </c>
      <c r="AI72" s="52">
        <f t="shared" si="55"/>
        <v>1</v>
      </c>
      <c r="AJ72" s="52">
        <f t="shared" si="55"/>
        <v>1</v>
      </c>
      <c r="AK72" s="52">
        <f t="shared" si="55"/>
        <v>1</v>
      </c>
      <c r="AL72" s="52">
        <f t="shared" si="55"/>
        <v>1</v>
      </c>
      <c r="AM72" s="52">
        <f t="shared" si="55"/>
        <v>1</v>
      </c>
      <c r="AN72" s="52">
        <f t="shared" si="55"/>
        <v>1</v>
      </c>
      <c r="AO72" s="52">
        <f t="shared" si="55"/>
        <v>1</v>
      </c>
      <c r="BA72" s="8">
        <f t="shared" si="30"/>
        <v>0</v>
      </c>
      <c r="BB72" s="8">
        <f t="shared" si="30"/>
        <v>0</v>
      </c>
      <c r="BC72" s="8">
        <f t="shared" si="30"/>
        <v>0</v>
      </c>
      <c r="BD72" s="8">
        <f t="shared" si="30"/>
        <v>0</v>
      </c>
      <c r="BE72" s="8">
        <f t="shared" si="30"/>
        <v>0</v>
      </c>
      <c r="BF72" s="8">
        <f t="shared" si="43"/>
        <v>1</v>
      </c>
      <c r="BG72" s="8">
        <f t="shared" si="43"/>
        <v>1</v>
      </c>
      <c r="BH72" s="8">
        <f t="shared" si="43"/>
        <v>1</v>
      </c>
      <c r="BI72" s="8">
        <f t="shared" si="43"/>
        <v>1</v>
      </c>
      <c r="BJ72" s="8">
        <f t="shared" si="43"/>
        <v>1</v>
      </c>
      <c r="BK72" s="8">
        <f t="shared" si="43"/>
        <v>1</v>
      </c>
      <c r="BL72" s="8">
        <f t="shared" si="43"/>
        <v>1</v>
      </c>
      <c r="BM72" s="8">
        <f t="shared" si="43"/>
        <v>1</v>
      </c>
      <c r="BN72" s="8">
        <f t="shared" si="43"/>
        <v>1</v>
      </c>
      <c r="BO72" s="8">
        <f t="shared" si="43"/>
        <v>1</v>
      </c>
      <c r="BP72" s="8">
        <f t="shared" si="43"/>
        <v>1</v>
      </c>
      <c r="BQ72" s="8">
        <f t="shared" si="43"/>
        <v>1</v>
      </c>
      <c r="BR72" s="8">
        <f t="shared" si="43"/>
        <v>1</v>
      </c>
      <c r="BS72" s="8">
        <f t="shared" si="43"/>
        <v>1</v>
      </c>
      <c r="BT72" s="8">
        <f t="shared" si="43"/>
        <v>1</v>
      </c>
      <c r="BU72" s="8">
        <f t="shared" si="41"/>
        <v>1</v>
      </c>
      <c r="BV72" s="8">
        <f t="shared" si="39"/>
        <v>1</v>
      </c>
      <c r="BW72" s="8">
        <f t="shared" si="39"/>
        <v>1</v>
      </c>
      <c r="BX72" s="8">
        <f t="shared" si="39"/>
        <v>1</v>
      </c>
      <c r="BY72" s="8">
        <f t="shared" si="39"/>
        <v>1</v>
      </c>
      <c r="BZ72" s="8">
        <f t="shared" si="39"/>
        <v>1</v>
      </c>
      <c r="CA72" s="8">
        <f t="shared" si="39"/>
        <v>1</v>
      </c>
      <c r="CB72" s="8">
        <f t="shared" si="39"/>
        <v>1</v>
      </c>
      <c r="CC72" s="8">
        <f t="shared" si="39"/>
        <v>1</v>
      </c>
      <c r="CD72" s="8">
        <f t="shared" si="39"/>
        <v>1</v>
      </c>
      <c r="CE72" s="8">
        <f t="shared" si="39"/>
        <v>1</v>
      </c>
      <c r="CF72" s="8">
        <f t="shared" si="39"/>
        <v>1</v>
      </c>
      <c r="CG72" s="8">
        <f t="shared" si="39"/>
        <v>1</v>
      </c>
      <c r="CH72" s="8">
        <f t="shared" si="39"/>
        <v>1</v>
      </c>
      <c r="CI72" s="8">
        <f t="shared" si="39"/>
        <v>1</v>
      </c>
      <c r="CJ72" s="8">
        <f t="shared" si="39"/>
        <v>1</v>
      </c>
      <c r="CN72" s="81"/>
    </row>
    <row r="73" spans="2:92" s="52" customFormat="1" ht="21.75" customHeight="1" outlineLevel="1" x14ac:dyDescent="0.25">
      <c r="B73" s="197" t="s">
        <v>359</v>
      </c>
      <c r="C73" s="8">
        <v>99</v>
      </c>
      <c r="K73" s="52">
        <f t="shared" ref="K73:T73" si="56">COUNTIF(K30:K45,"14"&amp;"*")+COUNTIF(K30:K45,"14")-COUNTIF(K30:K45,"14T")</f>
        <v>2</v>
      </c>
      <c r="L73" s="52">
        <f t="shared" si="56"/>
        <v>2</v>
      </c>
      <c r="M73" s="52">
        <f t="shared" si="56"/>
        <v>2</v>
      </c>
      <c r="N73" s="52">
        <f t="shared" si="56"/>
        <v>2</v>
      </c>
      <c r="O73" s="52">
        <f t="shared" si="56"/>
        <v>2</v>
      </c>
      <c r="P73" s="52">
        <f t="shared" si="56"/>
        <v>2</v>
      </c>
      <c r="Q73" s="52">
        <f t="shared" si="56"/>
        <v>2</v>
      </c>
      <c r="R73" s="52">
        <f t="shared" si="56"/>
        <v>2</v>
      </c>
      <c r="S73" s="52">
        <f t="shared" si="56"/>
        <v>2</v>
      </c>
      <c r="T73" s="52">
        <f t="shared" si="56"/>
        <v>2</v>
      </c>
      <c r="U73" s="52">
        <f t="shared" ref="U73:AO73" si="57">COUNTIF(U30:U47,"14"&amp;"*")+COUNTIF(U30:U47,"14")-COUNTIF(U30:U47,"14T")</f>
        <v>2</v>
      </c>
      <c r="V73" s="52">
        <f t="shared" si="57"/>
        <v>2</v>
      </c>
      <c r="W73" s="52">
        <f t="shared" si="57"/>
        <v>2</v>
      </c>
      <c r="X73" s="52">
        <f t="shared" si="57"/>
        <v>2</v>
      </c>
      <c r="Y73" s="52">
        <f t="shared" si="57"/>
        <v>2</v>
      </c>
      <c r="Z73" s="52">
        <f t="shared" si="57"/>
        <v>2</v>
      </c>
      <c r="AA73" s="52">
        <f t="shared" si="57"/>
        <v>2</v>
      </c>
      <c r="AB73" s="52">
        <f t="shared" si="57"/>
        <v>2</v>
      </c>
      <c r="AC73" s="52">
        <f t="shared" si="57"/>
        <v>2</v>
      </c>
      <c r="AD73" s="52">
        <f t="shared" si="57"/>
        <v>2</v>
      </c>
      <c r="AE73" s="52">
        <f t="shared" si="57"/>
        <v>2</v>
      </c>
      <c r="AF73" s="52">
        <f t="shared" si="57"/>
        <v>2</v>
      </c>
      <c r="AG73" s="52">
        <f t="shared" si="57"/>
        <v>2</v>
      </c>
      <c r="AH73" s="52">
        <f t="shared" si="57"/>
        <v>2</v>
      </c>
      <c r="AI73" s="52">
        <f t="shared" si="57"/>
        <v>2</v>
      </c>
      <c r="AJ73" s="52">
        <f t="shared" si="57"/>
        <v>2</v>
      </c>
      <c r="AK73" s="52">
        <f t="shared" si="57"/>
        <v>2</v>
      </c>
      <c r="AL73" s="52">
        <f t="shared" si="57"/>
        <v>2</v>
      </c>
      <c r="AM73" s="52">
        <f t="shared" si="57"/>
        <v>2</v>
      </c>
      <c r="AN73" s="52">
        <f t="shared" si="57"/>
        <v>2</v>
      </c>
      <c r="AO73" s="52">
        <f t="shared" si="57"/>
        <v>2</v>
      </c>
      <c r="BA73" s="8">
        <f t="shared" si="30"/>
        <v>0</v>
      </c>
      <c r="BB73" s="8">
        <f t="shared" si="30"/>
        <v>0</v>
      </c>
      <c r="BC73" s="8">
        <f t="shared" si="30"/>
        <v>0</v>
      </c>
      <c r="BD73" s="8">
        <f t="shared" si="30"/>
        <v>0</v>
      </c>
      <c r="BE73" s="8">
        <f t="shared" si="30"/>
        <v>0</v>
      </c>
      <c r="BF73" s="8">
        <f t="shared" si="43"/>
        <v>1</v>
      </c>
      <c r="BG73" s="8">
        <f t="shared" si="43"/>
        <v>1</v>
      </c>
      <c r="BH73" s="8">
        <f t="shared" si="43"/>
        <v>1</v>
      </c>
      <c r="BI73" s="8">
        <f t="shared" si="43"/>
        <v>1</v>
      </c>
      <c r="BJ73" s="8">
        <f t="shared" si="43"/>
        <v>1</v>
      </c>
      <c r="BK73" s="8">
        <f t="shared" si="43"/>
        <v>1</v>
      </c>
      <c r="BL73" s="8">
        <f t="shared" si="43"/>
        <v>1</v>
      </c>
      <c r="BM73" s="8">
        <f t="shared" si="43"/>
        <v>1</v>
      </c>
      <c r="BN73" s="8">
        <f t="shared" si="43"/>
        <v>1</v>
      </c>
      <c r="BO73" s="8">
        <f t="shared" si="43"/>
        <v>1</v>
      </c>
      <c r="BP73" s="8">
        <f t="shared" si="43"/>
        <v>1</v>
      </c>
      <c r="BQ73" s="8">
        <f t="shared" si="43"/>
        <v>1</v>
      </c>
      <c r="BR73" s="8">
        <f t="shared" si="43"/>
        <v>1</v>
      </c>
      <c r="BS73" s="8">
        <f t="shared" si="43"/>
        <v>1</v>
      </c>
      <c r="BT73" s="8">
        <f t="shared" si="43"/>
        <v>1</v>
      </c>
      <c r="BU73" s="8">
        <f t="shared" si="41"/>
        <v>1</v>
      </c>
      <c r="BV73" s="8">
        <f t="shared" si="39"/>
        <v>1</v>
      </c>
      <c r="BW73" s="8">
        <f t="shared" si="39"/>
        <v>1</v>
      </c>
      <c r="BX73" s="8">
        <f t="shared" si="39"/>
        <v>1</v>
      </c>
      <c r="BY73" s="8">
        <f t="shared" si="39"/>
        <v>1</v>
      </c>
      <c r="BZ73" s="8">
        <f t="shared" si="39"/>
        <v>1</v>
      </c>
      <c r="CA73" s="8">
        <f t="shared" si="39"/>
        <v>1</v>
      </c>
      <c r="CB73" s="8">
        <f t="shared" si="39"/>
        <v>1</v>
      </c>
      <c r="CC73" s="8">
        <f t="shared" si="39"/>
        <v>1</v>
      </c>
      <c r="CD73" s="8">
        <f t="shared" si="39"/>
        <v>1</v>
      </c>
      <c r="CE73" s="8">
        <f t="shared" si="39"/>
        <v>1</v>
      </c>
      <c r="CF73" s="8">
        <f t="shared" si="39"/>
        <v>1</v>
      </c>
      <c r="CG73" s="8">
        <f t="shared" si="39"/>
        <v>1</v>
      </c>
      <c r="CH73" s="8">
        <f t="shared" si="39"/>
        <v>1</v>
      </c>
      <c r="CI73" s="8">
        <f t="shared" si="39"/>
        <v>1</v>
      </c>
      <c r="CJ73" s="8">
        <f t="shared" si="39"/>
        <v>1</v>
      </c>
      <c r="CN73" s="81"/>
    </row>
    <row r="74" spans="2:92" s="52" customFormat="1" ht="16.5" customHeight="1" outlineLevel="1" x14ac:dyDescent="0.25">
      <c r="B74" s="197"/>
      <c r="C74" s="8" t="s">
        <v>94</v>
      </c>
      <c r="K74" s="52">
        <f>SUM(K72:K73)</f>
        <v>3</v>
      </c>
      <c r="L74" s="52">
        <f t="shared" ref="L74:AO74" si="58">SUM(L72:L73)</f>
        <v>3</v>
      </c>
      <c r="M74" s="52">
        <f t="shared" si="58"/>
        <v>3</v>
      </c>
      <c r="N74" s="52">
        <f t="shared" si="58"/>
        <v>3</v>
      </c>
      <c r="O74" s="52">
        <f t="shared" si="58"/>
        <v>3</v>
      </c>
      <c r="P74" s="52">
        <f t="shared" si="58"/>
        <v>3</v>
      </c>
      <c r="Q74" s="52">
        <f t="shared" si="58"/>
        <v>3</v>
      </c>
      <c r="R74" s="52">
        <f t="shared" si="58"/>
        <v>3</v>
      </c>
      <c r="S74" s="52">
        <f t="shared" si="58"/>
        <v>3</v>
      </c>
      <c r="T74" s="52">
        <f t="shared" si="58"/>
        <v>3</v>
      </c>
      <c r="U74" s="52">
        <f t="shared" si="58"/>
        <v>3</v>
      </c>
      <c r="V74" s="52">
        <f t="shared" si="58"/>
        <v>3</v>
      </c>
      <c r="W74" s="52">
        <f t="shared" si="58"/>
        <v>3</v>
      </c>
      <c r="X74" s="52">
        <f t="shared" si="58"/>
        <v>3</v>
      </c>
      <c r="Y74" s="52">
        <f t="shared" si="58"/>
        <v>3</v>
      </c>
      <c r="Z74" s="52">
        <f t="shared" si="58"/>
        <v>3</v>
      </c>
      <c r="AA74" s="52">
        <f t="shared" si="58"/>
        <v>3</v>
      </c>
      <c r="AB74" s="52">
        <f t="shared" si="58"/>
        <v>3</v>
      </c>
      <c r="AC74" s="52">
        <f t="shared" si="58"/>
        <v>3</v>
      </c>
      <c r="AD74" s="52">
        <f t="shared" si="58"/>
        <v>3</v>
      </c>
      <c r="AE74" s="52">
        <f t="shared" si="58"/>
        <v>3</v>
      </c>
      <c r="AF74" s="52">
        <f t="shared" si="58"/>
        <v>3</v>
      </c>
      <c r="AG74" s="52">
        <f t="shared" si="58"/>
        <v>3</v>
      </c>
      <c r="AH74" s="52">
        <f t="shared" si="58"/>
        <v>3</v>
      </c>
      <c r="AI74" s="52">
        <f t="shared" si="58"/>
        <v>3</v>
      </c>
      <c r="AJ74" s="52">
        <f t="shared" si="58"/>
        <v>3</v>
      </c>
      <c r="AK74" s="52">
        <f t="shared" si="58"/>
        <v>3</v>
      </c>
      <c r="AL74" s="52">
        <f>SUM(AL72:AL73)</f>
        <v>3</v>
      </c>
      <c r="AM74" s="52">
        <f t="shared" si="58"/>
        <v>3</v>
      </c>
      <c r="AN74" s="52">
        <f t="shared" si="58"/>
        <v>3</v>
      </c>
      <c r="AO74" s="52">
        <f t="shared" si="58"/>
        <v>3</v>
      </c>
      <c r="BA74" s="8">
        <f t="shared" si="30"/>
        <v>0</v>
      </c>
      <c r="BB74" s="8">
        <f t="shared" si="30"/>
        <v>0</v>
      </c>
      <c r="BC74" s="8">
        <f t="shared" si="30"/>
        <v>0</v>
      </c>
      <c r="BD74" s="8">
        <f t="shared" si="30"/>
        <v>0</v>
      </c>
      <c r="BE74" s="8">
        <f t="shared" si="30"/>
        <v>0</v>
      </c>
      <c r="BF74" s="8">
        <f t="shared" si="43"/>
        <v>1</v>
      </c>
      <c r="BG74" s="8">
        <f t="shared" si="43"/>
        <v>1</v>
      </c>
      <c r="BH74" s="8">
        <f t="shared" si="43"/>
        <v>1</v>
      </c>
      <c r="BI74" s="8">
        <f t="shared" si="43"/>
        <v>1</v>
      </c>
      <c r="BJ74" s="8">
        <f t="shared" si="43"/>
        <v>1</v>
      </c>
      <c r="BK74" s="8">
        <f t="shared" si="43"/>
        <v>1</v>
      </c>
      <c r="BL74" s="8">
        <f t="shared" si="43"/>
        <v>1</v>
      </c>
      <c r="BM74" s="8">
        <f t="shared" si="43"/>
        <v>1</v>
      </c>
      <c r="BN74" s="8">
        <f t="shared" si="43"/>
        <v>1</v>
      </c>
      <c r="BO74" s="8">
        <f t="shared" si="43"/>
        <v>1</v>
      </c>
      <c r="BP74" s="8">
        <f t="shared" si="43"/>
        <v>1</v>
      </c>
      <c r="BQ74" s="8">
        <f t="shared" si="43"/>
        <v>1</v>
      </c>
      <c r="BR74" s="8">
        <f t="shared" si="43"/>
        <v>1</v>
      </c>
      <c r="BS74" s="8">
        <f t="shared" si="43"/>
        <v>1</v>
      </c>
      <c r="BT74" s="8">
        <f t="shared" si="43"/>
        <v>1</v>
      </c>
      <c r="BU74" s="8">
        <f t="shared" si="41"/>
        <v>1</v>
      </c>
      <c r="BV74" s="8">
        <f t="shared" si="39"/>
        <v>1</v>
      </c>
      <c r="BW74" s="8">
        <f t="shared" si="39"/>
        <v>1</v>
      </c>
      <c r="BX74" s="8">
        <f t="shared" si="39"/>
        <v>1</v>
      </c>
      <c r="BY74" s="8">
        <f t="shared" si="39"/>
        <v>1</v>
      </c>
      <c r="BZ74" s="8">
        <f t="shared" si="39"/>
        <v>1</v>
      </c>
      <c r="CA74" s="8">
        <f t="shared" si="39"/>
        <v>1</v>
      </c>
      <c r="CB74" s="8">
        <f t="shared" si="39"/>
        <v>1</v>
      </c>
      <c r="CC74" s="8">
        <f t="shared" si="39"/>
        <v>1</v>
      </c>
      <c r="CD74" s="8">
        <f t="shared" si="39"/>
        <v>1</v>
      </c>
      <c r="CE74" s="8">
        <f t="shared" si="39"/>
        <v>1</v>
      </c>
      <c r="CF74" s="8">
        <f t="shared" si="39"/>
        <v>1</v>
      </c>
      <c r="CG74" s="8">
        <f t="shared" si="39"/>
        <v>1</v>
      </c>
      <c r="CH74" s="8">
        <f t="shared" si="39"/>
        <v>1</v>
      </c>
      <c r="CI74" s="8">
        <f t="shared" si="39"/>
        <v>1</v>
      </c>
      <c r="CJ74" s="8">
        <f t="shared" si="39"/>
        <v>1</v>
      </c>
      <c r="CN74" s="81"/>
    </row>
    <row r="75" spans="2:92" ht="16.5" customHeight="1" outlineLevel="1" x14ac:dyDescent="0.25">
      <c r="B75" s="46" t="s">
        <v>6</v>
      </c>
      <c r="C75" s="46" t="s">
        <v>95</v>
      </c>
      <c r="D75" s="46">
        <f>SUM(D67,D70)-D71</f>
        <v>17</v>
      </c>
      <c r="E75" s="46">
        <f>SUM(E67,E70)-E71</f>
        <v>17</v>
      </c>
      <c r="F75" s="46">
        <f>SUM(F67,F70)-F71</f>
        <v>17</v>
      </c>
      <c r="G75" s="46">
        <f>SUM(G67,G70)-G71</f>
        <v>17</v>
      </c>
      <c r="H75" s="46">
        <f>SUM(H67,H70)-H71</f>
        <v>17</v>
      </c>
      <c r="I75" s="46"/>
      <c r="J75" s="46"/>
      <c r="K75" s="46">
        <f>SUM(K64,K67,K70,K74)</f>
        <v>24</v>
      </c>
      <c r="L75" s="46">
        <f t="shared" ref="L75:AO75" si="59">SUM(L64,L67,L70,L74)</f>
        <v>25</v>
      </c>
      <c r="M75" s="46">
        <f t="shared" si="59"/>
        <v>25</v>
      </c>
      <c r="N75" s="46">
        <f t="shared" si="59"/>
        <v>25</v>
      </c>
      <c r="O75" s="46">
        <f t="shared" si="59"/>
        <v>25</v>
      </c>
      <c r="P75" s="46">
        <f t="shared" si="59"/>
        <v>25</v>
      </c>
      <c r="Q75" s="46">
        <f t="shared" si="59"/>
        <v>25</v>
      </c>
      <c r="R75" s="46">
        <f t="shared" si="59"/>
        <v>26</v>
      </c>
      <c r="S75" s="46">
        <f t="shared" si="59"/>
        <v>25</v>
      </c>
      <c r="T75" s="46">
        <f t="shared" si="59"/>
        <v>25</v>
      </c>
      <c r="U75" s="46">
        <f t="shared" si="59"/>
        <v>25</v>
      </c>
      <c r="V75" s="46">
        <f t="shared" si="59"/>
        <v>25</v>
      </c>
      <c r="W75" s="46">
        <f t="shared" si="59"/>
        <v>25</v>
      </c>
      <c r="X75" s="46">
        <f t="shared" si="59"/>
        <v>25</v>
      </c>
      <c r="Y75" s="46">
        <f t="shared" si="59"/>
        <v>26</v>
      </c>
      <c r="Z75" s="46">
        <f t="shared" si="59"/>
        <v>27</v>
      </c>
      <c r="AA75" s="46">
        <f t="shared" si="59"/>
        <v>28</v>
      </c>
      <c r="AB75" s="46">
        <f t="shared" si="59"/>
        <v>29</v>
      </c>
      <c r="AC75" s="46">
        <f>SUM(AC64,AC67,AC70,AC74)</f>
        <v>26</v>
      </c>
      <c r="AD75" s="46">
        <f t="shared" si="59"/>
        <v>25</v>
      </c>
      <c r="AE75" s="46">
        <f t="shared" si="59"/>
        <v>27</v>
      </c>
      <c r="AF75" s="46">
        <f t="shared" si="59"/>
        <v>30</v>
      </c>
      <c r="AG75" s="46">
        <f t="shared" si="59"/>
        <v>27</v>
      </c>
      <c r="AH75" s="46">
        <f t="shared" si="59"/>
        <v>25</v>
      </c>
      <c r="AI75" s="46">
        <f t="shared" si="59"/>
        <v>26</v>
      </c>
      <c r="AJ75" s="46">
        <f t="shared" si="59"/>
        <v>28</v>
      </c>
      <c r="AK75" s="46">
        <f t="shared" si="59"/>
        <v>29</v>
      </c>
      <c r="AL75" s="46">
        <f t="shared" si="59"/>
        <v>29</v>
      </c>
      <c r="AM75" s="46">
        <f t="shared" si="59"/>
        <v>27</v>
      </c>
      <c r="AN75" s="46">
        <f t="shared" si="59"/>
        <v>26</v>
      </c>
      <c r="AO75" s="46">
        <f t="shared" si="59"/>
        <v>26</v>
      </c>
      <c r="BA75" s="8">
        <f t="shared" si="30"/>
        <v>1</v>
      </c>
      <c r="BB75" s="8">
        <f t="shared" si="30"/>
        <v>1</v>
      </c>
      <c r="BC75" s="8">
        <f t="shared" si="30"/>
        <v>1</v>
      </c>
      <c r="BD75" s="8">
        <f t="shared" si="30"/>
        <v>1</v>
      </c>
      <c r="BE75" s="8">
        <f t="shared" si="30"/>
        <v>1</v>
      </c>
      <c r="BF75" s="8">
        <f t="shared" si="43"/>
        <v>1</v>
      </c>
      <c r="BG75" s="8">
        <f t="shared" si="43"/>
        <v>1</v>
      </c>
      <c r="BH75" s="8">
        <f t="shared" si="43"/>
        <v>1</v>
      </c>
      <c r="BI75" s="8">
        <f t="shared" si="43"/>
        <v>1</v>
      </c>
      <c r="BJ75" s="8">
        <f t="shared" si="43"/>
        <v>1</v>
      </c>
      <c r="BK75" s="8">
        <f t="shared" si="43"/>
        <v>1</v>
      </c>
      <c r="BL75" s="8">
        <f t="shared" si="43"/>
        <v>1</v>
      </c>
      <c r="BM75" s="8">
        <f t="shared" si="43"/>
        <v>1</v>
      </c>
      <c r="BN75" s="8">
        <f t="shared" si="43"/>
        <v>1</v>
      </c>
      <c r="BO75" s="8">
        <f t="shared" si="43"/>
        <v>1</v>
      </c>
      <c r="BP75" s="8">
        <f t="shared" si="43"/>
        <v>1</v>
      </c>
      <c r="BQ75" s="8">
        <f t="shared" si="43"/>
        <v>1</v>
      </c>
      <c r="BR75" s="8">
        <f t="shared" si="43"/>
        <v>1</v>
      </c>
      <c r="BS75" s="8">
        <f t="shared" si="43"/>
        <v>1</v>
      </c>
      <c r="BT75" s="8">
        <f t="shared" si="43"/>
        <v>1</v>
      </c>
      <c r="BU75" s="8">
        <f t="shared" si="41"/>
        <v>1</v>
      </c>
      <c r="BV75" s="8">
        <f t="shared" si="39"/>
        <v>1</v>
      </c>
      <c r="BW75" s="8">
        <f t="shared" si="39"/>
        <v>1</v>
      </c>
      <c r="BX75" s="8">
        <f t="shared" si="39"/>
        <v>1</v>
      </c>
      <c r="BY75" s="8">
        <f t="shared" si="39"/>
        <v>1</v>
      </c>
      <c r="BZ75" s="8">
        <f t="shared" si="39"/>
        <v>1</v>
      </c>
      <c r="CA75" s="8">
        <f t="shared" si="39"/>
        <v>1</v>
      </c>
      <c r="CB75" s="8">
        <f t="shared" si="39"/>
        <v>1</v>
      </c>
      <c r="CC75" s="8">
        <f t="shared" si="39"/>
        <v>1</v>
      </c>
      <c r="CD75" s="8">
        <f t="shared" si="39"/>
        <v>1</v>
      </c>
      <c r="CE75" s="8">
        <f t="shared" si="39"/>
        <v>1</v>
      </c>
      <c r="CF75" s="8">
        <f t="shared" si="39"/>
        <v>1</v>
      </c>
      <c r="CG75" s="8">
        <f t="shared" si="39"/>
        <v>1</v>
      </c>
      <c r="CH75" s="8">
        <f t="shared" si="39"/>
        <v>1</v>
      </c>
      <c r="CI75" s="8">
        <f t="shared" si="39"/>
        <v>1</v>
      </c>
      <c r="CJ75" s="8">
        <f t="shared" si="39"/>
        <v>1</v>
      </c>
    </row>
    <row r="76" spans="2:92" ht="16.5" customHeight="1" outlineLevel="1" x14ac:dyDescent="0.25">
      <c r="BA76" s="8">
        <f t="shared" si="30"/>
        <v>0</v>
      </c>
      <c r="BB76" s="8">
        <f t="shared" si="30"/>
        <v>0</v>
      </c>
      <c r="BC76" s="8">
        <f t="shared" si="30"/>
        <v>0</v>
      </c>
      <c r="BD76" s="8">
        <f t="shared" si="30"/>
        <v>0</v>
      </c>
      <c r="BE76" s="8">
        <f t="shared" si="30"/>
        <v>0</v>
      </c>
      <c r="BF76" s="8">
        <f t="shared" si="43"/>
        <v>0</v>
      </c>
      <c r="BG76" s="8">
        <f t="shared" si="43"/>
        <v>0</v>
      </c>
      <c r="BH76" s="8">
        <f t="shared" si="43"/>
        <v>0</v>
      </c>
      <c r="BI76" s="8">
        <f t="shared" si="43"/>
        <v>0</v>
      </c>
      <c r="BJ76" s="8">
        <f t="shared" si="43"/>
        <v>0</v>
      </c>
      <c r="BK76" s="8">
        <f t="shared" si="43"/>
        <v>0</v>
      </c>
      <c r="BL76" s="8">
        <f t="shared" si="43"/>
        <v>0</v>
      </c>
      <c r="BM76" s="8">
        <f t="shared" si="43"/>
        <v>0</v>
      </c>
      <c r="BN76" s="8">
        <f t="shared" si="43"/>
        <v>0</v>
      </c>
      <c r="BO76" s="8">
        <f t="shared" si="43"/>
        <v>0</v>
      </c>
      <c r="BP76" s="8">
        <f t="shared" si="43"/>
        <v>0</v>
      </c>
      <c r="BQ76" s="8">
        <f t="shared" si="43"/>
        <v>0</v>
      </c>
      <c r="BR76" s="8">
        <f t="shared" si="43"/>
        <v>0</v>
      </c>
      <c r="BS76" s="8">
        <f t="shared" si="43"/>
        <v>0</v>
      </c>
      <c r="BT76" s="8">
        <f t="shared" si="43"/>
        <v>0</v>
      </c>
      <c r="BU76" s="8">
        <f t="shared" si="41"/>
        <v>0</v>
      </c>
      <c r="BV76" s="8">
        <f t="shared" si="39"/>
        <v>0</v>
      </c>
      <c r="BW76" s="8">
        <f t="shared" si="39"/>
        <v>0</v>
      </c>
      <c r="BX76" s="8">
        <f t="shared" si="39"/>
        <v>0</v>
      </c>
      <c r="BY76" s="8">
        <f t="shared" si="39"/>
        <v>0</v>
      </c>
      <c r="BZ76" s="8">
        <f t="shared" si="39"/>
        <v>0</v>
      </c>
      <c r="CA76" s="8">
        <f t="shared" si="39"/>
        <v>0</v>
      </c>
      <c r="CB76" s="8">
        <f t="shared" si="39"/>
        <v>0</v>
      </c>
      <c r="CC76" s="8">
        <f t="shared" si="39"/>
        <v>0</v>
      </c>
      <c r="CD76" s="8">
        <f t="shared" si="39"/>
        <v>0</v>
      </c>
      <c r="CE76" s="8">
        <f t="shared" si="39"/>
        <v>0</v>
      </c>
      <c r="CF76" s="8">
        <f t="shared" si="39"/>
        <v>0</v>
      </c>
      <c r="CG76" s="8">
        <f t="shared" si="39"/>
        <v>0</v>
      </c>
      <c r="CH76" s="8">
        <f t="shared" si="39"/>
        <v>0</v>
      </c>
      <c r="CI76" s="8">
        <f t="shared" si="39"/>
        <v>0</v>
      </c>
      <c r="CJ76" s="8">
        <f t="shared" si="39"/>
        <v>0</v>
      </c>
    </row>
    <row r="77" spans="2:92" ht="16.5" customHeight="1" outlineLevel="1" x14ac:dyDescent="0.25">
      <c r="BA77" s="8">
        <f t="shared" si="30"/>
        <v>0</v>
      </c>
      <c r="BB77" s="8">
        <f t="shared" si="30"/>
        <v>0</v>
      </c>
      <c r="BC77" s="8">
        <f t="shared" si="30"/>
        <v>0</v>
      </c>
      <c r="BD77" s="8">
        <f t="shared" si="30"/>
        <v>0</v>
      </c>
      <c r="BE77" s="8">
        <f t="shared" si="30"/>
        <v>0</v>
      </c>
      <c r="BF77" s="8">
        <f t="shared" si="43"/>
        <v>0</v>
      </c>
      <c r="BG77" s="8">
        <f t="shared" si="43"/>
        <v>0</v>
      </c>
      <c r="BH77" s="8">
        <f t="shared" si="43"/>
        <v>0</v>
      </c>
      <c r="BI77" s="8">
        <f t="shared" si="43"/>
        <v>0</v>
      </c>
      <c r="BJ77" s="8">
        <f t="shared" si="43"/>
        <v>0</v>
      </c>
      <c r="BK77" s="8">
        <f t="shared" si="43"/>
        <v>0</v>
      </c>
      <c r="BL77" s="8">
        <f t="shared" si="43"/>
        <v>0</v>
      </c>
      <c r="BM77" s="8">
        <f t="shared" si="43"/>
        <v>0</v>
      </c>
      <c r="BN77" s="8">
        <f t="shared" si="43"/>
        <v>0</v>
      </c>
      <c r="BO77" s="8">
        <f t="shared" si="43"/>
        <v>0</v>
      </c>
      <c r="BP77" s="8">
        <f t="shared" si="43"/>
        <v>0</v>
      </c>
      <c r="BQ77" s="8">
        <f t="shared" si="43"/>
        <v>0</v>
      </c>
      <c r="BR77" s="8">
        <f t="shared" si="43"/>
        <v>0</v>
      </c>
      <c r="BS77" s="8">
        <f t="shared" si="43"/>
        <v>0</v>
      </c>
      <c r="BT77" s="8">
        <f t="shared" si="43"/>
        <v>0</v>
      </c>
      <c r="BU77" s="8">
        <f t="shared" si="41"/>
        <v>0</v>
      </c>
      <c r="BV77" s="8">
        <f t="shared" si="39"/>
        <v>0</v>
      </c>
      <c r="BW77" s="8">
        <f t="shared" si="39"/>
        <v>0</v>
      </c>
      <c r="BX77" s="8">
        <f t="shared" si="39"/>
        <v>0</v>
      </c>
      <c r="BY77" s="8">
        <f t="shared" si="39"/>
        <v>0</v>
      </c>
      <c r="BZ77" s="8">
        <f t="shared" si="39"/>
        <v>0</v>
      </c>
      <c r="CA77" s="8">
        <f t="shared" si="39"/>
        <v>0</v>
      </c>
      <c r="CB77" s="8">
        <f t="shared" si="39"/>
        <v>0</v>
      </c>
      <c r="CC77" s="8">
        <f t="shared" si="39"/>
        <v>0</v>
      </c>
      <c r="CD77" s="8">
        <f t="shared" si="39"/>
        <v>0</v>
      </c>
      <c r="CE77" s="8">
        <f t="shared" si="39"/>
        <v>0</v>
      </c>
      <c r="CF77" s="8">
        <f t="shared" si="39"/>
        <v>0</v>
      </c>
      <c r="CG77" s="8">
        <f t="shared" si="39"/>
        <v>0</v>
      </c>
      <c r="CH77" s="8">
        <f t="shared" si="39"/>
        <v>0</v>
      </c>
      <c r="CI77" s="8">
        <f t="shared" si="39"/>
        <v>0</v>
      </c>
      <c r="CJ77" s="8">
        <f t="shared" si="39"/>
        <v>0</v>
      </c>
    </row>
    <row r="78" spans="2:92" ht="16.5" customHeight="1" outlineLevel="1" x14ac:dyDescent="0.25">
      <c r="B78" s="8">
        <v>1</v>
      </c>
      <c r="C78" s="8" t="s">
        <v>8</v>
      </c>
      <c r="K78" s="8">
        <f t="shared" ref="K78:T87" si="60">COUNTIF(K$6:K$60,$C78)</f>
        <v>1</v>
      </c>
      <c r="L78" s="8">
        <f t="shared" si="60"/>
        <v>1</v>
      </c>
      <c r="M78" s="8">
        <f t="shared" si="60"/>
        <v>1</v>
      </c>
      <c r="N78" s="8">
        <f t="shared" si="60"/>
        <v>1</v>
      </c>
      <c r="O78" s="8">
        <f t="shared" si="60"/>
        <v>1</v>
      </c>
      <c r="P78" s="8">
        <f t="shared" si="60"/>
        <v>1</v>
      </c>
      <c r="Q78" s="8">
        <f t="shared" si="60"/>
        <v>1</v>
      </c>
      <c r="R78" s="8">
        <f t="shared" si="60"/>
        <v>1</v>
      </c>
      <c r="S78" s="8">
        <f t="shared" si="60"/>
        <v>1</v>
      </c>
      <c r="T78" s="8">
        <f t="shared" si="60"/>
        <v>1</v>
      </c>
      <c r="U78" s="8">
        <f t="shared" ref="U78:AD87" si="61">COUNTIF(U$6:U$60,$C78)</f>
        <v>1</v>
      </c>
      <c r="V78" s="8">
        <f t="shared" si="61"/>
        <v>1</v>
      </c>
      <c r="W78" s="8">
        <f t="shared" si="61"/>
        <v>1</v>
      </c>
      <c r="X78" s="8">
        <f t="shared" si="61"/>
        <v>1</v>
      </c>
      <c r="Y78" s="8">
        <f t="shared" si="61"/>
        <v>1</v>
      </c>
      <c r="Z78" s="8">
        <f t="shared" si="61"/>
        <v>1</v>
      </c>
      <c r="AA78" s="8">
        <f t="shared" si="61"/>
        <v>1</v>
      </c>
      <c r="AB78" s="8">
        <f t="shared" si="61"/>
        <v>1</v>
      </c>
      <c r="AC78" s="8">
        <f t="shared" si="61"/>
        <v>1</v>
      </c>
      <c r="AD78" s="8">
        <f t="shared" si="61"/>
        <v>1</v>
      </c>
      <c r="AE78" s="8">
        <f t="shared" ref="AE78:AN82" si="62">COUNTIF(AE$6:AE$60,$C78)</f>
        <v>1</v>
      </c>
      <c r="AF78" s="8">
        <f t="shared" si="62"/>
        <v>1</v>
      </c>
      <c r="AG78" s="8">
        <f t="shared" si="62"/>
        <v>1</v>
      </c>
      <c r="AH78" s="8">
        <f t="shared" si="62"/>
        <v>1</v>
      </c>
      <c r="AI78" s="8">
        <f t="shared" si="62"/>
        <v>1</v>
      </c>
      <c r="AJ78" s="8">
        <f t="shared" si="62"/>
        <v>1</v>
      </c>
      <c r="AK78" s="8">
        <f t="shared" si="62"/>
        <v>1</v>
      </c>
      <c r="AL78" s="8">
        <f t="shared" si="62"/>
        <v>1</v>
      </c>
      <c r="AM78" s="8">
        <f t="shared" si="62"/>
        <v>1</v>
      </c>
      <c r="AN78" s="8">
        <f t="shared" si="62"/>
        <v>1</v>
      </c>
      <c r="AO78" s="8">
        <f t="shared" ref="AO78:AO102" si="63">COUNTIF(AO$6:AO$45,$C78)</f>
        <v>1</v>
      </c>
      <c r="BA78" s="8">
        <f t="shared" si="30"/>
        <v>0</v>
      </c>
      <c r="BB78" s="8">
        <f t="shared" si="30"/>
        <v>0</v>
      </c>
      <c r="BC78" s="8">
        <f t="shared" si="30"/>
        <v>0</v>
      </c>
      <c r="BD78" s="8">
        <f t="shared" si="30"/>
        <v>0</v>
      </c>
      <c r="BE78" s="8">
        <f t="shared" si="30"/>
        <v>0</v>
      </c>
      <c r="BF78" s="8">
        <f t="shared" si="43"/>
        <v>1</v>
      </c>
      <c r="BG78" s="8">
        <f t="shared" si="43"/>
        <v>1</v>
      </c>
      <c r="BH78" s="8">
        <f t="shared" si="43"/>
        <v>1</v>
      </c>
      <c r="BI78" s="8">
        <f t="shared" si="43"/>
        <v>1</v>
      </c>
      <c r="BJ78" s="8">
        <f t="shared" si="43"/>
        <v>1</v>
      </c>
      <c r="BK78" s="8">
        <f t="shared" si="43"/>
        <v>1</v>
      </c>
      <c r="BL78" s="8">
        <f t="shared" si="43"/>
        <v>1</v>
      </c>
      <c r="BM78" s="8">
        <f t="shared" si="43"/>
        <v>1</v>
      </c>
      <c r="BN78" s="8">
        <f t="shared" si="43"/>
        <v>1</v>
      </c>
      <c r="BO78" s="8">
        <f t="shared" si="43"/>
        <v>1</v>
      </c>
      <c r="BP78" s="8">
        <f t="shared" si="43"/>
        <v>1</v>
      </c>
      <c r="BQ78" s="8">
        <f t="shared" si="43"/>
        <v>1</v>
      </c>
      <c r="BR78" s="8">
        <f t="shared" si="43"/>
        <v>1</v>
      </c>
      <c r="BS78" s="8">
        <f t="shared" si="43"/>
        <v>1</v>
      </c>
      <c r="BT78" s="8">
        <f t="shared" si="43"/>
        <v>1</v>
      </c>
      <c r="BU78" s="8">
        <f t="shared" si="41"/>
        <v>1</v>
      </c>
      <c r="BV78" s="8">
        <f t="shared" si="41"/>
        <v>1</v>
      </c>
      <c r="BW78" s="8">
        <f t="shared" si="41"/>
        <v>1</v>
      </c>
      <c r="BX78" s="8">
        <f t="shared" si="41"/>
        <v>1</v>
      </c>
      <c r="BY78" s="8">
        <f t="shared" si="41"/>
        <v>1</v>
      </c>
      <c r="BZ78" s="8">
        <f t="shared" si="41"/>
        <v>1</v>
      </c>
      <c r="CA78" s="8">
        <f t="shared" si="41"/>
        <v>1</v>
      </c>
      <c r="CB78" s="8">
        <f t="shared" si="41"/>
        <v>1</v>
      </c>
      <c r="CC78" s="8">
        <f t="shared" si="41"/>
        <v>1</v>
      </c>
      <c r="CD78" s="8">
        <f t="shared" si="41"/>
        <v>1</v>
      </c>
      <c r="CE78" s="8">
        <f t="shared" si="41"/>
        <v>1</v>
      </c>
      <c r="CF78" s="8">
        <f t="shared" si="41"/>
        <v>1</v>
      </c>
      <c r="CG78" s="8">
        <f t="shared" si="41"/>
        <v>1</v>
      </c>
      <c r="CH78" s="8">
        <f t="shared" si="41"/>
        <v>1</v>
      </c>
      <c r="CI78" s="8">
        <f t="shared" si="41"/>
        <v>1</v>
      </c>
      <c r="CJ78" s="8">
        <f t="shared" ref="BV78:CJ95" si="64">IF(COUNTIF(AO78,"Off")+COUNTIF(AO78,"Paid")+COUNTIF(AO78,"Pl")+COUNTIF(AO78,"PAID")+COUNTIF(AO78,"PL")+COUNTIF(AO78,"OFF")+COUNTIF(AO78,""),0,1)</f>
        <v>1</v>
      </c>
    </row>
    <row r="79" spans="2:92" ht="16.5" customHeight="1" outlineLevel="1" x14ac:dyDescent="0.25">
      <c r="B79" s="8">
        <v>2</v>
      </c>
      <c r="C79" s="8" t="s">
        <v>9</v>
      </c>
      <c r="K79" s="8">
        <f t="shared" si="60"/>
        <v>1</v>
      </c>
      <c r="L79" s="8">
        <f t="shared" si="60"/>
        <v>1</v>
      </c>
      <c r="M79" s="8">
        <f t="shared" si="60"/>
        <v>1</v>
      </c>
      <c r="N79" s="8">
        <f t="shared" si="60"/>
        <v>1</v>
      </c>
      <c r="O79" s="8">
        <f t="shared" si="60"/>
        <v>1</v>
      </c>
      <c r="P79" s="8">
        <f t="shared" si="60"/>
        <v>1</v>
      </c>
      <c r="Q79" s="8">
        <f t="shared" si="60"/>
        <v>1</v>
      </c>
      <c r="R79" s="8">
        <f t="shared" si="60"/>
        <v>1</v>
      </c>
      <c r="S79" s="8">
        <f t="shared" si="60"/>
        <v>1</v>
      </c>
      <c r="T79" s="8">
        <f t="shared" si="60"/>
        <v>1</v>
      </c>
      <c r="U79" s="8">
        <f t="shared" si="61"/>
        <v>1</v>
      </c>
      <c r="V79" s="8">
        <f t="shared" si="61"/>
        <v>1</v>
      </c>
      <c r="W79" s="8">
        <f t="shared" si="61"/>
        <v>1</v>
      </c>
      <c r="X79" s="8">
        <f t="shared" si="61"/>
        <v>1</v>
      </c>
      <c r="Y79" s="8">
        <f t="shared" si="61"/>
        <v>1</v>
      </c>
      <c r="Z79" s="8">
        <f t="shared" si="61"/>
        <v>1</v>
      </c>
      <c r="AA79" s="8">
        <f t="shared" si="61"/>
        <v>1</v>
      </c>
      <c r="AB79" s="8">
        <f t="shared" si="61"/>
        <v>1</v>
      </c>
      <c r="AC79" s="8">
        <f t="shared" si="61"/>
        <v>1</v>
      </c>
      <c r="AD79" s="8">
        <f t="shared" si="61"/>
        <v>1</v>
      </c>
      <c r="AE79" s="8">
        <f t="shared" si="62"/>
        <v>1</v>
      </c>
      <c r="AF79" s="8">
        <f t="shared" si="62"/>
        <v>1</v>
      </c>
      <c r="AG79" s="8">
        <f t="shared" si="62"/>
        <v>1</v>
      </c>
      <c r="AH79" s="8">
        <f t="shared" si="62"/>
        <v>1</v>
      </c>
      <c r="AI79" s="8">
        <f t="shared" si="62"/>
        <v>1</v>
      </c>
      <c r="AJ79" s="8">
        <f t="shared" si="62"/>
        <v>1</v>
      </c>
      <c r="AK79" s="8">
        <f t="shared" si="62"/>
        <v>1</v>
      </c>
      <c r="AL79" s="8">
        <f t="shared" si="62"/>
        <v>1</v>
      </c>
      <c r="AM79" s="8">
        <f t="shared" si="62"/>
        <v>1</v>
      </c>
      <c r="AN79" s="8">
        <f t="shared" si="62"/>
        <v>1</v>
      </c>
      <c r="AO79" s="8">
        <f t="shared" si="63"/>
        <v>1</v>
      </c>
      <c r="BA79" s="8">
        <f t="shared" si="30"/>
        <v>0</v>
      </c>
      <c r="BB79" s="8">
        <f t="shared" si="30"/>
        <v>0</v>
      </c>
      <c r="BC79" s="8">
        <f t="shared" si="30"/>
        <v>0</v>
      </c>
      <c r="BD79" s="8">
        <f t="shared" si="30"/>
        <v>0</v>
      </c>
      <c r="BE79" s="8">
        <f t="shared" si="30"/>
        <v>0</v>
      </c>
      <c r="BF79" s="8">
        <f t="shared" si="43"/>
        <v>1</v>
      </c>
      <c r="BG79" s="8">
        <f t="shared" si="43"/>
        <v>1</v>
      </c>
      <c r="BH79" s="8">
        <f t="shared" si="43"/>
        <v>1</v>
      </c>
      <c r="BI79" s="8">
        <f t="shared" si="43"/>
        <v>1</v>
      </c>
      <c r="BJ79" s="8">
        <f t="shared" si="43"/>
        <v>1</v>
      </c>
      <c r="BK79" s="8">
        <f t="shared" si="43"/>
        <v>1</v>
      </c>
      <c r="BL79" s="8">
        <f t="shared" si="43"/>
        <v>1</v>
      </c>
      <c r="BM79" s="8">
        <f t="shared" si="43"/>
        <v>1</v>
      </c>
      <c r="BN79" s="8">
        <f t="shared" si="43"/>
        <v>1</v>
      </c>
      <c r="BO79" s="8">
        <f t="shared" si="43"/>
        <v>1</v>
      </c>
      <c r="BP79" s="8">
        <f t="shared" si="43"/>
        <v>1</v>
      </c>
      <c r="BQ79" s="8">
        <f t="shared" si="43"/>
        <v>1</v>
      </c>
      <c r="BR79" s="8">
        <f t="shared" si="43"/>
        <v>1</v>
      </c>
      <c r="BS79" s="8">
        <f t="shared" si="43"/>
        <v>1</v>
      </c>
      <c r="BT79" s="8">
        <f t="shared" si="43"/>
        <v>1</v>
      </c>
      <c r="BU79" s="8">
        <f t="shared" si="41"/>
        <v>1</v>
      </c>
      <c r="BV79" s="8">
        <f t="shared" si="64"/>
        <v>1</v>
      </c>
      <c r="BW79" s="8">
        <f t="shared" si="64"/>
        <v>1</v>
      </c>
      <c r="BX79" s="8">
        <f t="shared" si="64"/>
        <v>1</v>
      </c>
      <c r="BY79" s="8">
        <f t="shared" si="64"/>
        <v>1</v>
      </c>
      <c r="BZ79" s="8">
        <f t="shared" si="64"/>
        <v>1</v>
      </c>
      <c r="CA79" s="8">
        <f t="shared" si="64"/>
        <v>1</v>
      </c>
      <c r="CB79" s="8">
        <f t="shared" si="64"/>
        <v>1</v>
      </c>
      <c r="CC79" s="8">
        <f t="shared" si="64"/>
        <v>1</v>
      </c>
      <c r="CD79" s="8">
        <f t="shared" si="64"/>
        <v>1</v>
      </c>
      <c r="CE79" s="8">
        <f t="shared" si="64"/>
        <v>1</v>
      </c>
      <c r="CF79" s="8">
        <f t="shared" si="64"/>
        <v>1</v>
      </c>
      <c r="CG79" s="8">
        <f t="shared" si="64"/>
        <v>1</v>
      </c>
      <c r="CH79" s="8">
        <f t="shared" si="64"/>
        <v>1</v>
      </c>
      <c r="CI79" s="8">
        <f t="shared" si="64"/>
        <v>1</v>
      </c>
      <c r="CJ79" s="8">
        <f t="shared" si="64"/>
        <v>1</v>
      </c>
    </row>
    <row r="80" spans="2:92" ht="16.5" customHeight="1" outlineLevel="1" x14ac:dyDescent="0.25">
      <c r="B80" s="8">
        <v>3</v>
      </c>
      <c r="C80" s="8" t="s">
        <v>10</v>
      </c>
      <c r="K80" s="8">
        <f t="shared" si="60"/>
        <v>1</v>
      </c>
      <c r="L80" s="8">
        <f t="shared" si="60"/>
        <v>1</v>
      </c>
      <c r="M80" s="8">
        <f t="shared" si="60"/>
        <v>1</v>
      </c>
      <c r="N80" s="8">
        <f t="shared" si="60"/>
        <v>1</v>
      </c>
      <c r="O80" s="8">
        <f t="shared" si="60"/>
        <v>1</v>
      </c>
      <c r="P80" s="8">
        <f t="shared" si="60"/>
        <v>1</v>
      </c>
      <c r="Q80" s="8">
        <f t="shared" si="60"/>
        <v>1</v>
      </c>
      <c r="R80" s="8">
        <f t="shared" si="60"/>
        <v>1</v>
      </c>
      <c r="S80" s="8">
        <f t="shared" si="60"/>
        <v>1</v>
      </c>
      <c r="T80" s="8">
        <f t="shared" si="60"/>
        <v>1</v>
      </c>
      <c r="U80" s="8">
        <f t="shared" si="61"/>
        <v>1</v>
      </c>
      <c r="V80" s="8">
        <f t="shared" si="61"/>
        <v>1</v>
      </c>
      <c r="W80" s="8">
        <f t="shared" si="61"/>
        <v>1</v>
      </c>
      <c r="X80" s="8">
        <f t="shared" si="61"/>
        <v>1</v>
      </c>
      <c r="Y80" s="8">
        <f t="shared" si="61"/>
        <v>1</v>
      </c>
      <c r="Z80" s="8">
        <f t="shared" si="61"/>
        <v>1</v>
      </c>
      <c r="AA80" s="8">
        <f t="shared" si="61"/>
        <v>1</v>
      </c>
      <c r="AB80" s="8">
        <f t="shared" si="61"/>
        <v>1</v>
      </c>
      <c r="AC80" s="8">
        <f t="shared" si="61"/>
        <v>1</v>
      </c>
      <c r="AD80" s="8">
        <f t="shared" si="61"/>
        <v>1</v>
      </c>
      <c r="AE80" s="8">
        <f t="shared" si="62"/>
        <v>1</v>
      </c>
      <c r="AF80" s="8">
        <f t="shared" si="62"/>
        <v>1</v>
      </c>
      <c r="AG80" s="8">
        <f t="shared" si="62"/>
        <v>1</v>
      </c>
      <c r="AH80" s="8">
        <f t="shared" si="62"/>
        <v>1</v>
      </c>
      <c r="AI80" s="8">
        <f t="shared" si="62"/>
        <v>1</v>
      </c>
      <c r="AJ80" s="8">
        <f t="shared" si="62"/>
        <v>1</v>
      </c>
      <c r="AK80" s="8">
        <f t="shared" si="62"/>
        <v>1</v>
      </c>
      <c r="AL80" s="8">
        <f t="shared" si="62"/>
        <v>1</v>
      </c>
      <c r="AM80" s="8">
        <f t="shared" si="62"/>
        <v>1</v>
      </c>
      <c r="AN80" s="8">
        <f t="shared" si="62"/>
        <v>1</v>
      </c>
      <c r="AO80" s="8">
        <f t="shared" si="63"/>
        <v>0</v>
      </c>
      <c r="BA80" s="8">
        <f t="shared" si="30"/>
        <v>0</v>
      </c>
      <c r="BB80" s="8">
        <f t="shared" si="30"/>
        <v>0</v>
      </c>
      <c r="BC80" s="8">
        <f t="shared" si="30"/>
        <v>0</v>
      </c>
      <c r="BD80" s="8">
        <f t="shared" si="30"/>
        <v>0</v>
      </c>
      <c r="BE80" s="8">
        <f t="shared" si="30"/>
        <v>0</v>
      </c>
      <c r="BF80" s="8">
        <f t="shared" si="43"/>
        <v>1</v>
      </c>
      <c r="BG80" s="8">
        <f t="shared" si="43"/>
        <v>1</v>
      </c>
      <c r="BH80" s="8">
        <f t="shared" si="43"/>
        <v>1</v>
      </c>
      <c r="BI80" s="8">
        <f t="shared" si="43"/>
        <v>1</v>
      </c>
      <c r="BJ80" s="8">
        <f t="shared" si="43"/>
        <v>1</v>
      </c>
      <c r="BK80" s="8">
        <f t="shared" si="43"/>
        <v>1</v>
      </c>
      <c r="BL80" s="8">
        <f t="shared" si="43"/>
        <v>1</v>
      </c>
      <c r="BM80" s="8">
        <f t="shared" si="43"/>
        <v>1</v>
      </c>
      <c r="BN80" s="8">
        <f t="shared" si="43"/>
        <v>1</v>
      </c>
      <c r="BO80" s="8">
        <f t="shared" si="43"/>
        <v>1</v>
      </c>
      <c r="BP80" s="8">
        <f t="shared" si="43"/>
        <v>1</v>
      </c>
      <c r="BQ80" s="8">
        <f t="shared" si="43"/>
        <v>1</v>
      </c>
      <c r="BR80" s="8">
        <f t="shared" si="43"/>
        <v>1</v>
      </c>
      <c r="BS80" s="8">
        <f t="shared" si="43"/>
        <v>1</v>
      </c>
      <c r="BT80" s="8">
        <f t="shared" si="43"/>
        <v>1</v>
      </c>
      <c r="BU80" s="8">
        <f t="shared" ref="BU80:BU117" si="65">IF(COUNTIF(Z80,"Off")+COUNTIF(Z80,"Paid")+COUNTIF(Z80,"Pl")+COUNTIF(Z80,"PAID")+COUNTIF(Z80,"PL")+COUNTIF(Z80,"OFF")+COUNTIF(Z80,""),0,1)</f>
        <v>1</v>
      </c>
      <c r="BV80" s="8">
        <f t="shared" si="64"/>
        <v>1</v>
      </c>
      <c r="BW80" s="8">
        <f t="shared" si="64"/>
        <v>1</v>
      </c>
      <c r="BX80" s="8">
        <f t="shared" si="64"/>
        <v>1</v>
      </c>
      <c r="BY80" s="8">
        <f t="shared" si="64"/>
        <v>1</v>
      </c>
      <c r="BZ80" s="8">
        <f t="shared" si="64"/>
        <v>1</v>
      </c>
      <c r="CA80" s="8">
        <f t="shared" si="64"/>
        <v>1</v>
      </c>
      <c r="CB80" s="8">
        <f t="shared" si="64"/>
        <v>1</v>
      </c>
      <c r="CC80" s="8">
        <f t="shared" si="64"/>
        <v>1</v>
      </c>
      <c r="CD80" s="8">
        <f t="shared" si="64"/>
        <v>1</v>
      </c>
      <c r="CE80" s="8">
        <f t="shared" si="64"/>
        <v>1</v>
      </c>
      <c r="CF80" s="8">
        <f t="shared" si="64"/>
        <v>1</v>
      </c>
      <c r="CG80" s="8">
        <f t="shared" si="64"/>
        <v>1</v>
      </c>
      <c r="CH80" s="8">
        <f t="shared" si="64"/>
        <v>1</v>
      </c>
      <c r="CI80" s="8">
        <f t="shared" si="64"/>
        <v>1</v>
      </c>
      <c r="CJ80" s="8">
        <f t="shared" si="64"/>
        <v>1</v>
      </c>
    </row>
    <row r="81" spans="2:88" ht="16.5" customHeight="1" outlineLevel="1" x14ac:dyDescent="0.25">
      <c r="B81" s="8">
        <v>4</v>
      </c>
      <c r="C81" s="8" t="s">
        <v>11</v>
      </c>
      <c r="K81" s="8">
        <f t="shared" si="60"/>
        <v>0</v>
      </c>
      <c r="L81" s="8">
        <f t="shared" si="60"/>
        <v>0</v>
      </c>
      <c r="M81" s="8">
        <f t="shared" si="60"/>
        <v>0</v>
      </c>
      <c r="N81" s="8">
        <f t="shared" si="60"/>
        <v>0</v>
      </c>
      <c r="O81" s="8">
        <f t="shared" si="60"/>
        <v>0</v>
      </c>
      <c r="P81" s="8">
        <f t="shared" si="60"/>
        <v>0</v>
      </c>
      <c r="Q81" s="8">
        <f t="shared" si="60"/>
        <v>0</v>
      </c>
      <c r="R81" s="8">
        <f t="shared" si="60"/>
        <v>0</v>
      </c>
      <c r="S81" s="8">
        <f t="shared" si="60"/>
        <v>0</v>
      </c>
      <c r="T81" s="8">
        <f t="shared" si="60"/>
        <v>0</v>
      </c>
      <c r="U81" s="8">
        <f t="shared" si="61"/>
        <v>0</v>
      </c>
      <c r="V81" s="8">
        <f t="shared" si="61"/>
        <v>0</v>
      </c>
      <c r="W81" s="8">
        <f t="shared" si="61"/>
        <v>0</v>
      </c>
      <c r="X81" s="8">
        <f t="shared" si="61"/>
        <v>0</v>
      </c>
      <c r="Y81" s="8">
        <f t="shared" si="61"/>
        <v>0</v>
      </c>
      <c r="Z81" s="8">
        <f t="shared" si="61"/>
        <v>0</v>
      </c>
      <c r="AA81" s="8">
        <f t="shared" si="61"/>
        <v>0</v>
      </c>
      <c r="AB81" s="8">
        <f t="shared" si="61"/>
        <v>0</v>
      </c>
      <c r="AC81" s="8">
        <f t="shared" si="61"/>
        <v>0</v>
      </c>
      <c r="AD81" s="8">
        <f t="shared" si="61"/>
        <v>0</v>
      </c>
      <c r="AE81" s="8">
        <f t="shared" si="62"/>
        <v>0</v>
      </c>
      <c r="AF81" s="8">
        <f t="shared" si="62"/>
        <v>0</v>
      </c>
      <c r="AG81" s="8">
        <f t="shared" si="62"/>
        <v>0</v>
      </c>
      <c r="AH81" s="8">
        <f t="shared" si="62"/>
        <v>0</v>
      </c>
      <c r="AI81" s="8">
        <f t="shared" si="62"/>
        <v>0</v>
      </c>
      <c r="AJ81" s="8">
        <f t="shared" si="62"/>
        <v>0</v>
      </c>
      <c r="AK81" s="8">
        <f t="shared" si="62"/>
        <v>0</v>
      </c>
      <c r="AL81" s="8">
        <f t="shared" si="62"/>
        <v>0</v>
      </c>
      <c r="AM81" s="8">
        <f t="shared" si="62"/>
        <v>0</v>
      </c>
      <c r="AN81" s="8">
        <f t="shared" si="62"/>
        <v>0</v>
      </c>
      <c r="AO81" s="8">
        <f t="shared" si="63"/>
        <v>0</v>
      </c>
      <c r="BA81" s="8">
        <f t="shared" si="30"/>
        <v>0</v>
      </c>
      <c r="BB81" s="8">
        <f t="shared" si="30"/>
        <v>0</v>
      </c>
      <c r="BC81" s="8">
        <f t="shared" si="30"/>
        <v>0</v>
      </c>
      <c r="BD81" s="8">
        <f t="shared" si="30"/>
        <v>0</v>
      </c>
      <c r="BE81" s="8">
        <f t="shared" si="30"/>
        <v>0</v>
      </c>
      <c r="BF81" s="8">
        <f t="shared" ref="BF81:BT97" si="66">IF(COUNTIF(K81,"Off")+COUNTIF(K81,"Paid")+COUNTIF(K81,"Pl")+COUNTIF(K81,"PAID")+COUNTIF(K81,"PL")+COUNTIF(K81,"OFF")+COUNTIF(K81,""),0,1)</f>
        <v>1</v>
      </c>
      <c r="BG81" s="8">
        <f t="shared" si="66"/>
        <v>1</v>
      </c>
      <c r="BH81" s="8">
        <f t="shared" si="66"/>
        <v>1</v>
      </c>
      <c r="BI81" s="8">
        <f t="shared" si="66"/>
        <v>1</v>
      </c>
      <c r="BJ81" s="8">
        <f t="shared" si="66"/>
        <v>1</v>
      </c>
      <c r="BK81" s="8">
        <f t="shared" si="66"/>
        <v>1</v>
      </c>
      <c r="BL81" s="8">
        <f t="shared" si="66"/>
        <v>1</v>
      </c>
      <c r="BM81" s="8">
        <f t="shared" si="66"/>
        <v>1</v>
      </c>
      <c r="BN81" s="8">
        <f t="shared" si="66"/>
        <v>1</v>
      </c>
      <c r="BO81" s="8">
        <f t="shared" si="66"/>
        <v>1</v>
      </c>
      <c r="BP81" s="8">
        <f t="shared" si="66"/>
        <v>1</v>
      </c>
      <c r="BQ81" s="8">
        <f t="shared" si="66"/>
        <v>1</v>
      </c>
      <c r="BR81" s="8">
        <f t="shared" si="66"/>
        <v>1</v>
      </c>
      <c r="BS81" s="8">
        <f t="shared" si="66"/>
        <v>1</v>
      </c>
      <c r="BT81" s="8">
        <f t="shared" si="66"/>
        <v>1</v>
      </c>
      <c r="BU81" s="8">
        <f t="shared" si="65"/>
        <v>1</v>
      </c>
      <c r="BV81" s="8">
        <f t="shared" si="64"/>
        <v>1</v>
      </c>
      <c r="BW81" s="8">
        <f t="shared" si="64"/>
        <v>1</v>
      </c>
      <c r="BX81" s="8">
        <f t="shared" si="64"/>
        <v>1</v>
      </c>
      <c r="BY81" s="8">
        <f t="shared" si="64"/>
        <v>1</v>
      </c>
      <c r="BZ81" s="8">
        <f t="shared" si="64"/>
        <v>1</v>
      </c>
      <c r="CA81" s="8">
        <f t="shared" si="64"/>
        <v>1</v>
      </c>
      <c r="CB81" s="8">
        <f t="shared" si="64"/>
        <v>1</v>
      </c>
      <c r="CC81" s="8">
        <f t="shared" si="64"/>
        <v>1</v>
      </c>
      <c r="CD81" s="8">
        <f t="shared" si="64"/>
        <v>1</v>
      </c>
      <c r="CE81" s="8">
        <f t="shared" si="64"/>
        <v>1</v>
      </c>
      <c r="CF81" s="8">
        <f t="shared" si="64"/>
        <v>1</v>
      </c>
      <c r="CG81" s="8">
        <f t="shared" si="64"/>
        <v>1</v>
      </c>
      <c r="CH81" s="8">
        <f t="shared" si="64"/>
        <v>1</v>
      </c>
      <c r="CI81" s="8">
        <f t="shared" si="64"/>
        <v>1</v>
      </c>
      <c r="CJ81" s="8">
        <f t="shared" si="64"/>
        <v>1</v>
      </c>
    </row>
    <row r="82" spans="2:88" ht="16.5" customHeight="1" outlineLevel="1" x14ac:dyDescent="0.25">
      <c r="C82" s="231" t="s">
        <v>471</v>
      </c>
      <c r="K82" s="8">
        <f t="shared" si="60"/>
        <v>0</v>
      </c>
      <c r="L82" s="8">
        <f t="shared" si="60"/>
        <v>0</v>
      </c>
      <c r="M82" s="8">
        <f t="shared" si="60"/>
        <v>0</v>
      </c>
      <c r="N82" s="8">
        <f t="shared" si="60"/>
        <v>0</v>
      </c>
      <c r="O82" s="8">
        <f t="shared" si="60"/>
        <v>0</v>
      </c>
      <c r="P82" s="8">
        <f t="shared" si="60"/>
        <v>0</v>
      </c>
      <c r="Q82" s="8">
        <f t="shared" si="60"/>
        <v>0</v>
      </c>
      <c r="R82" s="8">
        <f t="shared" si="60"/>
        <v>0</v>
      </c>
      <c r="S82" s="8">
        <f t="shared" si="60"/>
        <v>1</v>
      </c>
      <c r="T82" s="8">
        <f t="shared" si="60"/>
        <v>1</v>
      </c>
      <c r="U82" s="8">
        <f t="shared" si="61"/>
        <v>0</v>
      </c>
      <c r="V82" s="8">
        <f t="shared" si="61"/>
        <v>0</v>
      </c>
      <c r="W82" s="8">
        <f t="shared" si="61"/>
        <v>0</v>
      </c>
      <c r="X82" s="8">
        <f t="shared" si="61"/>
        <v>0</v>
      </c>
      <c r="Y82" s="8">
        <f t="shared" si="61"/>
        <v>0</v>
      </c>
      <c r="Z82" s="8">
        <f t="shared" si="61"/>
        <v>0</v>
      </c>
      <c r="AA82" s="8">
        <f t="shared" si="61"/>
        <v>0</v>
      </c>
      <c r="AB82" s="8">
        <f t="shared" si="61"/>
        <v>0</v>
      </c>
      <c r="AC82" s="8">
        <f t="shared" si="61"/>
        <v>0</v>
      </c>
      <c r="AD82" s="8">
        <f t="shared" si="61"/>
        <v>0</v>
      </c>
      <c r="AE82" s="8">
        <f t="shared" si="62"/>
        <v>0</v>
      </c>
      <c r="AF82" s="8">
        <f t="shared" si="62"/>
        <v>0</v>
      </c>
      <c r="AG82" s="8">
        <f t="shared" si="62"/>
        <v>0</v>
      </c>
      <c r="AH82" s="8">
        <f t="shared" si="62"/>
        <v>0</v>
      </c>
      <c r="AI82" s="8">
        <f t="shared" si="62"/>
        <v>0</v>
      </c>
      <c r="AJ82" s="8">
        <f t="shared" si="62"/>
        <v>0</v>
      </c>
      <c r="AK82" s="8">
        <f t="shared" si="62"/>
        <v>0</v>
      </c>
      <c r="AL82" s="8">
        <f t="shared" si="62"/>
        <v>0</v>
      </c>
      <c r="AM82" s="8">
        <f t="shared" si="62"/>
        <v>0</v>
      </c>
      <c r="AN82" s="8">
        <f t="shared" si="62"/>
        <v>0</v>
      </c>
      <c r="AO82" s="8">
        <f>COUNTIF(AO$6:AO$60,$C82)</f>
        <v>0</v>
      </c>
      <c r="BA82" s="8">
        <f t="shared" si="30"/>
        <v>0</v>
      </c>
      <c r="BB82" s="8">
        <f t="shared" si="30"/>
        <v>0</v>
      </c>
      <c r="BC82" s="8">
        <f t="shared" si="30"/>
        <v>0</v>
      </c>
      <c r="BD82" s="8">
        <f t="shared" si="30"/>
        <v>0</v>
      </c>
      <c r="BE82" s="8">
        <f t="shared" si="30"/>
        <v>0</v>
      </c>
      <c r="BF82" s="8">
        <f t="shared" si="66"/>
        <v>1</v>
      </c>
      <c r="BG82" s="8">
        <f t="shared" si="66"/>
        <v>1</v>
      </c>
      <c r="BH82" s="8">
        <f t="shared" si="66"/>
        <v>1</v>
      </c>
      <c r="BI82" s="8">
        <f t="shared" si="66"/>
        <v>1</v>
      </c>
      <c r="BJ82" s="8">
        <f t="shared" si="66"/>
        <v>1</v>
      </c>
      <c r="BK82" s="8">
        <f t="shared" si="66"/>
        <v>1</v>
      </c>
      <c r="BL82" s="8">
        <f t="shared" si="66"/>
        <v>1</v>
      </c>
      <c r="BM82" s="8">
        <f t="shared" si="66"/>
        <v>1</v>
      </c>
      <c r="BN82" s="8">
        <f t="shared" si="66"/>
        <v>1</v>
      </c>
      <c r="BO82" s="8">
        <f t="shared" si="66"/>
        <v>1</v>
      </c>
      <c r="BP82" s="8">
        <f t="shared" si="66"/>
        <v>1</v>
      </c>
      <c r="BQ82" s="8">
        <f t="shared" si="66"/>
        <v>1</v>
      </c>
      <c r="BR82" s="8">
        <f t="shared" si="66"/>
        <v>1</v>
      </c>
      <c r="BS82" s="8">
        <f t="shared" si="66"/>
        <v>1</v>
      </c>
      <c r="BT82" s="8">
        <f t="shared" si="66"/>
        <v>1</v>
      </c>
      <c r="BU82" s="8">
        <f t="shared" si="65"/>
        <v>1</v>
      </c>
      <c r="BV82" s="8">
        <f t="shared" si="64"/>
        <v>1</v>
      </c>
      <c r="BW82" s="8">
        <f t="shared" si="64"/>
        <v>1</v>
      </c>
      <c r="BX82" s="8">
        <f t="shared" si="64"/>
        <v>1</v>
      </c>
      <c r="BY82" s="8">
        <f t="shared" si="64"/>
        <v>1</v>
      </c>
      <c r="BZ82" s="8">
        <f t="shared" si="64"/>
        <v>1</v>
      </c>
      <c r="CA82" s="8">
        <f t="shared" si="64"/>
        <v>1</v>
      </c>
      <c r="CB82" s="8">
        <f t="shared" si="64"/>
        <v>1</v>
      </c>
      <c r="CC82" s="8">
        <f t="shared" si="64"/>
        <v>1</v>
      </c>
      <c r="CD82" s="8">
        <f t="shared" si="64"/>
        <v>1</v>
      </c>
      <c r="CE82" s="8">
        <f t="shared" si="64"/>
        <v>1</v>
      </c>
      <c r="CF82" s="8">
        <f t="shared" si="64"/>
        <v>1</v>
      </c>
      <c r="CG82" s="8">
        <f t="shared" si="64"/>
        <v>1</v>
      </c>
      <c r="CH82" s="8">
        <f t="shared" si="64"/>
        <v>1</v>
      </c>
      <c r="CI82" s="8">
        <f t="shared" si="64"/>
        <v>1</v>
      </c>
      <c r="CJ82" s="8">
        <f t="shared" si="64"/>
        <v>1</v>
      </c>
    </row>
    <row r="83" spans="2:88" ht="16.5" customHeight="1" outlineLevel="1" x14ac:dyDescent="0.25">
      <c r="B83" s="8">
        <v>5</v>
      </c>
      <c r="C83" s="8" t="s">
        <v>16</v>
      </c>
      <c r="K83" s="8">
        <f t="shared" si="60"/>
        <v>1</v>
      </c>
      <c r="L83" s="8">
        <f t="shared" si="60"/>
        <v>1</v>
      </c>
      <c r="M83" s="8">
        <f t="shared" si="60"/>
        <v>1</v>
      </c>
      <c r="N83" s="8">
        <f t="shared" si="60"/>
        <v>1</v>
      </c>
      <c r="O83" s="8">
        <f t="shared" si="60"/>
        <v>1</v>
      </c>
      <c r="P83" s="8">
        <f t="shared" si="60"/>
        <v>1</v>
      </c>
      <c r="Q83" s="8">
        <f t="shared" si="60"/>
        <v>1</v>
      </c>
      <c r="R83" s="8">
        <f t="shared" si="60"/>
        <v>1</v>
      </c>
      <c r="S83" s="8">
        <f t="shared" si="60"/>
        <v>1</v>
      </c>
      <c r="T83" s="8">
        <f t="shared" si="60"/>
        <v>1</v>
      </c>
      <c r="U83" s="8">
        <f t="shared" si="61"/>
        <v>1</v>
      </c>
      <c r="V83" s="8">
        <f t="shared" ref="V83:AN96" si="67">COUNTIF(V$6:V$61,$C83)</f>
        <v>1</v>
      </c>
      <c r="W83" s="8">
        <f t="shared" si="67"/>
        <v>1</v>
      </c>
      <c r="X83" s="8">
        <f t="shared" si="67"/>
        <v>1</v>
      </c>
      <c r="Y83" s="8">
        <f t="shared" si="67"/>
        <v>1</v>
      </c>
      <c r="Z83" s="8">
        <f t="shared" si="67"/>
        <v>1</v>
      </c>
      <c r="AA83" s="8">
        <f t="shared" si="67"/>
        <v>1</v>
      </c>
      <c r="AB83" s="8">
        <f t="shared" si="67"/>
        <v>1</v>
      </c>
      <c r="AC83" s="8">
        <f t="shared" si="67"/>
        <v>1</v>
      </c>
      <c r="AD83" s="8">
        <f t="shared" si="67"/>
        <v>1</v>
      </c>
      <c r="AE83" s="8">
        <f t="shared" si="67"/>
        <v>1</v>
      </c>
      <c r="AF83" s="8">
        <f t="shared" si="67"/>
        <v>1</v>
      </c>
      <c r="AG83" s="8">
        <f t="shared" si="67"/>
        <v>1</v>
      </c>
      <c r="AH83" s="8">
        <f t="shared" si="67"/>
        <v>1</v>
      </c>
      <c r="AI83" s="8">
        <f t="shared" si="67"/>
        <v>1</v>
      </c>
      <c r="AJ83" s="8">
        <f t="shared" si="67"/>
        <v>1</v>
      </c>
      <c r="AK83" s="8">
        <f t="shared" si="67"/>
        <v>1</v>
      </c>
      <c r="AL83" s="8">
        <f t="shared" si="67"/>
        <v>1</v>
      </c>
      <c r="AM83" s="8">
        <f t="shared" si="67"/>
        <v>1</v>
      </c>
      <c r="AN83" s="8">
        <f t="shared" si="67"/>
        <v>1</v>
      </c>
      <c r="AO83" s="8">
        <f>COUNTIF(AO$6:AO$61,$C83)</f>
        <v>1</v>
      </c>
      <c r="BA83" s="8">
        <f t="shared" si="30"/>
        <v>0</v>
      </c>
      <c r="BB83" s="8">
        <f t="shared" si="30"/>
        <v>0</v>
      </c>
      <c r="BC83" s="8">
        <f t="shared" si="30"/>
        <v>0</v>
      </c>
      <c r="BD83" s="8">
        <f t="shared" si="30"/>
        <v>0</v>
      </c>
      <c r="BE83" s="8">
        <f t="shared" si="30"/>
        <v>0</v>
      </c>
      <c r="BF83" s="8">
        <f t="shared" si="66"/>
        <v>1</v>
      </c>
      <c r="BG83" s="8">
        <f t="shared" si="66"/>
        <v>1</v>
      </c>
      <c r="BH83" s="8">
        <f t="shared" si="66"/>
        <v>1</v>
      </c>
      <c r="BI83" s="8">
        <f t="shared" si="66"/>
        <v>1</v>
      </c>
      <c r="BJ83" s="8">
        <f t="shared" si="66"/>
        <v>1</v>
      </c>
      <c r="BK83" s="8">
        <f t="shared" si="66"/>
        <v>1</v>
      </c>
      <c r="BL83" s="8">
        <f t="shared" si="66"/>
        <v>1</v>
      </c>
      <c r="BM83" s="8">
        <f t="shared" si="66"/>
        <v>1</v>
      </c>
      <c r="BN83" s="8">
        <f t="shared" si="66"/>
        <v>1</v>
      </c>
      <c r="BO83" s="8">
        <f t="shared" si="66"/>
        <v>1</v>
      </c>
      <c r="BP83" s="8">
        <f t="shared" si="66"/>
        <v>1</v>
      </c>
      <c r="BQ83" s="8">
        <f t="shared" si="66"/>
        <v>1</v>
      </c>
      <c r="BR83" s="8">
        <f t="shared" si="66"/>
        <v>1</v>
      </c>
      <c r="BS83" s="8">
        <f t="shared" si="66"/>
        <v>1</v>
      </c>
      <c r="BT83" s="8">
        <f t="shared" si="66"/>
        <v>1</v>
      </c>
      <c r="BU83" s="8">
        <f t="shared" si="65"/>
        <v>1</v>
      </c>
      <c r="BV83" s="8">
        <f t="shared" si="64"/>
        <v>1</v>
      </c>
      <c r="BW83" s="8">
        <f t="shared" si="64"/>
        <v>1</v>
      </c>
      <c r="BX83" s="8">
        <f t="shared" si="64"/>
        <v>1</v>
      </c>
      <c r="BY83" s="8">
        <f t="shared" si="64"/>
        <v>1</v>
      </c>
      <c r="BZ83" s="8">
        <f t="shared" si="64"/>
        <v>1</v>
      </c>
      <c r="CA83" s="8">
        <f t="shared" si="64"/>
        <v>1</v>
      </c>
      <c r="CB83" s="8">
        <f t="shared" si="64"/>
        <v>1</v>
      </c>
      <c r="CC83" s="8">
        <f t="shared" si="64"/>
        <v>1</v>
      </c>
      <c r="CD83" s="8">
        <f t="shared" si="64"/>
        <v>1</v>
      </c>
      <c r="CE83" s="8">
        <f t="shared" si="64"/>
        <v>1</v>
      </c>
      <c r="CF83" s="8">
        <f t="shared" si="64"/>
        <v>1</v>
      </c>
      <c r="CG83" s="8">
        <f t="shared" si="64"/>
        <v>1</v>
      </c>
      <c r="CH83" s="8">
        <f t="shared" si="64"/>
        <v>1</v>
      </c>
      <c r="CI83" s="8">
        <f t="shared" si="64"/>
        <v>1</v>
      </c>
      <c r="CJ83" s="8">
        <f t="shared" si="64"/>
        <v>1</v>
      </c>
    </row>
    <row r="84" spans="2:88" ht="16.5" customHeight="1" outlineLevel="1" x14ac:dyDescent="0.25">
      <c r="B84" s="8">
        <v>6</v>
      </c>
      <c r="C84" s="8" t="s">
        <v>17</v>
      </c>
      <c r="K84" s="8">
        <f t="shared" si="60"/>
        <v>1</v>
      </c>
      <c r="L84" s="8">
        <f t="shared" si="60"/>
        <v>1</v>
      </c>
      <c r="M84" s="8">
        <f t="shared" si="60"/>
        <v>1</v>
      </c>
      <c r="N84" s="8">
        <f t="shared" si="60"/>
        <v>1</v>
      </c>
      <c r="O84" s="8">
        <f t="shared" si="60"/>
        <v>1</v>
      </c>
      <c r="P84" s="8">
        <f t="shared" si="60"/>
        <v>1</v>
      </c>
      <c r="Q84" s="8">
        <f t="shared" si="60"/>
        <v>1</v>
      </c>
      <c r="R84" s="8">
        <f t="shared" si="60"/>
        <v>1</v>
      </c>
      <c r="S84" s="8">
        <f t="shared" si="60"/>
        <v>1</v>
      </c>
      <c r="T84" s="8">
        <f t="shared" si="60"/>
        <v>1</v>
      </c>
      <c r="U84" s="8">
        <f t="shared" si="61"/>
        <v>1</v>
      </c>
      <c r="V84" s="8">
        <f t="shared" si="67"/>
        <v>1</v>
      </c>
      <c r="W84" s="8">
        <f t="shared" si="67"/>
        <v>1</v>
      </c>
      <c r="X84" s="8">
        <f t="shared" si="67"/>
        <v>1</v>
      </c>
      <c r="Y84" s="8">
        <f t="shared" si="67"/>
        <v>1</v>
      </c>
      <c r="Z84" s="8">
        <f t="shared" si="67"/>
        <v>1</v>
      </c>
      <c r="AA84" s="8">
        <f t="shared" si="67"/>
        <v>1</v>
      </c>
      <c r="AB84" s="8">
        <f t="shared" si="67"/>
        <v>1</v>
      </c>
      <c r="AC84" s="8">
        <f t="shared" si="67"/>
        <v>1</v>
      </c>
      <c r="AD84" s="8">
        <f t="shared" si="67"/>
        <v>1</v>
      </c>
      <c r="AE84" s="8">
        <f t="shared" si="67"/>
        <v>1</v>
      </c>
      <c r="AF84" s="8">
        <f t="shared" si="67"/>
        <v>1</v>
      </c>
      <c r="AG84" s="8">
        <f t="shared" si="67"/>
        <v>1</v>
      </c>
      <c r="AH84" s="8">
        <f t="shared" si="67"/>
        <v>1</v>
      </c>
      <c r="AI84" s="8">
        <f t="shared" si="67"/>
        <v>1</v>
      </c>
      <c r="AJ84" s="8">
        <f t="shared" si="67"/>
        <v>1</v>
      </c>
      <c r="AK84" s="8">
        <f t="shared" si="67"/>
        <v>1</v>
      </c>
      <c r="AL84" s="8">
        <f t="shared" si="67"/>
        <v>1</v>
      </c>
      <c r="AM84" s="8">
        <f t="shared" si="67"/>
        <v>1</v>
      </c>
      <c r="AN84" s="8">
        <f t="shared" si="67"/>
        <v>1</v>
      </c>
      <c r="AO84" s="8">
        <f t="shared" ref="AO84:AO96" si="68">COUNTIF(AO$6:AO$61,$C84)</f>
        <v>1</v>
      </c>
      <c r="BA84" s="8">
        <f t="shared" si="30"/>
        <v>0</v>
      </c>
      <c r="BB84" s="8">
        <f t="shared" si="30"/>
        <v>0</v>
      </c>
      <c r="BC84" s="8">
        <f t="shared" si="30"/>
        <v>0</v>
      </c>
      <c r="BD84" s="8">
        <f t="shared" si="30"/>
        <v>0</v>
      </c>
      <c r="BE84" s="8">
        <f t="shared" si="30"/>
        <v>0</v>
      </c>
      <c r="BF84" s="8">
        <f t="shared" si="66"/>
        <v>1</v>
      </c>
      <c r="BG84" s="8">
        <f t="shared" si="66"/>
        <v>1</v>
      </c>
      <c r="BH84" s="8">
        <f t="shared" si="66"/>
        <v>1</v>
      </c>
      <c r="BI84" s="8">
        <f t="shared" si="66"/>
        <v>1</v>
      </c>
      <c r="BJ84" s="8">
        <f t="shared" si="66"/>
        <v>1</v>
      </c>
      <c r="BK84" s="8">
        <f t="shared" si="66"/>
        <v>1</v>
      </c>
      <c r="BL84" s="8">
        <f t="shared" si="66"/>
        <v>1</v>
      </c>
      <c r="BM84" s="8">
        <f t="shared" si="66"/>
        <v>1</v>
      </c>
      <c r="BN84" s="8">
        <f t="shared" si="66"/>
        <v>1</v>
      </c>
      <c r="BO84" s="8">
        <f t="shared" si="66"/>
        <v>1</v>
      </c>
      <c r="BP84" s="8">
        <f t="shared" si="66"/>
        <v>1</v>
      </c>
      <c r="BQ84" s="8">
        <f t="shared" si="66"/>
        <v>1</v>
      </c>
      <c r="BR84" s="8">
        <f t="shared" si="66"/>
        <v>1</v>
      </c>
      <c r="BS84" s="8">
        <f t="shared" si="66"/>
        <v>1</v>
      </c>
      <c r="BT84" s="8">
        <f t="shared" si="66"/>
        <v>1</v>
      </c>
      <c r="BU84" s="8">
        <f t="shared" si="65"/>
        <v>1</v>
      </c>
      <c r="BV84" s="8">
        <f t="shared" si="64"/>
        <v>1</v>
      </c>
      <c r="BW84" s="8">
        <f t="shared" si="64"/>
        <v>1</v>
      </c>
      <c r="BX84" s="8">
        <f t="shared" si="64"/>
        <v>1</v>
      </c>
      <c r="BY84" s="8">
        <f t="shared" si="64"/>
        <v>1</v>
      </c>
      <c r="BZ84" s="8">
        <f t="shared" si="64"/>
        <v>1</v>
      </c>
      <c r="CA84" s="8">
        <f t="shared" si="64"/>
        <v>1</v>
      </c>
      <c r="CB84" s="8">
        <f t="shared" si="64"/>
        <v>1</v>
      </c>
      <c r="CC84" s="8">
        <f t="shared" si="64"/>
        <v>1</v>
      </c>
      <c r="CD84" s="8">
        <f t="shared" si="64"/>
        <v>1</v>
      </c>
      <c r="CE84" s="8">
        <f t="shared" si="64"/>
        <v>1</v>
      </c>
      <c r="CF84" s="8">
        <f t="shared" si="64"/>
        <v>1</v>
      </c>
      <c r="CG84" s="8">
        <f t="shared" si="64"/>
        <v>1</v>
      </c>
      <c r="CH84" s="8">
        <f t="shared" si="64"/>
        <v>1</v>
      </c>
      <c r="CI84" s="8">
        <f t="shared" si="64"/>
        <v>1</v>
      </c>
      <c r="CJ84" s="8">
        <f t="shared" si="64"/>
        <v>1</v>
      </c>
    </row>
    <row r="85" spans="2:88" ht="16.5" customHeight="1" outlineLevel="1" x14ac:dyDescent="0.25">
      <c r="B85" s="8">
        <v>7</v>
      </c>
      <c r="C85" s="8" t="s">
        <v>18</v>
      </c>
      <c r="K85" s="8">
        <f t="shared" si="60"/>
        <v>1</v>
      </c>
      <c r="L85" s="8">
        <f t="shared" si="60"/>
        <v>1</v>
      </c>
      <c r="M85" s="8">
        <f t="shared" si="60"/>
        <v>1</v>
      </c>
      <c r="N85" s="8">
        <f t="shared" si="60"/>
        <v>1</v>
      </c>
      <c r="O85" s="8">
        <f t="shared" si="60"/>
        <v>1</v>
      </c>
      <c r="P85" s="8">
        <f t="shared" si="60"/>
        <v>1</v>
      </c>
      <c r="Q85" s="8">
        <f t="shared" si="60"/>
        <v>1</v>
      </c>
      <c r="R85" s="8">
        <f t="shared" si="60"/>
        <v>1</v>
      </c>
      <c r="S85" s="8">
        <f t="shared" si="60"/>
        <v>1</v>
      </c>
      <c r="T85" s="8">
        <f t="shared" si="60"/>
        <v>1</v>
      </c>
      <c r="U85" s="8">
        <f t="shared" si="61"/>
        <v>1</v>
      </c>
      <c r="V85" s="8">
        <f t="shared" si="67"/>
        <v>1</v>
      </c>
      <c r="W85" s="8">
        <f t="shared" si="67"/>
        <v>1</v>
      </c>
      <c r="X85" s="8">
        <f t="shared" si="67"/>
        <v>1</v>
      </c>
      <c r="Y85" s="8">
        <f t="shared" si="67"/>
        <v>1</v>
      </c>
      <c r="Z85" s="8">
        <f t="shared" si="67"/>
        <v>1</v>
      </c>
      <c r="AA85" s="8">
        <f t="shared" si="67"/>
        <v>1</v>
      </c>
      <c r="AB85" s="8">
        <f t="shared" si="67"/>
        <v>1</v>
      </c>
      <c r="AC85" s="8">
        <f t="shared" si="67"/>
        <v>1</v>
      </c>
      <c r="AD85" s="8">
        <f t="shared" si="67"/>
        <v>1</v>
      </c>
      <c r="AE85" s="8">
        <f t="shared" si="67"/>
        <v>1</v>
      </c>
      <c r="AF85" s="8">
        <f t="shared" si="67"/>
        <v>1</v>
      </c>
      <c r="AG85" s="8">
        <f t="shared" si="67"/>
        <v>1</v>
      </c>
      <c r="AH85" s="8">
        <f t="shared" si="67"/>
        <v>1</v>
      </c>
      <c r="AI85" s="8">
        <f t="shared" si="67"/>
        <v>1</v>
      </c>
      <c r="AJ85" s="8">
        <f t="shared" si="67"/>
        <v>1</v>
      </c>
      <c r="AK85" s="8">
        <f t="shared" si="67"/>
        <v>1</v>
      </c>
      <c r="AL85" s="8">
        <f t="shared" si="67"/>
        <v>1</v>
      </c>
      <c r="AM85" s="8">
        <f t="shared" si="67"/>
        <v>1</v>
      </c>
      <c r="AN85" s="8">
        <f t="shared" si="67"/>
        <v>1</v>
      </c>
      <c r="AO85" s="8">
        <f t="shared" si="68"/>
        <v>1</v>
      </c>
      <c r="BA85" s="8">
        <f t="shared" si="30"/>
        <v>0</v>
      </c>
      <c r="BB85" s="8">
        <f t="shared" si="30"/>
        <v>0</v>
      </c>
      <c r="BC85" s="8">
        <f t="shared" si="30"/>
        <v>0</v>
      </c>
      <c r="BD85" s="8">
        <f t="shared" si="30"/>
        <v>0</v>
      </c>
      <c r="BE85" s="8">
        <f t="shared" si="30"/>
        <v>0</v>
      </c>
      <c r="BF85" s="8">
        <f t="shared" si="66"/>
        <v>1</v>
      </c>
      <c r="BG85" s="8">
        <f t="shared" si="66"/>
        <v>1</v>
      </c>
      <c r="BH85" s="8">
        <f t="shared" si="66"/>
        <v>1</v>
      </c>
      <c r="BI85" s="8">
        <f t="shared" si="66"/>
        <v>1</v>
      </c>
      <c r="BJ85" s="8">
        <f t="shared" si="66"/>
        <v>1</v>
      </c>
      <c r="BK85" s="8">
        <f t="shared" si="66"/>
        <v>1</v>
      </c>
      <c r="BL85" s="8">
        <f t="shared" si="66"/>
        <v>1</v>
      </c>
      <c r="BM85" s="8">
        <f t="shared" si="66"/>
        <v>1</v>
      </c>
      <c r="BN85" s="8">
        <f t="shared" si="66"/>
        <v>1</v>
      </c>
      <c r="BO85" s="8">
        <f t="shared" si="66"/>
        <v>1</v>
      </c>
      <c r="BP85" s="8">
        <f t="shared" si="66"/>
        <v>1</v>
      </c>
      <c r="BQ85" s="8">
        <f t="shared" si="66"/>
        <v>1</v>
      </c>
      <c r="BR85" s="8">
        <f t="shared" si="66"/>
        <v>1</v>
      </c>
      <c r="BS85" s="8">
        <f t="shared" si="66"/>
        <v>1</v>
      </c>
      <c r="BT85" s="8">
        <f t="shared" si="66"/>
        <v>1</v>
      </c>
      <c r="BU85" s="8">
        <f t="shared" si="65"/>
        <v>1</v>
      </c>
      <c r="BV85" s="8">
        <f t="shared" si="64"/>
        <v>1</v>
      </c>
      <c r="BW85" s="8">
        <f t="shared" si="64"/>
        <v>1</v>
      </c>
      <c r="BX85" s="8">
        <f t="shared" si="64"/>
        <v>1</v>
      </c>
      <c r="BY85" s="8">
        <f t="shared" si="64"/>
        <v>1</v>
      </c>
      <c r="BZ85" s="8">
        <f t="shared" si="64"/>
        <v>1</v>
      </c>
      <c r="CA85" s="8">
        <f t="shared" si="64"/>
        <v>1</v>
      </c>
      <c r="CB85" s="8">
        <f t="shared" si="64"/>
        <v>1</v>
      </c>
      <c r="CC85" s="8">
        <f t="shared" si="64"/>
        <v>1</v>
      </c>
      <c r="CD85" s="8">
        <f t="shared" si="64"/>
        <v>1</v>
      </c>
      <c r="CE85" s="8">
        <f t="shared" si="64"/>
        <v>1</v>
      </c>
      <c r="CF85" s="8">
        <f t="shared" si="64"/>
        <v>1</v>
      </c>
      <c r="CG85" s="8">
        <f t="shared" si="64"/>
        <v>1</v>
      </c>
      <c r="CH85" s="8">
        <f t="shared" si="64"/>
        <v>1</v>
      </c>
      <c r="CI85" s="8">
        <f t="shared" si="64"/>
        <v>1</v>
      </c>
      <c r="CJ85" s="8">
        <f t="shared" si="64"/>
        <v>1</v>
      </c>
    </row>
    <row r="86" spans="2:88" ht="16.5" customHeight="1" outlineLevel="1" x14ac:dyDescent="0.25">
      <c r="B86" s="8">
        <v>8</v>
      </c>
      <c r="C86" s="8" t="s">
        <v>19</v>
      </c>
      <c r="K86" s="8">
        <f t="shared" si="60"/>
        <v>1</v>
      </c>
      <c r="L86" s="8">
        <f t="shared" si="60"/>
        <v>1</v>
      </c>
      <c r="M86" s="8">
        <f t="shared" si="60"/>
        <v>1</v>
      </c>
      <c r="N86" s="8">
        <f t="shared" si="60"/>
        <v>1</v>
      </c>
      <c r="O86" s="8">
        <f t="shared" si="60"/>
        <v>1</v>
      </c>
      <c r="P86" s="8">
        <f t="shared" si="60"/>
        <v>1</v>
      </c>
      <c r="Q86" s="8">
        <f t="shared" si="60"/>
        <v>1</v>
      </c>
      <c r="R86" s="8">
        <f t="shared" si="60"/>
        <v>1</v>
      </c>
      <c r="S86" s="8">
        <f t="shared" si="60"/>
        <v>1</v>
      </c>
      <c r="T86" s="8">
        <f t="shared" si="60"/>
        <v>1</v>
      </c>
      <c r="U86" s="8">
        <f t="shared" si="61"/>
        <v>1</v>
      </c>
      <c r="V86" s="8">
        <f t="shared" si="67"/>
        <v>1</v>
      </c>
      <c r="W86" s="8">
        <f t="shared" si="67"/>
        <v>1</v>
      </c>
      <c r="X86" s="8">
        <f t="shared" si="67"/>
        <v>1</v>
      </c>
      <c r="Y86" s="8">
        <f t="shared" si="67"/>
        <v>1</v>
      </c>
      <c r="Z86" s="8">
        <f t="shared" si="67"/>
        <v>1</v>
      </c>
      <c r="AA86" s="8">
        <f t="shared" si="67"/>
        <v>1</v>
      </c>
      <c r="AB86" s="8">
        <f t="shared" si="67"/>
        <v>1</v>
      </c>
      <c r="AC86" s="8">
        <f t="shared" si="67"/>
        <v>1</v>
      </c>
      <c r="AD86" s="8">
        <f t="shared" si="67"/>
        <v>1</v>
      </c>
      <c r="AE86" s="8">
        <f t="shared" si="67"/>
        <v>1</v>
      </c>
      <c r="AF86" s="8">
        <f t="shared" si="67"/>
        <v>1</v>
      </c>
      <c r="AG86" s="8">
        <f t="shared" si="67"/>
        <v>1</v>
      </c>
      <c r="AH86" s="8">
        <f t="shared" si="67"/>
        <v>1</v>
      </c>
      <c r="AI86" s="8">
        <f t="shared" si="67"/>
        <v>1</v>
      </c>
      <c r="AJ86" s="8">
        <f t="shared" si="67"/>
        <v>1</v>
      </c>
      <c r="AK86" s="8">
        <f t="shared" si="67"/>
        <v>1</v>
      </c>
      <c r="AL86" s="8">
        <f t="shared" si="67"/>
        <v>1</v>
      </c>
      <c r="AM86" s="8">
        <f t="shared" si="67"/>
        <v>1</v>
      </c>
      <c r="AN86" s="8">
        <f t="shared" si="67"/>
        <v>1</v>
      </c>
      <c r="AO86" s="8">
        <f t="shared" si="68"/>
        <v>1</v>
      </c>
      <c r="BA86" s="8">
        <f t="shared" si="30"/>
        <v>0</v>
      </c>
      <c r="BB86" s="8">
        <f t="shared" si="30"/>
        <v>0</v>
      </c>
      <c r="BC86" s="8">
        <f t="shared" si="30"/>
        <v>0</v>
      </c>
      <c r="BD86" s="8">
        <f t="shared" si="30"/>
        <v>0</v>
      </c>
      <c r="BE86" s="8">
        <f t="shared" si="30"/>
        <v>0</v>
      </c>
      <c r="BF86" s="8">
        <f t="shared" si="66"/>
        <v>1</v>
      </c>
      <c r="BG86" s="8">
        <f t="shared" si="66"/>
        <v>1</v>
      </c>
      <c r="BH86" s="8">
        <f t="shared" si="66"/>
        <v>1</v>
      </c>
      <c r="BI86" s="8">
        <f t="shared" si="66"/>
        <v>1</v>
      </c>
      <c r="BJ86" s="8">
        <f t="shared" si="66"/>
        <v>1</v>
      </c>
      <c r="BK86" s="8">
        <f t="shared" si="66"/>
        <v>1</v>
      </c>
      <c r="BL86" s="8">
        <f t="shared" si="66"/>
        <v>1</v>
      </c>
      <c r="BM86" s="8">
        <f t="shared" si="66"/>
        <v>1</v>
      </c>
      <c r="BN86" s="8">
        <f t="shared" si="66"/>
        <v>1</v>
      </c>
      <c r="BO86" s="8">
        <f t="shared" si="66"/>
        <v>1</v>
      </c>
      <c r="BP86" s="8">
        <f t="shared" si="66"/>
        <v>1</v>
      </c>
      <c r="BQ86" s="8">
        <f t="shared" si="66"/>
        <v>1</v>
      </c>
      <c r="BR86" s="8">
        <f t="shared" si="66"/>
        <v>1</v>
      </c>
      <c r="BS86" s="8">
        <f t="shared" si="66"/>
        <v>1</v>
      </c>
      <c r="BT86" s="8">
        <f t="shared" si="66"/>
        <v>1</v>
      </c>
      <c r="BU86" s="8">
        <f t="shared" si="65"/>
        <v>1</v>
      </c>
      <c r="BV86" s="8">
        <f t="shared" si="64"/>
        <v>1</v>
      </c>
      <c r="BW86" s="8">
        <f t="shared" si="64"/>
        <v>1</v>
      </c>
      <c r="BX86" s="8">
        <f t="shared" si="64"/>
        <v>1</v>
      </c>
      <c r="BY86" s="8">
        <f t="shared" si="64"/>
        <v>1</v>
      </c>
      <c r="BZ86" s="8">
        <f t="shared" si="64"/>
        <v>1</v>
      </c>
      <c r="CA86" s="8">
        <f t="shared" si="64"/>
        <v>1</v>
      </c>
      <c r="CB86" s="8">
        <f t="shared" si="64"/>
        <v>1</v>
      </c>
      <c r="CC86" s="8">
        <f t="shared" si="64"/>
        <v>1</v>
      </c>
      <c r="CD86" s="8">
        <f t="shared" si="64"/>
        <v>1</v>
      </c>
      <c r="CE86" s="8">
        <f t="shared" si="64"/>
        <v>1</v>
      </c>
      <c r="CF86" s="8">
        <f t="shared" si="64"/>
        <v>1</v>
      </c>
      <c r="CG86" s="8">
        <f t="shared" si="64"/>
        <v>1</v>
      </c>
      <c r="CH86" s="8">
        <f t="shared" si="64"/>
        <v>1</v>
      </c>
      <c r="CI86" s="8">
        <f t="shared" si="64"/>
        <v>1</v>
      </c>
      <c r="CJ86" s="8">
        <f t="shared" si="64"/>
        <v>1</v>
      </c>
    </row>
    <row r="87" spans="2:88" ht="16.5" customHeight="1" outlineLevel="1" x14ac:dyDescent="0.25">
      <c r="B87" s="8">
        <v>9</v>
      </c>
      <c r="C87" s="8" t="s">
        <v>20</v>
      </c>
      <c r="K87" s="8">
        <f t="shared" si="60"/>
        <v>1</v>
      </c>
      <c r="L87" s="8">
        <f t="shared" si="60"/>
        <v>1</v>
      </c>
      <c r="M87" s="8">
        <f t="shared" si="60"/>
        <v>1</v>
      </c>
      <c r="N87" s="8">
        <f t="shared" si="60"/>
        <v>1</v>
      </c>
      <c r="O87" s="8">
        <f t="shared" si="60"/>
        <v>1</v>
      </c>
      <c r="P87" s="8">
        <f t="shared" si="60"/>
        <v>1</v>
      </c>
      <c r="Q87" s="8">
        <f t="shared" si="60"/>
        <v>1</v>
      </c>
      <c r="R87" s="8">
        <f t="shared" si="60"/>
        <v>1</v>
      </c>
      <c r="S87" s="8">
        <f t="shared" si="60"/>
        <v>1</v>
      </c>
      <c r="T87" s="8">
        <f t="shared" si="60"/>
        <v>1</v>
      </c>
      <c r="U87" s="8">
        <f t="shared" si="61"/>
        <v>1</v>
      </c>
      <c r="V87" s="8">
        <f t="shared" si="67"/>
        <v>1</v>
      </c>
      <c r="W87" s="8">
        <f t="shared" si="67"/>
        <v>1</v>
      </c>
      <c r="X87" s="8">
        <f t="shared" si="67"/>
        <v>1</v>
      </c>
      <c r="Y87" s="8">
        <f t="shared" si="67"/>
        <v>1</v>
      </c>
      <c r="Z87" s="8">
        <f t="shared" si="67"/>
        <v>1</v>
      </c>
      <c r="AA87" s="8">
        <f t="shared" si="67"/>
        <v>1</v>
      </c>
      <c r="AB87" s="8">
        <f t="shared" si="67"/>
        <v>1</v>
      </c>
      <c r="AC87" s="8">
        <f t="shared" si="67"/>
        <v>1</v>
      </c>
      <c r="AD87" s="8">
        <f t="shared" si="67"/>
        <v>1</v>
      </c>
      <c r="AE87" s="8">
        <f t="shared" si="67"/>
        <v>1</v>
      </c>
      <c r="AF87" s="8">
        <f t="shared" si="67"/>
        <v>1</v>
      </c>
      <c r="AG87" s="8">
        <f t="shared" si="67"/>
        <v>1</v>
      </c>
      <c r="AH87" s="8">
        <f t="shared" si="67"/>
        <v>1</v>
      </c>
      <c r="AI87" s="8">
        <f t="shared" si="67"/>
        <v>1</v>
      </c>
      <c r="AJ87" s="8">
        <f t="shared" si="67"/>
        <v>1</v>
      </c>
      <c r="AK87" s="8">
        <f t="shared" si="67"/>
        <v>1</v>
      </c>
      <c r="AL87" s="8">
        <f t="shared" si="67"/>
        <v>1</v>
      </c>
      <c r="AM87" s="8">
        <f t="shared" si="67"/>
        <v>1</v>
      </c>
      <c r="AN87" s="8">
        <f t="shared" si="67"/>
        <v>1</v>
      </c>
      <c r="AO87" s="8">
        <f t="shared" si="68"/>
        <v>1</v>
      </c>
      <c r="BA87" s="8">
        <f t="shared" si="30"/>
        <v>0</v>
      </c>
      <c r="BB87" s="8">
        <f t="shared" si="30"/>
        <v>0</v>
      </c>
      <c r="BC87" s="8">
        <f t="shared" si="30"/>
        <v>0</v>
      </c>
      <c r="BD87" s="8">
        <f t="shared" si="30"/>
        <v>0</v>
      </c>
      <c r="BE87" s="8">
        <f t="shared" si="30"/>
        <v>0</v>
      </c>
      <c r="BF87" s="8">
        <f t="shared" si="66"/>
        <v>1</v>
      </c>
      <c r="BG87" s="8">
        <f t="shared" si="66"/>
        <v>1</v>
      </c>
      <c r="BH87" s="8">
        <f t="shared" si="66"/>
        <v>1</v>
      </c>
      <c r="BI87" s="8">
        <f t="shared" si="66"/>
        <v>1</v>
      </c>
      <c r="BJ87" s="8">
        <f t="shared" si="66"/>
        <v>1</v>
      </c>
      <c r="BK87" s="8">
        <f t="shared" si="66"/>
        <v>1</v>
      </c>
      <c r="BL87" s="8">
        <f t="shared" si="66"/>
        <v>1</v>
      </c>
      <c r="BM87" s="8">
        <f t="shared" si="66"/>
        <v>1</v>
      </c>
      <c r="BN87" s="8">
        <f t="shared" si="66"/>
        <v>1</v>
      </c>
      <c r="BO87" s="8">
        <f t="shared" si="66"/>
        <v>1</v>
      </c>
      <c r="BP87" s="8">
        <f t="shared" si="66"/>
        <v>1</v>
      </c>
      <c r="BQ87" s="8">
        <f t="shared" si="66"/>
        <v>1</v>
      </c>
      <c r="BR87" s="8">
        <f t="shared" si="66"/>
        <v>1</v>
      </c>
      <c r="BS87" s="8">
        <f t="shared" si="66"/>
        <v>1</v>
      </c>
      <c r="BT87" s="8">
        <f t="shared" si="66"/>
        <v>1</v>
      </c>
      <c r="BU87" s="8">
        <f t="shared" si="65"/>
        <v>1</v>
      </c>
      <c r="BV87" s="8">
        <f t="shared" si="64"/>
        <v>1</v>
      </c>
      <c r="BW87" s="8">
        <f t="shared" si="64"/>
        <v>1</v>
      </c>
      <c r="BX87" s="8">
        <f t="shared" si="64"/>
        <v>1</v>
      </c>
      <c r="BY87" s="8">
        <f t="shared" si="64"/>
        <v>1</v>
      </c>
      <c r="BZ87" s="8">
        <f t="shared" si="64"/>
        <v>1</v>
      </c>
      <c r="CA87" s="8">
        <f t="shared" si="64"/>
        <v>1</v>
      </c>
      <c r="CB87" s="8">
        <f t="shared" si="64"/>
        <v>1</v>
      </c>
      <c r="CC87" s="8">
        <f t="shared" si="64"/>
        <v>1</v>
      </c>
      <c r="CD87" s="8">
        <f t="shared" si="64"/>
        <v>1</v>
      </c>
      <c r="CE87" s="8">
        <f t="shared" si="64"/>
        <v>1</v>
      </c>
      <c r="CF87" s="8">
        <f t="shared" si="64"/>
        <v>1</v>
      </c>
      <c r="CG87" s="8">
        <f t="shared" si="64"/>
        <v>1</v>
      </c>
      <c r="CH87" s="8">
        <f t="shared" si="64"/>
        <v>1</v>
      </c>
      <c r="CI87" s="8">
        <f t="shared" si="64"/>
        <v>1</v>
      </c>
      <c r="CJ87" s="8">
        <f t="shared" si="64"/>
        <v>1</v>
      </c>
    </row>
    <row r="88" spans="2:88" ht="16.5" customHeight="1" outlineLevel="1" x14ac:dyDescent="0.25">
      <c r="B88" s="8">
        <v>10</v>
      </c>
      <c r="C88" s="8" t="s">
        <v>21</v>
      </c>
      <c r="K88" s="8">
        <f t="shared" ref="K88:T102" si="69">COUNTIF(K$6:K$60,$C88)</f>
        <v>1</v>
      </c>
      <c r="L88" s="8">
        <f t="shared" si="69"/>
        <v>1</v>
      </c>
      <c r="M88" s="8">
        <f t="shared" si="69"/>
        <v>1</v>
      </c>
      <c r="N88" s="8">
        <f t="shared" si="69"/>
        <v>1</v>
      </c>
      <c r="O88" s="8">
        <f t="shared" si="69"/>
        <v>1</v>
      </c>
      <c r="P88" s="8">
        <f t="shared" si="69"/>
        <v>1</v>
      </c>
      <c r="Q88" s="8">
        <f t="shared" si="69"/>
        <v>1</v>
      </c>
      <c r="R88" s="8">
        <f t="shared" si="69"/>
        <v>1</v>
      </c>
      <c r="S88" s="8">
        <f t="shared" si="69"/>
        <v>1</v>
      </c>
      <c r="T88" s="8">
        <f t="shared" si="69"/>
        <v>1</v>
      </c>
      <c r="U88" s="8">
        <f t="shared" ref="U88:AD102" si="70">COUNTIF(U$6:U$60,$C88)</f>
        <v>1</v>
      </c>
      <c r="V88" s="8">
        <f t="shared" si="67"/>
        <v>1</v>
      </c>
      <c r="W88" s="8">
        <f t="shared" si="67"/>
        <v>1</v>
      </c>
      <c r="X88" s="8">
        <f t="shared" si="67"/>
        <v>1</v>
      </c>
      <c r="Y88" s="8">
        <f t="shared" si="67"/>
        <v>1</v>
      </c>
      <c r="Z88" s="8">
        <f t="shared" si="67"/>
        <v>1</v>
      </c>
      <c r="AA88" s="8">
        <f t="shared" si="67"/>
        <v>1</v>
      </c>
      <c r="AB88" s="8">
        <f t="shared" si="67"/>
        <v>1</v>
      </c>
      <c r="AC88" s="8">
        <f t="shared" si="67"/>
        <v>1</v>
      </c>
      <c r="AD88" s="8">
        <f t="shared" si="67"/>
        <v>1</v>
      </c>
      <c r="AE88" s="8">
        <f t="shared" si="67"/>
        <v>1</v>
      </c>
      <c r="AF88" s="8">
        <f t="shared" si="67"/>
        <v>1</v>
      </c>
      <c r="AG88" s="8">
        <f t="shared" si="67"/>
        <v>1</v>
      </c>
      <c r="AH88" s="8">
        <f t="shared" si="67"/>
        <v>1</v>
      </c>
      <c r="AI88" s="8">
        <f t="shared" si="67"/>
        <v>1</v>
      </c>
      <c r="AJ88" s="8">
        <f t="shared" si="67"/>
        <v>1</v>
      </c>
      <c r="AK88" s="8">
        <f t="shared" si="67"/>
        <v>1</v>
      </c>
      <c r="AL88" s="8">
        <f t="shared" si="67"/>
        <v>1</v>
      </c>
      <c r="AM88" s="8">
        <f t="shared" si="67"/>
        <v>1</v>
      </c>
      <c r="AN88" s="8">
        <f t="shared" si="67"/>
        <v>1</v>
      </c>
      <c r="AO88" s="8">
        <f t="shared" si="68"/>
        <v>1</v>
      </c>
      <c r="BA88" s="8">
        <f t="shared" si="30"/>
        <v>0</v>
      </c>
      <c r="BB88" s="8">
        <f t="shared" si="30"/>
        <v>0</v>
      </c>
      <c r="BC88" s="8">
        <f t="shared" si="30"/>
        <v>0</v>
      </c>
      <c r="BD88" s="8">
        <f t="shared" si="30"/>
        <v>0</v>
      </c>
      <c r="BE88" s="8">
        <f t="shared" si="30"/>
        <v>0</v>
      </c>
      <c r="BF88" s="8">
        <f t="shared" si="66"/>
        <v>1</v>
      </c>
      <c r="BG88" s="8">
        <f t="shared" si="66"/>
        <v>1</v>
      </c>
      <c r="BH88" s="8">
        <f t="shared" si="66"/>
        <v>1</v>
      </c>
      <c r="BI88" s="8">
        <f t="shared" si="66"/>
        <v>1</v>
      </c>
      <c r="BJ88" s="8">
        <f t="shared" si="66"/>
        <v>1</v>
      </c>
      <c r="BK88" s="8">
        <f t="shared" si="66"/>
        <v>1</v>
      </c>
      <c r="BL88" s="8">
        <f t="shared" si="66"/>
        <v>1</v>
      </c>
      <c r="BM88" s="8">
        <f t="shared" si="66"/>
        <v>1</v>
      </c>
      <c r="BN88" s="8">
        <f t="shared" si="66"/>
        <v>1</v>
      </c>
      <c r="BO88" s="8">
        <f t="shared" si="66"/>
        <v>1</v>
      </c>
      <c r="BP88" s="8">
        <f t="shared" si="66"/>
        <v>1</v>
      </c>
      <c r="BQ88" s="8">
        <f t="shared" si="66"/>
        <v>1</v>
      </c>
      <c r="BR88" s="8">
        <f t="shared" si="66"/>
        <v>1</v>
      </c>
      <c r="BS88" s="8">
        <f t="shared" si="66"/>
        <v>1</v>
      </c>
      <c r="BT88" s="8">
        <f t="shared" si="66"/>
        <v>1</v>
      </c>
      <c r="BU88" s="8">
        <f t="shared" si="65"/>
        <v>1</v>
      </c>
      <c r="BV88" s="8">
        <f t="shared" si="64"/>
        <v>1</v>
      </c>
      <c r="BW88" s="8">
        <f t="shared" si="64"/>
        <v>1</v>
      </c>
      <c r="BX88" s="8">
        <f t="shared" si="64"/>
        <v>1</v>
      </c>
      <c r="BY88" s="8">
        <f t="shared" si="64"/>
        <v>1</v>
      </c>
      <c r="BZ88" s="8">
        <f t="shared" si="64"/>
        <v>1</v>
      </c>
      <c r="CA88" s="8">
        <f t="shared" si="64"/>
        <v>1</v>
      </c>
      <c r="CB88" s="8">
        <f t="shared" si="64"/>
        <v>1</v>
      </c>
      <c r="CC88" s="8">
        <f t="shared" si="64"/>
        <v>1</v>
      </c>
      <c r="CD88" s="8">
        <f t="shared" si="64"/>
        <v>1</v>
      </c>
      <c r="CE88" s="8">
        <f t="shared" si="64"/>
        <v>1</v>
      </c>
      <c r="CF88" s="8">
        <f t="shared" si="64"/>
        <v>1</v>
      </c>
      <c r="CG88" s="8">
        <f t="shared" si="64"/>
        <v>1</v>
      </c>
      <c r="CH88" s="8">
        <f t="shared" si="64"/>
        <v>1</v>
      </c>
      <c r="CI88" s="8">
        <f t="shared" si="64"/>
        <v>1</v>
      </c>
      <c r="CJ88" s="8">
        <f t="shared" si="64"/>
        <v>1</v>
      </c>
    </row>
    <row r="89" spans="2:88" ht="16.5" customHeight="1" outlineLevel="1" x14ac:dyDescent="0.25">
      <c r="B89" s="8">
        <v>11</v>
      </c>
      <c r="C89" s="8" t="s">
        <v>22</v>
      </c>
      <c r="K89" s="8">
        <f t="shared" si="69"/>
        <v>1</v>
      </c>
      <c r="L89" s="8">
        <f t="shared" si="69"/>
        <v>1</v>
      </c>
      <c r="M89" s="8">
        <f t="shared" si="69"/>
        <v>1</v>
      </c>
      <c r="N89" s="8">
        <f t="shared" si="69"/>
        <v>1</v>
      </c>
      <c r="O89" s="8">
        <f t="shared" si="69"/>
        <v>1</v>
      </c>
      <c r="P89" s="8">
        <f t="shared" si="69"/>
        <v>1</v>
      </c>
      <c r="Q89" s="8">
        <f t="shared" si="69"/>
        <v>1</v>
      </c>
      <c r="R89" s="8">
        <f t="shared" si="69"/>
        <v>1</v>
      </c>
      <c r="S89" s="8">
        <f t="shared" si="69"/>
        <v>1</v>
      </c>
      <c r="T89" s="8">
        <f t="shared" si="69"/>
        <v>1</v>
      </c>
      <c r="U89" s="8">
        <f t="shared" si="70"/>
        <v>1</v>
      </c>
      <c r="V89" s="8">
        <f t="shared" si="67"/>
        <v>1</v>
      </c>
      <c r="W89" s="8">
        <f t="shared" si="67"/>
        <v>1</v>
      </c>
      <c r="X89" s="8">
        <f t="shared" si="67"/>
        <v>1</v>
      </c>
      <c r="Y89" s="8">
        <f t="shared" si="67"/>
        <v>1</v>
      </c>
      <c r="Z89" s="8">
        <f t="shared" si="67"/>
        <v>1</v>
      </c>
      <c r="AA89" s="8">
        <f t="shared" si="67"/>
        <v>1</v>
      </c>
      <c r="AB89" s="8">
        <f t="shared" si="67"/>
        <v>1</v>
      </c>
      <c r="AC89" s="8">
        <f t="shared" si="67"/>
        <v>1</v>
      </c>
      <c r="AD89" s="8">
        <f t="shared" si="67"/>
        <v>1</v>
      </c>
      <c r="AE89" s="8">
        <f t="shared" si="67"/>
        <v>1</v>
      </c>
      <c r="AF89" s="8">
        <f t="shared" si="67"/>
        <v>1</v>
      </c>
      <c r="AG89" s="8">
        <f t="shared" si="67"/>
        <v>1</v>
      </c>
      <c r="AH89" s="8">
        <f t="shared" si="67"/>
        <v>1</v>
      </c>
      <c r="AI89" s="8">
        <f t="shared" si="67"/>
        <v>1</v>
      </c>
      <c r="AJ89" s="8">
        <f t="shared" si="67"/>
        <v>1</v>
      </c>
      <c r="AK89" s="8">
        <f t="shared" si="67"/>
        <v>1</v>
      </c>
      <c r="AL89" s="8">
        <f t="shared" si="67"/>
        <v>1</v>
      </c>
      <c r="AM89" s="8">
        <f t="shared" si="67"/>
        <v>1</v>
      </c>
      <c r="AN89" s="8">
        <f t="shared" si="67"/>
        <v>1</v>
      </c>
      <c r="AO89" s="8">
        <f t="shared" si="68"/>
        <v>1</v>
      </c>
      <c r="BA89" s="8">
        <f t="shared" si="30"/>
        <v>0</v>
      </c>
      <c r="BB89" s="8">
        <f t="shared" si="30"/>
        <v>0</v>
      </c>
      <c r="BC89" s="8">
        <f t="shared" si="30"/>
        <v>0</v>
      </c>
      <c r="BD89" s="8">
        <f t="shared" si="30"/>
        <v>0</v>
      </c>
      <c r="BE89" s="8">
        <f t="shared" si="30"/>
        <v>0</v>
      </c>
      <c r="BF89" s="8">
        <f t="shared" si="66"/>
        <v>1</v>
      </c>
      <c r="BG89" s="8">
        <f t="shared" si="66"/>
        <v>1</v>
      </c>
      <c r="BH89" s="8">
        <f t="shared" si="66"/>
        <v>1</v>
      </c>
      <c r="BI89" s="8">
        <f t="shared" si="66"/>
        <v>1</v>
      </c>
      <c r="BJ89" s="8">
        <f t="shared" si="66"/>
        <v>1</v>
      </c>
      <c r="BK89" s="8">
        <f t="shared" si="66"/>
        <v>1</v>
      </c>
      <c r="BL89" s="8">
        <f t="shared" si="66"/>
        <v>1</v>
      </c>
      <c r="BM89" s="8">
        <f t="shared" si="66"/>
        <v>1</v>
      </c>
      <c r="BN89" s="8">
        <f t="shared" si="66"/>
        <v>1</v>
      </c>
      <c r="BO89" s="8">
        <f t="shared" si="66"/>
        <v>1</v>
      </c>
      <c r="BP89" s="8">
        <f t="shared" si="66"/>
        <v>1</v>
      </c>
      <c r="BQ89" s="8">
        <f t="shared" si="66"/>
        <v>1</v>
      </c>
      <c r="BR89" s="8">
        <f t="shared" si="66"/>
        <v>1</v>
      </c>
      <c r="BS89" s="8">
        <f t="shared" si="66"/>
        <v>1</v>
      </c>
      <c r="BT89" s="8">
        <f t="shared" si="66"/>
        <v>1</v>
      </c>
      <c r="BU89" s="8">
        <f t="shared" si="65"/>
        <v>1</v>
      </c>
      <c r="BV89" s="8">
        <f t="shared" si="64"/>
        <v>1</v>
      </c>
      <c r="BW89" s="8">
        <f t="shared" si="64"/>
        <v>1</v>
      </c>
      <c r="BX89" s="8">
        <f t="shared" si="64"/>
        <v>1</v>
      </c>
      <c r="BY89" s="8">
        <f t="shared" si="64"/>
        <v>1</v>
      </c>
      <c r="BZ89" s="8">
        <f t="shared" si="64"/>
        <v>1</v>
      </c>
      <c r="CA89" s="8">
        <f t="shared" si="64"/>
        <v>1</v>
      </c>
      <c r="CB89" s="8">
        <f t="shared" si="64"/>
        <v>1</v>
      </c>
      <c r="CC89" s="8">
        <f t="shared" si="64"/>
        <v>1</v>
      </c>
      <c r="CD89" s="8">
        <f t="shared" si="64"/>
        <v>1</v>
      </c>
      <c r="CE89" s="8">
        <f t="shared" si="64"/>
        <v>1</v>
      </c>
      <c r="CF89" s="8">
        <f t="shared" si="64"/>
        <v>1</v>
      </c>
      <c r="CG89" s="8">
        <f t="shared" si="64"/>
        <v>1</v>
      </c>
      <c r="CH89" s="8">
        <f t="shared" si="64"/>
        <v>1</v>
      </c>
      <c r="CI89" s="8">
        <f t="shared" si="64"/>
        <v>1</v>
      </c>
      <c r="CJ89" s="8">
        <f t="shared" si="64"/>
        <v>1</v>
      </c>
    </row>
    <row r="90" spans="2:88" ht="16.5" customHeight="1" outlineLevel="1" x14ac:dyDescent="0.25">
      <c r="B90" s="8">
        <v>12</v>
      </c>
      <c r="C90" s="8" t="s">
        <v>23</v>
      </c>
      <c r="K90" s="8">
        <f t="shared" si="69"/>
        <v>1</v>
      </c>
      <c r="L90" s="8">
        <f t="shared" si="69"/>
        <v>1</v>
      </c>
      <c r="M90" s="8">
        <f t="shared" si="69"/>
        <v>1</v>
      </c>
      <c r="N90" s="8">
        <f t="shared" si="69"/>
        <v>1</v>
      </c>
      <c r="O90" s="8">
        <f t="shared" si="69"/>
        <v>1</v>
      </c>
      <c r="P90" s="8">
        <f t="shared" si="69"/>
        <v>1</v>
      </c>
      <c r="Q90" s="8">
        <f t="shared" si="69"/>
        <v>1</v>
      </c>
      <c r="R90" s="8">
        <f t="shared" si="69"/>
        <v>1</v>
      </c>
      <c r="S90" s="8">
        <f t="shared" si="69"/>
        <v>1</v>
      </c>
      <c r="T90" s="8">
        <f t="shared" si="69"/>
        <v>1</v>
      </c>
      <c r="U90" s="8">
        <f t="shared" si="70"/>
        <v>1</v>
      </c>
      <c r="V90" s="8">
        <f t="shared" si="67"/>
        <v>1</v>
      </c>
      <c r="W90" s="8">
        <f t="shared" si="67"/>
        <v>1</v>
      </c>
      <c r="X90" s="8">
        <f t="shared" si="67"/>
        <v>1</v>
      </c>
      <c r="Y90" s="8">
        <f t="shared" si="67"/>
        <v>1</v>
      </c>
      <c r="Z90" s="8">
        <f t="shared" si="67"/>
        <v>1</v>
      </c>
      <c r="AA90" s="8">
        <f t="shared" si="67"/>
        <v>1</v>
      </c>
      <c r="AB90" s="8">
        <f t="shared" si="67"/>
        <v>1</v>
      </c>
      <c r="AC90" s="8">
        <f t="shared" si="67"/>
        <v>1</v>
      </c>
      <c r="AD90" s="8">
        <f t="shared" si="67"/>
        <v>1</v>
      </c>
      <c r="AE90" s="8">
        <f t="shared" si="67"/>
        <v>1</v>
      </c>
      <c r="AF90" s="8">
        <f t="shared" si="67"/>
        <v>1</v>
      </c>
      <c r="AG90" s="8">
        <f t="shared" si="67"/>
        <v>1</v>
      </c>
      <c r="AH90" s="8">
        <f t="shared" si="67"/>
        <v>1</v>
      </c>
      <c r="AI90" s="8">
        <f t="shared" si="67"/>
        <v>1</v>
      </c>
      <c r="AJ90" s="8">
        <f t="shared" si="67"/>
        <v>1</v>
      </c>
      <c r="AK90" s="8">
        <f t="shared" si="67"/>
        <v>1</v>
      </c>
      <c r="AL90" s="8">
        <f t="shared" si="67"/>
        <v>1</v>
      </c>
      <c r="AM90" s="8">
        <f t="shared" si="67"/>
        <v>1</v>
      </c>
      <c r="AN90" s="8">
        <f t="shared" si="67"/>
        <v>1</v>
      </c>
      <c r="AO90" s="8">
        <f t="shared" si="68"/>
        <v>1</v>
      </c>
      <c r="BA90" s="8">
        <f t="shared" si="30"/>
        <v>0</v>
      </c>
      <c r="BB90" s="8">
        <f t="shared" si="30"/>
        <v>0</v>
      </c>
      <c r="BC90" s="8">
        <f t="shared" si="30"/>
        <v>0</v>
      </c>
      <c r="BD90" s="8">
        <f t="shared" si="30"/>
        <v>0</v>
      </c>
      <c r="BE90" s="8">
        <f t="shared" si="30"/>
        <v>0</v>
      </c>
      <c r="BF90" s="8">
        <f t="shared" si="66"/>
        <v>1</v>
      </c>
      <c r="BG90" s="8">
        <f t="shared" si="66"/>
        <v>1</v>
      </c>
      <c r="BH90" s="8">
        <f t="shared" si="66"/>
        <v>1</v>
      </c>
      <c r="BI90" s="8">
        <f t="shared" si="66"/>
        <v>1</v>
      </c>
      <c r="BJ90" s="8">
        <f t="shared" si="66"/>
        <v>1</v>
      </c>
      <c r="BK90" s="8">
        <f t="shared" si="66"/>
        <v>1</v>
      </c>
      <c r="BL90" s="8">
        <f t="shared" si="66"/>
        <v>1</v>
      </c>
      <c r="BM90" s="8">
        <f t="shared" si="66"/>
        <v>1</v>
      </c>
      <c r="BN90" s="8">
        <f t="shared" si="66"/>
        <v>1</v>
      </c>
      <c r="BO90" s="8">
        <f t="shared" si="66"/>
        <v>1</v>
      </c>
      <c r="BP90" s="8">
        <f t="shared" si="66"/>
        <v>1</v>
      </c>
      <c r="BQ90" s="8">
        <f t="shared" si="66"/>
        <v>1</v>
      </c>
      <c r="BR90" s="8">
        <f t="shared" si="66"/>
        <v>1</v>
      </c>
      <c r="BS90" s="8">
        <f t="shared" si="66"/>
        <v>1</v>
      </c>
      <c r="BT90" s="8">
        <f t="shared" si="66"/>
        <v>1</v>
      </c>
      <c r="BU90" s="8">
        <f t="shared" si="65"/>
        <v>1</v>
      </c>
      <c r="BV90" s="8">
        <f t="shared" si="64"/>
        <v>1</v>
      </c>
      <c r="BW90" s="8">
        <f t="shared" si="64"/>
        <v>1</v>
      </c>
      <c r="BX90" s="8">
        <f t="shared" si="64"/>
        <v>1</v>
      </c>
      <c r="BY90" s="8">
        <f t="shared" si="64"/>
        <v>1</v>
      </c>
      <c r="BZ90" s="8">
        <f t="shared" si="64"/>
        <v>1</v>
      </c>
      <c r="CA90" s="8">
        <f t="shared" si="64"/>
        <v>1</v>
      </c>
      <c r="CB90" s="8">
        <f t="shared" si="64"/>
        <v>1</v>
      </c>
      <c r="CC90" s="8">
        <f t="shared" si="64"/>
        <v>1</v>
      </c>
      <c r="CD90" s="8">
        <f t="shared" si="64"/>
        <v>1</v>
      </c>
      <c r="CE90" s="8">
        <f t="shared" si="64"/>
        <v>1</v>
      </c>
      <c r="CF90" s="8">
        <f t="shared" si="64"/>
        <v>1</v>
      </c>
      <c r="CG90" s="8">
        <f t="shared" si="64"/>
        <v>1</v>
      </c>
      <c r="CH90" s="8">
        <f t="shared" si="64"/>
        <v>1</v>
      </c>
      <c r="CI90" s="8">
        <f t="shared" si="64"/>
        <v>1</v>
      </c>
      <c r="CJ90" s="8">
        <f t="shared" si="64"/>
        <v>1</v>
      </c>
    </row>
    <row r="91" spans="2:88" ht="16.5" customHeight="1" outlineLevel="1" x14ac:dyDescent="0.25">
      <c r="B91" s="8">
        <v>13</v>
      </c>
      <c r="C91" s="8" t="s">
        <v>24</v>
      </c>
      <c r="K91" s="8">
        <f t="shared" si="69"/>
        <v>1</v>
      </c>
      <c r="L91" s="8">
        <f t="shared" si="69"/>
        <v>1</v>
      </c>
      <c r="M91" s="8">
        <f t="shared" si="69"/>
        <v>1</v>
      </c>
      <c r="N91" s="8">
        <f t="shared" si="69"/>
        <v>1</v>
      </c>
      <c r="O91" s="8">
        <f t="shared" si="69"/>
        <v>1</v>
      </c>
      <c r="P91" s="8">
        <f t="shared" si="69"/>
        <v>1</v>
      </c>
      <c r="Q91" s="8">
        <f t="shared" si="69"/>
        <v>1</v>
      </c>
      <c r="R91" s="8">
        <f t="shared" si="69"/>
        <v>1</v>
      </c>
      <c r="S91" s="8">
        <f t="shared" si="69"/>
        <v>1</v>
      </c>
      <c r="T91" s="8">
        <f t="shared" si="69"/>
        <v>1</v>
      </c>
      <c r="U91" s="8">
        <f t="shared" si="70"/>
        <v>1</v>
      </c>
      <c r="V91" s="8">
        <f t="shared" si="67"/>
        <v>1</v>
      </c>
      <c r="W91" s="8">
        <f t="shared" si="67"/>
        <v>1</v>
      </c>
      <c r="X91" s="8">
        <f t="shared" si="67"/>
        <v>1</v>
      </c>
      <c r="Y91" s="8">
        <f t="shared" si="67"/>
        <v>1</v>
      </c>
      <c r="Z91" s="8">
        <f t="shared" si="67"/>
        <v>1</v>
      </c>
      <c r="AA91" s="8">
        <f t="shared" si="67"/>
        <v>1</v>
      </c>
      <c r="AB91" s="8">
        <f t="shared" si="67"/>
        <v>1</v>
      </c>
      <c r="AC91" s="8">
        <f t="shared" si="67"/>
        <v>1</v>
      </c>
      <c r="AD91" s="8">
        <f t="shared" si="67"/>
        <v>1</v>
      </c>
      <c r="AE91" s="8">
        <f t="shared" si="67"/>
        <v>1</v>
      </c>
      <c r="AF91" s="8">
        <f t="shared" si="67"/>
        <v>1</v>
      </c>
      <c r="AG91" s="8">
        <f t="shared" si="67"/>
        <v>1</v>
      </c>
      <c r="AH91" s="8">
        <f t="shared" si="67"/>
        <v>1</v>
      </c>
      <c r="AI91" s="8">
        <f t="shared" si="67"/>
        <v>1</v>
      </c>
      <c r="AJ91" s="8">
        <f t="shared" si="67"/>
        <v>1</v>
      </c>
      <c r="AK91" s="8">
        <f t="shared" si="67"/>
        <v>1</v>
      </c>
      <c r="AL91" s="8">
        <f t="shared" si="67"/>
        <v>1</v>
      </c>
      <c r="AM91" s="8">
        <f t="shared" si="67"/>
        <v>1</v>
      </c>
      <c r="AN91" s="8">
        <f t="shared" si="67"/>
        <v>1</v>
      </c>
      <c r="AO91" s="8">
        <f t="shared" si="68"/>
        <v>1</v>
      </c>
      <c r="BA91" s="8">
        <f t="shared" si="30"/>
        <v>0</v>
      </c>
      <c r="BB91" s="8">
        <f t="shared" si="30"/>
        <v>0</v>
      </c>
      <c r="BC91" s="8">
        <f t="shared" si="30"/>
        <v>0</v>
      </c>
      <c r="BD91" s="8">
        <f t="shared" si="30"/>
        <v>0</v>
      </c>
      <c r="BE91" s="8">
        <f t="shared" si="30"/>
        <v>0</v>
      </c>
      <c r="BF91" s="8">
        <f t="shared" si="66"/>
        <v>1</v>
      </c>
      <c r="BG91" s="8">
        <f t="shared" si="66"/>
        <v>1</v>
      </c>
      <c r="BH91" s="8">
        <f t="shared" si="66"/>
        <v>1</v>
      </c>
      <c r="BI91" s="8">
        <f t="shared" si="66"/>
        <v>1</v>
      </c>
      <c r="BJ91" s="8">
        <f t="shared" si="66"/>
        <v>1</v>
      </c>
      <c r="BK91" s="8">
        <f t="shared" si="66"/>
        <v>1</v>
      </c>
      <c r="BL91" s="8">
        <f t="shared" si="66"/>
        <v>1</v>
      </c>
      <c r="BM91" s="8">
        <f t="shared" si="66"/>
        <v>1</v>
      </c>
      <c r="BN91" s="8">
        <f t="shared" si="66"/>
        <v>1</v>
      </c>
      <c r="BO91" s="8">
        <f t="shared" si="66"/>
        <v>1</v>
      </c>
      <c r="BP91" s="8">
        <f t="shared" si="66"/>
        <v>1</v>
      </c>
      <c r="BQ91" s="8">
        <f t="shared" si="66"/>
        <v>1</v>
      </c>
      <c r="BR91" s="8">
        <f t="shared" si="66"/>
        <v>1</v>
      </c>
      <c r="BS91" s="8">
        <f t="shared" si="66"/>
        <v>1</v>
      </c>
      <c r="BT91" s="8">
        <f t="shared" si="66"/>
        <v>1</v>
      </c>
      <c r="BU91" s="8">
        <f t="shared" si="65"/>
        <v>1</v>
      </c>
      <c r="BV91" s="8">
        <f t="shared" si="64"/>
        <v>1</v>
      </c>
      <c r="BW91" s="8">
        <f t="shared" si="64"/>
        <v>1</v>
      </c>
      <c r="BX91" s="8">
        <f t="shared" si="64"/>
        <v>1</v>
      </c>
      <c r="BY91" s="8">
        <f t="shared" si="64"/>
        <v>1</v>
      </c>
      <c r="BZ91" s="8">
        <f t="shared" si="64"/>
        <v>1</v>
      </c>
      <c r="CA91" s="8">
        <f t="shared" si="64"/>
        <v>1</v>
      </c>
      <c r="CB91" s="8">
        <f t="shared" si="64"/>
        <v>1</v>
      </c>
      <c r="CC91" s="8">
        <f t="shared" si="64"/>
        <v>1</v>
      </c>
      <c r="CD91" s="8">
        <f t="shared" si="64"/>
        <v>1</v>
      </c>
      <c r="CE91" s="8">
        <f t="shared" si="64"/>
        <v>1</v>
      </c>
      <c r="CF91" s="8">
        <f t="shared" si="64"/>
        <v>1</v>
      </c>
      <c r="CG91" s="8">
        <f t="shared" si="64"/>
        <v>1</v>
      </c>
      <c r="CH91" s="8">
        <f t="shared" si="64"/>
        <v>1</v>
      </c>
      <c r="CI91" s="8">
        <f t="shared" si="64"/>
        <v>1</v>
      </c>
      <c r="CJ91" s="8">
        <f t="shared" si="64"/>
        <v>1</v>
      </c>
    </row>
    <row r="92" spans="2:88" ht="16.5" customHeight="1" outlineLevel="1" x14ac:dyDescent="0.25">
      <c r="B92" s="8">
        <v>14</v>
      </c>
      <c r="C92" s="8" t="s">
        <v>25</v>
      </c>
      <c r="K92" s="8">
        <f t="shared" si="69"/>
        <v>1</v>
      </c>
      <c r="L92" s="8">
        <f t="shared" si="69"/>
        <v>1</v>
      </c>
      <c r="M92" s="8">
        <f t="shared" si="69"/>
        <v>1</v>
      </c>
      <c r="N92" s="8">
        <f t="shared" si="69"/>
        <v>1</v>
      </c>
      <c r="O92" s="8">
        <f t="shared" si="69"/>
        <v>1</v>
      </c>
      <c r="P92" s="8">
        <f t="shared" si="69"/>
        <v>1</v>
      </c>
      <c r="Q92" s="8">
        <f t="shared" si="69"/>
        <v>1</v>
      </c>
      <c r="R92" s="8">
        <f t="shared" si="69"/>
        <v>1</v>
      </c>
      <c r="S92" s="8">
        <f t="shared" si="69"/>
        <v>1</v>
      </c>
      <c r="T92" s="8">
        <f t="shared" si="69"/>
        <v>1</v>
      </c>
      <c r="U92" s="8">
        <f t="shared" si="70"/>
        <v>1</v>
      </c>
      <c r="V92" s="8">
        <f t="shared" si="67"/>
        <v>1</v>
      </c>
      <c r="W92" s="8">
        <f t="shared" si="67"/>
        <v>1</v>
      </c>
      <c r="X92" s="8">
        <f t="shared" si="67"/>
        <v>1</v>
      </c>
      <c r="Y92" s="8">
        <f t="shared" si="67"/>
        <v>1</v>
      </c>
      <c r="Z92" s="8">
        <f t="shared" si="67"/>
        <v>1</v>
      </c>
      <c r="AA92" s="8">
        <f t="shared" si="67"/>
        <v>1</v>
      </c>
      <c r="AB92" s="8">
        <f t="shared" si="67"/>
        <v>1</v>
      </c>
      <c r="AC92" s="8">
        <f t="shared" si="67"/>
        <v>1</v>
      </c>
      <c r="AD92" s="8">
        <f t="shared" si="67"/>
        <v>1</v>
      </c>
      <c r="AE92" s="8">
        <f t="shared" si="67"/>
        <v>1</v>
      </c>
      <c r="AF92" s="8">
        <f t="shared" si="67"/>
        <v>1</v>
      </c>
      <c r="AG92" s="8">
        <f t="shared" si="67"/>
        <v>1</v>
      </c>
      <c r="AH92" s="8">
        <f t="shared" si="67"/>
        <v>1</v>
      </c>
      <c r="AI92" s="8">
        <f t="shared" si="67"/>
        <v>1</v>
      </c>
      <c r="AJ92" s="8">
        <f t="shared" si="67"/>
        <v>1</v>
      </c>
      <c r="AK92" s="8">
        <f t="shared" si="67"/>
        <v>1</v>
      </c>
      <c r="AL92" s="8">
        <f t="shared" si="67"/>
        <v>1</v>
      </c>
      <c r="AM92" s="8">
        <f t="shared" si="67"/>
        <v>1</v>
      </c>
      <c r="AN92" s="8">
        <f t="shared" si="67"/>
        <v>1</v>
      </c>
      <c r="AO92" s="8">
        <f t="shared" si="68"/>
        <v>1</v>
      </c>
      <c r="BA92" s="8">
        <f t="shared" si="30"/>
        <v>0</v>
      </c>
      <c r="BB92" s="8">
        <f t="shared" si="30"/>
        <v>0</v>
      </c>
      <c r="BC92" s="8">
        <f t="shared" si="30"/>
        <v>0</v>
      </c>
      <c r="BD92" s="8">
        <f t="shared" si="30"/>
        <v>0</v>
      </c>
      <c r="BE92" s="8">
        <f t="shared" si="30"/>
        <v>0</v>
      </c>
      <c r="BF92" s="8">
        <f t="shared" si="66"/>
        <v>1</v>
      </c>
      <c r="BG92" s="8">
        <f t="shared" si="66"/>
        <v>1</v>
      </c>
      <c r="BH92" s="8">
        <f t="shared" si="66"/>
        <v>1</v>
      </c>
      <c r="BI92" s="8">
        <f t="shared" si="66"/>
        <v>1</v>
      </c>
      <c r="BJ92" s="8">
        <f t="shared" si="66"/>
        <v>1</v>
      </c>
      <c r="BK92" s="8">
        <f t="shared" si="66"/>
        <v>1</v>
      </c>
      <c r="BL92" s="8">
        <f t="shared" si="66"/>
        <v>1</v>
      </c>
      <c r="BM92" s="8">
        <f t="shared" si="66"/>
        <v>1</v>
      </c>
      <c r="BN92" s="8">
        <f t="shared" si="66"/>
        <v>1</v>
      </c>
      <c r="BO92" s="8">
        <f t="shared" si="66"/>
        <v>1</v>
      </c>
      <c r="BP92" s="8">
        <f t="shared" si="66"/>
        <v>1</v>
      </c>
      <c r="BQ92" s="8">
        <f t="shared" si="66"/>
        <v>1</v>
      </c>
      <c r="BR92" s="8">
        <f t="shared" si="66"/>
        <v>1</v>
      </c>
      <c r="BS92" s="8">
        <f t="shared" si="66"/>
        <v>1</v>
      </c>
      <c r="BT92" s="8">
        <f t="shared" si="66"/>
        <v>1</v>
      </c>
      <c r="BU92" s="8">
        <f t="shared" si="65"/>
        <v>1</v>
      </c>
      <c r="BV92" s="8">
        <f t="shared" si="64"/>
        <v>1</v>
      </c>
      <c r="BW92" s="8">
        <f t="shared" si="64"/>
        <v>1</v>
      </c>
      <c r="BX92" s="8">
        <f t="shared" si="64"/>
        <v>1</v>
      </c>
      <c r="BY92" s="8">
        <f t="shared" si="64"/>
        <v>1</v>
      </c>
      <c r="BZ92" s="8">
        <f t="shared" si="64"/>
        <v>1</v>
      </c>
      <c r="CA92" s="8">
        <f t="shared" si="64"/>
        <v>1</v>
      </c>
      <c r="CB92" s="8">
        <f t="shared" si="64"/>
        <v>1</v>
      </c>
      <c r="CC92" s="8">
        <f t="shared" si="64"/>
        <v>1</v>
      </c>
      <c r="CD92" s="8">
        <f t="shared" si="64"/>
        <v>1</v>
      </c>
      <c r="CE92" s="8">
        <f t="shared" si="64"/>
        <v>1</v>
      </c>
      <c r="CF92" s="8">
        <f t="shared" si="64"/>
        <v>1</v>
      </c>
      <c r="CG92" s="8">
        <f t="shared" si="64"/>
        <v>1</v>
      </c>
      <c r="CH92" s="8">
        <f t="shared" si="64"/>
        <v>1</v>
      </c>
      <c r="CI92" s="8">
        <f t="shared" si="64"/>
        <v>1</v>
      </c>
      <c r="CJ92" s="8">
        <f t="shared" si="64"/>
        <v>1</v>
      </c>
    </row>
    <row r="93" spans="2:88" ht="16.5" customHeight="1" outlineLevel="1" x14ac:dyDescent="0.25">
      <c r="B93" s="8">
        <v>15</v>
      </c>
      <c r="C93" s="8" t="s">
        <v>26</v>
      </c>
      <c r="K93" s="8">
        <f t="shared" si="69"/>
        <v>1</v>
      </c>
      <c r="L93" s="8">
        <f t="shared" si="69"/>
        <v>1</v>
      </c>
      <c r="M93" s="8">
        <f t="shared" si="69"/>
        <v>1</v>
      </c>
      <c r="N93" s="8">
        <f t="shared" si="69"/>
        <v>1</v>
      </c>
      <c r="O93" s="8">
        <f t="shared" si="69"/>
        <v>1</v>
      </c>
      <c r="P93" s="8">
        <f t="shared" si="69"/>
        <v>1</v>
      </c>
      <c r="Q93" s="8">
        <f t="shared" si="69"/>
        <v>1</v>
      </c>
      <c r="R93" s="8">
        <f t="shared" si="69"/>
        <v>1</v>
      </c>
      <c r="S93" s="8">
        <f t="shared" si="69"/>
        <v>1</v>
      </c>
      <c r="T93" s="8">
        <f t="shared" si="69"/>
        <v>1</v>
      </c>
      <c r="U93" s="8">
        <f t="shared" si="70"/>
        <v>1</v>
      </c>
      <c r="V93" s="8">
        <f t="shared" si="67"/>
        <v>1</v>
      </c>
      <c r="W93" s="8">
        <f t="shared" si="67"/>
        <v>1</v>
      </c>
      <c r="X93" s="8">
        <f t="shared" si="67"/>
        <v>1</v>
      </c>
      <c r="Y93" s="8">
        <f t="shared" si="67"/>
        <v>1</v>
      </c>
      <c r="Z93" s="8">
        <f t="shared" si="67"/>
        <v>1</v>
      </c>
      <c r="AA93" s="8">
        <f t="shared" si="67"/>
        <v>1</v>
      </c>
      <c r="AB93" s="8">
        <f t="shared" si="67"/>
        <v>1</v>
      </c>
      <c r="AC93" s="8">
        <f t="shared" si="67"/>
        <v>1</v>
      </c>
      <c r="AD93" s="8">
        <f t="shared" si="67"/>
        <v>1</v>
      </c>
      <c r="AE93" s="8">
        <f t="shared" si="67"/>
        <v>1</v>
      </c>
      <c r="AF93" s="8">
        <f t="shared" si="67"/>
        <v>1</v>
      </c>
      <c r="AG93" s="8">
        <f t="shared" si="67"/>
        <v>1</v>
      </c>
      <c r="AH93" s="8">
        <f t="shared" si="67"/>
        <v>1</v>
      </c>
      <c r="AI93" s="8">
        <f t="shared" si="67"/>
        <v>1</v>
      </c>
      <c r="AJ93" s="8">
        <f t="shared" si="67"/>
        <v>1</v>
      </c>
      <c r="AK93" s="8">
        <f t="shared" si="67"/>
        <v>1</v>
      </c>
      <c r="AL93" s="8">
        <f t="shared" si="67"/>
        <v>1</v>
      </c>
      <c r="AM93" s="8">
        <f t="shared" si="67"/>
        <v>1</v>
      </c>
      <c r="AN93" s="8">
        <f t="shared" si="67"/>
        <v>1</v>
      </c>
      <c r="AO93" s="8">
        <f t="shared" si="68"/>
        <v>1</v>
      </c>
      <c r="BA93" s="8">
        <f t="shared" si="30"/>
        <v>0</v>
      </c>
      <c r="BB93" s="8">
        <f t="shared" si="30"/>
        <v>0</v>
      </c>
      <c r="BC93" s="8">
        <f t="shared" si="30"/>
        <v>0</v>
      </c>
      <c r="BD93" s="8">
        <f t="shared" si="30"/>
        <v>0</v>
      </c>
      <c r="BE93" s="8">
        <f t="shared" si="30"/>
        <v>0</v>
      </c>
      <c r="BF93" s="8">
        <f t="shared" si="66"/>
        <v>1</v>
      </c>
      <c r="BG93" s="8">
        <f t="shared" si="66"/>
        <v>1</v>
      </c>
      <c r="BH93" s="8">
        <f t="shared" si="66"/>
        <v>1</v>
      </c>
      <c r="BI93" s="8">
        <f t="shared" si="66"/>
        <v>1</v>
      </c>
      <c r="BJ93" s="8">
        <f t="shared" si="66"/>
        <v>1</v>
      </c>
      <c r="BK93" s="8">
        <f t="shared" si="66"/>
        <v>1</v>
      </c>
      <c r="BL93" s="8">
        <f t="shared" si="66"/>
        <v>1</v>
      </c>
      <c r="BM93" s="8">
        <f t="shared" si="66"/>
        <v>1</v>
      </c>
      <c r="BN93" s="8">
        <f t="shared" si="66"/>
        <v>1</v>
      </c>
      <c r="BO93" s="8">
        <f t="shared" si="66"/>
        <v>1</v>
      </c>
      <c r="BP93" s="8">
        <f t="shared" si="66"/>
        <v>1</v>
      </c>
      <c r="BQ93" s="8">
        <f t="shared" si="66"/>
        <v>1</v>
      </c>
      <c r="BR93" s="8">
        <f t="shared" si="66"/>
        <v>1</v>
      </c>
      <c r="BS93" s="8">
        <f t="shared" si="66"/>
        <v>1</v>
      </c>
      <c r="BT93" s="8">
        <f t="shared" si="66"/>
        <v>1</v>
      </c>
      <c r="BU93" s="8">
        <f t="shared" si="65"/>
        <v>1</v>
      </c>
      <c r="BV93" s="8">
        <f t="shared" si="64"/>
        <v>1</v>
      </c>
      <c r="BW93" s="8">
        <f t="shared" si="64"/>
        <v>1</v>
      </c>
      <c r="BX93" s="8">
        <f t="shared" si="64"/>
        <v>1</v>
      </c>
      <c r="BY93" s="8">
        <f t="shared" si="64"/>
        <v>1</v>
      </c>
      <c r="BZ93" s="8">
        <f t="shared" si="64"/>
        <v>1</v>
      </c>
      <c r="CA93" s="8">
        <f t="shared" si="64"/>
        <v>1</v>
      </c>
      <c r="CB93" s="8">
        <f t="shared" si="64"/>
        <v>1</v>
      </c>
      <c r="CC93" s="8">
        <f t="shared" si="64"/>
        <v>1</v>
      </c>
      <c r="CD93" s="8">
        <f t="shared" si="64"/>
        <v>1</v>
      </c>
      <c r="CE93" s="8">
        <f t="shared" si="64"/>
        <v>1</v>
      </c>
      <c r="CF93" s="8">
        <f t="shared" si="64"/>
        <v>1</v>
      </c>
      <c r="CG93" s="8">
        <f t="shared" si="64"/>
        <v>1</v>
      </c>
      <c r="CH93" s="8">
        <f t="shared" si="64"/>
        <v>1</v>
      </c>
      <c r="CI93" s="8">
        <f t="shared" si="64"/>
        <v>1</v>
      </c>
      <c r="CJ93" s="8">
        <f t="shared" si="64"/>
        <v>1</v>
      </c>
    </row>
    <row r="94" spans="2:88" ht="16.5" customHeight="1" outlineLevel="1" x14ac:dyDescent="0.25">
      <c r="B94" s="8">
        <v>16</v>
      </c>
      <c r="C94" s="8" t="s">
        <v>27</v>
      </c>
      <c r="K94" s="8">
        <f t="shared" si="69"/>
        <v>1</v>
      </c>
      <c r="L94" s="8">
        <f t="shared" si="69"/>
        <v>1</v>
      </c>
      <c r="M94" s="8">
        <f t="shared" si="69"/>
        <v>1</v>
      </c>
      <c r="N94" s="8">
        <f t="shared" si="69"/>
        <v>1</v>
      </c>
      <c r="O94" s="8">
        <f t="shared" si="69"/>
        <v>1</v>
      </c>
      <c r="P94" s="8">
        <f t="shared" si="69"/>
        <v>1</v>
      </c>
      <c r="Q94" s="8">
        <f t="shared" si="69"/>
        <v>1</v>
      </c>
      <c r="R94" s="8">
        <f t="shared" si="69"/>
        <v>1</v>
      </c>
      <c r="S94" s="8">
        <f t="shared" si="69"/>
        <v>1</v>
      </c>
      <c r="T94" s="8">
        <f t="shared" si="69"/>
        <v>1</v>
      </c>
      <c r="U94" s="8">
        <f t="shared" si="70"/>
        <v>1</v>
      </c>
      <c r="V94" s="8">
        <f t="shared" si="67"/>
        <v>1</v>
      </c>
      <c r="W94" s="8">
        <f t="shared" si="67"/>
        <v>1</v>
      </c>
      <c r="X94" s="8">
        <f t="shared" si="67"/>
        <v>1</v>
      </c>
      <c r="Y94" s="8">
        <f t="shared" si="67"/>
        <v>1</v>
      </c>
      <c r="Z94" s="8">
        <f t="shared" si="67"/>
        <v>1</v>
      </c>
      <c r="AA94" s="8">
        <f t="shared" si="67"/>
        <v>1</v>
      </c>
      <c r="AB94" s="8">
        <f t="shared" si="67"/>
        <v>1</v>
      </c>
      <c r="AC94" s="8">
        <f t="shared" si="67"/>
        <v>1</v>
      </c>
      <c r="AD94" s="8">
        <f t="shared" si="67"/>
        <v>1</v>
      </c>
      <c r="AE94" s="8">
        <f t="shared" si="67"/>
        <v>1</v>
      </c>
      <c r="AF94" s="8">
        <f t="shared" si="67"/>
        <v>1</v>
      </c>
      <c r="AG94" s="8">
        <f t="shared" si="67"/>
        <v>1</v>
      </c>
      <c r="AH94" s="8">
        <f t="shared" si="67"/>
        <v>1</v>
      </c>
      <c r="AI94" s="8">
        <f t="shared" si="67"/>
        <v>1</v>
      </c>
      <c r="AJ94" s="8">
        <f t="shared" si="67"/>
        <v>1</v>
      </c>
      <c r="AK94" s="8">
        <f t="shared" si="67"/>
        <v>1</v>
      </c>
      <c r="AL94" s="8">
        <f t="shared" si="67"/>
        <v>1</v>
      </c>
      <c r="AM94" s="8">
        <f t="shared" si="67"/>
        <v>1</v>
      </c>
      <c r="AN94" s="8">
        <f t="shared" si="67"/>
        <v>1</v>
      </c>
      <c r="AO94" s="8">
        <f t="shared" si="68"/>
        <v>1</v>
      </c>
      <c r="BA94" s="8">
        <f t="shared" si="30"/>
        <v>0</v>
      </c>
      <c r="BB94" s="8">
        <f t="shared" si="30"/>
        <v>0</v>
      </c>
      <c r="BC94" s="8">
        <f t="shared" si="30"/>
        <v>0</v>
      </c>
      <c r="BD94" s="8">
        <f t="shared" si="30"/>
        <v>0</v>
      </c>
      <c r="BE94" s="8">
        <f t="shared" si="30"/>
        <v>0</v>
      </c>
      <c r="BF94" s="8">
        <f t="shared" si="66"/>
        <v>1</v>
      </c>
      <c r="BG94" s="8">
        <f t="shared" si="66"/>
        <v>1</v>
      </c>
      <c r="BH94" s="8">
        <f t="shared" si="66"/>
        <v>1</v>
      </c>
      <c r="BI94" s="8">
        <f t="shared" si="66"/>
        <v>1</v>
      </c>
      <c r="BJ94" s="8">
        <f t="shared" si="66"/>
        <v>1</v>
      </c>
      <c r="BK94" s="8">
        <f t="shared" si="66"/>
        <v>1</v>
      </c>
      <c r="BL94" s="8">
        <f t="shared" si="66"/>
        <v>1</v>
      </c>
      <c r="BM94" s="8">
        <f t="shared" si="66"/>
        <v>1</v>
      </c>
      <c r="BN94" s="8">
        <f t="shared" si="66"/>
        <v>1</v>
      </c>
      <c r="BO94" s="8">
        <f t="shared" si="66"/>
        <v>1</v>
      </c>
      <c r="BP94" s="8">
        <f t="shared" si="66"/>
        <v>1</v>
      </c>
      <c r="BQ94" s="8">
        <f t="shared" si="66"/>
        <v>1</v>
      </c>
      <c r="BR94" s="8">
        <f t="shared" si="66"/>
        <v>1</v>
      </c>
      <c r="BS94" s="8">
        <f t="shared" si="66"/>
        <v>1</v>
      </c>
      <c r="BT94" s="8">
        <f t="shared" si="66"/>
        <v>1</v>
      </c>
      <c r="BU94" s="8">
        <f t="shared" si="65"/>
        <v>1</v>
      </c>
      <c r="BV94" s="8">
        <f t="shared" si="64"/>
        <v>1</v>
      </c>
      <c r="BW94" s="8">
        <f t="shared" si="64"/>
        <v>1</v>
      </c>
      <c r="BX94" s="8">
        <f t="shared" si="64"/>
        <v>1</v>
      </c>
      <c r="BY94" s="8">
        <f t="shared" si="64"/>
        <v>1</v>
      </c>
      <c r="BZ94" s="8">
        <f t="shared" si="64"/>
        <v>1</v>
      </c>
      <c r="CA94" s="8">
        <f t="shared" si="64"/>
        <v>1</v>
      </c>
      <c r="CB94" s="8">
        <f t="shared" si="64"/>
        <v>1</v>
      </c>
      <c r="CC94" s="8">
        <f t="shared" si="64"/>
        <v>1</v>
      </c>
      <c r="CD94" s="8">
        <f t="shared" si="64"/>
        <v>1</v>
      </c>
      <c r="CE94" s="8">
        <f t="shared" si="64"/>
        <v>1</v>
      </c>
      <c r="CF94" s="8">
        <f t="shared" si="64"/>
        <v>1</v>
      </c>
      <c r="CG94" s="8">
        <f t="shared" si="64"/>
        <v>1</v>
      </c>
      <c r="CH94" s="8">
        <f t="shared" si="64"/>
        <v>1</v>
      </c>
      <c r="CI94" s="8">
        <f t="shared" si="64"/>
        <v>1</v>
      </c>
      <c r="CJ94" s="8">
        <f t="shared" si="64"/>
        <v>1</v>
      </c>
    </row>
    <row r="95" spans="2:88" ht="16.5" customHeight="1" outlineLevel="1" x14ac:dyDescent="0.25">
      <c r="B95" s="8">
        <v>17</v>
      </c>
      <c r="C95" s="8" t="s">
        <v>28</v>
      </c>
      <c r="K95" s="8">
        <f t="shared" si="69"/>
        <v>0</v>
      </c>
      <c r="L95" s="8">
        <f t="shared" si="69"/>
        <v>0</v>
      </c>
      <c r="M95" s="8">
        <f t="shared" si="69"/>
        <v>0</v>
      </c>
      <c r="N95" s="8">
        <f t="shared" si="69"/>
        <v>0</v>
      </c>
      <c r="O95" s="8">
        <f t="shared" si="69"/>
        <v>0</v>
      </c>
      <c r="P95" s="8">
        <f t="shared" si="69"/>
        <v>0</v>
      </c>
      <c r="Q95" s="8">
        <f t="shared" si="69"/>
        <v>0</v>
      </c>
      <c r="R95" s="8">
        <f t="shared" si="69"/>
        <v>0</v>
      </c>
      <c r="S95" s="8">
        <f t="shared" si="69"/>
        <v>0</v>
      </c>
      <c r="T95" s="8">
        <f t="shared" si="69"/>
        <v>0</v>
      </c>
      <c r="U95" s="8">
        <f t="shared" si="70"/>
        <v>0</v>
      </c>
      <c r="V95" s="8">
        <f t="shared" si="67"/>
        <v>1</v>
      </c>
      <c r="W95" s="8">
        <f t="shared" si="67"/>
        <v>1</v>
      </c>
      <c r="X95" s="8">
        <f t="shared" si="67"/>
        <v>1</v>
      </c>
      <c r="Y95" s="8">
        <f t="shared" si="67"/>
        <v>1</v>
      </c>
      <c r="Z95" s="8">
        <f t="shared" si="67"/>
        <v>1</v>
      </c>
      <c r="AA95" s="8">
        <f t="shared" si="67"/>
        <v>1</v>
      </c>
      <c r="AB95" s="8">
        <f t="shared" si="67"/>
        <v>1</v>
      </c>
      <c r="AC95" s="8">
        <f t="shared" si="67"/>
        <v>1</v>
      </c>
      <c r="AD95" s="8">
        <f t="shared" si="67"/>
        <v>1</v>
      </c>
      <c r="AE95" s="8">
        <f t="shared" si="67"/>
        <v>1</v>
      </c>
      <c r="AF95" s="8">
        <f t="shared" si="67"/>
        <v>1</v>
      </c>
      <c r="AG95" s="8">
        <f t="shared" si="67"/>
        <v>1</v>
      </c>
      <c r="AH95" s="8">
        <f t="shared" si="67"/>
        <v>1</v>
      </c>
      <c r="AI95" s="8">
        <f t="shared" si="67"/>
        <v>1</v>
      </c>
      <c r="AJ95" s="8">
        <f t="shared" si="67"/>
        <v>1</v>
      </c>
      <c r="AK95" s="8">
        <f t="shared" si="67"/>
        <v>1</v>
      </c>
      <c r="AL95" s="8">
        <f t="shared" si="67"/>
        <v>1</v>
      </c>
      <c r="AM95" s="8">
        <f t="shared" si="67"/>
        <v>1</v>
      </c>
      <c r="AN95" s="8">
        <f t="shared" si="67"/>
        <v>1</v>
      </c>
      <c r="AO95" s="8">
        <f t="shared" si="68"/>
        <v>1</v>
      </c>
      <c r="BA95" s="8">
        <f t="shared" si="30"/>
        <v>0</v>
      </c>
      <c r="BB95" s="8">
        <f t="shared" si="30"/>
        <v>0</v>
      </c>
      <c r="BC95" s="8">
        <f t="shared" si="30"/>
        <v>0</v>
      </c>
      <c r="BD95" s="8">
        <f t="shared" si="30"/>
        <v>0</v>
      </c>
      <c r="BE95" s="8">
        <f t="shared" si="30"/>
        <v>0</v>
      </c>
      <c r="BF95" s="8">
        <f t="shared" si="66"/>
        <v>1</v>
      </c>
      <c r="BG95" s="8">
        <f t="shared" si="66"/>
        <v>1</v>
      </c>
      <c r="BH95" s="8">
        <f t="shared" si="66"/>
        <v>1</v>
      </c>
      <c r="BI95" s="8">
        <f t="shared" si="66"/>
        <v>1</v>
      </c>
      <c r="BJ95" s="8">
        <f t="shared" si="66"/>
        <v>1</v>
      </c>
      <c r="BK95" s="8">
        <f t="shared" si="66"/>
        <v>1</v>
      </c>
      <c r="BL95" s="8">
        <f t="shared" si="66"/>
        <v>1</v>
      </c>
      <c r="BM95" s="8">
        <f t="shared" si="66"/>
        <v>1</v>
      </c>
      <c r="BN95" s="8">
        <f t="shared" si="66"/>
        <v>1</v>
      </c>
      <c r="BO95" s="8">
        <f t="shared" si="66"/>
        <v>1</v>
      </c>
      <c r="BP95" s="8">
        <f t="shared" si="66"/>
        <v>1</v>
      </c>
      <c r="BQ95" s="8">
        <f t="shared" si="66"/>
        <v>1</v>
      </c>
      <c r="BR95" s="8">
        <f t="shared" si="66"/>
        <v>1</v>
      </c>
      <c r="BS95" s="8">
        <f t="shared" si="66"/>
        <v>1</v>
      </c>
      <c r="BT95" s="8">
        <f t="shared" si="66"/>
        <v>1</v>
      </c>
      <c r="BU95" s="8">
        <f t="shared" si="65"/>
        <v>1</v>
      </c>
      <c r="BV95" s="8">
        <f t="shared" si="64"/>
        <v>1</v>
      </c>
      <c r="BW95" s="8">
        <f t="shared" si="64"/>
        <v>1</v>
      </c>
      <c r="BX95" s="8">
        <f t="shared" si="64"/>
        <v>1</v>
      </c>
      <c r="BY95" s="8">
        <f t="shared" si="64"/>
        <v>1</v>
      </c>
      <c r="BZ95" s="8">
        <f t="shared" si="64"/>
        <v>1</v>
      </c>
      <c r="CA95" s="8">
        <f t="shared" si="64"/>
        <v>1</v>
      </c>
      <c r="CB95" s="8">
        <f t="shared" si="64"/>
        <v>1</v>
      </c>
      <c r="CC95" s="8">
        <f t="shared" si="64"/>
        <v>1</v>
      </c>
      <c r="CD95" s="8">
        <f t="shared" si="64"/>
        <v>1</v>
      </c>
      <c r="CE95" s="8">
        <f t="shared" si="64"/>
        <v>1</v>
      </c>
      <c r="CF95" s="8">
        <f t="shared" si="64"/>
        <v>1</v>
      </c>
      <c r="CG95" s="8">
        <f t="shared" si="64"/>
        <v>1</v>
      </c>
      <c r="CH95" s="8">
        <f t="shared" si="64"/>
        <v>1</v>
      </c>
      <c r="CI95" s="8">
        <f t="shared" si="64"/>
        <v>1</v>
      </c>
      <c r="CJ95" s="8">
        <f t="shared" ref="BV95:CJ112" si="71">IF(COUNTIF(AO95,"Off")+COUNTIF(AO95,"Paid")+COUNTIF(AO95,"Pl")+COUNTIF(AO95,"PAID")+COUNTIF(AO95,"PL")+COUNTIF(AO95,"OFF")+COUNTIF(AO95,""),0,1)</f>
        <v>1</v>
      </c>
    </row>
    <row r="96" spans="2:88" ht="16.5" customHeight="1" outlineLevel="1" x14ac:dyDescent="0.25">
      <c r="C96" s="8" t="s">
        <v>29</v>
      </c>
      <c r="K96" s="8">
        <f t="shared" si="69"/>
        <v>0</v>
      </c>
      <c r="L96" s="8">
        <f t="shared" si="69"/>
        <v>0</v>
      </c>
      <c r="M96" s="8">
        <f t="shared" si="69"/>
        <v>0</v>
      </c>
      <c r="N96" s="8">
        <f t="shared" si="69"/>
        <v>0</v>
      </c>
      <c r="O96" s="8">
        <f t="shared" si="69"/>
        <v>0</v>
      </c>
      <c r="P96" s="8">
        <f t="shared" si="69"/>
        <v>0</v>
      </c>
      <c r="Q96" s="8">
        <f t="shared" si="69"/>
        <v>0</v>
      </c>
      <c r="R96" s="8">
        <f t="shared" si="69"/>
        <v>0</v>
      </c>
      <c r="S96" s="8">
        <f t="shared" si="69"/>
        <v>0</v>
      </c>
      <c r="T96" s="8">
        <f t="shared" si="69"/>
        <v>0</v>
      </c>
      <c r="U96" s="8">
        <f t="shared" si="70"/>
        <v>0</v>
      </c>
      <c r="V96" s="8">
        <f t="shared" si="67"/>
        <v>0</v>
      </c>
      <c r="W96" s="8">
        <f t="shared" si="67"/>
        <v>0</v>
      </c>
      <c r="X96" s="8">
        <f t="shared" si="67"/>
        <v>0</v>
      </c>
      <c r="Y96" s="8">
        <f t="shared" si="67"/>
        <v>0</v>
      </c>
      <c r="Z96" s="8">
        <f t="shared" si="67"/>
        <v>0</v>
      </c>
      <c r="AA96" s="8">
        <f t="shared" si="67"/>
        <v>0</v>
      </c>
      <c r="AB96" s="8">
        <f t="shared" si="67"/>
        <v>0</v>
      </c>
      <c r="AC96" s="8">
        <f t="shared" si="67"/>
        <v>0</v>
      </c>
      <c r="AD96" s="8">
        <f t="shared" ref="AD96:AN96" si="72">COUNTIF(AD$6:AD$61,$C96)</f>
        <v>0</v>
      </c>
      <c r="AE96" s="8">
        <f t="shared" si="72"/>
        <v>0</v>
      </c>
      <c r="AF96" s="8">
        <f t="shared" si="72"/>
        <v>0</v>
      </c>
      <c r="AG96" s="8">
        <f t="shared" si="72"/>
        <v>0</v>
      </c>
      <c r="AH96" s="8">
        <f t="shared" si="72"/>
        <v>0</v>
      </c>
      <c r="AI96" s="8">
        <f t="shared" si="72"/>
        <v>0</v>
      </c>
      <c r="AJ96" s="8">
        <f t="shared" si="72"/>
        <v>0</v>
      </c>
      <c r="AK96" s="8">
        <f t="shared" si="72"/>
        <v>0</v>
      </c>
      <c r="AL96" s="8">
        <f t="shared" si="72"/>
        <v>0</v>
      </c>
      <c r="AM96" s="8">
        <f t="shared" si="72"/>
        <v>0</v>
      </c>
      <c r="AN96" s="8">
        <f t="shared" si="72"/>
        <v>0</v>
      </c>
      <c r="AO96" s="8">
        <f t="shared" si="68"/>
        <v>0</v>
      </c>
      <c r="BA96" s="8">
        <f t="shared" si="30"/>
        <v>0</v>
      </c>
      <c r="BB96" s="8">
        <f t="shared" si="30"/>
        <v>0</v>
      </c>
      <c r="BC96" s="8">
        <f t="shared" si="30"/>
        <v>0</v>
      </c>
      <c r="BD96" s="8">
        <f t="shared" si="30"/>
        <v>0</v>
      </c>
      <c r="BE96" s="8">
        <f t="shared" si="30"/>
        <v>0</v>
      </c>
      <c r="BF96" s="8">
        <f t="shared" si="66"/>
        <v>1</v>
      </c>
      <c r="BG96" s="8">
        <f t="shared" si="66"/>
        <v>1</v>
      </c>
      <c r="BH96" s="8">
        <f t="shared" si="66"/>
        <v>1</v>
      </c>
      <c r="BI96" s="8">
        <f t="shared" si="66"/>
        <v>1</v>
      </c>
      <c r="BJ96" s="8">
        <f t="shared" si="66"/>
        <v>1</v>
      </c>
      <c r="BK96" s="8">
        <f t="shared" si="66"/>
        <v>1</v>
      </c>
      <c r="BL96" s="8">
        <f t="shared" si="66"/>
        <v>1</v>
      </c>
      <c r="BM96" s="8">
        <f t="shared" si="66"/>
        <v>1</v>
      </c>
      <c r="BN96" s="8">
        <f t="shared" si="66"/>
        <v>1</v>
      </c>
      <c r="BO96" s="8">
        <f t="shared" si="66"/>
        <v>1</v>
      </c>
      <c r="BP96" s="8">
        <f t="shared" si="66"/>
        <v>1</v>
      </c>
      <c r="BQ96" s="8">
        <f t="shared" si="66"/>
        <v>1</v>
      </c>
      <c r="BR96" s="8">
        <f t="shared" si="66"/>
        <v>1</v>
      </c>
      <c r="BS96" s="8">
        <f t="shared" si="66"/>
        <v>1</v>
      </c>
      <c r="BT96" s="8">
        <f t="shared" si="66"/>
        <v>1</v>
      </c>
      <c r="BU96" s="8">
        <f t="shared" si="65"/>
        <v>1</v>
      </c>
      <c r="BV96" s="8">
        <f t="shared" si="71"/>
        <v>1</v>
      </c>
      <c r="BW96" s="8">
        <f t="shared" si="71"/>
        <v>1</v>
      </c>
      <c r="BX96" s="8">
        <f t="shared" si="71"/>
        <v>1</v>
      </c>
      <c r="BY96" s="8">
        <f t="shared" si="71"/>
        <v>1</v>
      </c>
      <c r="BZ96" s="8">
        <f t="shared" si="71"/>
        <v>1</v>
      </c>
      <c r="CA96" s="8">
        <f t="shared" si="71"/>
        <v>1</v>
      </c>
      <c r="CB96" s="8">
        <f t="shared" si="71"/>
        <v>1</v>
      </c>
      <c r="CC96" s="8">
        <f t="shared" si="71"/>
        <v>1</v>
      </c>
      <c r="CD96" s="8">
        <f t="shared" si="71"/>
        <v>1</v>
      </c>
      <c r="CE96" s="8">
        <f t="shared" si="71"/>
        <v>1</v>
      </c>
      <c r="CF96" s="8">
        <f t="shared" si="71"/>
        <v>1</v>
      </c>
      <c r="CG96" s="8">
        <f t="shared" si="71"/>
        <v>1</v>
      </c>
      <c r="CH96" s="8">
        <f t="shared" si="71"/>
        <v>1</v>
      </c>
      <c r="CI96" s="8">
        <f t="shared" si="71"/>
        <v>1</v>
      </c>
      <c r="CJ96" s="8">
        <f t="shared" si="71"/>
        <v>1</v>
      </c>
    </row>
    <row r="97" spans="2:88" ht="16.5" customHeight="1" outlineLevel="1" x14ac:dyDescent="0.25">
      <c r="B97" s="8">
        <v>18</v>
      </c>
      <c r="C97" s="8" t="s">
        <v>313</v>
      </c>
      <c r="K97" s="8">
        <f t="shared" si="69"/>
        <v>1</v>
      </c>
      <c r="L97" s="8">
        <f t="shared" si="69"/>
        <v>1</v>
      </c>
      <c r="M97" s="8">
        <f t="shared" si="69"/>
        <v>1</v>
      </c>
      <c r="N97" s="8">
        <f t="shared" si="69"/>
        <v>1</v>
      </c>
      <c r="O97" s="8">
        <f t="shared" si="69"/>
        <v>1</v>
      </c>
      <c r="P97" s="8">
        <f t="shared" si="69"/>
        <v>1</v>
      </c>
      <c r="Q97" s="8">
        <f t="shared" si="69"/>
        <v>1</v>
      </c>
      <c r="R97" s="8">
        <f t="shared" si="69"/>
        <v>1</v>
      </c>
      <c r="S97" s="8">
        <f t="shared" si="69"/>
        <v>1</v>
      </c>
      <c r="T97" s="8">
        <f t="shared" si="69"/>
        <v>1</v>
      </c>
      <c r="U97" s="8">
        <f t="shared" si="70"/>
        <v>1</v>
      </c>
      <c r="V97" s="8">
        <f t="shared" si="70"/>
        <v>1</v>
      </c>
      <c r="W97" s="8">
        <f t="shared" si="70"/>
        <v>1</v>
      </c>
      <c r="X97" s="8">
        <f t="shared" si="70"/>
        <v>1</v>
      </c>
      <c r="Y97" s="8">
        <f t="shared" si="70"/>
        <v>1</v>
      </c>
      <c r="Z97" s="8">
        <f t="shared" si="70"/>
        <v>1</v>
      </c>
      <c r="AA97" s="8">
        <f t="shared" si="70"/>
        <v>1</v>
      </c>
      <c r="AB97" s="8">
        <f t="shared" si="70"/>
        <v>1</v>
      </c>
      <c r="AC97" s="8">
        <f t="shared" si="70"/>
        <v>1</v>
      </c>
      <c r="AD97" s="8">
        <f t="shared" si="70"/>
        <v>1</v>
      </c>
      <c r="AE97" s="8">
        <f t="shared" ref="AE97:AN102" si="73">COUNTIF(AE$6:AE$60,$C97)</f>
        <v>1</v>
      </c>
      <c r="AF97" s="8">
        <f t="shared" si="73"/>
        <v>1</v>
      </c>
      <c r="AG97" s="8">
        <f t="shared" si="73"/>
        <v>1</v>
      </c>
      <c r="AH97" s="8">
        <f t="shared" si="73"/>
        <v>1</v>
      </c>
      <c r="AI97" s="8">
        <f t="shared" si="73"/>
        <v>1</v>
      </c>
      <c r="AJ97" s="8">
        <f t="shared" si="73"/>
        <v>1</v>
      </c>
      <c r="AK97" s="8">
        <f t="shared" si="73"/>
        <v>1</v>
      </c>
      <c r="AL97" s="8">
        <f t="shared" si="73"/>
        <v>1</v>
      </c>
      <c r="AM97" s="8">
        <f t="shared" si="73"/>
        <v>1</v>
      </c>
      <c r="AN97" s="8">
        <f t="shared" si="73"/>
        <v>1</v>
      </c>
      <c r="AO97" s="8">
        <f t="shared" si="63"/>
        <v>1</v>
      </c>
      <c r="BA97" s="8">
        <f t="shared" si="30"/>
        <v>0</v>
      </c>
      <c r="BB97" s="8">
        <f t="shared" si="30"/>
        <v>0</v>
      </c>
      <c r="BC97" s="8">
        <f t="shared" si="30"/>
        <v>0</v>
      </c>
      <c r="BD97" s="8">
        <f t="shared" si="30"/>
        <v>0</v>
      </c>
      <c r="BE97" s="8">
        <f t="shared" si="30"/>
        <v>0</v>
      </c>
      <c r="BF97" s="8">
        <f t="shared" si="66"/>
        <v>1</v>
      </c>
      <c r="BG97" s="8">
        <f t="shared" si="66"/>
        <v>1</v>
      </c>
      <c r="BH97" s="8">
        <f t="shared" si="66"/>
        <v>1</v>
      </c>
      <c r="BI97" s="8">
        <f t="shared" si="66"/>
        <v>1</v>
      </c>
      <c r="BJ97" s="8">
        <f t="shared" si="66"/>
        <v>1</v>
      </c>
      <c r="BK97" s="8">
        <f t="shared" si="66"/>
        <v>1</v>
      </c>
      <c r="BL97" s="8">
        <f t="shared" si="66"/>
        <v>1</v>
      </c>
      <c r="BM97" s="8">
        <f t="shared" si="66"/>
        <v>1</v>
      </c>
      <c r="BN97" s="8">
        <f t="shared" si="66"/>
        <v>1</v>
      </c>
      <c r="BO97" s="8">
        <f t="shared" si="66"/>
        <v>1</v>
      </c>
      <c r="BP97" s="8">
        <f t="shared" si="66"/>
        <v>1</v>
      </c>
      <c r="BQ97" s="8">
        <f t="shared" si="66"/>
        <v>1</v>
      </c>
      <c r="BR97" s="8">
        <f t="shared" si="66"/>
        <v>1</v>
      </c>
      <c r="BS97" s="8">
        <f t="shared" si="66"/>
        <v>1</v>
      </c>
      <c r="BT97" s="8">
        <f t="shared" si="66"/>
        <v>1</v>
      </c>
      <c r="BU97" s="8">
        <f t="shared" si="65"/>
        <v>1</v>
      </c>
      <c r="BV97" s="8">
        <f t="shared" si="71"/>
        <v>1</v>
      </c>
      <c r="BW97" s="8">
        <f t="shared" si="71"/>
        <v>1</v>
      </c>
      <c r="BX97" s="8">
        <f t="shared" si="71"/>
        <v>1</v>
      </c>
      <c r="BY97" s="8">
        <f t="shared" si="71"/>
        <v>1</v>
      </c>
      <c r="BZ97" s="8">
        <f t="shared" si="71"/>
        <v>1</v>
      </c>
      <c r="CA97" s="8">
        <f t="shared" si="71"/>
        <v>1</v>
      </c>
      <c r="CB97" s="8">
        <f t="shared" si="71"/>
        <v>1</v>
      </c>
      <c r="CC97" s="8">
        <f t="shared" si="71"/>
        <v>1</v>
      </c>
      <c r="CD97" s="8">
        <f t="shared" si="71"/>
        <v>1</v>
      </c>
      <c r="CE97" s="8">
        <f t="shared" si="71"/>
        <v>1</v>
      </c>
      <c r="CF97" s="8">
        <f t="shared" si="71"/>
        <v>1</v>
      </c>
      <c r="CG97" s="8">
        <f t="shared" si="71"/>
        <v>1</v>
      </c>
      <c r="CH97" s="8">
        <f t="shared" si="71"/>
        <v>1</v>
      </c>
      <c r="CI97" s="8">
        <f t="shared" si="71"/>
        <v>1</v>
      </c>
      <c r="CJ97" s="8">
        <f t="shared" si="71"/>
        <v>1</v>
      </c>
    </row>
    <row r="98" spans="2:88" ht="16.5" customHeight="1" outlineLevel="1" x14ac:dyDescent="0.25">
      <c r="B98" s="8">
        <v>19</v>
      </c>
      <c r="C98" s="8" t="s">
        <v>315</v>
      </c>
      <c r="K98" s="8">
        <f t="shared" si="69"/>
        <v>1</v>
      </c>
      <c r="L98" s="8">
        <f t="shared" si="69"/>
        <v>1</v>
      </c>
      <c r="M98" s="8">
        <f t="shared" si="69"/>
        <v>1</v>
      </c>
      <c r="N98" s="8">
        <f t="shared" si="69"/>
        <v>1</v>
      </c>
      <c r="O98" s="8">
        <f t="shared" si="69"/>
        <v>1</v>
      </c>
      <c r="P98" s="8">
        <f t="shared" si="69"/>
        <v>1</v>
      </c>
      <c r="Q98" s="8">
        <f t="shared" si="69"/>
        <v>1</v>
      </c>
      <c r="R98" s="8">
        <f t="shared" si="69"/>
        <v>1</v>
      </c>
      <c r="S98" s="8">
        <f t="shared" si="69"/>
        <v>1</v>
      </c>
      <c r="T98" s="8">
        <f t="shared" si="69"/>
        <v>1</v>
      </c>
      <c r="U98" s="8">
        <f t="shared" si="70"/>
        <v>1</v>
      </c>
      <c r="V98" s="8">
        <f t="shared" si="70"/>
        <v>1</v>
      </c>
      <c r="W98" s="8">
        <f t="shared" si="70"/>
        <v>1</v>
      </c>
      <c r="X98" s="8">
        <f t="shared" si="70"/>
        <v>1</v>
      </c>
      <c r="Y98" s="8">
        <f t="shared" si="70"/>
        <v>1</v>
      </c>
      <c r="Z98" s="8">
        <f t="shared" si="70"/>
        <v>1</v>
      </c>
      <c r="AA98" s="8">
        <f t="shared" si="70"/>
        <v>1</v>
      </c>
      <c r="AB98" s="8">
        <f t="shared" si="70"/>
        <v>1</v>
      </c>
      <c r="AC98" s="8">
        <f t="shared" si="70"/>
        <v>1</v>
      </c>
      <c r="AD98" s="8">
        <f t="shared" si="70"/>
        <v>1</v>
      </c>
      <c r="AE98" s="8">
        <f t="shared" si="73"/>
        <v>1</v>
      </c>
      <c r="AF98" s="8">
        <f t="shared" si="73"/>
        <v>1</v>
      </c>
      <c r="AG98" s="8">
        <f t="shared" si="73"/>
        <v>1</v>
      </c>
      <c r="AH98" s="8">
        <f t="shared" si="73"/>
        <v>1</v>
      </c>
      <c r="AI98" s="8">
        <f t="shared" si="73"/>
        <v>1</v>
      </c>
      <c r="AJ98" s="8">
        <f t="shared" si="73"/>
        <v>1</v>
      </c>
      <c r="AK98" s="8">
        <f t="shared" si="73"/>
        <v>1</v>
      </c>
      <c r="AL98" s="8">
        <f t="shared" si="73"/>
        <v>1</v>
      </c>
      <c r="AM98" s="8">
        <f t="shared" si="73"/>
        <v>1</v>
      </c>
      <c r="AN98" s="8">
        <f t="shared" si="73"/>
        <v>1</v>
      </c>
      <c r="AO98" s="8">
        <f t="shared" si="63"/>
        <v>1</v>
      </c>
      <c r="BA98" s="8">
        <f t="shared" ref="BA98:BE117" si="74">IF(COUNTIF(D98,"Off")+COUNTIF(D98,"Paid")+COUNTIF(D98,"Pl")+COUNTIF(D98,"PAID")+COUNTIF(D98,"PL")+COUNTIF(D98,"OFF")+COUNTIF(D98,""),0,1)</f>
        <v>0</v>
      </c>
      <c r="BB98" s="8">
        <f t="shared" si="74"/>
        <v>0</v>
      </c>
      <c r="BC98" s="8">
        <f t="shared" si="74"/>
        <v>0</v>
      </c>
      <c r="BD98" s="8">
        <f t="shared" si="74"/>
        <v>0</v>
      </c>
      <c r="BE98" s="8">
        <f t="shared" si="74"/>
        <v>0</v>
      </c>
      <c r="BF98" s="8">
        <f t="shared" ref="BF98:BT114" si="75">IF(COUNTIF(K98,"Off")+COUNTIF(K98,"Paid")+COUNTIF(K98,"Pl")+COUNTIF(K98,"PAID")+COUNTIF(K98,"PL")+COUNTIF(K98,"OFF")+COUNTIF(K98,""),0,1)</f>
        <v>1</v>
      </c>
      <c r="BG98" s="8">
        <f t="shared" si="75"/>
        <v>1</v>
      </c>
      <c r="BH98" s="8">
        <f t="shared" si="75"/>
        <v>1</v>
      </c>
      <c r="BI98" s="8">
        <f t="shared" si="75"/>
        <v>1</v>
      </c>
      <c r="BJ98" s="8">
        <f t="shared" si="75"/>
        <v>1</v>
      </c>
      <c r="BK98" s="8">
        <f t="shared" si="75"/>
        <v>1</v>
      </c>
      <c r="BL98" s="8">
        <f t="shared" si="75"/>
        <v>1</v>
      </c>
      <c r="BM98" s="8">
        <f t="shared" si="75"/>
        <v>1</v>
      </c>
      <c r="BN98" s="8">
        <f t="shared" si="75"/>
        <v>1</v>
      </c>
      <c r="BO98" s="8">
        <f t="shared" si="75"/>
        <v>1</v>
      </c>
      <c r="BP98" s="8">
        <f t="shared" si="75"/>
        <v>1</v>
      </c>
      <c r="BQ98" s="8">
        <f t="shared" si="75"/>
        <v>1</v>
      </c>
      <c r="BR98" s="8">
        <f t="shared" si="75"/>
        <v>1</v>
      </c>
      <c r="BS98" s="8">
        <f t="shared" si="75"/>
        <v>1</v>
      </c>
      <c r="BT98" s="8">
        <f t="shared" si="75"/>
        <v>1</v>
      </c>
      <c r="BU98" s="8">
        <f t="shared" si="65"/>
        <v>1</v>
      </c>
      <c r="BV98" s="8">
        <f t="shared" si="71"/>
        <v>1</v>
      </c>
      <c r="BW98" s="8">
        <f t="shared" si="71"/>
        <v>1</v>
      </c>
      <c r="BX98" s="8">
        <f t="shared" si="71"/>
        <v>1</v>
      </c>
      <c r="BY98" s="8">
        <f t="shared" si="71"/>
        <v>1</v>
      </c>
      <c r="BZ98" s="8">
        <f t="shared" si="71"/>
        <v>1</v>
      </c>
      <c r="CA98" s="8">
        <f t="shared" si="71"/>
        <v>1</v>
      </c>
      <c r="CB98" s="8">
        <f t="shared" si="71"/>
        <v>1</v>
      </c>
      <c r="CC98" s="8">
        <f t="shared" si="71"/>
        <v>1</v>
      </c>
      <c r="CD98" s="8">
        <f t="shared" si="71"/>
        <v>1</v>
      </c>
      <c r="CE98" s="8">
        <f t="shared" si="71"/>
        <v>1</v>
      </c>
      <c r="CF98" s="8">
        <f t="shared" si="71"/>
        <v>1</v>
      </c>
      <c r="CG98" s="8">
        <f t="shared" si="71"/>
        <v>1</v>
      </c>
      <c r="CH98" s="8">
        <f t="shared" si="71"/>
        <v>1</v>
      </c>
      <c r="CI98" s="8">
        <f t="shared" si="71"/>
        <v>1</v>
      </c>
      <c r="CJ98" s="8">
        <f t="shared" si="71"/>
        <v>1</v>
      </c>
    </row>
    <row r="99" spans="2:88" ht="16.5" customHeight="1" outlineLevel="1" x14ac:dyDescent="0.25">
      <c r="B99" s="8">
        <v>20</v>
      </c>
      <c r="C99" s="8" t="s">
        <v>456</v>
      </c>
      <c r="K99" s="8">
        <f t="shared" si="69"/>
        <v>1</v>
      </c>
      <c r="L99" s="8">
        <f t="shared" si="69"/>
        <v>1</v>
      </c>
      <c r="M99" s="8">
        <f t="shared" si="69"/>
        <v>1</v>
      </c>
      <c r="N99" s="8">
        <f t="shared" si="69"/>
        <v>1</v>
      </c>
      <c r="O99" s="8">
        <f t="shared" si="69"/>
        <v>1</v>
      </c>
      <c r="P99" s="8">
        <f t="shared" si="69"/>
        <v>1</v>
      </c>
      <c r="Q99" s="8">
        <f t="shared" si="69"/>
        <v>1</v>
      </c>
      <c r="R99" s="8">
        <f t="shared" si="69"/>
        <v>1</v>
      </c>
      <c r="S99" s="8">
        <f t="shared" si="69"/>
        <v>1</v>
      </c>
      <c r="T99" s="8">
        <f t="shared" si="69"/>
        <v>1</v>
      </c>
      <c r="U99" s="8">
        <f t="shared" si="70"/>
        <v>1</v>
      </c>
      <c r="V99" s="8">
        <f t="shared" si="70"/>
        <v>1</v>
      </c>
      <c r="W99" s="8">
        <f t="shared" si="70"/>
        <v>1</v>
      </c>
      <c r="X99" s="8">
        <f t="shared" si="70"/>
        <v>1</v>
      </c>
      <c r="Y99" s="8">
        <f t="shared" si="70"/>
        <v>1</v>
      </c>
      <c r="Z99" s="8">
        <f t="shared" si="70"/>
        <v>1</v>
      </c>
      <c r="AA99" s="8">
        <f t="shared" si="70"/>
        <v>0</v>
      </c>
      <c r="AB99" s="8">
        <f t="shared" si="70"/>
        <v>0</v>
      </c>
      <c r="AC99" s="8">
        <f t="shared" si="70"/>
        <v>0</v>
      </c>
      <c r="AD99" s="8">
        <f t="shared" si="70"/>
        <v>0</v>
      </c>
      <c r="AE99" s="8">
        <f t="shared" si="73"/>
        <v>0</v>
      </c>
      <c r="AF99" s="8">
        <f t="shared" si="73"/>
        <v>0</v>
      </c>
      <c r="AG99" s="8">
        <f t="shared" si="73"/>
        <v>0</v>
      </c>
      <c r="AH99" s="8">
        <f t="shared" si="73"/>
        <v>0</v>
      </c>
      <c r="AI99" s="8">
        <f t="shared" si="73"/>
        <v>0</v>
      </c>
      <c r="AJ99" s="8">
        <f t="shared" si="73"/>
        <v>0</v>
      </c>
      <c r="AK99" s="8">
        <f t="shared" si="73"/>
        <v>0</v>
      </c>
      <c r="AL99" s="8">
        <f t="shared" si="73"/>
        <v>0</v>
      </c>
      <c r="AM99" s="8">
        <f t="shared" si="73"/>
        <v>0</v>
      </c>
      <c r="AN99" s="8">
        <f t="shared" si="73"/>
        <v>0</v>
      </c>
      <c r="AO99" s="8">
        <f t="shared" si="63"/>
        <v>0</v>
      </c>
      <c r="BA99" s="8">
        <f t="shared" si="74"/>
        <v>0</v>
      </c>
      <c r="BB99" s="8">
        <f t="shared" si="74"/>
        <v>0</v>
      </c>
      <c r="BC99" s="8">
        <f t="shared" si="74"/>
        <v>0</v>
      </c>
      <c r="BD99" s="8">
        <f t="shared" si="74"/>
        <v>0</v>
      </c>
      <c r="BE99" s="8">
        <f t="shared" si="74"/>
        <v>0</v>
      </c>
      <c r="BF99" s="8">
        <f t="shared" si="75"/>
        <v>1</v>
      </c>
      <c r="BG99" s="8">
        <f t="shared" si="75"/>
        <v>1</v>
      </c>
      <c r="BH99" s="8">
        <f t="shared" si="75"/>
        <v>1</v>
      </c>
      <c r="BI99" s="8">
        <f t="shared" si="75"/>
        <v>1</v>
      </c>
      <c r="BJ99" s="8">
        <f t="shared" si="75"/>
        <v>1</v>
      </c>
      <c r="BK99" s="8">
        <f t="shared" si="75"/>
        <v>1</v>
      </c>
      <c r="BL99" s="8">
        <f t="shared" si="75"/>
        <v>1</v>
      </c>
      <c r="BM99" s="8">
        <f t="shared" si="75"/>
        <v>1</v>
      </c>
      <c r="BN99" s="8">
        <f t="shared" si="75"/>
        <v>1</v>
      </c>
      <c r="BO99" s="8">
        <f t="shared" si="75"/>
        <v>1</v>
      </c>
      <c r="BP99" s="8">
        <f t="shared" si="75"/>
        <v>1</v>
      </c>
      <c r="BQ99" s="8">
        <f t="shared" si="75"/>
        <v>1</v>
      </c>
      <c r="BR99" s="8">
        <f t="shared" si="75"/>
        <v>1</v>
      </c>
      <c r="BS99" s="8">
        <f t="shared" si="75"/>
        <v>1</v>
      </c>
      <c r="BT99" s="8">
        <f t="shared" si="75"/>
        <v>1</v>
      </c>
      <c r="BU99" s="8">
        <f t="shared" si="65"/>
        <v>1</v>
      </c>
      <c r="BV99" s="8">
        <f t="shared" si="71"/>
        <v>1</v>
      </c>
      <c r="BW99" s="8">
        <f t="shared" si="71"/>
        <v>1</v>
      </c>
      <c r="BX99" s="8">
        <f t="shared" si="71"/>
        <v>1</v>
      </c>
      <c r="BY99" s="8">
        <f t="shared" si="71"/>
        <v>1</v>
      </c>
      <c r="BZ99" s="8">
        <f t="shared" si="71"/>
        <v>1</v>
      </c>
      <c r="CA99" s="8">
        <f t="shared" si="71"/>
        <v>1</v>
      </c>
      <c r="CB99" s="8">
        <f t="shared" si="71"/>
        <v>1</v>
      </c>
      <c r="CC99" s="8">
        <f t="shared" si="71"/>
        <v>1</v>
      </c>
      <c r="CD99" s="8">
        <f t="shared" si="71"/>
        <v>1</v>
      </c>
      <c r="CE99" s="8">
        <f t="shared" si="71"/>
        <v>1</v>
      </c>
      <c r="CF99" s="8">
        <f t="shared" si="71"/>
        <v>1</v>
      </c>
      <c r="CG99" s="8">
        <f t="shared" si="71"/>
        <v>1</v>
      </c>
      <c r="CH99" s="8">
        <f t="shared" si="71"/>
        <v>1</v>
      </c>
      <c r="CI99" s="8">
        <f t="shared" si="71"/>
        <v>1</v>
      </c>
      <c r="CJ99" s="8">
        <f t="shared" si="71"/>
        <v>1</v>
      </c>
    </row>
    <row r="100" spans="2:88" ht="16.5" customHeight="1" outlineLevel="1" x14ac:dyDescent="0.25">
      <c r="B100" s="8">
        <v>21</v>
      </c>
      <c r="C100" s="8" t="s">
        <v>309</v>
      </c>
      <c r="K100" s="8">
        <f t="shared" si="69"/>
        <v>1</v>
      </c>
      <c r="L100" s="8">
        <f t="shared" si="69"/>
        <v>1</v>
      </c>
      <c r="M100" s="8">
        <f t="shared" si="69"/>
        <v>1</v>
      </c>
      <c r="N100" s="8">
        <f t="shared" si="69"/>
        <v>1</v>
      </c>
      <c r="O100" s="8">
        <f t="shared" si="69"/>
        <v>1</v>
      </c>
      <c r="P100" s="8">
        <f t="shared" si="69"/>
        <v>1</v>
      </c>
      <c r="Q100" s="8">
        <f t="shared" si="69"/>
        <v>1</v>
      </c>
      <c r="R100" s="8">
        <f t="shared" si="69"/>
        <v>1</v>
      </c>
      <c r="S100" s="8">
        <f t="shared" si="69"/>
        <v>1</v>
      </c>
      <c r="T100" s="8">
        <f t="shared" si="69"/>
        <v>1</v>
      </c>
      <c r="U100" s="8">
        <f t="shared" si="70"/>
        <v>1</v>
      </c>
      <c r="V100" s="8">
        <f t="shared" si="70"/>
        <v>1</v>
      </c>
      <c r="W100" s="8">
        <f t="shared" si="70"/>
        <v>1</v>
      </c>
      <c r="X100" s="8">
        <f t="shared" si="70"/>
        <v>1</v>
      </c>
      <c r="Y100" s="8">
        <f t="shared" si="70"/>
        <v>1</v>
      </c>
      <c r="Z100" s="8">
        <f t="shared" si="70"/>
        <v>1</v>
      </c>
      <c r="AA100" s="8">
        <f t="shared" si="70"/>
        <v>1</v>
      </c>
      <c r="AB100" s="8">
        <f t="shared" si="70"/>
        <v>1</v>
      </c>
      <c r="AC100" s="8">
        <f t="shared" si="70"/>
        <v>1</v>
      </c>
      <c r="AD100" s="8">
        <f t="shared" si="70"/>
        <v>1</v>
      </c>
      <c r="AE100" s="8">
        <f t="shared" si="73"/>
        <v>1</v>
      </c>
      <c r="AF100" s="8">
        <f t="shared" si="73"/>
        <v>1</v>
      </c>
      <c r="AG100" s="8">
        <f t="shared" si="73"/>
        <v>1</v>
      </c>
      <c r="AH100" s="8">
        <f t="shared" si="73"/>
        <v>1</v>
      </c>
      <c r="AI100" s="8">
        <f t="shared" si="73"/>
        <v>1</v>
      </c>
      <c r="AJ100" s="8">
        <f t="shared" si="73"/>
        <v>1</v>
      </c>
      <c r="AK100" s="8">
        <f t="shared" si="73"/>
        <v>1</v>
      </c>
      <c r="AL100" s="8">
        <f t="shared" si="73"/>
        <v>1</v>
      </c>
      <c r="AM100" s="8">
        <f t="shared" si="73"/>
        <v>1</v>
      </c>
      <c r="AN100" s="8">
        <f t="shared" si="73"/>
        <v>1</v>
      </c>
      <c r="AO100" s="8">
        <f t="shared" si="63"/>
        <v>0</v>
      </c>
      <c r="BA100" s="8">
        <f t="shared" si="74"/>
        <v>0</v>
      </c>
      <c r="BB100" s="8">
        <f t="shared" si="74"/>
        <v>0</v>
      </c>
      <c r="BC100" s="8">
        <f t="shared" si="74"/>
        <v>0</v>
      </c>
      <c r="BD100" s="8">
        <f t="shared" si="74"/>
        <v>0</v>
      </c>
      <c r="BE100" s="8">
        <f t="shared" si="74"/>
        <v>0</v>
      </c>
      <c r="BF100" s="8">
        <f t="shared" si="75"/>
        <v>1</v>
      </c>
      <c r="BG100" s="8">
        <f t="shared" si="75"/>
        <v>1</v>
      </c>
      <c r="BH100" s="8">
        <f t="shared" si="75"/>
        <v>1</v>
      </c>
      <c r="BI100" s="8">
        <f t="shared" si="75"/>
        <v>1</v>
      </c>
      <c r="BJ100" s="8">
        <f t="shared" si="75"/>
        <v>1</v>
      </c>
      <c r="BK100" s="8">
        <f t="shared" si="75"/>
        <v>1</v>
      </c>
      <c r="BL100" s="8">
        <f t="shared" si="75"/>
        <v>1</v>
      </c>
      <c r="BM100" s="8">
        <f t="shared" si="75"/>
        <v>1</v>
      </c>
      <c r="BN100" s="8">
        <f t="shared" si="75"/>
        <v>1</v>
      </c>
      <c r="BO100" s="8">
        <f t="shared" si="75"/>
        <v>1</v>
      </c>
      <c r="BP100" s="8">
        <f t="shared" si="75"/>
        <v>1</v>
      </c>
      <c r="BQ100" s="8">
        <f t="shared" si="75"/>
        <v>1</v>
      </c>
      <c r="BR100" s="8">
        <f t="shared" si="75"/>
        <v>1</v>
      </c>
      <c r="BS100" s="8">
        <f t="shared" si="75"/>
        <v>1</v>
      </c>
      <c r="BT100" s="8">
        <f t="shared" si="75"/>
        <v>1</v>
      </c>
      <c r="BU100" s="8">
        <f t="shared" si="65"/>
        <v>1</v>
      </c>
      <c r="BV100" s="8">
        <f t="shared" si="71"/>
        <v>1</v>
      </c>
      <c r="BW100" s="8">
        <f t="shared" si="71"/>
        <v>1</v>
      </c>
      <c r="BX100" s="8">
        <f t="shared" si="71"/>
        <v>1</v>
      </c>
      <c r="BY100" s="8">
        <f t="shared" si="71"/>
        <v>1</v>
      </c>
      <c r="BZ100" s="8">
        <f t="shared" si="71"/>
        <v>1</v>
      </c>
      <c r="CA100" s="8">
        <f t="shared" si="71"/>
        <v>1</v>
      </c>
      <c r="CB100" s="8">
        <f t="shared" si="71"/>
        <v>1</v>
      </c>
      <c r="CC100" s="8">
        <f t="shared" si="71"/>
        <v>1</v>
      </c>
      <c r="CD100" s="8">
        <f t="shared" si="71"/>
        <v>1</v>
      </c>
      <c r="CE100" s="8">
        <f t="shared" si="71"/>
        <v>1</v>
      </c>
      <c r="CF100" s="8">
        <f t="shared" si="71"/>
        <v>1</v>
      </c>
      <c r="CG100" s="8">
        <f t="shared" si="71"/>
        <v>1</v>
      </c>
      <c r="CH100" s="8">
        <f t="shared" si="71"/>
        <v>1</v>
      </c>
      <c r="CI100" s="8">
        <f t="shared" si="71"/>
        <v>1</v>
      </c>
      <c r="CJ100" s="8">
        <f t="shared" si="71"/>
        <v>1</v>
      </c>
    </row>
    <row r="101" spans="2:88" ht="16.5" customHeight="1" outlineLevel="1" x14ac:dyDescent="0.25">
      <c r="B101" s="8">
        <v>22</v>
      </c>
      <c r="C101" s="8" t="s">
        <v>311</v>
      </c>
      <c r="K101" s="8">
        <f t="shared" si="69"/>
        <v>1</v>
      </c>
      <c r="L101" s="8">
        <f t="shared" si="69"/>
        <v>1</v>
      </c>
      <c r="M101" s="8">
        <f t="shared" si="69"/>
        <v>1</v>
      </c>
      <c r="N101" s="8">
        <f t="shared" si="69"/>
        <v>1</v>
      </c>
      <c r="O101" s="8">
        <f t="shared" si="69"/>
        <v>1</v>
      </c>
      <c r="P101" s="8">
        <f t="shared" si="69"/>
        <v>1</v>
      </c>
      <c r="Q101" s="8">
        <f t="shared" si="69"/>
        <v>1</v>
      </c>
      <c r="R101" s="8">
        <f t="shared" si="69"/>
        <v>1</v>
      </c>
      <c r="S101" s="8">
        <f t="shared" si="69"/>
        <v>1</v>
      </c>
      <c r="T101" s="8">
        <f t="shared" si="69"/>
        <v>1</v>
      </c>
      <c r="U101" s="8">
        <f t="shared" si="70"/>
        <v>1</v>
      </c>
      <c r="V101" s="8">
        <f t="shared" si="70"/>
        <v>1</v>
      </c>
      <c r="W101" s="8">
        <f t="shared" si="70"/>
        <v>1</v>
      </c>
      <c r="X101" s="8">
        <f t="shared" si="70"/>
        <v>1</v>
      </c>
      <c r="Y101" s="8">
        <f t="shared" si="70"/>
        <v>1</v>
      </c>
      <c r="Z101" s="8">
        <f t="shared" si="70"/>
        <v>1</v>
      </c>
      <c r="AA101" s="8">
        <f t="shared" si="70"/>
        <v>1</v>
      </c>
      <c r="AB101" s="8">
        <f t="shared" si="70"/>
        <v>1</v>
      </c>
      <c r="AC101" s="8">
        <f t="shared" si="70"/>
        <v>1</v>
      </c>
      <c r="AD101" s="8">
        <f t="shared" si="70"/>
        <v>1</v>
      </c>
      <c r="AE101" s="8">
        <f t="shared" si="73"/>
        <v>1</v>
      </c>
      <c r="AF101" s="8">
        <f t="shared" si="73"/>
        <v>1</v>
      </c>
      <c r="AG101" s="8">
        <f t="shared" si="73"/>
        <v>1</v>
      </c>
      <c r="AH101" s="8">
        <f t="shared" si="73"/>
        <v>1</v>
      </c>
      <c r="AI101" s="8">
        <f t="shared" si="73"/>
        <v>1</v>
      </c>
      <c r="AJ101" s="8">
        <f t="shared" si="73"/>
        <v>1</v>
      </c>
      <c r="AK101" s="8">
        <f t="shared" si="73"/>
        <v>1</v>
      </c>
      <c r="AL101" s="8">
        <f t="shared" si="73"/>
        <v>1</v>
      </c>
      <c r="AM101" s="8">
        <f t="shared" si="73"/>
        <v>1</v>
      </c>
      <c r="AN101" s="8">
        <f t="shared" si="73"/>
        <v>1</v>
      </c>
      <c r="AO101" s="8">
        <f t="shared" si="63"/>
        <v>1</v>
      </c>
      <c r="BA101" s="8">
        <f t="shared" si="74"/>
        <v>0</v>
      </c>
      <c r="BB101" s="8">
        <f t="shared" si="74"/>
        <v>0</v>
      </c>
      <c r="BC101" s="8">
        <f t="shared" si="74"/>
        <v>0</v>
      </c>
      <c r="BD101" s="8">
        <f t="shared" si="74"/>
        <v>0</v>
      </c>
      <c r="BE101" s="8">
        <f t="shared" si="74"/>
        <v>0</v>
      </c>
      <c r="BF101" s="8">
        <f t="shared" si="75"/>
        <v>1</v>
      </c>
      <c r="BG101" s="8">
        <f t="shared" si="75"/>
        <v>1</v>
      </c>
      <c r="BH101" s="8">
        <f t="shared" si="75"/>
        <v>1</v>
      </c>
      <c r="BI101" s="8">
        <f t="shared" si="75"/>
        <v>1</v>
      </c>
      <c r="BJ101" s="8">
        <f t="shared" si="75"/>
        <v>1</v>
      </c>
      <c r="BK101" s="8">
        <f t="shared" si="75"/>
        <v>1</v>
      </c>
      <c r="BL101" s="8">
        <f t="shared" si="75"/>
        <v>1</v>
      </c>
      <c r="BM101" s="8">
        <f t="shared" si="75"/>
        <v>1</v>
      </c>
      <c r="BN101" s="8">
        <f t="shared" si="75"/>
        <v>1</v>
      </c>
      <c r="BO101" s="8">
        <f t="shared" si="75"/>
        <v>1</v>
      </c>
      <c r="BP101" s="8">
        <f t="shared" si="75"/>
        <v>1</v>
      </c>
      <c r="BQ101" s="8">
        <f t="shared" si="75"/>
        <v>1</v>
      </c>
      <c r="BR101" s="8">
        <f t="shared" si="75"/>
        <v>1</v>
      </c>
      <c r="BS101" s="8">
        <f t="shared" si="75"/>
        <v>1</v>
      </c>
      <c r="BT101" s="8">
        <f t="shared" si="75"/>
        <v>1</v>
      </c>
      <c r="BU101" s="8">
        <f t="shared" si="65"/>
        <v>1</v>
      </c>
      <c r="BV101" s="8">
        <f t="shared" si="71"/>
        <v>1</v>
      </c>
      <c r="BW101" s="8">
        <f t="shared" si="71"/>
        <v>1</v>
      </c>
      <c r="BX101" s="8">
        <f t="shared" si="71"/>
        <v>1</v>
      </c>
      <c r="BY101" s="8">
        <f t="shared" si="71"/>
        <v>1</v>
      </c>
      <c r="BZ101" s="8">
        <f t="shared" si="71"/>
        <v>1</v>
      </c>
      <c r="CA101" s="8">
        <f t="shared" si="71"/>
        <v>1</v>
      </c>
      <c r="CB101" s="8">
        <f t="shared" si="71"/>
        <v>1</v>
      </c>
      <c r="CC101" s="8">
        <f t="shared" si="71"/>
        <v>1</v>
      </c>
      <c r="CD101" s="8">
        <f t="shared" si="71"/>
        <v>1</v>
      </c>
      <c r="CE101" s="8">
        <f t="shared" si="71"/>
        <v>1</v>
      </c>
      <c r="CF101" s="8">
        <f t="shared" si="71"/>
        <v>1</v>
      </c>
      <c r="CG101" s="8">
        <f t="shared" si="71"/>
        <v>1</v>
      </c>
      <c r="CH101" s="8">
        <f t="shared" si="71"/>
        <v>1</v>
      </c>
      <c r="CI101" s="8">
        <f t="shared" si="71"/>
        <v>1</v>
      </c>
      <c r="CJ101" s="8">
        <f t="shared" si="71"/>
        <v>1</v>
      </c>
    </row>
    <row r="102" spans="2:88" ht="16.5" customHeight="1" outlineLevel="1" x14ac:dyDescent="0.25">
      <c r="B102" s="8">
        <v>23</v>
      </c>
      <c r="C102" s="8" t="s">
        <v>445</v>
      </c>
      <c r="K102" s="8">
        <f t="shared" si="69"/>
        <v>1</v>
      </c>
      <c r="L102" s="8">
        <f t="shared" si="69"/>
        <v>1</v>
      </c>
      <c r="M102" s="8">
        <f t="shared" si="69"/>
        <v>1</v>
      </c>
      <c r="N102" s="8">
        <f t="shared" si="69"/>
        <v>1</v>
      </c>
      <c r="O102" s="8">
        <f t="shared" si="69"/>
        <v>1</v>
      </c>
      <c r="P102" s="8">
        <f t="shared" si="69"/>
        <v>1</v>
      </c>
      <c r="Q102" s="8">
        <f t="shared" si="69"/>
        <v>1</v>
      </c>
      <c r="R102" s="8">
        <f t="shared" si="69"/>
        <v>1</v>
      </c>
      <c r="S102" s="8">
        <f t="shared" si="69"/>
        <v>1</v>
      </c>
      <c r="T102" s="8">
        <f t="shared" si="69"/>
        <v>1</v>
      </c>
      <c r="U102" s="8">
        <f t="shared" si="70"/>
        <v>1</v>
      </c>
      <c r="V102" s="8">
        <f t="shared" si="70"/>
        <v>1</v>
      </c>
      <c r="W102" s="8">
        <f t="shared" si="70"/>
        <v>1</v>
      </c>
      <c r="X102" s="8">
        <f t="shared" si="70"/>
        <v>1</v>
      </c>
      <c r="Y102" s="8">
        <f t="shared" si="70"/>
        <v>1</v>
      </c>
      <c r="Z102" s="8">
        <f t="shared" si="70"/>
        <v>1</v>
      </c>
      <c r="AA102" s="8">
        <f t="shared" si="70"/>
        <v>1</v>
      </c>
      <c r="AB102" s="8">
        <f t="shared" si="70"/>
        <v>1</v>
      </c>
      <c r="AC102" s="8">
        <f t="shared" si="70"/>
        <v>1</v>
      </c>
      <c r="AD102" s="8">
        <f t="shared" si="70"/>
        <v>1</v>
      </c>
      <c r="AE102" s="8">
        <f t="shared" si="73"/>
        <v>1</v>
      </c>
      <c r="AF102" s="8">
        <f t="shared" si="73"/>
        <v>1</v>
      </c>
      <c r="AG102" s="8">
        <f t="shared" si="73"/>
        <v>1</v>
      </c>
      <c r="AH102" s="8">
        <f t="shared" si="73"/>
        <v>1</v>
      </c>
      <c r="AI102" s="8">
        <f t="shared" si="73"/>
        <v>1</v>
      </c>
      <c r="AJ102" s="8">
        <f t="shared" si="73"/>
        <v>1</v>
      </c>
      <c r="AK102" s="8">
        <f t="shared" si="73"/>
        <v>1</v>
      </c>
      <c r="AL102" s="8">
        <f t="shared" si="73"/>
        <v>1</v>
      </c>
      <c r="AM102" s="8">
        <f t="shared" si="73"/>
        <v>1</v>
      </c>
      <c r="AN102" s="8">
        <f t="shared" si="73"/>
        <v>1</v>
      </c>
      <c r="AO102" s="8">
        <f t="shared" si="63"/>
        <v>1</v>
      </c>
      <c r="BA102" s="8">
        <f t="shared" si="74"/>
        <v>0</v>
      </c>
      <c r="BB102" s="8">
        <f t="shared" si="74"/>
        <v>0</v>
      </c>
      <c r="BC102" s="8">
        <f t="shared" si="74"/>
        <v>0</v>
      </c>
      <c r="BD102" s="8">
        <f t="shared" si="74"/>
        <v>0</v>
      </c>
      <c r="BE102" s="8">
        <f t="shared" si="74"/>
        <v>0</v>
      </c>
      <c r="BF102" s="8">
        <f t="shared" si="75"/>
        <v>1</v>
      </c>
      <c r="BG102" s="8">
        <f t="shared" si="75"/>
        <v>1</v>
      </c>
      <c r="BH102" s="8">
        <f t="shared" si="75"/>
        <v>1</v>
      </c>
      <c r="BI102" s="8">
        <f t="shared" si="75"/>
        <v>1</v>
      </c>
      <c r="BJ102" s="8">
        <f t="shared" si="75"/>
        <v>1</v>
      </c>
      <c r="BK102" s="8">
        <f t="shared" si="75"/>
        <v>1</v>
      </c>
      <c r="BL102" s="8">
        <f t="shared" si="75"/>
        <v>1</v>
      </c>
      <c r="BM102" s="8">
        <f t="shared" si="75"/>
        <v>1</v>
      </c>
      <c r="BN102" s="8">
        <f t="shared" si="75"/>
        <v>1</v>
      </c>
      <c r="BO102" s="8">
        <f t="shared" si="75"/>
        <v>1</v>
      </c>
      <c r="BP102" s="8">
        <f t="shared" si="75"/>
        <v>1</v>
      </c>
      <c r="BQ102" s="8">
        <f t="shared" si="75"/>
        <v>1</v>
      </c>
      <c r="BR102" s="8">
        <f t="shared" si="75"/>
        <v>1</v>
      </c>
      <c r="BS102" s="8">
        <f t="shared" si="75"/>
        <v>1</v>
      </c>
      <c r="BT102" s="8">
        <f t="shared" si="75"/>
        <v>1</v>
      </c>
      <c r="BU102" s="8">
        <f t="shared" si="65"/>
        <v>1</v>
      </c>
      <c r="BV102" s="8">
        <f t="shared" si="71"/>
        <v>1</v>
      </c>
      <c r="BW102" s="8">
        <f t="shared" si="71"/>
        <v>1</v>
      </c>
      <c r="BX102" s="8">
        <f t="shared" si="71"/>
        <v>1</v>
      </c>
      <c r="BY102" s="8">
        <f t="shared" si="71"/>
        <v>1</v>
      </c>
      <c r="BZ102" s="8">
        <f t="shared" si="71"/>
        <v>1</v>
      </c>
      <c r="CA102" s="8">
        <f t="shared" si="71"/>
        <v>1</v>
      </c>
      <c r="CB102" s="8">
        <f t="shared" si="71"/>
        <v>1</v>
      </c>
      <c r="CC102" s="8">
        <f t="shared" si="71"/>
        <v>1</v>
      </c>
      <c r="CD102" s="8">
        <f t="shared" si="71"/>
        <v>1</v>
      </c>
      <c r="CE102" s="8">
        <f t="shared" si="71"/>
        <v>1</v>
      </c>
      <c r="CF102" s="8">
        <f t="shared" si="71"/>
        <v>1</v>
      </c>
      <c r="CG102" s="8">
        <f t="shared" si="71"/>
        <v>1</v>
      </c>
      <c r="CH102" s="8">
        <f t="shared" si="71"/>
        <v>1</v>
      </c>
      <c r="CI102" s="8">
        <f t="shared" si="71"/>
        <v>1</v>
      </c>
      <c r="CJ102" s="8">
        <f t="shared" si="71"/>
        <v>1</v>
      </c>
    </row>
    <row r="103" spans="2:88" ht="16.5" customHeight="1" outlineLevel="1" x14ac:dyDescent="0.25">
      <c r="BA103" s="8">
        <f t="shared" si="74"/>
        <v>0</v>
      </c>
      <c r="BB103" s="8">
        <f t="shared" si="74"/>
        <v>0</v>
      </c>
      <c r="BC103" s="8">
        <f t="shared" si="74"/>
        <v>0</v>
      </c>
      <c r="BD103" s="8">
        <f t="shared" si="74"/>
        <v>0</v>
      </c>
      <c r="BE103" s="8">
        <f t="shared" si="74"/>
        <v>0</v>
      </c>
      <c r="BF103" s="8">
        <f t="shared" si="75"/>
        <v>0</v>
      </c>
      <c r="BG103" s="8">
        <f t="shared" si="75"/>
        <v>0</v>
      </c>
      <c r="BH103" s="8">
        <f t="shared" si="75"/>
        <v>0</v>
      </c>
      <c r="BI103" s="8">
        <f t="shared" si="75"/>
        <v>0</v>
      </c>
      <c r="BJ103" s="8">
        <f t="shared" si="75"/>
        <v>0</v>
      </c>
      <c r="BK103" s="8">
        <f t="shared" si="75"/>
        <v>0</v>
      </c>
      <c r="BL103" s="8">
        <f t="shared" si="75"/>
        <v>0</v>
      </c>
      <c r="BM103" s="8">
        <f t="shared" si="75"/>
        <v>0</v>
      </c>
      <c r="BN103" s="8">
        <f t="shared" si="75"/>
        <v>0</v>
      </c>
      <c r="BO103" s="8">
        <f t="shared" si="75"/>
        <v>0</v>
      </c>
      <c r="BP103" s="8">
        <f t="shared" si="75"/>
        <v>0</v>
      </c>
      <c r="BQ103" s="8">
        <f t="shared" si="75"/>
        <v>0</v>
      </c>
      <c r="BR103" s="8">
        <f t="shared" si="75"/>
        <v>0</v>
      </c>
      <c r="BS103" s="8">
        <f t="shared" si="75"/>
        <v>0</v>
      </c>
      <c r="BT103" s="8">
        <f t="shared" si="75"/>
        <v>0</v>
      </c>
      <c r="BU103" s="8">
        <f t="shared" si="65"/>
        <v>0</v>
      </c>
      <c r="BV103" s="8">
        <f t="shared" si="71"/>
        <v>0</v>
      </c>
      <c r="BW103" s="8">
        <f t="shared" si="71"/>
        <v>0</v>
      </c>
      <c r="BX103" s="8">
        <f t="shared" si="71"/>
        <v>0</v>
      </c>
      <c r="BY103" s="8">
        <f t="shared" si="71"/>
        <v>0</v>
      </c>
      <c r="BZ103" s="8">
        <f t="shared" si="71"/>
        <v>0</v>
      </c>
      <c r="CA103" s="8">
        <f t="shared" si="71"/>
        <v>0</v>
      </c>
      <c r="CB103" s="8">
        <f t="shared" si="71"/>
        <v>0</v>
      </c>
      <c r="CC103" s="8">
        <f t="shared" si="71"/>
        <v>0</v>
      </c>
      <c r="CD103" s="8">
        <f t="shared" si="71"/>
        <v>0</v>
      </c>
      <c r="CE103" s="8">
        <f t="shared" si="71"/>
        <v>0</v>
      </c>
      <c r="CF103" s="8">
        <f t="shared" si="71"/>
        <v>0</v>
      </c>
      <c r="CG103" s="8">
        <f t="shared" si="71"/>
        <v>0</v>
      </c>
      <c r="CH103" s="8">
        <f t="shared" si="71"/>
        <v>0</v>
      </c>
      <c r="CI103" s="8">
        <f t="shared" si="71"/>
        <v>0</v>
      </c>
      <c r="CJ103" s="8">
        <f t="shared" si="71"/>
        <v>0</v>
      </c>
    </row>
    <row r="104" spans="2:88" ht="16.5" customHeight="1" outlineLevel="1" x14ac:dyDescent="0.25">
      <c r="C104" s="8">
        <v>13</v>
      </c>
      <c r="D104" s="8">
        <f>COUNTIF(D$6:D$39,$C104)</f>
        <v>11</v>
      </c>
      <c r="E104" s="8">
        <f>COUNTIF(E$6:E$39,$C104)</f>
        <v>11</v>
      </c>
      <c r="F104" s="8">
        <f>COUNTIF(F$6:F$39,$C104)</f>
        <v>12</v>
      </c>
      <c r="G104" s="8">
        <f>COUNTIF(G$6:G$39,$C104)</f>
        <v>13</v>
      </c>
      <c r="H104" s="8">
        <f>COUNTIF(H$6:H$39,$C104)</f>
        <v>12</v>
      </c>
      <c r="K104" s="8">
        <f t="shared" ref="K104:T115" si="76">COUNTIF(K$6:K$60,$C104)</f>
        <v>0</v>
      </c>
      <c r="L104" s="8">
        <f t="shared" si="76"/>
        <v>0</v>
      </c>
      <c r="M104" s="8">
        <f t="shared" si="76"/>
        <v>0</v>
      </c>
      <c r="N104" s="8">
        <f t="shared" si="76"/>
        <v>0</v>
      </c>
      <c r="O104" s="8">
        <f t="shared" si="76"/>
        <v>0</v>
      </c>
      <c r="P104" s="8">
        <f t="shared" si="76"/>
        <v>0</v>
      </c>
      <c r="Q104" s="8">
        <f t="shared" si="76"/>
        <v>0</v>
      </c>
      <c r="R104" s="8">
        <f t="shared" si="76"/>
        <v>0</v>
      </c>
      <c r="S104" s="8">
        <f t="shared" si="76"/>
        <v>0</v>
      </c>
      <c r="T104" s="8">
        <f t="shared" si="76"/>
        <v>0</v>
      </c>
      <c r="U104" s="8">
        <f t="shared" ref="U104:AD115" si="77">COUNTIF(U$6:U$60,$C104)</f>
        <v>0</v>
      </c>
      <c r="V104" s="8">
        <f t="shared" si="77"/>
        <v>0</v>
      </c>
      <c r="W104" s="8">
        <f t="shared" si="77"/>
        <v>0</v>
      </c>
      <c r="X104" s="8">
        <f t="shared" si="77"/>
        <v>0</v>
      </c>
      <c r="Y104" s="8">
        <f t="shared" si="77"/>
        <v>0</v>
      </c>
      <c r="Z104" s="8">
        <f t="shared" si="77"/>
        <v>0</v>
      </c>
      <c r="AA104" s="8">
        <f t="shared" si="77"/>
        <v>0</v>
      </c>
      <c r="AB104" s="8">
        <f t="shared" si="77"/>
        <v>0</v>
      </c>
      <c r="AC104" s="8">
        <f t="shared" si="77"/>
        <v>0</v>
      </c>
      <c r="AD104" s="8">
        <f t="shared" si="77"/>
        <v>0</v>
      </c>
      <c r="AE104" s="8">
        <f t="shared" ref="AE104:AN115" si="78">COUNTIF(AE$6:AE$60,$C104)</f>
        <v>0</v>
      </c>
      <c r="AF104" s="8">
        <f t="shared" si="78"/>
        <v>0</v>
      </c>
      <c r="AG104" s="8">
        <f t="shared" si="78"/>
        <v>0</v>
      </c>
      <c r="AH104" s="8">
        <f t="shared" si="78"/>
        <v>0</v>
      </c>
      <c r="AI104" s="8">
        <f t="shared" si="78"/>
        <v>0</v>
      </c>
      <c r="AJ104" s="8">
        <f t="shared" si="78"/>
        <v>0</v>
      </c>
      <c r="AK104" s="8">
        <f t="shared" si="78"/>
        <v>0</v>
      </c>
      <c r="AL104" s="8">
        <f t="shared" si="78"/>
        <v>0</v>
      </c>
      <c r="AM104" s="8">
        <f t="shared" si="78"/>
        <v>0</v>
      </c>
      <c r="AN104" s="8">
        <f t="shared" si="78"/>
        <v>0</v>
      </c>
      <c r="AO104" s="8">
        <f t="shared" ref="AO104" si="79">COUNTIF(AO$6:AO$45,$C104)</f>
        <v>0</v>
      </c>
      <c r="BA104" s="8">
        <f t="shared" si="74"/>
        <v>1</v>
      </c>
      <c r="BB104" s="8">
        <f t="shared" si="74"/>
        <v>1</v>
      </c>
      <c r="BC104" s="8">
        <f t="shared" si="74"/>
        <v>1</v>
      </c>
      <c r="BD104" s="8">
        <f t="shared" si="74"/>
        <v>1</v>
      </c>
      <c r="BE104" s="8">
        <f t="shared" si="74"/>
        <v>1</v>
      </c>
      <c r="BF104" s="8">
        <f t="shared" si="75"/>
        <v>1</v>
      </c>
      <c r="BG104" s="8">
        <f t="shared" si="75"/>
        <v>1</v>
      </c>
      <c r="BH104" s="8">
        <f t="shared" si="75"/>
        <v>1</v>
      </c>
      <c r="BI104" s="8">
        <f t="shared" si="75"/>
        <v>1</v>
      </c>
      <c r="BJ104" s="8">
        <f t="shared" si="75"/>
        <v>1</v>
      </c>
      <c r="BK104" s="8">
        <f t="shared" si="75"/>
        <v>1</v>
      </c>
      <c r="BL104" s="8">
        <f t="shared" si="75"/>
        <v>1</v>
      </c>
      <c r="BM104" s="8">
        <f t="shared" si="75"/>
        <v>1</v>
      </c>
      <c r="BN104" s="8">
        <f t="shared" si="75"/>
        <v>1</v>
      </c>
      <c r="BO104" s="8">
        <f t="shared" si="75"/>
        <v>1</v>
      </c>
      <c r="BP104" s="8">
        <f t="shared" si="75"/>
        <v>1</v>
      </c>
      <c r="BQ104" s="8">
        <f t="shared" si="75"/>
        <v>1</v>
      </c>
      <c r="BR104" s="8">
        <f t="shared" si="75"/>
        <v>1</v>
      </c>
      <c r="BS104" s="8">
        <f t="shared" si="75"/>
        <v>1</v>
      </c>
      <c r="BT104" s="8">
        <f t="shared" si="75"/>
        <v>1</v>
      </c>
      <c r="BU104" s="8">
        <f t="shared" si="65"/>
        <v>1</v>
      </c>
      <c r="BV104" s="8">
        <f t="shared" si="71"/>
        <v>1</v>
      </c>
      <c r="BW104" s="8">
        <f t="shared" si="71"/>
        <v>1</v>
      </c>
      <c r="BX104" s="8">
        <f t="shared" si="71"/>
        <v>1</v>
      </c>
      <c r="BY104" s="8">
        <f t="shared" si="71"/>
        <v>1</v>
      </c>
      <c r="BZ104" s="8">
        <f t="shared" si="71"/>
        <v>1</v>
      </c>
      <c r="CA104" s="8">
        <f t="shared" si="71"/>
        <v>1</v>
      </c>
      <c r="CB104" s="8">
        <f t="shared" si="71"/>
        <v>1</v>
      </c>
      <c r="CC104" s="8">
        <f t="shared" si="71"/>
        <v>1</v>
      </c>
      <c r="CD104" s="8">
        <f t="shared" si="71"/>
        <v>1</v>
      </c>
      <c r="CE104" s="8">
        <f t="shared" si="71"/>
        <v>1</v>
      </c>
      <c r="CF104" s="8">
        <f t="shared" si="71"/>
        <v>1</v>
      </c>
      <c r="CG104" s="8">
        <f t="shared" si="71"/>
        <v>1</v>
      </c>
      <c r="CH104" s="8">
        <f t="shared" si="71"/>
        <v>1</v>
      </c>
      <c r="CI104" s="8">
        <f t="shared" si="71"/>
        <v>1</v>
      </c>
      <c r="CJ104" s="8">
        <f t="shared" si="71"/>
        <v>1</v>
      </c>
    </row>
    <row r="105" spans="2:88" ht="16.5" customHeight="1" outlineLevel="1" x14ac:dyDescent="0.25">
      <c r="C105" s="231" t="s">
        <v>454</v>
      </c>
      <c r="K105" s="8">
        <f t="shared" si="76"/>
        <v>0</v>
      </c>
      <c r="L105" s="8">
        <f t="shared" si="76"/>
        <v>0</v>
      </c>
      <c r="M105" s="8">
        <f t="shared" si="76"/>
        <v>0</v>
      </c>
      <c r="N105" s="8">
        <f t="shared" si="76"/>
        <v>0</v>
      </c>
      <c r="O105" s="8">
        <f t="shared" si="76"/>
        <v>0</v>
      </c>
      <c r="P105" s="8">
        <f t="shared" si="76"/>
        <v>0</v>
      </c>
      <c r="Q105" s="8">
        <f t="shared" si="76"/>
        <v>0</v>
      </c>
      <c r="R105" s="8">
        <f t="shared" si="76"/>
        <v>0</v>
      </c>
      <c r="S105" s="8">
        <f t="shared" si="76"/>
        <v>0</v>
      </c>
      <c r="T105" s="8">
        <f t="shared" si="76"/>
        <v>0</v>
      </c>
      <c r="U105" s="8">
        <f t="shared" si="77"/>
        <v>0</v>
      </c>
      <c r="V105" s="8">
        <f t="shared" si="77"/>
        <v>0</v>
      </c>
      <c r="W105" s="8">
        <f t="shared" si="77"/>
        <v>1</v>
      </c>
      <c r="X105" s="8">
        <f t="shared" si="77"/>
        <v>1</v>
      </c>
      <c r="Y105" s="8">
        <f t="shared" si="77"/>
        <v>1</v>
      </c>
      <c r="Z105" s="8">
        <f t="shared" si="77"/>
        <v>0</v>
      </c>
      <c r="AA105" s="8">
        <f t="shared" si="77"/>
        <v>0</v>
      </c>
      <c r="AB105" s="8">
        <f t="shared" si="77"/>
        <v>0</v>
      </c>
      <c r="AC105" s="8">
        <f t="shared" si="77"/>
        <v>0</v>
      </c>
      <c r="AD105" s="8">
        <f t="shared" si="77"/>
        <v>0</v>
      </c>
      <c r="AE105" s="8">
        <f t="shared" si="78"/>
        <v>0</v>
      </c>
      <c r="AF105" s="8">
        <f t="shared" si="78"/>
        <v>0</v>
      </c>
      <c r="AG105" s="8">
        <f t="shared" si="78"/>
        <v>0</v>
      </c>
      <c r="AH105" s="8">
        <f t="shared" si="78"/>
        <v>0</v>
      </c>
      <c r="AI105" s="8">
        <f t="shared" si="78"/>
        <v>0</v>
      </c>
      <c r="AJ105" s="8">
        <f t="shared" si="78"/>
        <v>0</v>
      </c>
      <c r="AK105" s="8">
        <f t="shared" si="78"/>
        <v>0</v>
      </c>
      <c r="AL105" s="8">
        <f t="shared" si="78"/>
        <v>0</v>
      </c>
      <c r="AM105" s="8">
        <f t="shared" si="78"/>
        <v>0</v>
      </c>
      <c r="AN105" s="8">
        <f t="shared" si="78"/>
        <v>0</v>
      </c>
      <c r="BA105" s="8">
        <f t="shared" si="74"/>
        <v>0</v>
      </c>
      <c r="BB105" s="8">
        <f t="shared" si="74"/>
        <v>0</v>
      </c>
      <c r="BC105" s="8">
        <f t="shared" si="74"/>
        <v>0</v>
      </c>
      <c r="BD105" s="8">
        <f t="shared" si="74"/>
        <v>0</v>
      </c>
      <c r="BE105" s="8">
        <f t="shared" si="74"/>
        <v>0</v>
      </c>
      <c r="BF105" s="8">
        <f t="shared" si="75"/>
        <v>1</v>
      </c>
      <c r="BG105" s="8">
        <f t="shared" si="75"/>
        <v>1</v>
      </c>
      <c r="BH105" s="8">
        <f t="shared" si="75"/>
        <v>1</v>
      </c>
      <c r="BI105" s="8">
        <f t="shared" si="75"/>
        <v>1</v>
      </c>
      <c r="BJ105" s="8">
        <f t="shared" si="75"/>
        <v>1</v>
      </c>
      <c r="BK105" s="8">
        <f t="shared" si="75"/>
        <v>1</v>
      </c>
      <c r="BL105" s="8">
        <f t="shared" si="75"/>
        <v>1</v>
      </c>
      <c r="BM105" s="8">
        <f t="shared" si="75"/>
        <v>1</v>
      </c>
      <c r="BN105" s="8">
        <f t="shared" si="75"/>
        <v>1</v>
      </c>
      <c r="BO105" s="8">
        <f t="shared" si="75"/>
        <v>1</v>
      </c>
      <c r="BP105" s="8">
        <f t="shared" si="75"/>
        <v>1</v>
      </c>
      <c r="BQ105" s="8">
        <f t="shared" si="75"/>
        <v>1</v>
      </c>
      <c r="BR105" s="8">
        <f t="shared" si="75"/>
        <v>1</v>
      </c>
      <c r="BS105" s="8">
        <f t="shared" si="75"/>
        <v>1</v>
      </c>
      <c r="BT105" s="8">
        <f t="shared" si="75"/>
        <v>1</v>
      </c>
      <c r="BU105" s="8">
        <f t="shared" si="65"/>
        <v>1</v>
      </c>
      <c r="BV105" s="8">
        <f t="shared" si="71"/>
        <v>1</v>
      </c>
      <c r="BW105" s="8">
        <f t="shared" si="71"/>
        <v>1</v>
      </c>
      <c r="BX105" s="8">
        <f t="shared" si="71"/>
        <v>1</v>
      </c>
      <c r="BY105" s="8">
        <f t="shared" si="71"/>
        <v>1</v>
      </c>
      <c r="BZ105" s="8">
        <f t="shared" si="71"/>
        <v>1</v>
      </c>
      <c r="CA105" s="8">
        <f t="shared" si="71"/>
        <v>1</v>
      </c>
      <c r="CB105" s="8">
        <f t="shared" si="71"/>
        <v>1</v>
      </c>
      <c r="CC105" s="8">
        <f t="shared" si="71"/>
        <v>1</v>
      </c>
      <c r="CD105" s="8">
        <f t="shared" si="71"/>
        <v>1</v>
      </c>
      <c r="CE105" s="8">
        <f t="shared" si="71"/>
        <v>1</v>
      </c>
      <c r="CF105" s="8">
        <f t="shared" si="71"/>
        <v>1</v>
      </c>
      <c r="CG105" s="8">
        <f t="shared" si="71"/>
        <v>1</v>
      </c>
      <c r="CH105" s="8">
        <f t="shared" si="71"/>
        <v>1</v>
      </c>
      <c r="CI105" s="8">
        <f t="shared" si="71"/>
        <v>1</v>
      </c>
      <c r="CJ105" s="8">
        <f t="shared" si="71"/>
        <v>0</v>
      </c>
    </row>
    <row r="106" spans="2:88" ht="16.5" customHeight="1" outlineLevel="1" x14ac:dyDescent="0.25">
      <c r="B106" s="8">
        <v>22</v>
      </c>
      <c r="C106" s="8" t="s">
        <v>12</v>
      </c>
      <c r="K106" s="8">
        <f t="shared" si="76"/>
        <v>0</v>
      </c>
      <c r="L106" s="8">
        <f t="shared" si="76"/>
        <v>1</v>
      </c>
      <c r="M106" s="8">
        <f t="shared" si="76"/>
        <v>1</v>
      </c>
      <c r="N106" s="8">
        <f t="shared" si="76"/>
        <v>1</v>
      </c>
      <c r="O106" s="8">
        <f t="shared" si="76"/>
        <v>1</v>
      </c>
      <c r="P106" s="8">
        <f t="shared" si="76"/>
        <v>1</v>
      </c>
      <c r="Q106" s="8">
        <f t="shared" si="76"/>
        <v>1</v>
      </c>
      <c r="R106" s="8">
        <f t="shared" si="76"/>
        <v>1</v>
      </c>
      <c r="S106" s="8">
        <f t="shared" si="76"/>
        <v>1</v>
      </c>
      <c r="T106" s="8">
        <f t="shared" si="76"/>
        <v>1</v>
      </c>
      <c r="U106" s="8">
        <f t="shared" si="77"/>
        <v>1</v>
      </c>
      <c r="V106" s="8">
        <f t="shared" si="77"/>
        <v>1</v>
      </c>
      <c r="W106" s="8">
        <f t="shared" si="77"/>
        <v>1</v>
      </c>
      <c r="X106" s="8">
        <f t="shared" si="77"/>
        <v>1</v>
      </c>
      <c r="Y106" s="8">
        <f t="shared" si="77"/>
        <v>1</v>
      </c>
      <c r="Z106" s="8">
        <f t="shared" si="77"/>
        <v>1</v>
      </c>
      <c r="AA106" s="8">
        <f t="shared" si="77"/>
        <v>1</v>
      </c>
      <c r="AB106" s="8">
        <f t="shared" si="77"/>
        <v>1</v>
      </c>
      <c r="AC106" s="8">
        <f t="shared" si="77"/>
        <v>1</v>
      </c>
      <c r="AD106" s="8">
        <f t="shared" si="77"/>
        <v>1</v>
      </c>
      <c r="AE106" s="8">
        <f t="shared" si="78"/>
        <v>1</v>
      </c>
      <c r="AF106" s="8">
        <f t="shared" si="78"/>
        <v>1</v>
      </c>
      <c r="AG106" s="8">
        <f t="shared" si="78"/>
        <v>1</v>
      </c>
      <c r="AH106" s="8">
        <f t="shared" si="78"/>
        <v>1</v>
      </c>
      <c r="AI106" s="8">
        <f t="shared" si="78"/>
        <v>1</v>
      </c>
      <c r="AJ106" s="8">
        <f t="shared" si="78"/>
        <v>1</v>
      </c>
      <c r="AK106" s="8">
        <f t="shared" si="78"/>
        <v>1</v>
      </c>
      <c r="AL106" s="8">
        <f t="shared" si="78"/>
        <v>1</v>
      </c>
      <c r="AM106" s="8">
        <f t="shared" si="78"/>
        <v>1</v>
      </c>
      <c r="AN106" s="8">
        <f t="shared" si="78"/>
        <v>1</v>
      </c>
      <c r="AO106" s="8">
        <f t="shared" ref="AO106:AO115" si="80">COUNTIF(AO$6:AO$26,$C106)</f>
        <v>1</v>
      </c>
      <c r="BA106" s="8">
        <f t="shared" si="74"/>
        <v>0</v>
      </c>
      <c r="BB106" s="8">
        <f t="shared" si="74"/>
        <v>0</v>
      </c>
      <c r="BC106" s="8">
        <f t="shared" si="74"/>
        <v>0</v>
      </c>
      <c r="BD106" s="8">
        <f t="shared" si="74"/>
        <v>0</v>
      </c>
      <c r="BE106" s="8">
        <f t="shared" si="74"/>
        <v>0</v>
      </c>
      <c r="BF106" s="8">
        <f t="shared" si="75"/>
        <v>1</v>
      </c>
      <c r="BG106" s="8">
        <f t="shared" si="75"/>
        <v>1</v>
      </c>
      <c r="BH106" s="8">
        <f t="shared" si="75"/>
        <v>1</v>
      </c>
      <c r="BI106" s="8">
        <f t="shared" si="75"/>
        <v>1</v>
      </c>
      <c r="BJ106" s="8">
        <f t="shared" si="75"/>
        <v>1</v>
      </c>
      <c r="BK106" s="8">
        <f t="shared" si="75"/>
        <v>1</v>
      </c>
      <c r="BL106" s="8">
        <f t="shared" si="75"/>
        <v>1</v>
      </c>
      <c r="BM106" s="8">
        <f t="shared" si="75"/>
        <v>1</v>
      </c>
      <c r="BN106" s="8">
        <f t="shared" si="75"/>
        <v>1</v>
      </c>
      <c r="BO106" s="8">
        <f t="shared" si="75"/>
        <v>1</v>
      </c>
      <c r="BP106" s="8">
        <f t="shared" si="75"/>
        <v>1</v>
      </c>
      <c r="BQ106" s="8">
        <f t="shared" si="75"/>
        <v>1</v>
      </c>
      <c r="BR106" s="8">
        <f t="shared" si="75"/>
        <v>1</v>
      </c>
      <c r="BS106" s="8">
        <f t="shared" si="75"/>
        <v>1</v>
      </c>
      <c r="BT106" s="8">
        <f t="shared" si="75"/>
        <v>1</v>
      </c>
      <c r="BU106" s="8">
        <f t="shared" si="65"/>
        <v>1</v>
      </c>
      <c r="BV106" s="8">
        <f t="shared" si="71"/>
        <v>1</v>
      </c>
      <c r="BW106" s="8">
        <f t="shared" si="71"/>
        <v>1</v>
      </c>
      <c r="BX106" s="8">
        <f t="shared" si="71"/>
        <v>1</v>
      </c>
      <c r="BY106" s="8">
        <f t="shared" si="71"/>
        <v>1</v>
      </c>
      <c r="BZ106" s="8">
        <f t="shared" si="71"/>
        <v>1</v>
      </c>
      <c r="CA106" s="8">
        <f t="shared" si="71"/>
        <v>1</v>
      </c>
      <c r="CB106" s="8">
        <f t="shared" si="71"/>
        <v>1</v>
      </c>
      <c r="CC106" s="8">
        <f t="shared" si="71"/>
        <v>1</v>
      </c>
      <c r="CD106" s="8">
        <f t="shared" si="71"/>
        <v>1</v>
      </c>
      <c r="CE106" s="8">
        <f t="shared" si="71"/>
        <v>1</v>
      </c>
      <c r="CF106" s="8">
        <f t="shared" si="71"/>
        <v>1</v>
      </c>
      <c r="CG106" s="8">
        <f t="shared" si="71"/>
        <v>1</v>
      </c>
      <c r="CH106" s="8">
        <f t="shared" si="71"/>
        <v>1</v>
      </c>
      <c r="CI106" s="8">
        <f t="shared" si="71"/>
        <v>1</v>
      </c>
      <c r="CJ106" s="8">
        <f t="shared" si="71"/>
        <v>1</v>
      </c>
    </row>
    <row r="107" spans="2:88" ht="16.5" customHeight="1" outlineLevel="1" x14ac:dyDescent="0.25">
      <c r="B107" s="8">
        <v>23</v>
      </c>
      <c r="C107" s="8" t="s">
        <v>13</v>
      </c>
      <c r="K107" s="8">
        <f t="shared" si="76"/>
        <v>1</v>
      </c>
      <c r="L107" s="8">
        <f t="shared" si="76"/>
        <v>1</v>
      </c>
      <c r="M107" s="8">
        <f t="shared" si="76"/>
        <v>1</v>
      </c>
      <c r="N107" s="8">
        <f t="shared" si="76"/>
        <v>1</v>
      </c>
      <c r="O107" s="8">
        <f t="shared" si="76"/>
        <v>1</v>
      </c>
      <c r="P107" s="8">
        <f t="shared" si="76"/>
        <v>1</v>
      </c>
      <c r="Q107" s="8">
        <f t="shared" si="76"/>
        <v>1</v>
      </c>
      <c r="R107" s="8">
        <f t="shared" si="76"/>
        <v>1</v>
      </c>
      <c r="S107" s="8">
        <f t="shared" si="76"/>
        <v>1</v>
      </c>
      <c r="T107" s="8">
        <f t="shared" si="76"/>
        <v>1</v>
      </c>
      <c r="U107" s="8">
        <f t="shared" si="77"/>
        <v>1</v>
      </c>
      <c r="V107" s="8">
        <f t="shared" si="77"/>
        <v>1</v>
      </c>
      <c r="W107" s="8">
        <f t="shared" si="77"/>
        <v>1</v>
      </c>
      <c r="X107" s="8">
        <f t="shared" si="77"/>
        <v>1</v>
      </c>
      <c r="Y107" s="8">
        <f t="shared" si="77"/>
        <v>1</v>
      </c>
      <c r="Z107" s="8">
        <f t="shared" si="77"/>
        <v>1</v>
      </c>
      <c r="AA107" s="8">
        <f t="shared" si="77"/>
        <v>1</v>
      </c>
      <c r="AB107" s="8">
        <f t="shared" si="77"/>
        <v>1</v>
      </c>
      <c r="AC107" s="8">
        <f t="shared" si="77"/>
        <v>0</v>
      </c>
      <c r="AD107" s="8">
        <f t="shared" si="77"/>
        <v>0</v>
      </c>
      <c r="AE107" s="8">
        <f t="shared" si="78"/>
        <v>1</v>
      </c>
      <c r="AF107" s="8">
        <f t="shared" si="78"/>
        <v>1</v>
      </c>
      <c r="AG107" s="8">
        <f t="shared" si="78"/>
        <v>1</v>
      </c>
      <c r="AH107" s="8">
        <f t="shared" si="78"/>
        <v>0</v>
      </c>
      <c r="AI107" s="8">
        <f t="shared" si="78"/>
        <v>1</v>
      </c>
      <c r="AJ107" s="8">
        <f t="shared" si="78"/>
        <v>1</v>
      </c>
      <c r="AK107" s="8">
        <f t="shared" si="78"/>
        <v>1</v>
      </c>
      <c r="AL107" s="8">
        <f t="shared" si="78"/>
        <v>0</v>
      </c>
      <c r="AM107" s="8">
        <f t="shared" si="78"/>
        <v>1</v>
      </c>
      <c r="AN107" s="8">
        <f t="shared" si="78"/>
        <v>1</v>
      </c>
      <c r="AO107" s="8">
        <f t="shared" si="80"/>
        <v>1</v>
      </c>
      <c r="BA107" s="8">
        <f t="shared" si="74"/>
        <v>0</v>
      </c>
      <c r="BB107" s="8">
        <f t="shared" si="74"/>
        <v>0</v>
      </c>
      <c r="BC107" s="8">
        <f t="shared" si="74"/>
        <v>0</v>
      </c>
      <c r="BD107" s="8">
        <f t="shared" si="74"/>
        <v>0</v>
      </c>
      <c r="BE107" s="8">
        <f t="shared" si="74"/>
        <v>0</v>
      </c>
      <c r="BF107" s="8">
        <f t="shared" si="75"/>
        <v>1</v>
      </c>
      <c r="BG107" s="8">
        <f t="shared" si="75"/>
        <v>1</v>
      </c>
      <c r="BH107" s="8">
        <f t="shared" si="75"/>
        <v>1</v>
      </c>
      <c r="BI107" s="8">
        <f t="shared" si="75"/>
        <v>1</v>
      </c>
      <c r="BJ107" s="8">
        <f t="shared" si="75"/>
        <v>1</v>
      </c>
      <c r="BK107" s="8">
        <f t="shared" si="75"/>
        <v>1</v>
      </c>
      <c r="BL107" s="8">
        <f t="shared" si="75"/>
        <v>1</v>
      </c>
      <c r="BM107" s="8">
        <f t="shared" si="75"/>
        <v>1</v>
      </c>
      <c r="BN107" s="8">
        <f t="shared" si="75"/>
        <v>1</v>
      </c>
      <c r="BO107" s="8">
        <f t="shared" si="75"/>
        <v>1</v>
      </c>
      <c r="BP107" s="8">
        <f t="shared" si="75"/>
        <v>1</v>
      </c>
      <c r="BQ107" s="8">
        <f t="shared" si="75"/>
        <v>1</v>
      </c>
      <c r="BR107" s="8">
        <f t="shared" si="75"/>
        <v>1</v>
      </c>
      <c r="BS107" s="8">
        <f t="shared" si="75"/>
        <v>1</v>
      </c>
      <c r="BT107" s="8">
        <f t="shared" si="75"/>
        <v>1</v>
      </c>
      <c r="BU107" s="8">
        <f t="shared" si="65"/>
        <v>1</v>
      </c>
      <c r="BV107" s="8">
        <f t="shared" si="71"/>
        <v>1</v>
      </c>
      <c r="BW107" s="8">
        <f t="shared" si="71"/>
        <v>1</v>
      </c>
      <c r="BX107" s="8">
        <f t="shared" si="71"/>
        <v>1</v>
      </c>
      <c r="BY107" s="8">
        <f t="shared" si="71"/>
        <v>1</v>
      </c>
      <c r="BZ107" s="8">
        <f t="shared" si="71"/>
        <v>1</v>
      </c>
      <c r="CA107" s="8">
        <f t="shared" si="71"/>
        <v>1</v>
      </c>
      <c r="CB107" s="8">
        <f t="shared" si="71"/>
        <v>1</v>
      </c>
      <c r="CC107" s="8">
        <f t="shared" si="71"/>
        <v>1</v>
      </c>
      <c r="CD107" s="8">
        <f t="shared" si="71"/>
        <v>1</v>
      </c>
      <c r="CE107" s="8">
        <f t="shared" si="71"/>
        <v>1</v>
      </c>
      <c r="CF107" s="8">
        <f t="shared" si="71"/>
        <v>1</v>
      </c>
      <c r="CG107" s="8">
        <f t="shared" si="71"/>
        <v>1</v>
      </c>
      <c r="CH107" s="8">
        <f t="shared" si="71"/>
        <v>1</v>
      </c>
      <c r="CI107" s="8">
        <f t="shared" si="71"/>
        <v>1</v>
      </c>
      <c r="CJ107" s="8">
        <f t="shared" si="71"/>
        <v>1</v>
      </c>
    </row>
    <row r="108" spans="2:88" ht="16.5" customHeight="1" outlineLevel="1" x14ac:dyDescent="0.25">
      <c r="B108" s="8">
        <v>24</v>
      </c>
      <c r="C108" s="8" t="s">
        <v>14</v>
      </c>
      <c r="K108" s="8">
        <f t="shared" si="76"/>
        <v>1</v>
      </c>
      <c r="L108" s="8">
        <f t="shared" si="76"/>
        <v>0</v>
      </c>
      <c r="M108" s="8">
        <f t="shared" si="76"/>
        <v>1</v>
      </c>
      <c r="N108" s="8">
        <f t="shared" si="76"/>
        <v>1</v>
      </c>
      <c r="O108" s="8">
        <f t="shared" si="76"/>
        <v>1</v>
      </c>
      <c r="P108" s="8">
        <f t="shared" si="76"/>
        <v>1</v>
      </c>
      <c r="Q108" s="8">
        <f t="shared" si="76"/>
        <v>1</v>
      </c>
      <c r="R108" s="8">
        <f t="shared" si="76"/>
        <v>1</v>
      </c>
      <c r="S108" s="8">
        <f t="shared" si="76"/>
        <v>1</v>
      </c>
      <c r="T108" s="8">
        <f t="shared" si="76"/>
        <v>1</v>
      </c>
      <c r="U108" s="8">
        <f t="shared" si="77"/>
        <v>1</v>
      </c>
      <c r="V108" s="8">
        <f t="shared" si="77"/>
        <v>1</v>
      </c>
      <c r="W108" s="8">
        <f t="shared" si="77"/>
        <v>1</v>
      </c>
      <c r="X108" s="8">
        <f t="shared" si="77"/>
        <v>1</v>
      </c>
      <c r="Y108" s="8">
        <f t="shared" si="77"/>
        <v>0</v>
      </c>
      <c r="Z108" s="8">
        <f t="shared" si="77"/>
        <v>1</v>
      </c>
      <c r="AA108" s="8">
        <f t="shared" si="77"/>
        <v>1</v>
      </c>
      <c r="AB108" s="8">
        <f t="shared" si="77"/>
        <v>1</v>
      </c>
      <c r="AC108" s="8">
        <f t="shared" si="77"/>
        <v>0</v>
      </c>
      <c r="AD108" s="8">
        <f t="shared" si="77"/>
        <v>0</v>
      </c>
      <c r="AE108" s="8">
        <f t="shared" si="78"/>
        <v>1</v>
      </c>
      <c r="AF108" s="8">
        <f t="shared" si="78"/>
        <v>1</v>
      </c>
      <c r="AG108" s="8">
        <f t="shared" si="78"/>
        <v>1</v>
      </c>
      <c r="AH108" s="8">
        <f t="shared" si="78"/>
        <v>0</v>
      </c>
      <c r="AI108" s="8">
        <f t="shared" si="78"/>
        <v>1</v>
      </c>
      <c r="AJ108" s="8">
        <f t="shared" si="78"/>
        <v>1</v>
      </c>
      <c r="AK108" s="8">
        <f t="shared" si="78"/>
        <v>1</v>
      </c>
      <c r="AL108" s="8">
        <f t="shared" si="78"/>
        <v>1</v>
      </c>
      <c r="AM108" s="8">
        <f t="shared" si="78"/>
        <v>1</v>
      </c>
      <c r="AN108" s="8">
        <f t="shared" si="78"/>
        <v>1</v>
      </c>
      <c r="AO108" s="8">
        <f t="shared" si="80"/>
        <v>0</v>
      </c>
      <c r="BA108" s="8">
        <f t="shared" si="74"/>
        <v>0</v>
      </c>
      <c r="BB108" s="8">
        <f t="shared" si="74"/>
        <v>0</v>
      </c>
      <c r="BC108" s="8">
        <f t="shared" si="74"/>
        <v>0</v>
      </c>
      <c r="BD108" s="8">
        <f t="shared" si="74"/>
        <v>0</v>
      </c>
      <c r="BE108" s="8">
        <f t="shared" si="74"/>
        <v>0</v>
      </c>
      <c r="BF108" s="8">
        <f t="shared" si="75"/>
        <v>1</v>
      </c>
      <c r="BG108" s="8">
        <f t="shared" si="75"/>
        <v>1</v>
      </c>
      <c r="BH108" s="8">
        <f t="shared" si="75"/>
        <v>1</v>
      </c>
      <c r="BI108" s="8">
        <f t="shared" si="75"/>
        <v>1</v>
      </c>
      <c r="BJ108" s="8">
        <f t="shared" si="75"/>
        <v>1</v>
      </c>
      <c r="BK108" s="8">
        <f t="shared" si="75"/>
        <v>1</v>
      </c>
      <c r="BL108" s="8">
        <f t="shared" si="75"/>
        <v>1</v>
      </c>
      <c r="BM108" s="8">
        <f t="shared" si="75"/>
        <v>1</v>
      </c>
      <c r="BN108" s="8">
        <f t="shared" si="75"/>
        <v>1</v>
      </c>
      <c r="BO108" s="8">
        <f t="shared" si="75"/>
        <v>1</v>
      </c>
      <c r="BP108" s="8">
        <f t="shared" si="75"/>
        <v>1</v>
      </c>
      <c r="BQ108" s="8">
        <f t="shared" si="75"/>
        <v>1</v>
      </c>
      <c r="BR108" s="8">
        <f t="shared" si="75"/>
        <v>1</v>
      </c>
      <c r="BS108" s="8">
        <f t="shared" si="75"/>
        <v>1</v>
      </c>
      <c r="BT108" s="8">
        <f t="shared" si="75"/>
        <v>1</v>
      </c>
      <c r="BU108" s="8">
        <f t="shared" si="65"/>
        <v>1</v>
      </c>
      <c r="BV108" s="8">
        <f t="shared" si="71"/>
        <v>1</v>
      </c>
      <c r="BW108" s="8">
        <f t="shared" si="71"/>
        <v>1</v>
      </c>
      <c r="BX108" s="8">
        <f t="shared" si="71"/>
        <v>1</v>
      </c>
      <c r="BY108" s="8">
        <f t="shared" si="71"/>
        <v>1</v>
      </c>
      <c r="BZ108" s="8">
        <f t="shared" si="71"/>
        <v>1</v>
      </c>
      <c r="CA108" s="8">
        <f t="shared" si="71"/>
        <v>1</v>
      </c>
      <c r="CB108" s="8">
        <f t="shared" si="71"/>
        <v>1</v>
      </c>
      <c r="CC108" s="8">
        <f t="shared" si="71"/>
        <v>1</v>
      </c>
      <c r="CD108" s="8">
        <f t="shared" si="71"/>
        <v>1</v>
      </c>
      <c r="CE108" s="8">
        <f t="shared" si="71"/>
        <v>1</v>
      </c>
      <c r="CF108" s="8">
        <f t="shared" si="71"/>
        <v>1</v>
      </c>
      <c r="CG108" s="8">
        <f t="shared" si="71"/>
        <v>1</v>
      </c>
      <c r="CH108" s="8">
        <f t="shared" si="71"/>
        <v>1</v>
      </c>
      <c r="CI108" s="8">
        <f t="shared" si="71"/>
        <v>1</v>
      </c>
      <c r="CJ108" s="8">
        <f t="shared" si="71"/>
        <v>1</v>
      </c>
    </row>
    <row r="109" spans="2:88" ht="16.5" customHeight="1" outlineLevel="1" x14ac:dyDescent="0.25">
      <c r="B109" s="8">
        <v>25</v>
      </c>
      <c r="C109" s="8" t="s">
        <v>15</v>
      </c>
      <c r="K109" s="8">
        <f t="shared" si="76"/>
        <v>0</v>
      </c>
      <c r="L109" s="8">
        <f t="shared" si="76"/>
        <v>0</v>
      </c>
      <c r="M109" s="8">
        <f t="shared" si="76"/>
        <v>0</v>
      </c>
      <c r="N109" s="8">
        <f t="shared" si="76"/>
        <v>1</v>
      </c>
      <c r="O109" s="8">
        <f t="shared" si="76"/>
        <v>0</v>
      </c>
      <c r="P109" s="8">
        <f t="shared" si="76"/>
        <v>1</v>
      </c>
      <c r="Q109" s="8">
        <f t="shared" si="76"/>
        <v>1</v>
      </c>
      <c r="R109" s="8">
        <f t="shared" si="76"/>
        <v>1</v>
      </c>
      <c r="S109" s="8">
        <f t="shared" si="76"/>
        <v>0</v>
      </c>
      <c r="T109" s="8">
        <f t="shared" si="76"/>
        <v>0</v>
      </c>
      <c r="U109" s="8">
        <f t="shared" si="77"/>
        <v>1</v>
      </c>
      <c r="V109" s="8">
        <f t="shared" si="77"/>
        <v>1</v>
      </c>
      <c r="W109" s="8">
        <f t="shared" si="77"/>
        <v>1</v>
      </c>
      <c r="X109" s="8">
        <f t="shared" si="77"/>
        <v>1</v>
      </c>
      <c r="Y109" s="8">
        <f t="shared" si="77"/>
        <v>0</v>
      </c>
      <c r="Z109" s="8">
        <f t="shared" si="77"/>
        <v>1</v>
      </c>
      <c r="AA109" s="8">
        <f t="shared" si="77"/>
        <v>1</v>
      </c>
      <c r="AB109" s="8">
        <f t="shared" si="77"/>
        <v>1</v>
      </c>
      <c r="AC109" s="8">
        <f t="shared" si="77"/>
        <v>0</v>
      </c>
      <c r="AD109" s="8">
        <f t="shared" si="77"/>
        <v>0</v>
      </c>
      <c r="AE109" s="8">
        <f t="shared" si="78"/>
        <v>1</v>
      </c>
      <c r="AF109" s="8">
        <f t="shared" si="78"/>
        <v>1</v>
      </c>
      <c r="AG109" s="8">
        <f t="shared" si="78"/>
        <v>0</v>
      </c>
      <c r="AH109" s="8">
        <f t="shared" si="78"/>
        <v>0</v>
      </c>
      <c r="AI109" s="8">
        <f t="shared" si="78"/>
        <v>0</v>
      </c>
      <c r="AJ109" s="8">
        <f t="shared" si="78"/>
        <v>1</v>
      </c>
      <c r="AK109" s="8">
        <f t="shared" si="78"/>
        <v>1</v>
      </c>
      <c r="AL109" s="8">
        <f t="shared" si="78"/>
        <v>1</v>
      </c>
      <c r="AM109" s="8">
        <f t="shared" si="78"/>
        <v>1</v>
      </c>
      <c r="AN109" s="8">
        <f t="shared" si="78"/>
        <v>1</v>
      </c>
      <c r="AO109" s="8">
        <f t="shared" si="80"/>
        <v>0</v>
      </c>
      <c r="BA109" s="8">
        <f t="shared" si="74"/>
        <v>0</v>
      </c>
      <c r="BB109" s="8">
        <f t="shared" si="74"/>
        <v>0</v>
      </c>
      <c r="BC109" s="8">
        <f t="shared" si="74"/>
        <v>0</v>
      </c>
      <c r="BD109" s="8">
        <f t="shared" si="74"/>
        <v>0</v>
      </c>
      <c r="BE109" s="8">
        <f t="shared" si="74"/>
        <v>0</v>
      </c>
      <c r="BF109" s="8">
        <f t="shared" si="75"/>
        <v>1</v>
      </c>
      <c r="BG109" s="8">
        <f t="shared" si="75"/>
        <v>1</v>
      </c>
      <c r="BH109" s="8">
        <f t="shared" si="75"/>
        <v>1</v>
      </c>
      <c r="BI109" s="8">
        <f t="shared" si="75"/>
        <v>1</v>
      </c>
      <c r="BJ109" s="8">
        <f t="shared" si="75"/>
        <v>1</v>
      </c>
      <c r="BK109" s="8">
        <f t="shared" si="75"/>
        <v>1</v>
      </c>
      <c r="BL109" s="8">
        <f t="shared" si="75"/>
        <v>1</v>
      </c>
      <c r="BM109" s="8">
        <f t="shared" si="75"/>
        <v>1</v>
      </c>
      <c r="BN109" s="8">
        <f t="shared" si="75"/>
        <v>1</v>
      </c>
      <c r="BO109" s="8">
        <f t="shared" si="75"/>
        <v>1</v>
      </c>
      <c r="BP109" s="8">
        <f t="shared" si="75"/>
        <v>1</v>
      </c>
      <c r="BQ109" s="8">
        <f t="shared" si="75"/>
        <v>1</v>
      </c>
      <c r="BR109" s="8">
        <f t="shared" si="75"/>
        <v>1</v>
      </c>
      <c r="BS109" s="8">
        <f t="shared" si="75"/>
        <v>1</v>
      </c>
      <c r="BT109" s="8">
        <f t="shared" si="75"/>
        <v>1</v>
      </c>
      <c r="BU109" s="8">
        <f t="shared" si="65"/>
        <v>1</v>
      </c>
      <c r="BV109" s="8">
        <f t="shared" si="71"/>
        <v>1</v>
      </c>
      <c r="BW109" s="8">
        <f t="shared" si="71"/>
        <v>1</v>
      </c>
      <c r="BX109" s="8">
        <f t="shared" si="71"/>
        <v>1</v>
      </c>
      <c r="BY109" s="8">
        <f t="shared" si="71"/>
        <v>1</v>
      </c>
      <c r="BZ109" s="8">
        <f t="shared" si="71"/>
        <v>1</v>
      </c>
      <c r="CA109" s="8">
        <f t="shared" si="71"/>
        <v>1</v>
      </c>
      <c r="CB109" s="8">
        <f t="shared" si="71"/>
        <v>1</v>
      </c>
      <c r="CC109" s="8">
        <f t="shared" si="71"/>
        <v>1</v>
      </c>
      <c r="CD109" s="8">
        <f t="shared" si="71"/>
        <v>1</v>
      </c>
      <c r="CE109" s="8">
        <f t="shared" si="71"/>
        <v>1</v>
      </c>
      <c r="CF109" s="8">
        <f t="shared" si="71"/>
        <v>1</v>
      </c>
      <c r="CG109" s="8">
        <f t="shared" si="71"/>
        <v>1</v>
      </c>
      <c r="CH109" s="8">
        <f t="shared" si="71"/>
        <v>1</v>
      </c>
      <c r="CI109" s="8">
        <f t="shared" si="71"/>
        <v>1</v>
      </c>
      <c r="CJ109" s="8">
        <f t="shared" si="71"/>
        <v>1</v>
      </c>
    </row>
    <row r="110" spans="2:88" ht="16.5" customHeight="1" outlineLevel="1" x14ac:dyDescent="0.25">
      <c r="B110" s="8">
        <v>26</v>
      </c>
      <c r="C110" s="8" t="s">
        <v>200</v>
      </c>
      <c r="K110" s="8">
        <f t="shared" si="76"/>
        <v>0</v>
      </c>
      <c r="L110" s="8">
        <f t="shared" si="76"/>
        <v>0</v>
      </c>
      <c r="M110" s="8">
        <f t="shared" si="76"/>
        <v>0</v>
      </c>
      <c r="N110" s="8">
        <f t="shared" si="76"/>
        <v>0</v>
      </c>
      <c r="O110" s="8">
        <f t="shared" si="76"/>
        <v>0</v>
      </c>
      <c r="P110" s="8">
        <f t="shared" si="76"/>
        <v>0</v>
      </c>
      <c r="Q110" s="8">
        <f t="shared" si="76"/>
        <v>0</v>
      </c>
      <c r="R110" s="8">
        <f t="shared" si="76"/>
        <v>1</v>
      </c>
      <c r="S110" s="8">
        <f t="shared" si="76"/>
        <v>0</v>
      </c>
      <c r="T110" s="8">
        <f t="shared" si="76"/>
        <v>0</v>
      </c>
      <c r="U110" s="8">
        <f t="shared" si="77"/>
        <v>0</v>
      </c>
      <c r="V110" s="8">
        <f t="shared" si="77"/>
        <v>1</v>
      </c>
      <c r="W110" s="8">
        <f t="shared" si="77"/>
        <v>0</v>
      </c>
      <c r="X110" s="8">
        <f t="shared" si="77"/>
        <v>1</v>
      </c>
      <c r="Y110" s="8">
        <f t="shared" si="77"/>
        <v>0</v>
      </c>
      <c r="Z110" s="8">
        <f t="shared" si="77"/>
        <v>0</v>
      </c>
      <c r="AA110" s="8">
        <f t="shared" si="77"/>
        <v>0</v>
      </c>
      <c r="AB110" s="8">
        <f t="shared" si="77"/>
        <v>1</v>
      </c>
      <c r="AC110" s="8">
        <f t="shared" si="77"/>
        <v>0</v>
      </c>
      <c r="AD110" s="8">
        <f t="shared" si="77"/>
        <v>0</v>
      </c>
      <c r="AE110" s="8">
        <f t="shared" si="78"/>
        <v>0</v>
      </c>
      <c r="AF110" s="8">
        <f t="shared" si="78"/>
        <v>1</v>
      </c>
      <c r="AG110" s="8">
        <f t="shared" si="78"/>
        <v>0</v>
      </c>
      <c r="AH110" s="8">
        <f t="shared" si="78"/>
        <v>0</v>
      </c>
      <c r="AI110" s="8">
        <f t="shared" si="78"/>
        <v>0</v>
      </c>
      <c r="AJ110" s="8">
        <f t="shared" si="78"/>
        <v>0</v>
      </c>
      <c r="AK110" s="8">
        <f t="shared" si="78"/>
        <v>1</v>
      </c>
      <c r="AL110" s="8">
        <f t="shared" si="78"/>
        <v>2</v>
      </c>
      <c r="AM110" s="8">
        <f t="shared" si="78"/>
        <v>1</v>
      </c>
      <c r="AN110" s="8">
        <f t="shared" si="78"/>
        <v>0</v>
      </c>
      <c r="AO110" s="8">
        <f t="shared" si="80"/>
        <v>0</v>
      </c>
      <c r="BA110" s="8">
        <f t="shared" si="74"/>
        <v>0</v>
      </c>
      <c r="BB110" s="8">
        <f t="shared" si="74"/>
        <v>0</v>
      </c>
      <c r="BC110" s="8">
        <f t="shared" si="74"/>
        <v>0</v>
      </c>
      <c r="BD110" s="8">
        <f t="shared" si="74"/>
        <v>0</v>
      </c>
      <c r="BE110" s="8">
        <f t="shared" si="74"/>
        <v>0</v>
      </c>
      <c r="BF110" s="8">
        <f t="shared" si="75"/>
        <v>1</v>
      </c>
      <c r="BG110" s="8">
        <f t="shared" si="75"/>
        <v>1</v>
      </c>
      <c r="BH110" s="8">
        <f t="shared" si="75"/>
        <v>1</v>
      </c>
      <c r="BI110" s="8">
        <f t="shared" si="75"/>
        <v>1</v>
      </c>
      <c r="BJ110" s="8">
        <f t="shared" si="75"/>
        <v>1</v>
      </c>
      <c r="BK110" s="8">
        <f t="shared" si="75"/>
        <v>1</v>
      </c>
      <c r="BL110" s="8">
        <f t="shared" si="75"/>
        <v>1</v>
      </c>
      <c r="BM110" s="8">
        <f t="shared" si="75"/>
        <v>1</v>
      </c>
      <c r="BN110" s="8">
        <f t="shared" si="75"/>
        <v>1</v>
      </c>
      <c r="BO110" s="8">
        <f t="shared" si="75"/>
        <v>1</v>
      </c>
      <c r="BP110" s="8">
        <f t="shared" si="75"/>
        <v>1</v>
      </c>
      <c r="BQ110" s="8">
        <f t="shared" si="75"/>
        <v>1</v>
      </c>
      <c r="BR110" s="8">
        <f t="shared" si="75"/>
        <v>1</v>
      </c>
      <c r="BS110" s="8">
        <f t="shared" si="75"/>
        <v>1</v>
      </c>
      <c r="BT110" s="8">
        <f t="shared" si="75"/>
        <v>1</v>
      </c>
      <c r="BU110" s="8">
        <f t="shared" si="65"/>
        <v>1</v>
      </c>
      <c r="BV110" s="8">
        <f t="shared" si="71"/>
        <v>1</v>
      </c>
      <c r="BW110" s="8">
        <f t="shared" si="71"/>
        <v>1</v>
      </c>
      <c r="BX110" s="8">
        <f t="shared" si="71"/>
        <v>1</v>
      </c>
      <c r="BY110" s="8">
        <f t="shared" si="71"/>
        <v>1</v>
      </c>
      <c r="BZ110" s="8">
        <f t="shared" si="71"/>
        <v>1</v>
      </c>
      <c r="CA110" s="8">
        <f t="shared" si="71"/>
        <v>1</v>
      </c>
      <c r="CB110" s="8">
        <f t="shared" si="71"/>
        <v>1</v>
      </c>
      <c r="CC110" s="8">
        <f t="shared" si="71"/>
        <v>1</v>
      </c>
      <c r="CD110" s="8">
        <f t="shared" si="71"/>
        <v>1</v>
      </c>
      <c r="CE110" s="8">
        <f t="shared" si="71"/>
        <v>1</v>
      </c>
      <c r="CF110" s="8">
        <f t="shared" si="71"/>
        <v>1</v>
      </c>
      <c r="CG110" s="8">
        <f t="shared" si="71"/>
        <v>1</v>
      </c>
      <c r="CH110" s="8">
        <f t="shared" si="71"/>
        <v>1</v>
      </c>
      <c r="CI110" s="8">
        <f t="shared" si="71"/>
        <v>1</v>
      </c>
      <c r="CJ110" s="8">
        <f t="shared" si="71"/>
        <v>1</v>
      </c>
    </row>
    <row r="111" spans="2:88" ht="16.5" customHeight="1" outlineLevel="1" x14ac:dyDescent="0.25">
      <c r="B111" s="8">
        <v>27</v>
      </c>
      <c r="C111" s="8" t="s">
        <v>202</v>
      </c>
      <c r="K111" s="8">
        <f t="shared" si="76"/>
        <v>0</v>
      </c>
      <c r="L111" s="8">
        <f t="shared" si="76"/>
        <v>0</v>
      </c>
      <c r="M111" s="8">
        <f t="shared" si="76"/>
        <v>0</v>
      </c>
      <c r="N111" s="8">
        <f t="shared" si="76"/>
        <v>0</v>
      </c>
      <c r="O111" s="8">
        <f t="shared" si="76"/>
        <v>0</v>
      </c>
      <c r="P111" s="8">
        <f t="shared" si="76"/>
        <v>0</v>
      </c>
      <c r="Q111" s="8">
        <f t="shared" si="76"/>
        <v>0</v>
      </c>
      <c r="R111" s="8">
        <f t="shared" si="76"/>
        <v>0</v>
      </c>
      <c r="S111" s="8">
        <f t="shared" si="76"/>
        <v>0</v>
      </c>
      <c r="T111" s="8">
        <f t="shared" si="76"/>
        <v>0</v>
      </c>
      <c r="U111" s="8">
        <f t="shared" si="77"/>
        <v>0</v>
      </c>
      <c r="V111" s="8">
        <f t="shared" si="77"/>
        <v>1</v>
      </c>
      <c r="W111" s="8">
        <f t="shared" si="77"/>
        <v>0</v>
      </c>
      <c r="X111" s="8">
        <f t="shared" si="77"/>
        <v>1</v>
      </c>
      <c r="Y111" s="8">
        <f t="shared" si="77"/>
        <v>0</v>
      </c>
      <c r="Z111" s="8">
        <f t="shared" si="77"/>
        <v>0</v>
      </c>
      <c r="AA111" s="8">
        <f t="shared" si="77"/>
        <v>0</v>
      </c>
      <c r="AB111" s="8">
        <f t="shared" si="77"/>
        <v>0</v>
      </c>
      <c r="AC111" s="8">
        <f t="shared" si="77"/>
        <v>0</v>
      </c>
      <c r="AD111" s="8">
        <f t="shared" si="77"/>
        <v>0</v>
      </c>
      <c r="AE111" s="8">
        <f t="shared" si="78"/>
        <v>0</v>
      </c>
      <c r="AF111" s="8">
        <f t="shared" si="78"/>
        <v>1</v>
      </c>
      <c r="AG111" s="8">
        <f t="shared" si="78"/>
        <v>0</v>
      </c>
      <c r="AH111" s="8">
        <f t="shared" si="78"/>
        <v>0</v>
      </c>
      <c r="AI111" s="8">
        <f t="shared" si="78"/>
        <v>0</v>
      </c>
      <c r="AJ111" s="8">
        <f t="shared" si="78"/>
        <v>0</v>
      </c>
      <c r="AK111" s="8">
        <f t="shared" si="78"/>
        <v>0</v>
      </c>
      <c r="AL111" s="8">
        <f t="shared" si="78"/>
        <v>1</v>
      </c>
      <c r="AM111" s="8">
        <f t="shared" si="78"/>
        <v>1</v>
      </c>
      <c r="AN111" s="8">
        <f t="shared" si="78"/>
        <v>0</v>
      </c>
      <c r="AO111" s="8">
        <f t="shared" si="80"/>
        <v>0</v>
      </c>
      <c r="BA111" s="8">
        <f t="shared" si="74"/>
        <v>0</v>
      </c>
      <c r="BB111" s="8">
        <f t="shared" si="74"/>
        <v>0</v>
      </c>
      <c r="BC111" s="8">
        <f t="shared" si="74"/>
        <v>0</v>
      </c>
      <c r="BD111" s="8">
        <f t="shared" si="74"/>
        <v>0</v>
      </c>
      <c r="BE111" s="8">
        <f t="shared" si="74"/>
        <v>0</v>
      </c>
      <c r="BF111" s="8">
        <f t="shared" si="75"/>
        <v>1</v>
      </c>
      <c r="BG111" s="8">
        <f t="shared" si="75"/>
        <v>1</v>
      </c>
      <c r="BH111" s="8">
        <f t="shared" si="75"/>
        <v>1</v>
      </c>
      <c r="BI111" s="8">
        <f t="shared" si="75"/>
        <v>1</v>
      </c>
      <c r="BJ111" s="8">
        <f t="shared" si="75"/>
        <v>1</v>
      </c>
      <c r="BK111" s="8">
        <f t="shared" si="75"/>
        <v>1</v>
      </c>
      <c r="BL111" s="8">
        <f t="shared" si="75"/>
        <v>1</v>
      </c>
      <c r="BM111" s="8">
        <f t="shared" si="75"/>
        <v>1</v>
      </c>
      <c r="BN111" s="8">
        <f t="shared" si="75"/>
        <v>1</v>
      </c>
      <c r="BO111" s="8">
        <f t="shared" si="75"/>
        <v>1</v>
      </c>
      <c r="BP111" s="8">
        <f t="shared" si="75"/>
        <v>1</v>
      </c>
      <c r="BQ111" s="8">
        <f t="shared" si="75"/>
        <v>1</v>
      </c>
      <c r="BR111" s="8">
        <f t="shared" si="75"/>
        <v>1</v>
      </c>
      <c r="BS111" s="8">
        <f t="shared" si="75"/>
        <v>1</v>
      </c>
      <c r="BT111" s="8">
        <f t="shared" si="75"/>
        <v>1</v>
      </c>
      <c r="BU111" s="8">
        <f t="shared" si="65"/>
        <v>1</v>
      </c>
      <c r="BV111" s="8">
        <f t="shared" si="71"/>
        <v>1</v>
      </c>
      <c r="BW111" s="8">
        <f t="shared" si="71"/>
        <v>1</v>
      </c>
      <c r="BX111" s="8">
        <f t="shared" si="71"/>
        <v>1</v>
      </c>
      <c r="BY111" s="8">
        <f t="shared" si="71"/>
        <v>1</v>
      </c>
      <c r="BZ111" s="8">
        <f t="shared" si="71"/>
        <v>1</v>
      </c>
      <c r="CA111" s="8">
        <f t="shared" si="71"/>
        <v>1</v>
      </c>
      <c r="CB111" s="8">
        <f t="shared" si="71"/>
        <v>1</v>
      </c>
      <c r="CC111" s="8">
        <f t="shared" si="71"/>
        <v>1</v>
      </c>
      <c r="CD111" s="8">
        <f t="shared" si="71"/>
        <v>1</v>
      </c>
      <c r="CE111" s="8">
        <f t="shared" si="71"/>
        <v>1</v>
      </c>
      <c r="CF111" s="8">
        <f t="shared" si="71"/>
        <v>1</v>
      </c>
      <c r="CG111" s="8">
        <f t="shared" si="71"/>
        <v>1</v>
      </c>
      <c r="CH111" s="8">
        <f t="shared" si="71"/>
        <v>1</v>
      </c>
      <c r="CI111" s="8">
        <f t="shared" si="71"/>
        <v>1</v>
      </c>
      <c r="CJ111" s="8">
        <f t="shared" si="71"/>
        <v>1</v>
      </c>
    </row>
    <row r="112" spans="2:88" ht="16.5" customHeight="1" outlineLevel="1" x14ac:dyDescent="0.25">
      <c r="B112" s="8">
        <v>28</v>
      </c>
      <c r="C112" s="8" t="s">
        <v>193</v>
      </c>
      <c r="K112" s="8">
        <f t="shared" si="76"/>
        <v>0</v>
      </c>
      <c r="L112" s="8">
        <f t="shared" si="76"/>
        <v>0</v>
      </c>
      <c r="M112" s="8">
        <f t="shared" si="76"/>
        <v>0</v>
      </c>
      <c r="N112" s="8">
        <f t="shared" si="76"/>
        <v>0</v>
      </c>
      <c r="O112" s="8">
        <f t="shared" si="76"/>
        <v>0</v>
      </c>
      <c r="P112" s="8">
        <f t="shared" si="76"/>
        <v>0</v>
      </c>
      <c r="Q112" s="8">
        <f t="shared" si="76"/>
        <v>0</v>
      </c>
      <c r="R112" s="8">
        <f t="shared" si="76"/>
        <v>0</v>
      </c>
      <c r="S112" s="8">
        <f t="shared" si="76"/>
        <v>0</v>
      </c>
      <c r="T112" s="8">
        <f t="shared" si="76"/>
        <v>0</v>
      </c>
      <c r="U112" s="8">
        <f t="shared" si="77"/>
        <v>0</v>
      </c>
      <c r="V112" s="8">
        <f t="shared" si="77"/>
        <v>1</v>
      </c>
      <c r="W112" s="8">
        <f t="shared" si="77"/>
        <v>0</v>
      </c>
      <c r="X112" s="8">
        <f t="shared" si="77"/>
        <v>1</v>
      </c>
      <c r="Y112" s="8">
        <f t="shared" si="77"/>
        <v>0</v>
      </c>
      <c r="Z112" s="8">
        <f t="shared" si="77"/>
        <v>0</v>
      </c>
      <c r="AA112" s="8">
        <f t="shared" si="77"/>
        <v>0</v>
      </c>
      <c r="AB112" s="8">
        <f t="shared" si="77"/>
        <v>0</v>
      </c>
      <c r="AC112" s="8">
        <f t="shared" si="77"/>
        <v>0</v>
      </c>
      <c r="AD112" s="8">
        <f t="shared" si="77"/>
        <v>0</v>
      </c>
      <c r="AE112" s="8">
        <f t="shared" si="78"/>
        <v>0</v>
      </c>
      <c r="AF112" s="8">
        <f t="shared" si="78"/>
        <v>1</v>
      </c>
      <c r="AG112" s="8">
        <f t="shared" si="78"/>
        <v>0</v>
      </c>
      <c r="AH112" s="8">
        <f t="shared" si="78"/>
        <v>0</v>
      </c>
      <c r="AI112" s="8">
        <f t="shared" si="78"/>
        <v>0</v>
      </c>
      <c r="AJ112" s="8">
        <f t="shared" si="78"/>
        <v>0</v>
      </c>
      <c r="AK112" s="8">
        <f t="shared" si="78"/>
        <v>0</v>
      </c>
      <c r="AL112" s="8">
        <f t="shared" si="78"/>
        <v>0</v>
      </c>
      <c r="AM112" s="8">
        <f t="shared" si="78"/>
        <v>1</v>
      </c>
      <c r="AN112" s="8">
        <f t="shared" si="78"/>
        <v>0</v>
      </c>
      <c r="AO112" s="8">
        <f t="shared" si="80"/>
        <v>0</v>
      </c>
      <c r="BA112" s="8">
        <f t="shared" si="74"/>
        <v>0</v>
      </c>
      <c r="BB112" s="8">
        <f t="shared" si="74"/>
        <v>0</v>
      </c>
      <c r="BC112" s="8">
        <f t="shared" si="74"/>
        <v>0</v>
      </c>
      <c r="BD112" s="8">
        <f t="shared" si="74"/>
        <v>0</v>
      </c>
      <c r="BE112" s="8">
        <f t="shared" si="74"/>
        <v>0</v>
      </c>
      <c r="BF112" s="8">
        <f t="shared" si="75"/>
        <v>1</v>
      </c>
      <c r="BG112" s="8">
        <f t="shared" si="75"/>
        <v>1</v>
      </c>
      <c r="BH112" s="8">
        <f t="shared" si="75"/>
        <v>1</v>
      </c>
      <c r="BI112" s="8">
        <f t="shared" si="75"/>
        <v>1</v>
      </c>
      <c r="BJ112" s="8">
        <f t="shared" si="75"/>
        <v>1</v>
      </c>
      <c r="BK112" s="8">
        <f t="shared" si="75"/>
        <v>1</v>
      </c>
      <c r="BL112" s="8">
        <f t="shared" si="75"/>
        <v>1</v>
      </c>
      <c r="BM112" s="8">
        <f t="shared" si="75"/>
        <v>1</v>
      </c>
      <c r="BN112" s="8">
        <f t="shared" si="75"/>
        <v>1</v>
      </c>
      <c r="BO112" s="8">
        <f t="shared" si="75"/>
        <v>1</v>
      </c>
      <c r="BP112" s="8">
        <f t="shared" si="75"/>
        <v>1</v>
      </c>
      <c r="BQ112" s="8">
        <f t="shared" si="75"/>
        <v>1</v>
      </c>
      <c r="BR112" s="8">
        <f t="shared" si="75"/>
        <v>1</v>
      </c>
      <c r="BS112" s="8">
        <f t="shared" si="75"/>
        <v>1</v>
      </c>
      <c r="BT112" s="8">
        <f t="shared" si="75"/>
        <v>1</v>
      </c>
      <c r="BU112" s="8">
        <f t="shared" si="65"/>
        <v>1</v>
      </c>
      <c r="BV112" s="8">
        <f t="shared" si="71"/>
        <v>1</v>
      </c>
      <c r="BW112" s="8">
        <f t="shared" si="71"/>
        <v>1</v>
      </c>
      <c r="BX112" s="8">
        <f t="shared" si="71"/>
        <v>1</v>
      </c>
      <c r="BY112" s="8">
        <f t="shared" si="71"/>
        <v>1</v>
      </c>
      <c r="BZ112" s="8">
        <f t="shared" si="71"/>
        <v>1</v>
      </c>
      <c r="CA112" s="8">
        <f t="shared" si="71"/>
        <v>1</v>
      </c>
      <c r="CB112" s="8">
        <f t="shared" si="71"/>
        <v>1</v>
      </c>
      <c r="CC112" s="8">
        <f t="shared" si="71"/>
        <v>1</v>
      </c>
      <c r="CD112" s="8">
        <f t="shared" si="71"/>
        <v>1</v>
      </c>
      <c r="CE112" s="8">
        <f t="shared" si="71"/>
        <v>1</v>
      </c>
      <c r="CF112" s="8">
        <f t="shared" si="71"/>
        <v>1</v>
      </c>
      <c r="CG112" s="8">
        <f t="shared" si="71"/>
        <v>1</v>
      </c>
      <c r="CH112" s="8">
        <f t="shared" si="71"/>
        <v>1</v>
      </c>
      <c r="CI112" s="8">
        <f t="shared" si="71"/>
        <v>1</v>
      </c>
      <c r="CJ112" s="8">
        <f t="shared" ref="BV112:CJ117" si="81">IF(COUNTIF(AO112,"Off")+COUNTIF(AO112,"Paid")+COUNTIF(AO112,"Pl")+COUNTIF(AO112,"PAID")+COUNTIF(AO112,"PL")+COUNTIF(AO112,"OFF")+COUNTIF(AO112,""),0,1)</f>
        <v>1</v>
      </c>
    </row>
    <row r="113" spans="1:88" ht="16.5" customHeight="1" outlineLevel="1" x14ac:dyDescent="0.25">
      <c r="B113" s="8">
        <v>29</v>
      </c>
      <c r="C113" s="8" t="s">
        <v>194</v>
      </c>
      <c r="K113" s="8">
        <f t="shared" si="76"/>
        <v>0</v>
      </c>
      <c r="L113" s="8">
        <f t="shared" si="76"/>
        <v>0</v>
      </c>
      <c r="M113" s="8">
        <f t="shared" si="76"/>
        <v>0</v>
      </c>
      <c r="N113" s="8">
        <f t="shared" si="76"/>
        <v>0</v>
      </c>
      <c r="O113" s="8">
        <f t="shared" si="76"/>
        <v>0</v>
      </c>
      <c r="P113" s="8">
        <f t="shared" si="76"/>
        <v>0</v>
      </c>
      <c r="Q113" s="8">
        <f t="shared" si="76"/>
        <v>0</v>
      </c>
      <c r="R113" s="8">
        <f t="shared" si="76"/>
        <v>0</v>
      </c>
      <c r="S113" s="8">
        <f t="shared" si="76"/>
        <v>0</v>
      </c>
      <c r="T113" s="8">
        <f t="shared" si="76"/>
        <v>0</v>
      </c>
      <c r="U113" s="8">
        <f t="shared" si="77"/>
        <v>0</v>
      </c>
      <c r="V113" s="8">
        <f t="shared" si="77"/>
        <v>0</v>
      </c>
      <c r="W113" s="8">
        <f t="shared" si="77"/>
        <v>0</v>
      </c>
      <c r="X113" s="8">
        <f t="shared" si="77"/>
        <v>0</v>
      </c>
      <c r="Y113" s="8">
        <f t="shared" si="77"/>
        <v>0</v>
      </c>
      <c r="Z113" s="8">
        <f t="shared" si="77"/>
        <v>0</v>
      </c>
      <c r="AA113" s="8">
        <f t="shared" si="77"/>
        <v>0</v>
      </c>
      <c r="AB113" s="8">
        <f t="shared" si="77"/>
        <v>0</v>
      </c>
      <c r="AC113" s="8">
        <f t="shared" si="77"/>
        <v>0</v>
      </c>
      <c r="AD113" s="8">
        <f t="shared" si="77"/>
        <v>0</v>
      </c>
      <c r="AE113" s="8">
        <f t="shared" si="78"/>
        <v>0</v>
      </c>
      <c r="AF113" s="8">
        <f t="shared" si="78"/>
        <v>0</v>
      </c>
      <c r="AG113" s="8">
        <f t="shared" si="78"/>
        <v>0</v>
      </c>
      <c r="AH113" s="8">
        <f t="shared" si="78"/>
        <v>0</v>
      </c>
      <c r="AI113" s="8">
        <f t="shared" si="78"/>
        <v>0</v>
      </c>
      <c r="AJ113" s="8">
        <f t="shared" si="78"/>
        <v>0</v>
      </c>
      <c r="AK113" s="8">
        <f t="shared" si="78"/>
        <v>0</v>
      </c>
      <c r="AL113" s="8">
        <f t="shared" si="78"/>
        <v>0</v>
      </c>
      <c r="AM113" s="8">
        <f t="shared" si="78"/>
        <v>0</v>
      </c>
      <c r="AN113" s="8">
        <f t="shared" si="78"/>
        <v>0</v>
      </c>
      <c r="AO113" s="8">
        <f t="shared" si="80"/>
        <v>0</v>
      </c>
      <c r="BA113" s="8">
        <f t="shared" si="74"/>
        <v>0</v>
      </c>
      <c r="BB113" s="8">
        <f t="shared" si="74"/>
        <v>0</v>
      </c>
      <c r="BC113" s="8">
        <f t="shared" si="74"/>
        <v>0</v>
      </c>
      <c r="BD113" s="8">
        <f t="shared" si="74"/>
        <v>0</v>
      </c>
      <c r="BE113" s="8">
        <f t="shared" si="74"/>
        <v>0</v>
      </c>
      <c r="BF113" s="8">
        <f t="shared" si="75"/>
        <v>1</v>
      </c>
      <c r="BG113" s="8">
        <f t="shared" si="75"/>
        <v>1</v>
      </c>
      <c r="BH113" s="8">
        <f t="shared" si="75"/>
        <v>1</v>
      </c>
      <c r="BI113" s="8">
        <f t="shared" si="75"/>
        <v>1</v>
      </c>
      <c r="BJ113" s="8">
        <f t="shared" si="75"/>
        <v>1</v>
      </c>
      <c r="BK113" s="8">
        <f t="shared" si="75"/>
        <v>1</v>
      </c>
      <c r="BL113" s="8">
        <f t="shared" si="75"/>
        <v>1</v>
      </c>
      <c r="BM113" s="8">
        <f t="shared" si="75"/>
        <v>1</v>
      </c>
      <c r="BN113" s="8">
        <f t="shared" si="75"/>
        <v>1</v>
      </c>
      <c r="BO113" s="8">
        <f t="shared" si="75"/>
        <v>1</v>
      </c>
      <c r="BP113" s="8">
        <f t="shared" si="75"/>
        <v>1</v>
      </c>
      <c r="BQ113" s="8">
        <f t="shared" si="75"/>
        <v>1</v>
      </c>
      <c r="BR113" s="8">
        <f t="shared" si="75"/>
        <v>1</v>
      </c>
      <c r="BS113" s="8">
        <f t="shared" si="75"/>
        <v>1</v>
      </c>
      <c r="BT113" s="8">
        <f t="shared" si="75"/>
        <v>1</v>
      </c>
      <c r="BU113" s="8">
        <f t="shared" si="65"/>
        <v>1</v>
      </c>
      <c r="BV113" s="8">
        <f t="shared" si="81"/>
        <v>1</v>
      </c>
      <c r="BW113" s="8">
        <f t="shared" si="81"/>
        <v>1</v>
      </c>
      <c r="BX113" s="8">
        <f t="shared" si="81"/>
        <v>1</v>
      </c>
      <c r="BY113" s="8">
        <f t="shared" si="81"/>
        <v>1</v>
      </c>
      <c r="BZ113" s="8">
        <f t="shared" si="81"/>
        <v>1</v>
      </c>
      <c r="CA113" s="8">
        <f t="shared" si="81"/>
        <v>1</v>
      </c>
      <c r="CB113" s="8">
        <f t="shared" si="81"/>
        <v>1</v>
      </c>
      <c r="CC113" s="8">
        <f t="shared" si="81"/>
        <v>1</v>
      </c>
      <c r="CD113" s="8">
        <f t="shared" si="81"/>
        <v>1</v>
      </c>
      <c r="CE113" s="8">
        <f t="shared" si="81"/>
        <v>1</v>
      </c>
      <c r="CF113" s="8">
        <f t="shared" si="81"/>
        <v>1</v>
      </c>
      <c r="CG113" s="8">
        <f t="shared" si="81"/>
        <v>1</v>
      </c>
      <c r="CH113" s="8">
        <f t="shared" si="81"/>
        <v>1</v>
      </c>
      <c r="CI113" s="8">
        <f t="shared" si="81"/>
        <v>1</v>
      </c>
      <c r="CJ113" s="8">
        <f t="shared" si="81"/>
        <v>1</v>
      </c>
    </row>
    <row r="114" spans="1:88" ht="16.5" customHeight="1" outlineLevel="1" x14ac:dyDescent="0.25">
      <c r="B114" s="8">
        <v>30</v>
      </c>
      <c r="C114" s="8" t="s">
        <v>195</v>
      </c>
      <c r="K114" s="8">
        <f t="shared" si="76"/>
        <v>0</v>
      </c>
      <c r="L114" s="8">
        <f t="shared" si="76"/>
        <v>0</v>
      </c>
      <c r="M114" s="8">
        <f t="shared" si="76"/>
        <v>0</v>
      </c>
      <c r="N114" s="8">
        <f t="shared" si="76"/>
        <v>0</v>
      </c>
      <c r="O114" s="8">
        <f t="shared" si="76"/>
        <v>0</v>
      </c>
      <c r="P114" s="8">
        <f t="shared" si="76"/>
        <v>0</v>
      </c>
      <c r="Q114" s="8">
        <f t="shared" si="76"/>
        <v>0</v>
      </c>
      <c r="R114" s="8">
        <f t="shared" si="76"/>
        <v>0</v>
      </c>
      <c r="S114" s="8">
        <f t="shared" si="76"/>
        <v>0</v>
      </c>
      <c r="T114" s="8">
        <f t="shared" si="76"/>
        <v>0</v>
      </c>
      <c r="U114" s="8">
        <f t="shared" si="77"/>
        <v>0</v>
      </c>
      <c r="V114" s="8">
        <f t="shared" si="77"/>
        <v>0</v>
      </c>
      <c r="W114" s="8">
        <f t="shared" si="77"/>
        <v>0</v>
      </c>
      <c r="X114" s="8">
        <f t="shared" si="77"/>
        <v>0</v>
      </c>
      <c r="Y114" s="8">
        <f t="shared" si="77"/>
        <v>0</v>
      </c>
      <c r="Z114" s="8">
        <f t="shared" si="77"/>
        <v>0</v>
      </c>
      <c r="AA114" s="8">
        <f t="shared" si="77"/>
        <v>0</v>
      </c>
      <c r="AB114" s="8">
        <f t="shared" si="77"/>
        <v>0</v>
      </c>
      <c r="AC114" s="8">
        <f t="shared" si="77"/>
        <v>0</v>
      </c>
      <c r="AD114" s="8">
        <f t="shared" si="77"/>
        <v>0</v>
      </c>
      <c r="AE114" s="8">
        <f t="shared" si="78"/>
        <v>0</v>
      </c>
      <c r="AF114" s="8">
        <f t="shared" si="78"/>
        <v>0</v>
      </c>
      <c r="AG114" s="8">
        <f t="shared" si="78"/>
        <v>0</v>
      </c>
      <c r="AH114" s="8">
        <f t="shared" si="78"/>
        <v>0</v>
      </c>
      <c r="AI114" s="8">
        <f t="shared" si="78"/>
        <v>0</v>
      </c>
      <c r="AJ114" s="8">
        <f t="shared" si="78"/>
        <v>0</v>
      </c>
      <c r="AK114" s="8">
        <f t="shared" si="78"/>
        <v>0</v>
      </c>
      <c r="AL114" s="8">
        <f t="shared" si="78"/>
        <v>0</v>
      </c>
      <c r="AM114" s="8">
        <f t="shared" si="78"/>
        <v>0</v>
      </c>
      <c r="AN114" s="8">
        <f t="shared" si="78"/>
        <v>0</v>
      </c>
      <c r="AO114" s="8">
        <f t="shared" si="80"/>
        <v>0</v>
      </c>
      <c r="BA114" s="8">
        <f t="shared" si="74"/>
        <v>0</v>
      </c>
      <c r="BB114" s="8">
        <f t="shared" si="74"/>
        <v>0</v>
      </c>
      <c r="BC114" s="8">
        <f t="shared" si="74"/>
        <v>0</v>
      </c>
      <c r="BD114" s="8">
        <f t="shared" si="74"/>
        <v>0</v>
      </c>
      <c r="BE114" s="8">
        <f t="shared" si="74"/>
        <v>0</v>
      </c>
      <c r="BF114" s="8">
        <f t="shared" si="75"/>
        <v>1</v>
      </c>
      <c r="BG114" s="8">
        <f t="shared" si="75"/>
        <v>1</v>
      </c>
      <c r="BH114" s="8">
        <f t="shared" si="75"/>
        <v>1</v>
      </c>
      <c r="BI114" s="8">
        <f t="shared" si="75"/>
        <v>1</v>
      </c>
      <c r="BJ114" s="8">
        <f t="shared" si="75"/>
        <v>1</v>
      </c>
      <c r="BK114" s="8">
        <f t="shared" si="75"/>
        <v>1</v>
      </c>
      <c r="BL114" s="8">
        <f t="shared" si="75"/>
        <v>1</v>
      </c>
      <c r="BM114" s="8">
        <f t="shared" si="75"/>
        <v>1</v>
      </c>
      <c r="BN114" s="8">
        <f t="shared" si="75"/>
        <v>1</v>
      </c>
      <c r="BO114" s="8">
        <f t="shared" si="75"/>
        <v>1</v>
      </c>
      <c r="BP114" s="8">
        <f t="shared" si="75"/>
        <v>1</v>
      </c>
      <c r="BQ114" s="8">
        <f t="shared" si="75"/>
        <v>1</v>
      </c>
      <c r="BR114" s="8">
        <f t="shared" si="75"/>
        <v>1</v>
      </c>
      <c r="BS114" s="8">
        <f t="shared" si="75"/>
        <v>1</v>
      </c>
      <c r="BT114" s="8">
        <f t="shared" si="75"/>
        <v>1</v>
      </c>
      <c r="BU114" s="8">
        <f t="shared" si="65"/>
        <v>1</v>
      </c>
      <c r="BV114" s="8">
        <f t="shared" si="81"/>
        <v>1</v>
      </c>
      <c r="BW114" s="8">
        <f t="shared" si="81"/>
        <v>1</v>
      </c>
      <c r="BX114" s="8">
        <f t="shared" si="81"/>
        <v>1</v>
      </c>
      <c r="BY114" s="8">
        <f t="shared" si="81"/>
        <v>1</v>
      </c>
      <c r="BZ114" s="8">
        <f t="shared" si="81"/>
        <v>1</v>
      </c>
      <c r="CA114" s="8">
        <f t="shared" si="81"/>
        <v>1</v>
      </c>
      <c r="CB114" s="8">
        <f t="shared" si="81"/>
        <v>1</v>
      </c>
      <c r="CC114" s="8">
        <f t="shared" si="81"/>
        <v>1</v>
      </c>
      <c r="CD114" s="8">
        <f t="shared" si="81"/>
        <v>1</v>
      </c>
      <c r="CE114" s="8">
        <f t="shared" si="81"/>
        <v>1</v>
      </c>
      <c r="CF114" s="8">
        <f t="shared" si="81"/>
        <v>1</v>
      </c>
      <c r="CG114" s="8">
        <f t="shared" si="81"/>
        <v>1</v>
      </c>
      <c r="CH114" s="8">
        <f t="shared" si="81"/>
        <v>1</v>
      </c>
      <c r="CI114" s="8">
        <f t="shared" si="81"/>
        <v>1</v>
      </c>
      <c r="CJ114" s="8">
        <f t="shared" si="81"/>
        <v>1</v>
      </c>
    </row>
    <row r="115" spans="1:88" ht="16.5" customHeight="1" outlineLevel="1" x14ac:dyDescent="0.25">
      <c r="B115" s="8">
        <v>31</v>
      </c>
      <c r="C115" s="8" t="s">
        <v>196</v>
      </c>
      <c r="K115" s="8">
        <f t="shared" si="76"/>
        <v>0</v>
      </c>
      <c r="L115" s="8">
        <f t="shared" si="76"/>
        <v>0</v>
      </c>
      <c r="M115" s="8">
        <f t="shared" si="76"/>
        <v>0</v>
      </c>
      <c r="N115" s="8">
        <f t="shared" si="76"/>
        <v>0</v>
      </c>
      <c r="O115" s="8">
        <f t="shared" si="76"/>
        <v>0</v>
      </c>
      <c r="P115" s="8">
        <f t="shared" si="76"/>
        <v>0</v>
      </c>
      <c r="Q115" s="8">
        <f t="shared" si="76"/>
        <v>0</v>
      </c>
      <c r="R115" s="8">
        <f t="shared" si="76"/>
        <v>0</v>
      </c>
      <c r="S115" s="8">
        <f t="shared" si="76"/>
        <v>0</v>
      </c>
      <c r="T115" s="8">
        <f t="shared" si="76"/>
        <v>0</v>
      </c>
      <c r="U115" s="8">
        <f t="shared" si="77"/>
        <v>0</v>
      </c>
      <c r="V115" s="8">
        <f t="shared" si="77"/>
        <v>0</v>
      </c>
      <c r="W115" s="8">
        <f t="shared" si="77"/>
        <v>0</v>
      </c>
      <c r="X115" s="8">
        <f t="shared" si="77"/>
        <v>0</v>
      </c>
      <c r="Y115" s="8">
        <f t="shared" si="77"/>
        <v>0</v>
      </c>
      <c r="Z115" s="8">
        <f t="shared" si="77"/>
        <v>0</v>
      </c>
      <c r="AA115" s="8">
        <f t="shared" si="77"/>
        <v>0</v>
      </c>
      <c r="AB115" s="8">
        <f t="shared" si="77"/>
        <v>0</v>
      </c>
      <c r="AC115" s="8">
        <f t="shared" si="77"/>
        <v>0</v>
      </c>
      <c r="AD115" s="8">
        <f t="shared" si="77"/>
        <v>0</v>
      </c>
      <c r="AE115" s="8">
        <f t="shared" si="78"/>
        <v>0</v>
      </c>
      <c r="AF115" s="8">
        <f t="shared" si="78"/>
        <v>0</v>
      </c>
      <c r="AG115" s="8">
        <f t="shared" si="78"/>
        <v>0</v>
      </c>
      <c r="AH115" s="8">
        <f t="shared" si="78"/>
        <v>0</v>
      </c>
      <c r="AI115" s="8">
        <f t="shared" si="78"/>
        <v>0</v>
      </c>
      <c r="AJ115" s="8">
        <f t="shared" si="78"/>
        <v>0</v>
      </c>
      <c r="AK115" s="8">
        <f t="shared" si="78"/>
        <v>0</v>
      </c>
      <c r="AL115" s="8">
        <f t="shared" si="78"/>
        <v>0</v>
      </c>
      <c r="AM115" s="8">
        <f t="shared" si="78"/>
        <v>0</v>
      </c>
      <c r="AN115" s="8">
        <f t="shared" si="78"/>
        <v>0</v>
      </c>
      <c r="AO115" s="8">
        <f t="shared" si="80"/>
        <v>0</v>
      </c>
      <c r="BA115" s="8">
        <f t="shared" si="74"/>
        <v>0</v>
      </c>
      <c r="BB115" s="8">
        <f t="shared" si="74"/>
        <v>0</v>
      </c>
      <c r="BC115" s="8">
        <f t="shared" si="74"/>
        <v>0</v>
      </c>
      <c r="BD115" s="8">
        <f t="shared" si="74"/>
        <v>0</v>
      </c>
      <c r="BE115" s="8">
        <f t="shared" si="74"/>
        <v>0</v>
      </c>
      <c r="BF115" s="8">
        <f t="shared" ref="BF115:BT117" si="82">IF(COUNTIF(K115,"Off")+COUNTIF(K115,"Paid")+COUNTIF(K115,"Pl")+COUNTIF(K115,"PAID")+COUNTIF(K115,"PL")+COUNTIF(K115,"OFF")+COUNTIF(K115,""),0,1)</f>
        <v>1</v>
      </c>
      <c r="BG115" s="8">
        <f t="shared" si="82"/>
        <v>1</v>
      </c>
      <c r="BH115" s="8">
        <f t="shared" si="82"/>
        <v>1</v>
      </c>
      <c r="BI115" s="8">
        <f t="shared" si="82"/>
        <v>1</v>
      </c>
      <c r="BJ115" s="8">
        <f t="shared" si="82"/>
        <v>1</v>
      </c>
      <c r="BK115" s="8">
        <f t="shared" si="82"/>
        <v>1</v>
      </c>
      <c r="BL115" s="8">
        <f t="shared" si="82"/>
        <v>1</v>
      </c>
      <c r="BM115" s="8">
        <f t="shared" si="82"/>
        <v>1</v>
      </c>
      <c r="BN115" s="8">
        <f t="shared" si="82"/>
        <v>1</v>
      </c>
      <c r="BO115" s="8">
        <f t="shared" si="82"/>
        <v>1</v>
      </c>
      <c r="BP115" s="8">
        <f t="shared" si="82"/>
        <v>1</v>
      </c>
      <c r="BQ115" s="8">
        <f t="shared" si="82"/>
        <v>1</v>
      </c>
      <c r="BR115" s="8">
        <f t="shared" si="82"/>
        <v>1</v>
      </c>
      <c r="BS115" s="8">
        <f t="shared" si="82"/>
        <v>1</v>
      </c>
      <c r="BT115" s="8">
        <f t="shared" si="82"/>
        <v>1</v>
      </c>
      <c r="BU115" s="8">
        <f t="shared" si="65"/>
        <v>1</v>
      </c>
      <c r="BV115" s="8">
        <f t="shared" si="81"/>
        <v>1</v>
      </c>
      <c r="BW115" s="8">
        <f t="shared" si="81"/>
        <v>1</v>
      </c>
      <c r="BX115" s="8">
        <f t="shared" si="81"/>
        <v>1</v>
      </c>
      <c r="BY115" s="8">
        <f t="shared" si="81"/>
        <v>1</v>
      </c>
      <c r="BZ115" s="8">
        <f t="shared" si="81"/>
        <v>1</v>
      </c>
      <c r="CA115" s="8">
        <f t="shared" si="81"/>
        <v>1</v>
      </c>
      <c r="CB115" s="8">
        <f t="shared" si="81"/>
        <v>1</v>
      </c>
      <c r="CC115" s="8">
        <f t="shared" si="81"/>
        <v>1</v>
      </c>
      <c r="CD115" s="8">
        <f t="shared" si="81"/>
        <v>1</v>
      </c>
      <c r="CE115" s="8">
        <f t="shared" si="81"/>
        <v>1</v>
      </c>
      <c r="CF115" s="8">
        <f t="shared" si="81"/>
        <v>1</v>
      </c>
      <c r="CG115" s="8">
        <f t="shared" si="81"/>
        <v>1</v>
      </c>
      <c r="CH115" s="8">
        <f t="shared" si="81"/>
        <v>1</v>
      </c>
      <c r="CI115" s="8">
        <f t="shared" si="81"/>
        <v>1</v>
      </c>
      <c r="CJ115" s="8">
        <f t="shared" si="81"/>
        <v>1</v>
      </c>
    </row>
    <row r="116" spans="1:88" ht="16.5" customHeight="1" outlineLevel="1" x14ac:dyDescent="0.25">
      <c r="BA116" s="8">
        <f t="shared" si="74"/>
        <v>0</v>
      </c>
      <c r="BB116" s="8">
        <f t="shared" si="74"/>
        <v>0</v>
      </c>
      <c r="BC116" s="8">
        <f t="shared" si="74"/>
        <v>0</v>
      </c>
      <c r="BD116" s="8">
        <f t="shared" si="74"/>
        <v>0</v>
      </c>
      <c r="BE116" s="8">
        <f t="shared" si="74"/>
        <v>0</v>
      </c>
      <c r="BF116" s="8">
        <f t="shared" si="82"/>
        <v>0</v>
      </c>
      <c r="BG116" s="8">
        <f t="shared" si="82"/>
        <v>0</v>
      </c>
      <c r="BH116" s="8">
        <f t="shared" si="82"/>
        <v>0</v>
      </c>
      <c r="BI116" s="8">
        <f t="shared" si="82"/>
        <v>0</v>
      </c>
      <c r="BJ116" s="8">
        <f t="shared" si="82"/>
        <v>0</v>
      </c>
      <c r="BK116" s="8">
        <f t="shared" si="82"/>
        <v>0</v>
      </c>
      <c r="BL116" s="8">
        <f t="shared" si="82"/>
        <v>0</v>
      </c>
      <c r="BM116" s="8">
        <f t="shared" si="82"/>
        <v>0</v>
      </c>
      <c r="BN116" s="8">
        <f t="shared" si="82"/>
        <v>0</v>
      </c>
      <c r="BO116" s="8">
        <f t="shared" si="82"/>
        <v>0</v>
      </c>
      <c r="BP116" s="8">
        <f t="shared" si="82"/>
        <v>0</v>
      </c>
      <c r="BQ116" s="8">
        <f t="shared" si="82"/>
        <v>0</v>
      </c>
      <c r="BR116" s="8">
        <f t="shared" si="82"/>
        <v>0</v>
      </c>
      <c r="BS116" s="8">
        <f t="shared" si="82"/>
        <v>0</v>
      </c>
      <c r="BT116" s="8">
        <f t="shared" si="82"/>
        <v>0</v>
      </c>
      <c r="BU116" s="8">
        <f t="shared" si="65"/>
        <v>0</v>
      </c>
      <c r="BV116" s="8">
        <f t="shared" si="81"/>
        <v>0</v>
      </c>
      <c r="BW116" s="8">
        <f t="shared" si="81"/>
        <v>0</v>
      </c>
      <c r="BX116" s="8">
        <f t="shared" si="81"/>
        <v>0</v>
      </c>
      <c r="BY116" s="8">
        <f t="shared" si="81"/>
        <v>0</v>
      </c>
      <c r="BZ116" s="8">
        <f t="shared" si="81"/>
        <v>0</v>
      </c>
      <c r="CA116" s="8">
        <f t="shared" si="81"/>
        <v>0</v>
      </c>
      <c r="CB116" s="8">
        <f t="shared" si="81"/>
        <v>0</v>
      </c>
      <c r="CC116" s="8">
        <f t="shared" si="81"/>
        <v>0</v>
      </c>
      <c r="CD116" s="8">
        <f t="shared" si="81"/>
        <v>0</v>
      </c>
      <c r="CE116" s="8">
        <f t="shared" si="81"/>
        <v>0</v>
      </c>
      <c r="CF116" s="8">
        <f t="shared" si="81"/>
        <v>0</v>
      </c>
      <c r="CG116" s="8">
        <f t="shared" si="81"/>
        <v>0</v>
      </c>
      <c r="CH116" s="8">
        <f t="shared" si="81"/>
        <v>0</v>
      </c>
      <c r="CI116" s="8">
        <f t="shared" si="81"/>
        <v>0</v>
      </c>
      <c r="CJ116" s="8">
        <f t="shared" si="81"/>
        <v>0</v>
      </c>
    </row>
    <row r="117" spans="1:88" ht="16.5" customHeight="1" outlineLevel="1" x14ac:dyDescent="0.25">
      <c r="BA117" s="8">
        <f t="shared" si="74"/>
        <v>0</v>
      </c>
      <c r="BB117" s="8">
        <f t="shared" si="74"/>
        <v>0</v>
      </c>
      <c r="BC117" s="8">
        <f t="shared" si="74"/>
        <v>0</v>
      </c>
      <c r="BD117" s="8">
        <f t="shared" si="74"/>
        <v>0</v>
      </c>
      <c r="BE117" s="8">
        <f t="shared" si="74"/>
        <v>0</v>
      </c>
      <c r="BF117" s="8">
        <f t="shared" si="82"/>
        <v>0</v>
      </c>
      <c r="BG117" s="8">
        <f t="shared" si="82"/>
        <v>0</v>
      </c>
      <c r="BH117" s="8">
        <f t="shared" si="82"/>
        <v>0</v>
      </c>
      <c r="BI117" s="8">
        <f t="shared" si="82"/>
        <v>0</v>
      </c>
      <c r="BJ117" s="8">
        <f t="shared" si="82"/>
        <v>0</v>
      </c>
      <c r="BK117" s="8">
        <f t="shared" si="82"/>
        <v>0</v>
      </c>
      <c r="BL117" s="8">
        <f t="shared" si="82"/>
        <v>0</v>
      </c>
      <c r="BM117" s="8">
        <f t="shared" si="82"/>
        <v>0</v>
      </c>
      <c r="BN117" s="8">
        <f t="shared" si="82"/>
        <v>0</v>
      </c>
      <c r="BO117" s="8">
        <f t="shared" si="82"/>
        <v>0</v>
      </c>
      <c r="BP117" s="8">
        <f t="shared" si="82"/>
        <v>0</v>
      </c>
      <c r="BQ117" s="8">
        <f t="shared" si="82"/>
        <v>0</v>
      </c>
      <c r="BR117" s="8">
        <f t="shared" si="82"/>
        <v>0</v>
      </c>
      <c r="BS117" s="8">
        <f t="shared" si="82"/>
        <v>0</v>
      </c>
      <c r="BT117" s="8">
        <f t="shared" si="82"/>
        <v>0</v>
      </c>
      <c r="BU117" s="8">
        <f t="shared" si="65"/>
        <v>0</v>
      </c>
      <c r="BV117" s="8">
        <f t="shared" si="81"/>
        <v>0</v>
      </c>
      <c r="BW117" s="8">
        <f t="shared" si="81"/>
        <v>0</v>
      </c>
      <c r="BX117" s="8">
        <f t="shared" si="81"/>
        <v>0</v>
      </c>
      <c r="BY117" s="8">
        <f t="shared" si="81"/>
        <v>0</v>
      </c>
      <c r="BZ117" s="8">
        <f t="shared" si="81"/>
        <v>0</v>
      </c>
      <c r="CA117" s="8">
        <f t="shared" si="81"/>
        <v>0</v>
      </c>
      <c r="CB117" s="8">
        <f t="shared" si="81"/>
        <v>0</v>
      </c>
      <c r="CC117" s="8">
        <f t="shared" si="81"/>
        <v>0</v>
      </c>
      <c r="CD117" s="8">
        <f t="shared" si="81"/>
        <v>0</v>
      </c>
      <c r="CE117" s="8">
        <f t="shared" si="81"/>
        <v>0</v>
      </c>
      <c r="CF117" s="8">
        <f t="shared" si="81"/>
        <v>0</v>
      </c>
      <c r="CG117" s="8">
        <f t="shared" si="81"/>
        <v>0</v>
      </c>
      <c r="CH117" s="8">
        <f t="shared" si="81"/>
        <v>0</v>
      </c>
      <c r="CI117" s="8">
        <f t="shared" si="81"/>
        <v>0</v>
      </c>
      <c r="CJ117" s="8">
        <f t="shared" si="81"/>
        <v>0</v>
      </c>
    </row>
    <row r="118" spans="1:88" ht="16.8" thickBot="1" x14ac:dyDescent="0.3">
      <c r="Q118" s="243"/>
      <c r="X118" s="215" t="s">
        <v>487</v>
      </c>
      <c r="AE118" s="215" t="s">
        <v>487</v>
      </c>
    </row>
    <row r="119" spans="1:88" ht="19.350000000000001" customHeight="1" thickBot="1" x14ac:dyDescent="0.3">
      <c r="D119" s="29" t="str">
        <f t="shared" ref="D119:AO119" si="83">TEXT(WEEKDAY(D120,1),"ddd")</f>
        <v>Sat</v>
      </c>
      <c r="E119" s="29" t="str">
        <f t="shared" si="83"/>
        <v>Sun</v>
      </c>
      <c r="F119" s="29" t="str">
        <f t="shared" si="83"/>
        <v>Mon</v>
      </c>
      <c r="G119" s="79" t="str">
        <f t="shared" si="83"/>
        <v>Tue</v>
      </c>
      <c r="H119" s="30" t="str">
        <f t="shared" si="83"/>
        <v>Wed</v>
      </c>
      <c r="I119" s="244"/>
      <c r="J119" s="32"/>
      <c r="K119" s="28" t="str">
        <f t="shared" si="83"/>
        <v>Thu</v>
      </c>
      <c r="L119" s="29" t="str">
        <f t="shared" si="83"/>
        <v>Fri</v>
      </c>
      <c r="M119" s="79" t="str">
        <f t="shared" si="83"/>
        <v>Sat</v>
      </c>
      <c r="N119" s="79" t="str">
        <f t="shared" si="83"/>
        <v>Sun</v>
      </c>
      <c r="O119" s="79" t="str">
        <f t="shared" si="83"/>
        <v>Mon</v>
      </c>
      <c r="P119" s="79" t="str">
        <f t="shared" si="83"/>
        <v>Tue</v>
      </c>
      <c r="Q119" s="29" t="str">
        <f t="shared" si="83"/>
        <v>Wed</v>
      </c>
      <c r="R119" s="29" t="str">
        <f t="shared" si="83"/>
        <v>Thu</v>
      </c>
      <c r="S119" s="29" t="str">
        <f t="shared" si="83"/>
        <v>Fri</v>
      </c>
      <c r="T119" s="29" t="str">
        <f t="shared" si="83"/>
        <v>Sat</v>
      </c>
      <c r="U119" s="24" t="str">
        <f t="shared" si="83"/>
        <v>Sun</v>
      </c>
      <c r="V119" s="29" t="str">
        <f t="shared" si="83"/>
        <v>Mon</v>
      </c>
      <c r="W119" s="29" t="str">
        <f t="shared" si="83"/>
        <v>Tue</v>
      </c>
      <c r="X119" s="29" t="str">
        <f t="shared" si="83"/>
        <v>Wed</v>
      </c>
      <c r="Y119" s="29" t="str">
        <f t="shared" si="83"/>
        <v>Thu</v>
      </c>
      <c r="Z119" s="29" t="str">
        <f t="shared" si="83"/>
        <v>Fri</v>
      </c>
      <c r="AA119" s="29" t="str">
        <f t="shared" si="83"/>
        <v>Sat</v>
      </c>
      <c r="AB119" s="29" t="str">
        <f t="shared" si="83"/>
        <v>Sun</v>
      </c>
      <c r="AC119" s="29" t="str">
        <f t="shared" si="83"/>
        <v>Mon</v>
      </c>
      <c r="AD119" s="24" t="str">
        <f t="shared" si="83"/>
        <v>Tue</v>
      </c>
      <c r="AE119" s="29" t="str">
        <f t="shared" si="83"/>
        <v>Wed</v>
      </c>
      <c r="AF119" s="29" t="str">
        <f t="shared" si="83"/>
        <v>Thu</v>
      </c>
      <c r="AG119" s="29" t="str">
        <f t="shared" si="83"/>
        <v>Fri</v>
      </c>
      <c r="AH119" s="24" t="str">
        <f t="shared" si="83"/>
        <v>Sat</v>
      </c>
      <c r="AI119" s="29" t="str">
        <f t="shared" si="83"/>
        <v>Sun</v>
      </c>
      <c r="AJ119" s="29" t="str">
        <f t="shared" si="83"/>
        <v>Mon</v>
      </c>
      <c r="AK119" s="29" t="str">
        <f t="shared" si="83"/>
        <v>Tue</v>
      </c>
      <c r="AL119" s="29" t="str">
        <f t="shared" si="83"/>
        <v>Wed</v>
      </c>
      <c r="AM119" s="29" t="str">
        <f t="shared" si="83"/>
        <v>Thu</v>
      </c>
      <c r="AN119" s="29" t="str">
        <f t="shared" si="83"/>
        <v>Fri</v>
      </c>
      <c r="AO119" s="30" t="str">
        <f t="shared" si="83"/>
        <v>Sat</v>
      </c>
      <c r="AP119" s="326" t="s">
        <v>3</v>
      </c>
      <c r="AQ119" s="328" t="s">
        <v>4</v>
      </c>
      <c r="AR119" s="330" t="s">
        <v>5</v>
      </c>
    </row>
    <row r="120" spans="1:88" ht="23.1" customHeight="1" thickBot="1" x14ac:dyDescent="0.3">
      <c r="A120" s="60" t="s">
        <v>70</v>
      </c>
      <c r="B120" s="60" t="s">
        <v>70</v>
      </c>
      <c r="C120" s="55"/>
      <c r="D120" s="20">
        <f>D5</f>
        <v>45773</v>
      </c>
      <c r="E120" s="20">
        <f>E5</f>
        <v>45774</v>
      </c>
      <c r="F120" s="20">
        <f>F5</f>
        <v>45775</v>
      </c>
      <c r="G120" s="133">
        <f>G5</f>
        <v>45776</v>
      </c>
      <c r="H120" s="21">
        <f>H5</f>
        <v>45777</v>
      </c>
      <c r="I120" s="245"/>
      <c r="J120" s="27"/>
      <c r="K120" s="19">
        <f t="shared" ref="K120:T120" si="84">K5</f>
        <v>45778</v>
      </c>
      <c r="L120" s="20">
        <f t="shared" si="84"/>
        <v>45779</v>
      </c>
      <c r="M120" s="133">
        <f t="shared" si="84"/>
        <v>45780</v>
      </c>
      <c r="N120" s="133">
        <f t="shared" si="84"/>
        <v>45781</v>
      </c>
      <c r="O120" s="133">
        <f t="shared" si="84"/>
        <v>45782</v>
      </c>
      <c r="P120" s="133">
        <f t="shared" si="84"/>
        <v>45783</v>
      </c>
      <c r="Q120" s="20">
        <f t="shared" si="84"/>
        <v>45784</v>
      </c>
      <c r="R120" s="20">
        <f t="shared" si="84"/>
        <v>45785</v>
      </c>
      <c r="S120" s="20">
        <f t="shared" si="84"/>
        <v>45786</v>
      </c>
      <c r="T120" s="20">
        <f t="shared" si="84"/>
        <v>45787</v>
      </c>
      <c r="U120" s="22">
        <f t="shared" ref="U120" si="85">_xlfn.IFS(T120=$B$4,"",T120="","",T120&lt;&gt;$B$4,T120+1)</f>
        <v>45788</v>
      </c>
      <c r="V120" s="20">
        <f t="shared" ref="V120:AC120" si="86">V5</f>
        <v>45789</v>
      </c>
      <c r="W120" s="20">
        <f t="shared" si="86"/>
        <v>45790</v>
      </c>
      <c r="X120" s="20">
        <f t="shared" si="86"/>
        <v>45791</v>
      </c>
      <c r="Y120" s="20">
        <f t="shared" si="86"/>
        <v>45792</v>
      </c>
      <c r="Z120" s="20">
        <f t="shared" si="86"/>
        <v>45793</v>
      </c>
      <c r="AA120" s="20">
        <f t="shared" si="86"/>
        <v>45794</v>
      </c>
      <c r="AB120" s="20">
        <f t="shared" si="86"/>
        <v>45795</v>
      </c>
      <c r="AC120" s="20">
        <f t="shared" si="86"/>
        <v>45796</v>
      </c>
      <c r="AD120" s="22">
        <f t="shared" ref="AD120" si="87">_xlfn.IFS(AC120=$B$4,"",AC120="","",AC120&lt;&gt;$B$4,AC120+1)</f>
        <v>45797</v>
      </c>
      <c r="AE120" s="20">
        <f>AE5</f>
        <v>45798</v>
      </c>
      <c r="AF120" s="20">
        <f>AF5</f>
        <v>45799</v>
      </c>
      <c r="AG120" s="20">
        <f>AG5</f>
        <v>45800</v>
      </c>
      <c r="AH120" s="22">
        <f t="shared" ref="AH120" si="88">_xlfn.IFS(AG120=$B$4,"",AG120="","",AG120&lt;&gt;$B$4,AG120+1)</f>
        <v>45801</v>
      </c>
      <c r="AI120" s="20">
        <f t="shared" ref="AI120:AO120" si="89">AI5</f>
        <v>45802</v>
      </c>
      <c r="AJ120" s="20">
        <f t="shared" si="89"/>
        <v>45803</v>
      </c>
      <c r="AK120" s="20">
        <f t="shared" si="89"/>
        <v>45804</v>
      </c>
      <c r="AL120" s="20">
        <f t="shared" si="89"/>
        <v>45805</v>
      </c>
      <c r="AM120" s="20">
        <f t="shared" si="89"/>
        <v>45806</v>
      </c>
      <c r="AN120" s="20">
        <f t="shared" si="89"/>
        <v>45807</v>
      </c>
      <c r="AO120" s="21">
        <f t="shared" si="89"/>
        <v>45808</v>
      </c>
      <c r="AP120" s="327"/>
      <c r="AQ120" s="329"/>
      <c r="AR120" s="331"/>
      <c r="AT120" s="66">
        <v>6</v>
      </c>
      <c r="AU120" s="66">
        <v>14</v>
      </c>
      <c r="AV120" s="66" t="s">
        <v>6</v>
      </c>
      <c r="AW120" s="66">
        <v>8</v>
      </c>
    </row>
    <row r="121" spans="1:88" ht="19.350000000000001" customHeight="1" x14ac:dyDescent="0.25">
      <c r="B121" s="1" t="s">
        <v>151</v>
      </c>
      <c r="C121" s="18" t="s">
        <v>77</v>
      </c>
      <c r="D121" s="35" t="s">
        <v>262</v>
      </c>
      <c r="E121" s="35" t="s">
        <v>262</v>
      </c>
      <c r="F121" s="35" t="s">
        <v>261</v>
      </c>
      <c r="G121" s="35">
        <v>6</v>
      </c>
      <c r="H121" s="36">
        <v>13</v>
      </c>
      <c r="I121" s="164"/>
      <c r="J121" s="117"/>
      <c r="K121" s="35" t="s">
        <v>448</v>
      </c>
      <c r="L121" s="35" t="s">
        <v>457</v>
      </c>
      <c r="M121" s="35" t="s">
        <v>261</v>
      </c>
      <c r="N121" s="35" t="s">
        <v>562</v>
      </c>
      <c r="O121" s="35" t="s">
        <v>292</v>
      </c>
      <c r="P121" s="35" t="s">
        <v>457</v>
      </c>
      <c r="Q121" s="35">
        <v>14</v>
      </c>
      <c r="R121" s="35" t="s">
        <v>457</v>
      </c>
      <c r="S121" s="35" t="s">
        <v>284</v>
      </c>
      <c r="T121" s="35" t="s">
        <v>261</v>
      </c>
      <c r="U121" s="35" t="s">
        <v>35</v>
      </c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6"/>
      <c r="AP121" s="9">
        <f t="shared" ref="AP121:AP126" si="90">COUNTIF(K121:AO121,"OFF")</f>
        <v>5</v>
      </c>
      <c r="AQ121" s="10">
        <f t="shared" ref="AQ121:AQ126" si="91">COUNTIF(K121:AN121,"PAID")</f>
        <v>0</v>
      </c>
      <c r="AR121" s="11">
        <f t="shared" ref="AR121:AR126" si="92">COUNTIF(K121:AN121,"PL")</f>
        <v>0</v>
      </c>
      <c r="AS121" s="8" cm="1">
        <f t="array" ref="AS121">MAX(FREQUENCY(COLUMN(BA121:CJ121),(BA121:CJ121&lt;&gt;1)*COLUMN(BA121:CJ121))-1)</f>
        <v>4</v>
      </c>
      <c r="AT121" s="8">
        <f>COUNTIF(K121:AO121,"6"&amp;"*")+COUNTIF(K121:AO121,"6")</f>
        <v>0</v>
      </c>
      <c r="AU121" s="8">
        <f>COUNTIF(K121:AO121,"14"&amp;"*")+COUNTIF(K121:AO121,"14")</f>
        <v>1</v>
      </c>
      <c r="AV121" s="8">
        <f>SUM(AT121:AU121)</f>
        <v>1</v>
      </c>
      <c r="AW121" s="8">
        <f>COUNTIF(K121:AO121,"8"&amp;"*")+COUNTIF(K121:AO121,"8")</f>
        <v>0</v>
      </c>
      <c r="BA121" s="8">
        <f t="shared" ref="BA121:BE126" si="93">IF(COUNTIF(D121,"Off")+COUNTIF(D121,"Paid")+COUNTIF(D121,"Pl")+COUNTIF(D121,"PAID")+COUNTIF(D121,"PL")+COUNTIF(D121,"OFF")+COUNTIF(D121,""),0,1)</f>
        <v>0</v>
      </c>
      <c r="BB121" s="8">
        <f t="shared" si="93"/>
        <v>0</v>
      </c>
      <c r="BC121" s="8">
        <f t="shared" si="93"/>
        <v>0</v>
      </c>
      <c r="BD121" s="8">
        <f t="shared" si="93"/>
        <v>1</v>
      </c>
      <c r="BE121" s="8">
        <f t="shared" si="93"/>
        <v>1</v>
      </c>
      <c r="BF121" s="8">
        <f t="shared" ref="BF121:BU128" si="94">IF(COUNTIF(K121,"Off")+COUNTIF(K121,"Paid")+COUNTIF(K121,"Pl")+COUNTIF(K121,"PAID")+COUNTIF(K121,"PL")+COUNTIF(K121,"OFF")+COUNTIF(K121,""),0,1)</f>
        <v>1</v>
      </c>
      <c r="BG121" s="8">
        <f t="shared" si="94"/>
        <v>1</v>
      </c>
      <c r="BH121" s="8">
        <f t="shared" si="94"/>
        <v>0</v>
      </c>
      <c r="BI121" s="8">
        <f t="shared" si="94"/>
        <v>0</v>
      </c>
      <c r="BJ121" s="8">
        <f t="shared" si="94"/>
        <v>1</v>
      </c>
      <c r="BK121" s="8">
        <f t="shared" si="94"/>
        <v>1</v>
      </c>
      <c r="BL121" s="8">
        <f t="shared" si="94"/>
        <v>1</v>
      </c>
      <c r="BM121" s="8">
        <f t="shared" si="94"/>
        <v>1</v>
      </c>
      <c r="BN121" s="8">
        <f t="shared" si="94"/>
        <v>0</v>
      </c>
      <c r="BO121" s="8">
        <f t="shared" si="94"/>
        <v>0</v>
      </c>
      <c r="BP121" s="8">
        <f t="shared" si="94"/>
        <v>0</v>
      </c>
      <c r="BQ121" s="8">
        <f t="shared" si="94"/>
        <v>0</v>
      </c>
      <c r="BR121" s="8">
        <f t="shared" si="94"/>
        <v>0</v>
      </c>
      <c r="BS121" s="8">
        <f t="shared" si="94"/>
        <v>0</v>
      </c>
      <c r="BT121" s="8">
        <f t="shared" si="94"/>
        <v>0</v>
      </c>
      <c r="BU121" s="8">
        <f t="shared" si="94"/>
        <v>0</v>
      </c>
      <c r="BV121" s="8">
        <f t="shared" ref="BV121:CJ126" si="95">IF(COUNTIF(AA121,"Off")+COUNTIF(AA121,"Paid")+COUNTIF(AA121,"Pl")+COUNTIF(AA121,"PAID")+COUNTIF(AA121,"PL")+COUNTIF(AA121,"OFF")+COUNTIF(AA121,""),0,1)</f>
        <v>0</v>
      </c>
      <c r="BW121" s="8">
        <f t="shared" si="95"/>
        <v>0</v>
      </c>
      <c r="BX121" s="8">
        <f t="shared" si="95"/>
        <v>0</v>
      </c>
      <c r="BY121" s="8">
        <f t="shared" si="95"/>
        <v>0</v>
      </c>
      <c r="BZ121" s="8">
        <f t="shared" si="95"/>
        <v>0</v>
      </c>
      <c r="CA121" s="8">
        <f t="shared" si="95"/>
        <v>0</v>
      </c>
      <c r="CB121" s="8">
        <f t="shared" si="95"/>
        <v>0</v>
      </c>
      <c r="CC121" s="8">
        <f t="shared" si="95"/>
        <v>0</v>
      </c>
      <c r="CD121" s="8">
        <f t="shared" si="95"/>
        <v>0</v>
      </c>
      <c r="CE121" s="8">
        <f t="shared" si="95"/>
        <v>0</v>
      </c>
      <c r="CF121" s="8">
        <f t="shared" si="95"/>
        <v>0</v>
      </c>
      <c r="CG121" s="8">
        <f t="shared" si="95"/>
        <v>0</v>
      </c>
      <c r="CH121" s="8">
        <f t="shared" si="95"/>
        <v>0</v>
      </c>
      <c r="CI121" s="8">
        <f t="shared" si="95"/>
        <v>0</v>
      </c>
      <c r="CJ121" s="8">
        <f t="shared" si="95"/>
        <v>0</v>
      </c>
    </row>
    <row r="122" spans="1:88" ht="19.5" customHeight="1" x14ac:dyDescent="0.25">
      <c r="B122" s="1" t="s">
        <v>121</v>
      </c>
      <c r="C122" s="18" t="s">
        <v>33</v>
      </c>
      <c r="D122" s="35">
        <v>6</v>
      </c>
      <c r="E122" s="35">
        <v>13</v>
      </c>
      <c r="F122" s="78">
        <v>13</v>
      </c>
      <c r="G122" s="35">
        <v>14</v>
      </c>
      <c r="H122" s="36" t="s">
        <v>119</v>
      </c>
      <c r="I122" s="164"/>
      <c r="J122" s="36"/>
      <c r="K122" s="35" t="s">
        <v>284</v>
      </c>
      <c r="L122" s="35" t="s">
        <v>292</v>
      </c>
      <c r="M122" s="35">
        <v>14</v>
      </c>
      <c r="N122" s="35" t="s">
        <v>261</v>
      </c>
      <c r="O122" s="35" t="s">
        <v>261</v>
      </c>
      <c r="P122" s="78" t="s">
        <v>81</v>
      </c>
      <c r="Q122" s="251">
        <v>9</v>
      </c>
      <c r="R122" s="152">
        <v>9</v>
      </c>
      <c r="S122" s="35">
        <v>14</v>
      </c>
      <c r="T122" s="35" t="s">
        <v>291</v>
      </c>
      <c r="U122" s="35" t="s">
        <v>292</v>
      </c>
      <c r="V122" s="78" t="s">
        <v>284</v>
      </c>
      <c r="W122" s="35" t="s">
        <v>284</v>
      </c>
      <c r="X122" s="152">
        <v>8</v>
      </c>
      <c r="Y122" s="35" t="s">
        <v>292</v>
      </c>
      <c r="Z122" s="35" t="s">
        <v>284</v>
      </c>
      <c r="AA122" s="35">
        <v>6</v>
      </c>
      <c r="AB122" s="35">
        <v>6</v>
      </c>
      <c r="AC122" s="35" t="s">
        <v>397</v>
      </c>
      <c r="AD122" s="35" t="s">
        <v>397</v>
      </c>
      <c r="AE122" s="35">
        <v>8</v>
      </c>
      <c r="AF122" s="152" t="s">
        <v>119</v>
      </c>
      <c r="AG122" s="251" t="s">
        <v>119</v>
      </c>
      <c r="AH122" s="35" t="s">
        <v>291</v>
      </c>
      <c r="AI122" s="35" t="s">
        <v>284</v>
      </c>
      <c r="AJ122" s="35" t="s">
        <v>284</v>
      </c>
      <c r="AK122" s="35">
        <v>8</v>
      </c>
      <c r="AL122" s="78" t="s">
        <v>291</v>
      </c>
      <c r="AM122" s="35">
        <v>14</v>
      </c>
      <c r="AN122" s="35" t="s">
        <v>291</v>
      </c>
      <c r="AO122" s="36" t="s">
        <v>292</v>
      </c>
      <c r="AP122" s="9">
        <f t="shared" si="90"/>
        <v>10</v>
      </c>
      <c r="AQ122" s="10">
        <f t="shared" si="91"/>
        <v>1</v>
      </c>
      <c r="AR122" s="11">
        <f t="shared" si="92"/>
        <v>0</v>
      </c>
      <c r="AS122" s="8" cm="1">
        <f t="array" ref="AS122">MAX(FREQUENCY(COLUMN(BA122:CJ122),(BA122:CJ122&lt;&gt;1)*COLUMN(BA122:CJ122))-1)</f>
        <v>5</v>
      </c>
      <c r="AT122" s="8">
        <f t="shared" ref="AT122:AT126" si="96">COUNTIF(K122:AO122,"6"&amp;"*")+COUNTIF(K122:AO122,"6")</f>
        <v>2</v>
      </c>
      <c r="AU122" s="8">
        <f t="shared" ref="AU122:AU126" si="97">COUNTIF(K122:AO122,"14"&amp;"*")+COUNTIF(K122:AO122,"14")</f>
        <v>3</v>
      </c>
      <c r="AV122" s="8">
        <f t="shared" ref="AV122:AV126" si="98">SUM(AT122:AU122)</f>
        <v>5</v>
      </c>
      <c r="AW122" s="8">
        <f t="shared" ref="AW122:AW129" si="99">COUNTIF(K122:AO122,"8"&amp;"*")+COUNTIF(K122:AO122,"8")</f>
        <v>3</v>
      </c>
      <c r="BA122" s="8">
        <f t="shared" si="93"/>
        <v>1</v>
      </c>
      <c r="BB122" s="8">
        <f t="shared" si="93"/>
        <v>1</v>
      </c>
      <c r="BC122" s="8">
        <f t="shared" si="93"/>
        <v>1</v>
      </c>
      <c r="BD122" s="8">
        <f t="shared" si="93"/>
        <v>1</v>
      </c>
      <c r="BE122" s="8">
        <f t="shared" si="93"/>
        <v>0</v>
      </c>
      <c r="BF122" s="8">
        <f t="shared" si="94"/>
        <v>0</v>
      </c>
      <c r="BG122" s="8">
        <f t="shared" si="94"/>
        <v>1</v>
      </c>
      <c r="BH122" s="8">
        <f t="shared" si="94"/>
        <v>1</v>
      </c>
      <c r="BI122" s="8">
        <f t="shared" si="94"/>
        <v>0</v>
      </c>
      <c r="BJ122" s="8">
        <f t="shared" si="94"/>
        <v>0</v>
      </c>
      <c r="BK122" s="8">
        <f t="shared" si="94"/>
        <v>0</v>
      </c>
      <c r="BL122" s="8">
        <f t="shared" si="94"/>
        <v>1</v>
      </c>
      <c r="BM122" s="8">
        <f t="shared" si="94"/>
        <v>1</v>
      </c>
      <c r="BN122" s="8">
        <f t="shared" si="94"/>
        <v>1</v>
      </c>
      <c r="BO122" s="8">
        <f t="shared" si="94"/>
        <v>1</v>
      </c>
      <c r="BP122" s="8">
        <f t="shared" si="94"/>
        <v>1</v>
      </c>
      <c r="BQ122" s="8">
        <f t="shared" si="94"/>
        <v>0</v>
      </c>
      <c r="BR122" s="8">
        <f t="shared" si="94"/>
        <v>0</v>
      </c>
      <c r="BS122" s="8">
        <f t="shared" si="94"/>
        <v>1</v>
      </c>
      <c r="BT122" s="8">
        <f t="shared" si="94"/>
        <v>1</v>
      </c>
      <c r="BU122" s="8">
        <f t="shared" si="94"/>
        <v>0</v>
      </c>
      <c r="BV122" s="8">
        <f t="shared" si="95"/>
        <v>1</v>
      </c>
      <c r="BW122" s="8">
        <f t="shared" si="95"/>
        <v>1</v>
      </c>
      <c r="BX122" s="8">
        <f t="shared" si="95"/>
        <v>1</v>
      </c>
      <c r="BY122" s="8">
        <f t="shared" si="95"/>
        <v>1</v>
      </c>
      <c r="BZ122" s="8">
        <f t="shared" si="95"/>
        <v>1</v>
      </c>
      <c r="CA122" s="8">
        <f t="shared" si="95"/>
        <v>0</v>
      </c>
      <c r="CB122" s="8">
        <f t="shared" si="95"/>
        <v>0</v>
      </c>
      <c r="CC122" s="8">
        <f t="shared" si="95"/>
        <v>1</v>
      </c>
      <c r="CD122" s="8">
        <f t="shared" si="95"/>
        <v>0</v>
      </c>
      <c r="CE122" s="8">
        <f t="shared" si="95"/>
        <v>0</v>
      </c>
      <c r="CF122" s="8">
        <f t="shared" si="95"/>
        <v>1</v>
      </c>
      <c r="CG122" s="8">
        <f t="shared" si="95"/>
        <v>1</v>
      </c>
      <c r="CH122" s="8">
        <f t="shared" si="95"/>
        <v>1</v>
      </c>
      <c r="CI122" s="8">
        <f t="shared" si="95"/>
        <v>1</v>
      </c>
      <c r="CJ122" s="8">
        <f t="shared" si="95"/>
        <v>1</v>
      </c>
    </row>
    <row r="123" spans="1:88" ht="19.5" customHeight="1" x14ac:dyDescent="0.25">
      <c r="B123" s="1" t="s">
        <v>152</v>
      </c>
      <c r="C123" s="18" t="s">
        <v>39</v>
      </c>
      <c r="D123" s="35">
        <v>14</v>
      </c>
      <c r="E123" s="35">
        <v>13</v>
      </c>
      <c r="F123" s="35" t="s">
        <v>119</v>
      </c>
      <c r="G123" s="78" t="s">
        <v>81</v>
      </c>
      <c r="H123" s="204">
        <v>14</v>
      </c>
      <c r="I123" s="164"/>
      <c r="J123" s="36"/>
      <c r="K123" s="35" t="s">
        <v>457</v>
      </c>
      <c r="L123" s="35" t="s">
        <v>81</v>
      </c>
      <c r="M123" s="35" t="s">
        <v>81</v>
      </c>
      <c r="N123" s="78" t="s">
        <v>81</v>
      </c>
      <c r="O123" s="35">
        <v>6</v>
      </c>
      <c r="P123" s="251">
        <v>6</v>
      </c>
      <c r="Q123" s="35" t="s">
        <v>284</v>
      </c>
      <c r="R123" s="184" t="s">
        <v>292</v>
      </c>
      <c r="S123" s="35" t="s">
        <v>291</v>
      </c>
      <c r="T123" s="35">
        <v>14</v>
      </c>
      <c r="U123" s="35" t="s">
        <v>291</v>
      </c>
      <c r="V123" s="35" t="s">
        <v>35</v>
      </c>
      <c r="W123" s="35" t="s">
        <v>35</v>
      </c>
      <c r="X123" s="152">
        <v>8</v>
      </c>
      <c r="Y123" s="35" t="s">
        <v>284</v>
      </c>
      <c r="Z123" s="35" t="s">
        <v>261</v>
      </c>
      <c r="AA123" s="78" t="s">
        <v>292</v>
      </c>
      <c r="AB123" s="251" t="s">
        <v>284</v>
      </c>
      <c r="AC123" s="35">
        <v>14</v>
      </c>
      <c r="AD123" s="35" t="s">
        <v>291</v>
      </c>
      <c r="AE123" s="35" t="s">
        <v>457</v>
      </c>
      <c r="AF123" s="152" t="s">
        <v>292</v>
      </c>
      <c r="AG123" s="152" t="s">
        <v>292</v>
      </c>
      <c r="AH123" s="251" t="s">
        <v>284</v>
      </c>
      <c r="AI123" s="35">
        <v>14</v>
      </c>
      <c r="AJ123" s="35" t="s">
        <v>291</v>
      </c>
      <c r="AK123" s="35" t="s">
        <v>284</v>
      </c>
      <c r="AL123" s="35" t="s">
        <v>35</v>
      </c>
      <c r="AM123" s="78">
        <v>8</v>
      </c>
      <c r="AN123" s="78" t="s">
        <v>292</v>
      </c>
      <c r="AO123" s="78" t="s">
        <v>284</v>
      </c>
      <c r="AP123" s="9">
        <f t="shared" si="90"/>
        <v>10</v>
      </c>
      <c r="AQ123" s="10">
        <f t="shared" si="91"/>
        <v>3</v>
      </c>
      <c r="AR123" s="11">
        <f t="shared" si="92"/>
        <v>0</v>
      </c>
      <c r="AS123" s="8" cm="1">
        <f t="array" ref="AS123">MAX(FREQUENCY(COLUMN(BA123:CJ123),(BA123:CJ123&lt;&gt;1)*COLUMN(BA123:CJ123))-1)</f>
        <v>5</v>
      </c>
      <c r="AT123" s="8">
        <f t="shared" si="96"/>
        <v>2</v>
      </c>
      <c r="AU123" s="8">
        <f t="shared" si="97"/>
        <v>3</v>
      </c>
      <c r="AV123" s="8">
        <f t="shared" si="98"/>
        <v>5</v>
      </c>
      <c r="AW123" s="8">
        <f t="shared" si="99"/>
        <v>2</v>
      </c>
      <c r="BA123" s="8">
        <f t="shared" si="93"/>
        <v>1</v>
      </c>
      <c r="BB123" s="8">
        <f t="shared" si="93"/>
        <v>1</v>
      </c>
      <c r="BC123" s="8">
        <f t="shared" si="93"/>
        <v>0</v>
      </c>
      <c r="BD123" s="8">
        <f t="shared" si="93"/>
        <v>0</v>
      </c>
      <c r="BE123" s="8">
        <f t="shared" si="93"/>
        <v>1</v>
      </c>
      <c r="BF123" s="8">
        <f t="shared" si="94"/>
        <v>1</v>
      </c>
      <c r="BG123" s="8">
        <f t="shared" si="94"/>
        <v>0</v>
      </c>
      <c r="BH123" s="8">
        <f t="shared" si="94"/>
        <v>0</v>
      </c>
      <c r="BI123" s="8">
        <f t="shared" si="94"/>
        <v>0</v>
      </c>
      <c r="BJ123" s="8">
        <f t="shared" si="94"/>
        <v>1</v>
      </c>
      <c r="BK123" s="8">
        <f t="shared" si="94"/>
        <v>1</v>
      </c>
      <c r="BL123" s="8">
        <f t="shared" si="94"/>
        <v>0</v>
      </c>
      <c r="BM123" s="8">
        <f t="shared" si="94"/>
        <v>1</v>
      </c>
      <c r="BN123" s="8">
        <f t="shared" si="94"/>
        <v>1</v>
      </c>
      <c r="BO123" s="8">
        <f t="shared" si="94"/>
        <v>1</v>
      </c>
      <c r="BP123" s="8">
        <f t="shared" si="94"/>
        <v>1</v>
      </c>
      <c r="BQ123" s="8">
        <f t="shared" si="94"/>
        <v>0</v>
      </c>
      <c r="BR123" s="8">
        <f t="shared" si="94"/>
        <v>0</v>
      </c>
      <c r="BS123" s="8">
        <f t="shared" si="94"/>
        <v>1</v>
      </c>
      <c r="BT123" s="8">
        <f t="shared" si="94"/>
        <v>0</v>
      </c>
      <c r="BU123" s="8">
        <f t="shared" si="94"/>
        <v>0</v>
      </c>
      <c r="BV123" s="8">
        <f t="shared" si="95"/>
        <v>1</v>
      </c>
      <c r="BW123" s="8">
        <f t="shared" si="95"/>
        <v>0</v>
      </c>
      <c r="BX123" s="8">
        <f t="shared" si="95"/>
        <v>1</v>
      </c>
      <c r="BY123" s="8">
        <f t="shared" si="95"/>
        <v>1</v>
      </c>
      <c r="BZ123" s="8">
        <f t="shared" si="95"/>
        <v>1</v>
      </c>
      <c r="CA123" s="8">
        <f t="shared" si="95"/>
        <v>1</v>
      </c>
      <c r="CB123" s="8">
        <f t="shared" si="95"/>
        <v>1</v>
      </c>
      <c r="CC123" s="8">
        <f t="shared" si="95"/>
        <v>0</v>
      </c>
      <c r="CD123" s="8">
        <f t="shared" si="95"/>
        <v>1</v>
      </c>
      <c r="CE123" s="8">
        <f t="shared" si="95"/>
        <v>1</v>
      </c>
      <c r="CF123" s="8">
        <f t="shared" si="95"/>
        <v>0</v>
      </c>
      <c r="CG123" s="8">
        <f t="shared" si="95"/>
        <v>0</v>
      </c>
      <c r="CH123" s="8">
        <f t="shared" si="95"/>
        <v>1</v>
      </c>
      <c r="CI123" s="8">
        <f t="shared" si="95"/>
        <v>1</v>
      </c>
      <c r="CJ123" s="8">
        <f t="shared" si="95"/>
        <v>0</v>
      </c>
    </row>
    <row r="124" spans="1:88" ht="19.5" customHeight="1" x14ac:dyDescent="0.25">
      <c r="B124" s="3" t="s">
        <v>37</v>
      </c>
      <c r="C124" s="2" t="s">
        <v>38</v>
      </c>
      <c r="D124" s="78" t="s">
        <v>119</v>
      </c>
      <c r="E124" s="78">
        <v>6</v>
      </c>
      <c r="F124" s="35">
        <v>14</v>
      </c>
      <c r="G124" s="35">
        <v>13</v>
      </c>
      <c r="H124" s="36">
        <v>13</v>
      </c>
      <c r="I124" s="164"/>
      <c r="J124" s="36"/>
      <c r="K124" s="35" t="s">
        <v>284</v>
      </c>
      <c r="L124" s="35" t="s">
        <v>284</v>
      </c>
      <c r="M124" s="35">
        <v>6</v>
      </c>
      <c r="N124" s="35">
        <v>6</v>
      </c>
      <c r="O124" s="35">
        <v>14</v>
      </c>
      <c r="P124" s="78" t="s">
        <v>291</v>
      </c>
      <c r="Q124" s="78" t="s">
        <v>292</v>
      </c>
      <c r="R124" s="78" t="s">
        <v>262</v>
      </c>
      <c r="S124" s="78" t="s">
        <v>262</v>
      </c>
      <c r="T124" s="35" t="s">
        <v>261</v>
      </c>
      <c r="U124" s="35" t="s">
        <v>261</v>
      </c>
      <c r="V124" s="35">
        <v>14</v>
      </c>
      <c r="W124" s="35">
        <v>14</v>
      </c>
      <c r="X124" s="35" t="s">
        <v>291</v>
      </c>
      <c r="Y124" s="78" t="s">
        <v>35</v>
      </c>
      <c r="Z124" s="35" t="s">
        <v>261</v>
      </c>
      <c r="AA124" s="35" t="s">
        <v>291</v>
      </c>
      <c r="AB124" s="35" t="s">
        <v>292</v>
      </c>
      <c r="AC124" s="78" t="s">
        <v>35</v>
      </c>
      <c r="AD124" s="35">
        <v>14</v>
      </c>
      <c r="AE124" s="35">
        <v>13</v>
      </c>
      <c r="AF124" s="35" t="s">
        <v>291</v>
      </c>
      <c r="AG124" s="35" t="s">
        <v>261</v>
      </c>
      <c r="AH124" s="35" t="s">
        <v>262</v>
      </c>
      <c r="AI124" s="78" t="s">
        <v>262</v>
      </c>
      <c r="AJ124" s="268" t="s">
        <v>292</v>
      </c>
      <c r="AK124" s="78" t="s">
        <v>292</v>
      </c>
      <c r="AL124" s="35" t="s">
        <v>284</v>
      </c>
      <c r="AM124" s="35" t="s">
        <v>284</v>
      </c>
      <c r="AN124" s="35">
        <v>8</v>
      </c>
      <c r="AO124" s="78">
        <v>6</v>
      </c>
      <c r="AP124" s="9">
        <f t="shared" si="90"/>
        <v>10</v>
      </c>
      <c r="AQ124" s="10">
        <f t="shared" si="91"/>
        <v>4</v>
      </c>
      <c r="AR124" s="11">
        <f t="shared" si="92"/>
        <v>0</v>
      </c>
      <c r="AS124" s="8" cm="1">
        <f t="array" ref="AS124">MAX(FREQUENCY(COLUMN(BA124:CJ124),(BA124:CJ124&lt;&gt;1)*COLUMN(BA124:CJ124))-1)</f>
        <v>5</v>
      </c>
      <c r="AT124" s="8">
        <f t="shared" si="96"/>
        <v>3</v>
      </c>
      <c r="AU124" s="8">
        <f t="shared" si="97"/>
        <v>4</v>
      </c>
      <c r="AV124" s="8">
        <f t="shared" si="98"/>
        <v>7</v>
      </c>
      <c r="AW124" s="8">
        <f t="shared" si="99"/>
        <v>1</v>
      </c>
      <c r="BA124" s="8">
        <f t="shared" si="93"/>
        <v>0</v>
      </c>
      <c r="BB124" s="8">
        <f t="shared" si="93"/>
        <v>1</v>
      </c>
      <c r="BC124" s="8">
        <f t="shared" si="93"/>
        <v>1</v>
      </c>
      <c r="BD124" s="8">
        <f t="shared" si="93"/>
        <v>1</v>
      </c>
      <c r="BE124" s="8">
        <f t="shared" si="93"/>
        <v>1</v>
      </c>
      <c r="BF124" s="8">
        <f t="shared" si="94"/>
        <v>0</v>
      </c>
      <c r="BG124" s="8">
        <f t="shared" si="94"/>
        <v>0</v>
      </c>
      <c r="BH124" s="8">
        <f t="shared" si="94"/>
        <v>1</v>
      </c>
      <c r="BI124" s="8">
        <f t="shared" si="94"/>
        <v>1</v>
      </c>
      <c r="BJ124" s="8">
        <f t="shared" si="94"/>
        <v>1</v>
      </c>
      <c r="BK124" s="8">
        <f t="shared" si="94"/>
        <v>1</v>
      </c>
      <c r="BL124" s="8">
        <f t="shared" si="94"/>
        <v>1</v>
      </c>
      <c r="BM124" s="8">
        <f t="shared" si="94"/>
        <v>0</v>
      </c>
      <c r="BN124" s="8">
        <f t="shared" si="94"/>
        <v>0</v>
      </c>
      <c r="BO124" s="8">
        <f t="shared" si="94"/>
        <v>0</v>
      </c>
      <c r="BP124" s="8">
        <f t="shared" si="94"/>
        <v>0</v>
      </c>
      <c r="BQ124" s="8">
        <f t="shared" si="94"/>
        <v>1</v>
      </c>
      <c r="BR124" s="8">
        <f t="shared" si="94"/>
        <v>1</v>
      </c>
      <c r="BS124" s="8">
        <f t="shared" si="94"/>
        <v>1</v>
      </c>
      <c r="BT124" s="8">
        <f t="shared" si="94"/>
        <v>0</v>
      </c>
      <c r="BU124" s="8">
        <f t="shared" si="94"/>
        <v>0</v>
      </c>
      <c r="BV124" s="8">
        <f t="shared" si="95"/>
        <v>1</v>
      </c>
      <c r="BW124" s="8">
        <f t="shared" si="95"/>
        <v>1</v>
      </c>
      <c r="BX124" s="8">
        <f t="shared" si="95"/>
        <v>0</v>
      </c>
      <c r="BY124" s="8">
        <f t="shared" si="95"/>
        <v>1</v>
      </c>
      <c r="BZ124" s="8">
        <f t="shared" si="95"/>
        <v>1</v>
      </c>
      <c r="CA124" s="8">
        <f t="shared" si="95"/>
        <v>1</v>
      </c>
      <c r="CB124" s="8">
        <f t="shared" si="95"/>
        <v>0</v>
      </c>
      <c r="CC124" s="8">
        <f t="shared" si="95"/>
        <v>0</v>
      </c>
      <c r="CD124" s="8">
        <f t="shared" si="95"/>
        <v>0</v>
      </c>
      <c r="CE124" s="8">
        <f t="shared" si="95"/>
        <v>1</v>
      </c>
      <c r="CF124" s="8">
        <f t="shared" si="95"/>
        <v>1</v>
      </c>
      <c r="CG124" s="8">
        <f t="shared" si="95"/>
        <v>0</v>
      </c>
      <c r="CH124" s="8">
        <f t="shared" si="95"/>
        <v>0</v>
      </c>
      <c r="CI124" s="8">
        <f t="shared" si="95"/>
        <v>1</v>
      </c>
      <c r="CJ124" s="8">
        <f t="shared" si="95"/>
        <v>1</v>
      </c>
    </row>
    <row r="125" spans="1:88" ht="19.5" customHeight="1" x14ac:dyDescent="0.25">
      <c r="B125" s="1" t="s">
        <v>165</v>
      </c>
      <c r="C125" s="18" t="s">
        <v>34</v>
      </c>
      <c r="D125" s="35">
        <v>13</v>
      </c>
      <c r="E125" s="35">
        <v>14</v>
      </c>
      <c r="F125" s="78">
        <v>13</v>
      </c>
      <c r="G125" s="78" t="s">
        <v>119</v>
      </c>
      <c r="H125" s="36" t="s">
        <v>119</v>
      </c>
      <c r="I125" s="164"/>
      <c r="J125" s="36"/>
      <c r="K125" s="35" t="s">
        <v>284</v>
      </c>
      <c r="L125" s="35">
        <v>8</v>
      </c>
      <c r="M125" s="35" t="s">
        <v>291</v>
      </c>
      <c r="N125" s="35" t="s">
        <v>292</v>
      </c>
      <c r="O125" s="35" t="s">
        <v>457</v>
      </c>
      <c r="P125" s="152">
        <v>14</v>
      </c>
      <c r="Q125" s="78" t="s">
        <v>35</v>
      </c>
      <c r="R125" s="35" t="s">
        <v>5</v>
      </c>
      <c r="S125" s="35" t="s">
        <v>284</v>
      </c>
      <c r="T125" s="78" t="s">
        <v>261</v>
      </c>
      <c r="U125" s="78">
        <v>14</v>
      </c>
      <c r="V125" s="35" t="s">
        <v>291</v>
      </c>
      <c r="W125" s="35" t="s">
        <v>292</v>
      </c>
      <c r="X125" s="35" t="s">
        <v>457</v>
      </c>
      <c r="Y125" s="35" t="s">
        <v>284</v>
      </c>
      <c r="Z125" s="184" t="s">
        <v>292</v>
      </c>
      <c r="AA125" s="35">
        <v>14</v>
      </c>
      <c r="AB125" s="35" t="s">
        <v>291</v>
      </c>
      <c r="AC125" s="35" t="s">
        <v>35</v>
      </c>
      <c r="AD125" s="78" t="s">
        <v>284</v>
      </c>
      <c r="AE125" s="78" t="s">
        <v>291</v>
      </c>
      <c r="AF125" s="192">
        <v>13</v>
      </c>
      <c r="AG125" s="35" t="s">
        <v>284</v>
      </c>
      <c r="AH125" s="35">
        <v>6</v>
      </c>
      <c r="AI125" s="35" t="s">
        <v>292</v>
      </c>
      <c r="AJ125" s="35" t="s">
        <v>457</v>
      </c>
      <c r="AK125" s="35">
        <v>14</v>
      </c>
      <c r="AL125" s="78" t="s">
        <v>261</v>
      </c>
      <c r="AM125" s="78" t="s">
        <v>261</v>
      </c>
      <c r="AN125" s="35">
        <v>14</v>
      </c>
      <c r="AO125" s="35" t="s">
        <v>457</v>
      </c>
      <c r="AP125" s="9">
        <f t="shared" si="90"/>
        <v>10</v>
      </c>
      <c r="AQ125" s="10">
        <f t="shared" si="91"/>
        <v>0</v>
      </c>
      <c r="AR125" s="11">
        <f t="shared" si="92"/>
        <v>1</v>
      </c>
      <c r="AS125" s="8" cm="1">
        <f t="array" ref="AS125">MAX(FREQUENCY(COLUMN(BA125:CJ125),(BA125:CJ125&lt;&gt;1)*COLUMN(BA125:CJ125))-1)</f>
        <v>5</v>
      </c>
      <c r="AT125" s="8">
        <f t="shared" si="96"/>
        <v>1</v>
      </c>
      <c r="AU125" s="8">
        <f t="shared" si="97"/>
        <v>5</v>
      </c>
      <c r="AV125" s="8">
        <f t="shared" si="98"/>
        <v>6</v>
      </c>
      <c r="AW125" s="8">
        <f t="shared" si="99"/>
        <v>1</v>
      </c>
      <c r="BA125" s="8">
        <f t="shared" si="93"/>
        <v>1</v>
      </c>
      <c r="BB125" s="8">
        <f t="shared" si="93"/>
        <v>1</v>
      </c>
      <c r="BC125" s="8">
        <f t="shared" si="93"/>
        <v>1</v>
      </c>
      <c r="BD125" s="8">
        <f t="shared" si="93"/>
        <v>0</v>
      </c>
      <c r="BE125" s="8">
        <f t="shared" si="93"/>
        <v>0</v>
      </c>
      <c r="BF125" s="8">
        <f t="shared" si="94"/>
        <v>0</v>
      </c>
      <c r="BG125" s="8">
        <f t="shared" si="94"/>
        <v>1</v>
      </c>
      <c r="BH125" s="8">
        <f t="shared" si="94"/>
        <v>1</v>
      </c>
      <c r="BI125" s="8">
        <f t="shared" si="94"/>
        <v>1</v>
      </c>
      <c r="BJ125" s="8">
        <f t="shared" si="94"/>
        <v>1</v>
      </c>
      <c r="BK125" s="8">
        <f t="shared" si="94"/>
        <v>1</v>
      </c>
      <c r="BL125" s="8">
        <f t="shared" si="94"/>
        <v>0</v>
      </c>
      <c r="BM125" s="8">
        <f t="shared" si="94"/>
        <v>0</v>
      </c>
      <c r="BN125" s="8">
        <f t="shared" si="94"/>
        <v>0</v>
      </c>
      <c r="BO125" s="8">
        <f t="shared" si="94"/>
        <v>0</v>
      </c>
      <c r="BP125" s="8">
        <f t="shared" si="94"/>
        <v>1</v>
      </c>
      <c r="BQ125" s="8">
        <f t="shared" si="94"/>
        <v>1</v>
      </c>
      <c r="BR125" s="8">
        <f t="shared" si="94"/>
        <v>1</v>
      </c>
      <c r="BS125" s="8">
        <f t="shared" si="94"/>
        <v>1</v>
      </c>
      <c r="BT125" s="8">
        <f t="shared" si="94"/>
        <v>0</v>
      </c>
      <c r="BU125" s="8">
        <f t="shared" si="94"/>
        <v>1</v>
      </c>
      <c r="BV125" s="8">
        <f t="shared" si="95"/>
        <v>1</v>
      </c>
      <c r="BW125" s="8">
        <f t="shared" si="95"/>
        <v>1</v>
      </c>
      <c r="BX125" s="8">
        <f t="shared" si="95"/>
        <v>0</v>
      </c>
      <c r="BY125" s="8">
        <f t="shared" si="95"/>
        <v>0</v>
      </c>
      <c r="BZ125" s="8">
        <f t="shared" si="95"/>
        <v>1</v>
      </c>
      <c r="CA125" s="8">
        <f t="shared" si="95"/>
        <v>1</v>
      </c>
      <c r="CB125" s="8">
        <f t="shared" si="95"/>
        <v>0</v>
      </c>
      <c r="CC125" s="8">
        <f t="shared" si="95"/>
        <v>1</v>
      </c>
      <c r="CD125" s="8">
        <f t="shared" si="95"/>
        <v>1</v>
      </c>
      <c r="CE125" s="8">
        <f t="shared" si="95"/>
        <v>1</v>
      </c>
      <c r="CF125" s="8">
        <f t="shared" si="95"/>
        <v>1</v>
      </c>
      <c r="CG125" s="8">
        <f t="shared" si="95"/>
        <v>0</v>
      </c>
      <c r="CH125" s="8">
        <f t="shared" si="95"/>
        <v>0</v>
      </c>
      <c r="CI125" s="8">
        <f t="shared" si="95"/>
        <v>1</v>
      </c>
      <c r="CJ125" s="8">
        <f t="shared" si="95"/>
        <v>1</v>
      </c>
    </row>
    <row r="126" spans="1:88" ht="19.5" customHeight="1" x14ac:dyDescent="0.25">
      <c r="B126" s="4" t="s">
        <v>166</v>
      </c>
      <c r="C126" s="198" t="s">
        <v>36</v>
      </c>
      <c r="D126" s="216" t="s">
        <v>58</v>
      </c>
      <c r="E126" s="199" t="s">
        <v>119</v>
      </c>
      <c r="F126" s="38">
        <v>6</v>
      </c>
      <c r="G126" s="38">
        <v>13</v>
      </c>
      <c r="H126" s="39">
        <v>13</v>
      </c>
      <c r="I126" s="165"/>
      <c r="J126" s="39"/>
      <c r="K126" s="38">
        <v>14</v>
      </c>
      <c r="L126" s="38" t="s">
        <v>291</v>
      </c>
      <c r="M126" s="38" t="s">
        <v>261</v>
      </c>
      <c r="N126" s="38" t="s">
        <v>81</v>
      </c>
      <c r="O126" s="38" t="s">
        <v>291</v>
      </c>
      <c r="P126" s="38" t="s">
        <v>292</v>
      </c>
      <c r="Q126" s="38" t="s">
        <v>457</v>
      </c>
      <c r="R126" s="38" t="s">
        <v>35</v>
      </c>
      <c r="S126" s="38" t="s">
        <v>261</v>
      </c>
      <c r="T126" s="38" t="s">
        <v>261</v>
      </c>
      <c r="U126" s="38" t="s">
        <v>81</v>
      </c>
      <c r="V126" s="38" t="s">
        <v>292</v>
      </c>
      <c r="W126" s="38" t="s">
        <v>457</v>
      </c>
      <c r="X126" s="199">
        <v>14</v>
      </c>
      <c r="Y126" s="199" t="s">
        <v>457</v>
      </c>
      <c r="Z126" s="199" t="s">
        <v>291</v>
      </c>
      <c r="AA126" s="38" t="s">
        <v>261</v>
      </c>
      <c r="AB126" s="38" t="s">
        <v>284</v>
      </c>
      <c r="AC126" s="200" t="s">
        <v>292</v>
      </c>
      <c r="AD126" s="38" t="s">
        <v>457</v>
      </c>
      <c r="AE126" s="38">
        <v>14</v>
      </c>
      <c r="AF126" s="199" t="s">
        <v>35</v>
      </c>
      <c r="AG126" s="38">
        <v>14</v>
      </c>
      <c r="AH126" s="38" t="s">
        <v>261</v>
      </c>
      <c r="AI126" s="38">
        <v>6</v>
      </c>
      <c r="AJ126" s="199">
        <v>14</v>
      </c>
      <c r="AK126" s="199" t="s">
        <v>291</v>
      </c>
      <c r="AL126" s="38" t="s">
        <v>457</v>
      </c>
      <c r="AM126" s="38" t="s">
        <v>292</v>
      </c>
      <c r="AN126" s="38" t="s">
        <v>284</v>
      </c>
      <c r="AO126" s="39" t="s">
        <v>284</v>
      </c>
      <c r="AP126" s="9">
        <f t="shared" si="90"/>
        <v>10</v>
      </c>
      <c r="AQ126" s="10">
        <f t="shared" si="91"/>
        <v>2</v>
      </c>
      <c r="AR126" s="11">
        <f t="shared" si="92"/>
        <v>0</v>
      </c>
      <c r="AS126" s="8" cm="1">
        <f t="array" ref="AS126">MAX(FREQUENCY(COLUMN(BA126:CJ126),(BA126:CJ126&lt;&gt;1)*COLUMN(BA126:CJ126))-1)</f>
        <v>5</v>
      </c>
      <c r="AT126" s="8">
        <f t="shared" si="96"/>
        <v>1</v>
      </c>
      <c r="AU126" s="8">
        <f t="shared" si="97"/>
        <v>5</v>
      </c>
      <c r="AV126" s="8">
        <f t="shared" si="98"/>
        <v>6</v>
      </c>
      <c r="AW126" s="8">
        <f t="shared" si="99"/>
        <v>0</v>
      </c>
      <c r="BA126" s="8">
        <f t="shared" si="93"/>
        <v>0</v>
      </c>
      <c r="BB126" s="8">
        <f t="shared" si="93"/>
        <v>0</v>
      </c>
      <c r="BC126" s="8">
        <f t="shared" si="93"/>
        <v>1</v>
      </c>
      <c r="BD126" s="8">
        <f t="shared" si="93"/>
        <v>1</v>
      </c>
      <c r="BE126" s="8">
        <f t="shared" si="93"/>
        <v>1</v>
      </c>
      <c r="BF126" s="8">
        <f t="shared" si="94"/>
        <v>1</v>
      </c>
      <c r="BG126" s="8">
        <f t="shared" si="94"/>
        <v>1</v>
      </c>
      <c r="BH126" s="8">
        <f t="shared" si="94"/>
        <v>0</v>
      </c>
      <c r="BI126" s="8">
        <f t="shared" si="94"/>
        <v>0</v>
      </c>
      <c r="BJ126" s="8">
        <f t="shared" si="94"/>
        <v>1</v>
      </c>
      <c r="BK126" s="8">
        <f t="shared" si="94"/>
        <v>1</v>
      </c>
      <c r="BL126" s="8">
        <f t="shared" si="94"/>
        <v>1</v>
      </c>
      <c r="BM126" s="8">
        <f t="shared" si="94"/>
        <v>0</v>
      </c>
      <c r="BN126" s="8">
        <f t="shared" si="94"/>
        <v>0</v>
      </c>
      <c r="BO126" s="8">
        <f t="shared" si="94"/>
        <v>0</v>
      </c>
      <c r="BP126" s="8">
        <f t="shared" si="94"/>
        <v>0</v>
      </c>
      <c r="BQ126" s="8">
        <f t="shared" si="94"/>
        <v>1</v>
      </c>
      <c r="BR126" s="8">
        <f t="shared" si="94"/>
        <v>1</v>
      </c>
      <c r="BS126" s="8">
        <f t="shared" si="94"/>
        <v>1</v>
      </c>
      <c r="BT126" s="8">
        <f t="shared" si="94"/>
        <v>1</v>
      </c>
      <c r="BU126" s="8">
        <f t="shared" si="94"/>
        <v>1</v>
      </c>
      <c r="BV126" s="8">
        <f t="shared" si="95"/>
        <v>0</v>
      </c>
      <c r="BW126" s="8">
        <f t="shared" si="95"/>
        <v>0</v>
      </c>
      <c r="BX126" s="8">
        <f t="shared" si="95"/>
        <v>1</v>
      </c>
      <c r="BY126" s="8">
        <f t="shared" si="95"/>
        <v>1</v>
      </c>
      <c r="BZ126" s="8">
        <f t="shared" si="95"/>
        <v>1</v>
      </c>
      <c r="CA126" s="8">
        <f t="shared" si="95"/>
        <v>0</v>
      </c>
      <c r="CB126" s="8">
        <f t="shared" si="95"/>
        <v>1</v>
      </c>
      <c r="CC126" s="8">
        <f t="shared" si="95"/>
        <v>0</v>
      </c>
      <c r="CD126" s="8">
        <f t="shared" si="95"/>
        <v>1</v>
      </c>
      <c r="CE126" s="8">
        <f t="shared" si="95"/>
        <v>1</v>
      </c>
      <c r="CF126" s="8">
        <f t="shared" si="95"/>
        <v>1</v>
      </c>
      <c r="CG126" s="8">
        <f t="shared" si="95"/>
        <v>1</v>
      </c>
      <c r="CH126" s="8">
        <f t="shared" si="95"/>
        <v>1</v>
      </c>
      <c r="CI126" s="8">
        <f t="shared" si="95"/>
        <v>0</v>
      </c>
      <c r="CJ126" s="8">
        <f t="shared" si="95"/>
        <v>0</v>
      </c>
    </row>
    <row r="127" spans="1:88" ht="19.5" customHeight="1" x14ac:dyDescent="0.25">
      <c r="B127" s="1" t="s">
        <v>44</v>
      </c>
      <c r="C127" s="2" t="s">
        <v>45</v>
      </c>
      <c r="D127" s="35">
        <v>13</v>
      </c>
      <c r="E127" s="35" t="s">
        <v>261</v>
      </c>
      <c r="F127" s="35">
        <v>13</v>
      </c>
      <c r="G127" s="35">
        <v>13</v>
      </c>
      <c r="H127" s="36" t="s">
        <v>119</v>
      </c>
      <c r="I127" s="164"/>
      <c r="J127" s="36"/>
      <c r="K127" s="34">
        <v>8</v>
      </c>
      <c r="L127" s="35">
        <v>14</v>
      </c>
      <c r="M127" s="35" t="s">
        <v>292</v>
      </c>
      <c r="N127" s="35" t="s">
        <v>291</v>
      </c>
      <c r="O127" s="35" t="s">
        <v>284</v>
      </c>
      <c r="P127" s="35" t="s">
        <v>284</v>
      </c>
      <c r="Q127" s="35" t="s">
        <v>291</v>
      </c>
      <c r="R127" s="35">
        <v>14</v>
      </c>
      <c r="S127" s="35" t="s">
        <v>292</v>
      </c>
      <c r="T127" s="35" t="s">
        <v>292</v>
      </c>
      <c r="U127" s="35" t="s">
        <v>261</v>
      </c>
      <c r="V127" s="35" t="s">
        <v>284</v>
      </c>
      <c r="W127" s="35">
        <v>8</v>
      </c>
      <c r="X127" s="152">
        <v>8</v>
      </c>
      <c r="Y127" s="35">
        <v>14</v>
      </c>
      <c r="Z127" s="152" t="s">
        <v>262</v>
      </c>
      <c r="AA127" s="35" t="s">
        <v>261</v>
      </c>
      <c r="AB127" s="35">
        <v>14</v>
      </c>
      <c r="AC127" s="35" t="s">
        <v>291</v>
      </c>
      <c r="AD127" s="35" t="s">
        <v>292</v>
      </c>
      <c r="AE127" s="35">
        <v>13</v>
      </c>
      <c r="AF127" s="35" t="s">
        <v>284</v>
      </c>
      <c r="AG127" s="35" t="s">
        <v>284</v>
      </c>
      <c r="AH127" s="35">
        <v>14</v>
      </c>
      <c r="AI127" s="35" t="s">
        <v>291</v>
      </c>
      <c r="AJ127" s="35" t="s">
        <v>284</v>
      </c>
      <c r="AK127" s="35" t="s">
        <v>457</v>
      </c>
      <c r="AL127" s="35">
        <v>14</v>
      </c>
      <c r="AM127" s="35" t="s">
        <v>284</v>
      </c>
      <c r="AN127" s="35" t="s">
        <v>284</v>
      </c>
      <c r="AO127" s="246" t="s">
        <v>291</v>
      </c>
      <c r="AP127" s="9">
        <f>COUNTIF(K127:AO127,"OFF")</f>
        <v>10</v>
      </c>
      <c r="AQ127" s="10">
        <f>COUNTIF(K127:AN127,"PAID")</f>
        <v>1</v>
      </c>
      <c r="AR127" s="11">
        <f>COUNTIF(K127:AN127,"PL")</f>
        <v>0</v>
      </c>
      <c r="AS127" s="8" cm="1">
        <f t="array" ref="AS127">MAX(FREQUENCY(COLUMN(BA127:CJ127),(BA127:CJ127&lt;&gt;1)*COLUMN(BA127:CJ127))-1)</f>
        <v>3</v>
      </c>
      <c r="AT127" s="8">
        <f>COUNTIF(K127:AO127,"6"&amp;"*")+COUNTIF(K127:AO127,"6")</f>
        <v>0</v>
      </c>
      <c r="AU127" s="8">
        <f>COUNTIF(K127:AO127,"14"&amp;"*")+COUNTIF(K127:AO127,"14")</f>
        <v>6</v>
      </c>
      <c r="AV127" s="8">
        <f>SUM(AT127:AU127)</f>
        <v>6</v>
      </c>
      <c r="AW127" s="8">
        <f t="shared" si="99"/>
        <v>3</v>
      </c>
      <c r="BF127" s="8">
        <f>IF(COUNTIF(K127,"Off")+COUNTIF(K127,"Paid")+COUNTIF(K127,"Pl")+COUNTIF(K127,"PAID")+COUNTIF(K127,"PL")+COUNTIF(K127,"OFF")+COUNTIF(K127,""),0,1)</f>
        <v>1</v>
      </c>
      <c r="BG127" s="8">
        <f>IF(COUNTIF(L127,"Off")+COUNTIF(L127,"Paid")+COUNTIF(L127,"Pl")+COUNTIF(L127,"PAID")+COUNTIF(L127,"PL")+COUNTIF(L127,"OFF")+COUNTIF(L127,""),0,1)</f>
        <v>1</v>
      </c>
      <c r="BL127" s="8">
        <f t="shared" si="94"/>
        <v>1</v>
      </c>
      <c r="BM127" s="8">
        <f t="shared" si="94"/>
        <v>1</v>
      </c>
      <c r="BN127" s="8">
        <f t="shared" si="94"/>
        <v>1</v>
      </c>
      <c r="BR127" s="8">
        <f>IF(COUNTIF(W127,"Off")+COUNTIF(W127,"Paid")+COUNTIF(W127,"Pl")+COUNTIF(W127,"PAID")+COUNTIF(W127,"PL")+COUNTIF(W127,"OFF")+COUNTIF(W127,""),0,1)</f>
        <v>1</v>
      </c>
      <c r="BS127" s="8">
        <f>IF(COUNTIF(X127,"Off")+COUNTIF(X127,"Paid")+COUNTIF(X127,"Pl")+COUNTIF(X127,"PAID")+COUNTIF(X127,"PL")+COUNTIF(X127,"OFF")+COUNTIF(X127,""),0,1)</f>
        <v>1</v>
      </c>
      <c r="BT127" s="8">
        <f>IF(COUNTIF(Y127,"Off")+COUNTIF(Y127,"Paid")+COUNTIF(Y127,"Pl")+COUNTIF(Y127,"PAID")+COUNTIF(Y127,"PL")+COUNTIF(Y127,"OFF")+COUNTIF(Y127,""),0,1)</f>
        <v>1</v>
      </c>
      <c r="BX127" s="8">
        <f>IF(COUNTIF(AC127,"Off")+COUNTIF(AC127,"Paid")+COUNTIF(AC127,"Pl")+COUNTIF(AC127,"PAID")+COUNTIF(AC127,"PL")+COUNTIF(AC127,"OFF")+COUNTIF(AC127,""),0,1)</f>
        <v>1</v>
      </c>
      <c r="BY127" s="8">
        <f>IF(COUNTIF(AD127,"Off")+COUNTIF(AD127,"Paid")+COUNTIF(AD127,"Pl")+COUNTIF(AD127,"PAID")+COUNTIF(AD127,"PL")+COUNTIF(AD127,"OFF")+COUNTIF(AD127,""),0,1)</f>
        <v>1</v>
      </c>
      <c r="BZ127" s="8">
        <f>IF(COUNTIF(AE127,"Off")+COUNTIF(AE127,"Paid")+COUNTIF(AE127,"Pl")+COUNTIF(AE127,"PAID")+COUNTIF(AE127,"PL")+COUNTIF(AE127,"OFF")+COUNTIF(AE127,""),0,1)</f>
        <v>1</v>
      </c>
      <c r="CF127" s="8">
        <f>IF(COUNTIF(AK127,"Off")+COUNTIF(AK127,"Paid")+COUNTIF(AK127,"Pl")+COUNTIF(AK127,"PAID")+COUNTIF(AK127,"PL")+COUNTIF(AK127,"OFF")+COUNTIF(AK127,""),0,1)</f>
        <v>1</v>
      </c>
      <c r="CG127" s="8">
        <f>IF(COUNTIF(AL127,"Off")+COUNTIF(AL127,"Paid")+COUNTIF(AL127,"Pl")+COUNTIF(AL127,"PAID")+COUNTIF(AL127,"PL")+COUNTIF(AL127,"OFF")+COUNTIF(AL127,""),0,1)</f>
        <v>1</v>
      </c>
      <c r="CI127" s="8">
        <f>IF(COUNTIF(AN127,"Off")+COUNTIF(AN127,"Paid")+COUNTIF(AN127,"Pl")+COUNTIF(AN127,"PAID")+COUNTIF(AN127,"PL")+COUNTIF(AN127,"OFF")+COUNTIF(AN127,""),0,1)</f>
        <v>0</v>
      </c>
    </row>
    <row r="128" spans="1:88" ht="19.5" customHeight="1" x14ac:dyDescent="0.25">
      <c r="B128" s="1" t="s">
        <v>52</v>
      </c>
      <c r="C128" s="2" t="s">
        <v>53</v>
      </c>
      <c r="D128" s="35">
        <v>13</v>
      </c>
      <c r="E128" s="35" t="s">
        <v>261</v>
      </c>
      <c r="F128" s="35" t="s">
        <v>261</v>
      </c>
      <c r="G128" s="35">
        <v>13</v>
      </c>
      <c r="H128" s="36">
        <v>13</v>
      </c>
      <c r="I128" s="164"/>
      <c r="J128" s="36"/>
      <c r="K128" s="34" t="s">
        <v>72</v>
      </c>
      <c r="L128" s="38" t="s">
        <v>284</v>
      </c>
      <c r="M128" s="35" t="s">
        <v>457</v>
      </c>
      <c r="N128" s="38">
        <v>14</v>
      </c>
      <c r="O128" s="35" t="s">
        <v>261</v>
      </c>
      <c r="P128" s="35" t="s">
        <v>261</v>
      </c>
      <c r="Q128" s="35">
        <v>8</v>
      </c>
      <c r="R128" s="35" t="s">
        <v>291</v>
      </c>
      <c r="S128" s="35" t="s">
        <v>284</v>
      </c>
      <c r="T128" s="35">
        <v>6</v>
      </c>
      <c r="U128" s="35">
        <v>6</v>
      </c>
      <c r="V128" s="35" t="s">
        <v>284</v>
      </c>
      <c r="W128" s="35" t="s">
        <v>291</v>
      </c>
      <c r="X128" s="35" t="s">
        <v>72</v>
      </c>
      <c r="Y128" s="35" t="s">
        <v>291</v>
      </c>
      <c r="Z128" s="35">
        <v>14</v>
      </c>
      <c r="AA128" s="35" t="s">
        <v>261</v>
      </c>
      <c r="AB128" s="35" t="s">
        <v>261</v>
      </c>
      <c r="AC128" s="35" t="s">
        <v>261</v>
      </c>
      <c r="AD128" s="35" t="s">
        <v>262</v>
      </c>
      <c r="AE128" s="35" t="s">
        <v>292</v>
      </c>
      <c r="AF128" s="35">
        <v>14</v>
      </c>
      <c r="AG128" s="35" t="s">
        <v>291</v>
      </c>
      <c r="AH128" s="35" t="s">
        <v>292</v>
      </c>
      <c r="AI128" s="35" t="s">
        <v>457</v>
      </c>
      <c r="AJ128" s="35" t="s">
        <v>284</v>
      </c>
      <c r="AK128" s="35" t="s">
        <v>284</v>
      </c>
      <c r="AL128" s="184" t="s">
        <v>292</v>
      </c>
      <c r="AM128" s="35" t="s">
        <v>291</v>
      </c>
      <c r="AN128" s="35" t="s">
        <v>457</v>
      </c>
      <c r="AO128" s="172">
        <v>14</v>
      </c>
      <c r="AP128" s="9">
        <f>COUNTIF(K128:AO128,"OFF")</f>
        <v>10</v>
      </c>
      <c r="AQ128" s="10">
        <f>COUNTIF(K128:AN128,"PAID")</f>
        <v>1</v>
      </c>
      <c r="AR128" s="11">
        <f>COUNTIF(K128:AN128,"PL")</f>
        <v>0</v>
      </c>
      <c r="AS128" s="8" cm="1">
        <f t="array" ref="AS128">MAX(FREQUENCY(COLUMN(BA128:CJ128),(BA128:CJ128&lt;&gt;1)*COLUMN(BA128:CJ128))-1)</f>
        <v>2</v>
      </c>
      <c r="AT128" s="8">
        <f>COUNTIF(K128:AO128,"6"&amp;"*")+COUNTIF(K128:AO128,"6")</f>
        <v>2</v>
      </c>
      <c r="AU128" s="8">
        <f>COUNTIF(K128:AO128,"14"&amp;"*")+COUNTIF(K128:AO128,"14")</f>
        <v>4</v>
      </c>
      <c r="AV128" s="8">
        <f>SUM(AT128:AU128)</f>
        <v>6</v>
      </c>
      <c r="AW128" s="8">
        <f t="shared" si="99"/>
        <v>1</v>
      </c>
      <c r="BF128" s="8">
        <f>IF(COUNTIF(K128,"Off")+COUNTIF(K128,"Paid")+COUNTIF(K128,"Pl")+COUNTIF(K128,"PAID")+COUNTIF(K128,"PL")+COUNTIF(K128,"OFF")+COUNTIF(K128,""),0,1)</f>
        <v>1</v>
      </c>
      <c r="BG128" s="8">
        <f>IF(COUNTIF(L128,"Off")+COUNTIF(L128,"Paid")+COUNTIF(L128,"Pl")+COUNTIF(L128,"PAID")+COUNTIF(L128,"PL")+COUNTIF(L128,"OFF")+COUNTIF(L128,""),0,1)</f>
        <v>0</v>
      </c>
      <c r="BL128" s="8">
        <f t="shared" si="94"/>
        <v>1</v>
      </c>
      <c r="BM128" s="8">
        <f t="shared" si="94"/>
        <v>1</v>
      </c>
      <c r="BN128" s="8">
        <f t="shared" si="94"/>
        <v>0</v>
      </c>
      <c r="BS128" s="8">
        <f>IF(COUNTIF(X128,"Off")+COUNTIF(X128,"Paid")+COUNTIF(X128,"Pl")+COUNTIF(X128,"PAID")+COUNTIF(X128,"PL")+COUNTIF(X128,"OFF")+COUNTIF(X128,""),0,1)</f>
        <v>1</v>
      </c>
      <c r="BT128" s="8">
        <f>IF(COUNTIF(Y128,"Off")+COUNTIF(Y128,"Paid")+COUNTIF(Y128,"Pl")+COUNTIF(Y128,"PAID")+COUNTIF(Y128,"PL")+COUNTIF(Y128,"OFF")+COUNTIF(Y128,""),0,1)</f>
        <v>1</v>
      </c>
      <c r="BZ128" s="8">
        <f>IF(COUNTIF(AE128,"Off")+COUNTIF(AE128,"Paid")+COUNTIF(AE128,"Pl")+COUNTIF(AE128,"PAID")+COUNTIF(AE128,"PL")+COUNTIF(AE128,"OFF")+COUNTIF(AE128,""),0,1)</f>
        <v>1</v>
      </c>
      <c r="CG128" s="8">
        <f>IF(COUNTIF(AL128,"Off")+COUNTIF(AL128,"Paid")+COUNTIF(AL128,"Pl")+COUNTIF(AL128,"PAID")+COUNTIF(AL128,"PL")+COUNTIF(AL128,"OFF")+COUNTIF(AL128,""),0,1)</f>
        <v>1</v>
      </c>
    </row>
    <row r="129" spans="2:88" ht="19.5" customHeight="1" x14ac:dyDescent="0.25">
      <c r="B129" s="6" t="s">
        <v>167</v>
      </c>
      <c r="C129" s="130" t="s">
        <v>168</v>
      </c>
      <c r="D129" s="41" t="s">
        <v>119</v>
      </c>
      <c r="E129" s="41" t="s">
        <v>119</v>
      </c>
      <c r="F129" s="41">
        <v>13</v>
      </c>
      <c r="G129" s="41">
        <v>13</v>
      </c>
      <c r="H129" s="247">
        <v>13</v>
      </c>
      <c r="I129" s="248"/>
      <c r="J129" s="42"/>
      <c r="K129" s="41">
        <v>13</v>
      </c>
      <c r="L129" s="41">
        <v>13</v>
      </c>
      <c r="M129" s="41" t="s">
        <v>260</v>
      </c>
      <c r="N129" s="41" t="s">
        <v>260</v>
      </c>
      <c r="O129" s="41">
        <v>13</v>
      </c>
      <c r="P129" s="41">
        <v>13</v>
      </c>
      <c r="Q129" s="41">
        <v>13</v>
      </c>
      <c r="R129" s="41">
        <v>13</v>
      </c>
      <c r="S129" s="41">
        <v>13</v>
      </c>
      <c r="T129" s="41" t="s">
        <v>260</v>
      </c>
      <c r="U129" s="233" t="s">
        <v>260</v>
      </c>
      <c r="V129" s="233">
        <v>13</v>
      </c>
      <c r="W129" s="233">
        <v>13</v>
      </c>
      <c r="X129" s="41">
        <v>13</v>
      </c>
      <c r="Y129" s="41">
        <v>13</v>
      </c>
      <c r="Z129" s="41">
        <v>13</v>
      </c>
      <c r="AA129" s="233" t="s">
        <v>260</v>
      </c>
      <c r="AB129" s="41" t="s">
        <v>260</v>
      </c>
      <c r="AC129" s="41">
        <v>13</v>
      </c>
      <c r="AD129" s="233">
        <v>13</v>
      </c>
      <c r="AE129" s="233">
        <v>13</v>
      </c>
      <c r="AF129" s="41">
        <v>13</v>
      </c>
      <c r="AG129" s="41">
        <v>13</v>
      </c>
      <c r="AH129" s="41" t="s">
        <v>260</v>
      </c>
      <c r="AI129" s="233" t="s">
        <v>260</v>
      </c>
      <c r="AJ129" s="41">
        <v>13</v>
      </c>
      <c r="AK129" s="41">
        <v>13</v>
      </c>
      <c r="AL129" s="41">
        <v>13</v>
      </c>
      <c r="AM129" s="41">
        <v>13</v>
      </c>
      <c r="AN129" s="233" t="s">
        <v>260</v>
      </c>
      <c r="AO129" s="78" t="s">
        <v>260</v>
      </c>
      <c r="AP129" s="9">
        <f t="shared" ref="AP129" si="100">COUNTIF(K129:AO129,"OFF")</f>
        <v>10</v>
      </c>
      <c r="AQ129" s="10">
        <f t="shared" ref="AQ129" si="101">COUNTIF(K129:AN129,"PAID")</f>
        <v>0</v>
      </c>
      <c r="AR129" s="11">
        <f t="shared" ref="AR129" si="102">COUNTIF(K129:AN129,"PL")</f>
        <v>0</v>
      </c>
      <c r="AS129" s="8" cm="1">
        <f t="array" ref="AS129">MAX(FREQUENCY(COLUMN(BA129:CJ129),(BA129:CJ129&lt;&gt;1)*COLUMN(BA129:CJ129))-1)</f>
        <v>5</v>
      </c>
      <c r="AT129" s="8">
        <f t="shared" ref="AT129:AT132" si="103">COUNTIF(K129:AO129,"6"&amp;"*")+COUNTIF(K129:AO129,"6")</f>
        <v>0</v>
      </c>
      <c r="AU129" s="8">
        <f t="shared" ref="AU129:AU132" si="104">COUNTIF(K129:AO129,"14"&amp;"*")+COUNTIF(K129:AO129,"14")</f>
        <v>0</v>
      </c>
      <c r="AV129" s="8">
        <f t="shared" ref="AV129:AV132" si="105">SUM(AT129:AU129)</f>
        <v>0</v>
      </c>
      <c r="AW129" s="8">
        <f t="shared" si="99"/>
        <v>0</v>
      </c>
      <c r="BA129" s="8">
        <f t="shared" ref="BA129:BE132" si="106">IF(COUNTIF(D129,"Off")+COUNTIF(D129,"Paid")+COUNTIF(D129,"Pl")+COUNTIF(D129,"PAID")+COUNTIF(D129,"PL")+COUNTIF(D129,"OFF")+COUNTIF(D129,""),0,1)</f>
        <v>0</v>
      </c>
      <c r="BB129" s="8">
        <f t="shared" si="106"/>
        <v>0</v>
      </c>
      <c r="BC129" s="8">
        <f t="shared" si="106"/>
        <v>1</v>
      </c>
      <c r="BD129" s="8">
        <f t="shared" si="106"/>
        <v>1</v>
      </c>
      <c r="BE129" s="8">
        <f t="shared" si="106"/>
        <v>1</v>
      </c>
      <c r="BF129" s="8">
        <f t="shared" ref="BF129:BU132" si="107">IF(COUNTIF(K129,"Off")+COUNTIF(K129,"Paid")+COUNTIF(K129,"Pl")+COUNTIF(K129,"PAID")+COUNTIF(K129,"PL")+COUNTIF(K129,"OFF")+COUNTIF(K129,""),0,1)</f>
        <v>1</v>
      </c>
      <c r="BG129" s="8">
        <f t="shared" si="107"/>
        <v>1</v>
      </c>
      <c r="BH129" s="8">
        <f t="shared" si="107"/>
        <v>0</v>
      </c>
      <c r="BI129" s="8">
        <f t="shared" si="107"/>
        <v>0</v>
      </c>
      <c r="BJ129" s="8">
        <f t="shared" si="107"/>
        <v>1</v>
      </c>
      <c r="BK129" s="8">
        <f t="shared" si="107"/>
        <v>1</v>
      </c>
      <c r="BL129" s="8">
        <f t="shared" si="107"/>
        <v>1</v>
      </c>
      <c r="BM129" s="8">
        <f t="shared" si="107"/>
        <v>1</v>
      </c>
      <c r="BN129" s="8">
        <f t="shared" si="107"/>
        <v>1</v>
      </c>
      <c r="BO129" s="8">
        <f t="shared" si="107"/>
        <v>0</v>
      </c>
      <c r="BP129" s="8">
        <f t="shared" si="107"/>
        <v>0</v>
      </c>
      <c r="BQ129" s="8">
        <f t="shared" si="107"/>
        <v>1</v>
      </c>
      <c r="BR129" s="8">
        <f t="shared" si="107"/>
        <v>1</v>
      </c>
      <c r="BS129" s="8">
        <f t="shared" si="107"/>
        <v>1</v>
      </c>
      <c r="BT129" s="8">
        <f t="shared" si="107"/>
        <v>1</v>
      </c>
      <c r="BU129" s="8">
        <f t="shared" si="107"/>
        <v>1</v>
      </c>
      <c r="BV129" s="8">
        <f t="shared" ref="BV129:CJ132" si="108">IF(COUNTIF(AA129,"Off")+COUNTIF(AA129,"Paid")+COUNTIF(AA129,"Pl")+COUNTIF(AA129,"PAID")+COUNTIF(AA129,"PL")+COUNTIF(AA129,"OFF")+COUNTIF(AA129,""),0,1)</f>
        <v>0</v>
      </c>
      <c r="BW129" s="8">
        <f t="shared" si="108"/>
        <v>0</v>
      </c>
      <c r="BX129" s="8">
        <f t="shared" si="108"/>
        <v>1</v>
      </c>
      <c r="BY129" s="8">
        <f t="shared" si="108"/>
        <v>1</v>
      </c>
      <c r="BZ129" s="8">
        <f t="shared" si="108"/>
        <v>1</v>
      </c>
      <c r="CA129" s="8">
        <f t="shared" si="108"/>
        <v>1</v>
      </c>
      <c r="CB129" s="8">
        <f t="shared" si="108"/>
        <v>1</v>
      </c>
      <c r="CC129" s="8">
        <f t="shared" si="108"/>
        <v>0</v>
      </c>
      <c r="CD129" s="8">
        <f t="shared" si="108"/>
        <v>0</v>
      </c>
      <c r="CE129" s="8">
        <f t="shared" si="108"/>
        <v>1</v>
      </c>
      <c r="CF129" s="8">
        <f t="shared" si="108"/>
        <v>1</v>
      </c>
      <c r="CG129" s="8">
        <f t="shared" si="108"/>
        <v>1</v>
      </c>
      <c r="CH129" s="8">
        <f t="shared" si="108"/>
        <v>1</v>
      </c>
      <c r="CI129" s="8">
        <f t="shared" si="108"/>
        <v>0</v>
      </c>
      <c r="CJ129" s="8">
        <f t="shared" si="108"/>
        <v>0</v>
      </c>
    </row>
    <row r="130" spans="2:88" ht="19.5" hidden="1" customHeight="1" x14ac:dyDescent="0.25">
      <c r="B130" s="70" t="s">
        <v>74</v>
      </c>
      <c r="C130" s="101" t="s">
        <v>153</v>
      </c>
      <c r="D130" s="68"/>
      <c r="E130" s="68"/>
      <c r="F130" s="68"/>
      <c r="G130" s="68"/>
      <c r="H130" s="69"/>
      <c r="I130" s="241"/>
      <c r="J130" s="69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120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9"/>
      <c r="AP130" s="121">
        <f>COUNTIF(K130:AO130,"OFF")</f>
        <v>0</v>
      </c>
      <c r="AQ130" s="122">
        <f>COUNTIF(K130:AN130,"PAID")</f>
        <v>0</v>
      </c>
      <c r="AR130" s="107">
        <f>COUNTIF(K130:AN130,"PL")</f>
        <v>0</v>
      </c>
      <c r="AS130" s="8" cm="1">
        <f t="array" ref="AS130">MAX(FREQUENCY(COLUMN(BA130:CJ130),(BA130:CJ130&lt;&gt;1)*COLUMN(BA130:CJ130))-1)</f>
        <v>0</v>
      </c>
      <c r="AT130" s="8">
        <f t="shared" si="103"/>
        <v>0</v>
      </c>
      <c r="AU130" s="8">
        <f t="shared" si="104"/>
        <v>0</v>
      </c>
      <c r="AV130" s="8">
        <f t="shared" si="105"/>
        <v>0</v>
      </c>
      <c r="BA130" s="8">
        <f t="shared" si="106"/>
        <v>0</v>
      </c>
      <c r="BB130" s="8">
        <f t="shared" si="106"/>
        <v>0</v>
      </c>
      <c r="BC130" s="8">
        <f t="shared" si="106"/>
        <v>0</v>
      </c>
      <c r="BD130" s="8">
        <f t="shared" si="106"/>
        <v>0</v>
      </c>
      <c r="BE130" s="8">
        <f t="shared" si="106"/>
        <v>0</v>
      </c>
      <c r="BF130" s="8">
        <f t="shared" si="107"/>
        <v>0</v>
      </c>
      <c r="BG130" s="8">
        <f t="shared" si="107"/>
        <v>0</v>
      </c>
      <c r="BH130" s="8">
        <f t="shared" si="107"/>
        <v>0</v>
      </c>
      <c r="BI130" s="8">
        <f t="shared" si="107"/>
        <v>0</v>
      </c>
      <c r="BJ130" s="8">
        <f t="shared" si="107"/>
        <v>0</v>
      </c>
      <c r="BK130" s="8">
        <f t="shared" si="107"/>
        <v>0</v>
      </c>
      <c r="BL130" s="8">
        <f t="shared" si="107"/>
        <v>0</v>
      </c>
      <c r="BM130" s="8">
        <f t="shared" si="107"/>
        <v>0</v>
      </c>
      <c r="BN130" s="8">
        <f t="shared" si="107"/>
        <v>0</v>
      </c>
      <c r="BO130" s="8">
        <f t="shared" si="107"/>
        <v>0</v>
      </c>
      <c r="BP130" s="8">
        <f t="shared" si="107"/>
        <v>0</v>
      </c>
      <c r="BQ130" s="8">
        <f t="shared" si="107"/>
        <v>0</v>
      </c>
      <c r="BR130" s="8">
        <f t="shared" si="107"/>
        <v>0</v>
      </c>
      <c r="BS130" s="8">
        <f t="shared" si="107"/>
        <v>0</v>
      </c>
      <c r="BT130" s="8">
        <f t="shared" si="107"/>
        <v>0</v>
      </c>
      <c r="BU130" s="8">
        <f t="shared" si="107"/>
        <v>0</v>
      </c>
      <c r="BV130" s="8">
        <f t="shared" si="108"/>
        <v>0</v>
      </c>
      <c r="BW130" s="8">
        <f t="shared" si="108"/>
        <v>0</v>
      </c>
      <c r="BX130" s="8">
        <f t="shared" si="108"/>
        <v>0</v>
      </c>
      <c r="BY130" s="8">
        <f t="shared" si="108"/>
        <v>0</v>
      </c>
      <c r="BZ130" s="8">
        <f t="shared" si="108"/>
        <v>0</v>
      </c>
      <c r="CA130" s="8">
        <f t="shared" si="108"/>
        <v>0</v>
      </c>
      <c r="CB130" s="8">
        <f t="shared" si="108"/>
        <v>0</v>
      </c>
      <c r="CC130" s="8">
        <f t="shared" si="108"/>
        <v>0</v>
      </c>
      <c r="CD130" s="8">
        <f t="shared" si="108"/>
        <v>0</v>
      </c>
      <c r="CE130" s="8">
        <f t="shared" si="108"/>
        <v>0</v>
      </c>
      <c r="CF130" s="8">
        <f t="shared" si="108"/>
        <v>0</v>
      </c>
      <c r="CG130" s="8">
        <f t="shared" si="108"/>
        <v>0</v>
      </c>
      <c r="CH130" s="8">
        <f t="shared" si="108"/>
        <v>0</v>
      </c>
      <c r="CI130" s="8">
        <f t="shared" si="108"/>
        <v>0</v>
      </c>
      <c r="CJ130" s="8">
        <f t="shared" si="108"/>
        <v>0</v>
      </c>
    </row>
    <row r="131" spans="2:88" ht="19.5" customHeight="1" x14ac:dyDescent="0.25">
      <c r="B131" s="58" t="s">
        <v>164</v>
      </c>
      <c r="C131" s="130" t="s">
        <v>73</v>
      </c>
      <c r="D131" s="68" t="s">
        <v>119</v>
      </c>
      <c r="E131" s="68" t="s">
        <v>119</v>
      </c>
      <c r="F131" s="68" t="s">
        <v>119</v>
      </c>
      <c r="G131" s="41" t="s">
        <v>119</v>
      </c>
      <c r="H131" s="42">
        <v>6</v>
      </c>
      <c r="I131" s="248"/>
      <c r="J131" s="42"/>
      <c r="K131" s="68">
        <v>6</v>
      </c>
      <c r="L131" s="68">
        <v>6</v>
      </c>
      <c r="M131" s="68" t="s">
        <v>260</v>
      </c>
      <c r="N131" s="68" t="s">
        <v>260</v>
      </c>
      <c r="O131" s="68" t="s">
        <v>260</v>
      </c>
      <c r="P131" s="68" t="s">
        <v>260</v>
      </c>
      <c r="Q131" s="68" t="s">
        <v>383</v>
      </c>
      <c r="R131" s="68">
        <v>8</v>
      </c>
      <c r="S131" s="68">
        <v>8</v>
      </c>
      <c r="T131" s="68" t="s">
        <v>260</v>
      </c>
      <c r="U131" s="68" t="s">
        <v>260</v>
      </c>
      <c r="V131" s="68">
        <v>10</v>
      </c>
      <c r="W131" s="68">
        <v>10</v>
      </c>
      <c r="X131" s="68">
        <v>10</v>
      </c>
      <c r="Y131" s="68">
        <v>6</v>
      </c>
      <c r="Z131" s="68">
        <v>6</v>
      </c>
      <c r="AA131" s="120" t="s">
        <v>260</v>
      </c>
      <c r="AB131" s="120" t="s">
        <v>260</v>
      </c>
      <c r="AC131" s="68">
        <v>6</v>
      </c>
      <c r="AD131" s="68">
        <v>6</v>
      </c>
      <c r="AE131" s="68">
        <v>6</v>
      </c>
      <c r="AF131" s="68">
        <v>6</v>
      </c>
      <c r="AG131" s="68">
        <v>6</v>
      </c>
      <c r="AH131" s="68" t="s">
        <v>260</v>
      </c>
      <c r="AI131" s="68" t="s">
        <v>260</v>
      </c>
      <c r="AJ131" s="68">
        <v>10</v>
      </c>
      <c r="AK131" s="68">
        <v>10</v>
      </c>
      <c r="AL131" s="68">
        <v>10</v>
      </c>
      <c r="AM131" s="41">
        <v>10</v>
      </c>
      <c r="AN131" s="41">
        <v>10</v>
      </c>
      <c r="AO131" s="42" t="s">
        <v>260</v>
      </c>
      <c r="AP131" s="15">
        <f t="shared" ref="AP131:AP132" si="109">COUNTIF(K131:AO131,"OFF")</f>
        <v>11</v>
      </c>
      <c r="AQ131" s="16">
        <f t="shared" ref="AQ131:AQ132" si="110">COUNTIF(K131:AN131,"PAID")</f>
        <v>0</v>
      </c>
      <c r="AR131" s="17">
        <f t="shared" ref="AR131:AR132" si="111">COUNTIF(K131:AN131,"PL")</f>
        <v>0</v>
      </c>
      <c r="AS131" s="8" cm="1">
        <f t="array" ref="AS131">MAX(FREQUENCY(COLUMN(BA131:CJ131),(BA131:CJ131&lt;&gt;1)*COLUMN(BA131:CJ131))-1)</f>
        <v>5</v>
      </c>
      <c r="AT131" s="8">
        <f t="shared" si="103"/>
        <v>9</v>
      </c>
      <c r="AU131" s="8">
        <f t="shared" si="104"/>
        <v>0</v>
      </c>
      <c r="AV131" s="8">
        <f t="shared" si="105"/>
        <v>9</v>
      </c>
      <c r="BA131" s="8">
        <f t="shared" si="106"/>
        <v>0</v>
      </c>
      <c r="BB131" s="8">
        <f t="shared" si="106"/>
        <v>0</v>
      </c>
      <c r="BC131" s="8">
        <f t="shared" si="106"/>
        <v>0</v>
      </c>
      <c r="BD131" s="8">
        <f t="shared" si="106"/>
        <v>0</v>
      </c>
      <c r="BE131" s="8">
        <f t="shared" si="106"/>
        <v>1</v>
      </c>
      <c r="BF131" s="8">
        <f t="shared" si="107"/>
        <v>1</v>
      </c>
      <c r="BG131" s="8">
        <f t="shared" si="107"/>
        <v>1</v>
      </c>
      <c r="BH131" s="8">
        <f t="shared" si="107"/>
        <v>0</v>
      </c>
      <c r="BI131" s="8">
        <f t="shared" si="107"/>
        <v>0</v>
      </c>
      <c r="BJ131" s="8">
        <f t="shared" si="107"/>
        <v>0</v>
      </c>
      <c r="BK131" s="8">
        <f t="shared" si="107"/>
        <v>0</v>
      </c>
      <c r="BL131" s="8">
        <f t="shared" si="107"/>
        <v>1</v>
      </c>
      <c r="BM131" s="8">
        <f t="shared" si="107"/>
        <v>1</v>
      </c>
      <c r="BN131" s="8">
        <f t="shared" si="107"/>
        <v>1</v>
      </c>
      <c r="BO131" s="8">
        <f t="shared" si="107"/>
        <v>0</v>
      </c>
      <c r="BP131" s="8">
        <f t="shared" si="107"/>
        <v>0</v>
      </c>
      <c r="BQ131" s="8">
        <f t="shared" si="107"/>
        <v>1</v>
      </c>
      <c r="BR131" s="8">
        <f t="shared" si="107"/>
        <v>1</v>
      </c>
      <c r="BS131" s="8">
        <f t="shared" si="107"/>
        <v>1</v>
      </c>
      <c r="BT131" s="8">
        <f t="shared" si="107"/>
        <v>1</v>
      </c>
      <c r="BU131" s="8">
        <f t="shared" si="107"/>
        <v>1</v>
      </c>
      <c r="BV131" s="8">
        <f t="shared" si="108"/>
        <v>0</v>
      </c>
      <c r="BW131" s="8">
        <f t="shared" si="108"/>
        <v>0</v>
      </c>
      <c r="BX131" s="8">
        <f t="shared" si="108"/>
        <v>1</v>
      </c>
      <c r="BY131" s="8">
        <f t="shared" si="108"/>
        <v>1</v>
      </c>
      <c r="BZ131" s="8">
        <f t="shared" si="108"/>
        <v>1</v>
      </c>
      <c r="CA131" s="8">
        <f t="shared" si="108"/>
        <v>1</v>
      </c>
      <c r="CB131" s="8">
        <f t="shared" si="108"/>
        <v>1</v>
      </c>
      <c r="CC131" s="8">
        <f t="shared" si="108"/>
        <v>0</v>
      </c>
      <c r="CD131" s="8">
        <f t="shared" si="108"/>
        <v>0</v>
      </c>
      <c r="CE131" s="8">
        <f t="shared" si="108"/>
        <v>1</v>
      </c>
      <c r="CF131" s="8">
        <f t="shared" si="108"/>
        <v>1</v>
      </c>
      <c r="CG131" s="8">
        <f t="shared" si="108"/>
        <v>1</v>
      </c>
      <c r="CH131" s="8">
        <f t="shared" si="108"/>
        <v>1</v>
      </c>
      <c r="CI131" s="8">
        <f t="shared" si="108"/>
        <v>1</v>
      </c>
      <c r="CJ131" s="8">
        <f t="shared" si="108"/>
        <v>0</v>
      </c>
    </row>
    <row r="132" spans="2:88" ht="19.5" customHeight="1" thickBot="1" x14ac:dyDescent="0.3">
      <c r="B132" s="123" t="s">
        <v>84</v>
      </c>
      <c r="C132" s="124" t="s">
        <v>85</v>
      </c>
      <c r="D132" s="126" t="s">
        <v>119</v>
      </c>
      <c r="E132" s="126" t="s">
        <v>119</v>
      </c>
      <c r="F132" s="126" t="s">
        <v>119</v>
      </c>
      <c r="G132" s="126" t="s">
        <v>119</v>
      </c>
      <c r="H132" s="127" t="s">
        <v>119</v>
      </c>
      <c r="I132" s="249"/>
      <c r="J132" s="127"/>
      <c r="K132" s="125" t="s">
        <v>260</v>
      </c>
      <c r="L132" s="126" t="s">
        <v>260</v>
      </c>
      <c r="M132" s="126" t="s">
        <v>260</v>
      </c>
      <c r="N132" s="126" t="s">
        <v>260</v>
      </c>
      <c r="O132" s="126" t="s">
        <v>260</v>
      </c>
      <c r="P132" s="126" t="s">
        <v>260</v>
      </c>
      <c r="Q132" s="126">
        <v>6</v>
      </c>
      <c r="R132" s="126">
        <v>6</v>
      </c>
      <c r="S132" s="126">
        <v>6</v>
      </c>
      <c r="T132" s="126" t="s">
        <v>260</v>
      </c>
      <c r="U132" s="126" t="s">
        <v>260</v>
      </c>
      <c r="V132" s="126">
        <v>6</v>
      </c>
      <c r="W132" s="126">
        <v>6</v>
      </c>
      <c r="X132" s="173">
        <v>6</v>
      </c>
      <c r="Y132" s="173" t="s">
        <v>503</v>
      </c>
      <c r="Z132" s="173" t="s">
        <v>503</v>
      </c>
      <c r="AA132" s="173" t="s">
        <v>260</v>
      </c>
      <c r="AB132" s="173" t="s">
        <v>260</v>
      </c>
      <c r="AC132" s="173" t="s">
        <v>503</v>
      </c>
      <c r="AD132" s="173" t="s">
        <v>503</v>
      </c>
      <c r="AE132" s="173" t="s">
        <v>503</v>
      </c>
      <c r="AF132" s="173" t="s">
        <v>503</v>
      </c>
      <c r="AG132" s="173" t="s">
        <v>503</v>
      </c>
      <c r="AH132" s="126" t="s">
        <v>260</v>
      </c>
      <c r="AI132" s="126" t="s">
        <v>260</v>
      </c>
      <c r="AJ132" s="126">
        <v>6</v>
      </c>
      <c r="AK132" s="126">
        <v>6</v>
      </c>
      <c r="AL132" s="126">
        <v>6</v>
      </c>
      <c r="AM132" s="126">
        <v>6</v>
      </c>
      <c r="AN132" s="126">
        <v>6</v>
      </c>
      <c r="AO132" s="127" t="s">
        <v>260</v>
      </c>
      <c r="AP132" s="128">
        <f t="shared" si="109"/>
        <v>13</v>
      </c>
      <c r="AQ132" s="114">
        <f t="shared" si="110"/>
        <v>0</v>
      </c>
      <c r="AR132" s="129">
        <f t="shared" si="111"/>
        <v>0</v>
      </c>
      <c r="AS132" s="8" cm="1">
        <f t="array" ref="AS132">MAX(FREQUENCY(COLUMN(BA132:CJ132),(BA132:CJ132&lt;&gt;1)*COLUMN(BA132:CJ132))-1)</f>
        <v>5</v>
      </c>
      <c r="AT132" s="8">
        <f t="shared" si="103"/>
        <v>11</v>
      </c>
      <c r="AU132" s="8">
        <f t="shared" si="104"/>
        <v>0</v>
      </c>
      <c r="AV132" s="8">
        <f t="shared" si="105"/>
        <v>11</v>
      </c>
      <c r="BA132" s="8">
        <f t="shared" si="106"/>
        <v>0</v>
      </c>
      <c r="BB132" s="8">
        <f t="shared" si="106"/>
        <v>0</v>
      </c>
      <c r="BC132" s="8">
        <f t="shared" si="106"/>
        <v>0</v>
      </c>
      <c r="BD132" s="8">
        <f t="shared" si="106"/>
        <v>0</v>
      </c>
      <c r="BE132" s="8">
        <f t="shared" si="106"/>
        <v>0</v>
      </c>
      <c r="BF132" s="8">
        <f t="shared" si="107"/>
        <v>0</v>
      </c>
      <c r="BG132" s="8">
        <f t="shared" si="107"/>
        <v>0</v>
      </c>
      <c r="BH132" s="8">
        <f t="shared" si="107"/>
        <v>0</v>
      </c>
      <c r="BI132" s="8">
        <f t="shared" si="107"/>
        <v>0</v>
      </c>
      <c r="BJ132" s="8">
        <f t="shared" si="107"/>
        <v>0</v>
      </c>
      <c r="BK132" s="8">
        <f t="shared" si="107"/>
        <v>0</v>
      </c>
      <c r="BL132" s="8">
        <f t="shared" si="107"/>
        <v>1</v>
      </c>
      <c r="BM132" s="8">
        <f t="shared" si="107"/>
        <v>1</v>
      </c>
      <c r="BN132" s="8">
        <f t="shared" si="107"/>
        <v>1</v>
      </c>
      <c r="BO132" s="8">
        <f t="shared" si="107"/>
        <v>0</v>
      </c>
      <c r="BP132" s="8">
        <f t="shared" si="107"/>
        <v>0</v>
      </c>
      <c r="BQ132" s="8">
        <f t="shared" si="107"/>
        <v>1</v>
      </c>
      <c r="BR132" s="8">
        <f t="shared" si="107"/>
        <v>1</v>
      </c>
      <c r="BS132" s="8">
        <f t="shared" si="107"/>
        <v>1</v>
      </c>
      <c r="BT132" s="8">
        <f t="shared" si="107"/>
        <v>1</v>
      </c>
      <c r="BU132" s="8">
        <f t="shared" si="107"/>
        <v>1</v>
      </c>
      <c r="BV132" s="8">
        <f t="shared" si="108"/>
        <v>0</v>
      </c>
      <c r="BW132" s="8">
        <f t="shared" si="108"/>
        <v>0</v>
      </c>
      <c r="BX132" s="8">
        <f t="shared" si="108"/>
        <v>1</v>
      </c>
      <c r="BY132" s="8">
        <f t="shared" si="108"/>
        <v>1</v>
      </c>
      <c r="BZ132" s="8">
        <f t="shared" si="108"/>
        <v>1</v>
      </c>
      <c r="CA132" s="8">
        <f t="shared" si="108"/>
        <v>1</v>
      </c>
      <c r="CB132" s="8">
        <f t="shared" si="108"/>
        <v>1</v>
      </c>
      <c r="CC132" s="8">
        <f t="shared" si="108"/>
        <v>0</v>
      </c>
      <c r="CD132" s="8">
        <f t="shared" si="108"/>
        <v>0</v>
      </c>
      <c r="CE132" s="8">
        <f t="shared" si="108"/>
        <v>1</v>
      </c>
      <c r="CF132" s="8">
        <f t="shared" si="108"/>
        <v>1</v>
      </c>
      <c r="CG132" s="8">
        <f t="shared" si="108"/>
        <v>1</v>
      </c>
      <c r="CH132" s="8">
        <f t="shared" si="108"/>
        <v>1</v>
      </c>
      <c r="CI132" s="8">
        <f t="shared" si="108"/>
        <v>1</v>
      </c>
      <c r="CJ132" s="8">
        <f t="shared" si="108"/>
        <v>0</v>
      </c>
    </row>
    <row r="134" spans="2:88" outlineLevel="1" x14ac:dyDescent="0.25">
      <c r="J134" s="8">
        <v>6</v>
      </c>
      <c r="K134" s="8">
        <f t="shared" ref="K134:Z139" si="112">COUNTIF(K$121:K$132,$J134)</f>
        <v>1</v>
      </c>
      <c r="L134" s="8">
        <f t="shared" si="112"/>
        <v>1</v>
      </c>
      <c r="M134" s="8">
        <f t="shared" si="112"/>
        <v>1</v>
      </c>
      <c r="N134" s="8">
        <f t="shared" si="112"/>
        <v>1</v>
      </c>
      <c r="O134" s="8">
        <f t="shared" si="112"/>
        <v>1</v>
      </c>
      <c r="P134" s="8">
        <f t="shared" si="112"/>
        <v>1</v>
      </c>
      <c r="Q134" s="8">
        <f t="shared" si="112"/>
        <v>1</v>
      </c>
      <c r="R134" s="8">
        <f t="shared" si="112"/>
        <v>1</v>
      </c>
      <c r="S134" s="8">
        <f t="shared" si="112"/>
        <v>1</v>
      </c>
      <c r="T134" s="8">
        <f t="shared" si="112"/>
        <v>1</v>
      </c>
      <c r="U134" s="8">
        <f t="shared" si="112"/>
        <v>1</v>
      </c>
      <c r="V134" s="8">
        <f t="shared" si="112"/>
        <v>1</v>
      </c>
      <c r="W134" s="8">
        <f t="shared" si="112"/>
        <v>1</v>
      </c>
      <c r="X134" s="8">
        <f t="shared" si="112"/>
        <v>1</v>
      </c>
      <c r="Y134" s="8">
        <f t="shared" si="112"/>
        <v>1</v>
      </c>
      <c r="Z134" s="8">
        <f t="shared" si="112"/>
        <v>1</v>
      </c>
      <c r="AA134" s="8">
        <f t="shared" ref="AA134:AO139" si="113">COUNTIF(AA$121:AA$132,$J134)</f>
        <v>1</v>
      </c>
      <c r="AB134" s="8">
        <f t="shared" si="113"/>
        <v>1</v>
      </c>
      <c r="AC134" s="8">
        <f t="shared" si="113"/>
        <v>1</v>
      </c>
      <c r="AD134" s="8">
        <f t="shared" si="113"/>
        <v>1</v>
      </c>
      <c r="AE134" s="8">
        <f t="shared" si="113"/>
        <v>1</v>
      </c>
      <c r="AF134" s="8">
        <f t="shared" si="113"/>
        <v>1</v>
      </c>
      <c r="AG134" s="8">
        <f t="shared" si="113"/>
        <v>1</v>
      </c>
      <c r="AH134" s="8">
        <f t="shared" si="113"/>
        <v>1</v>
      </c>
      <c r="AI134" s="8">
        <f t="shared" si="113"/>
        <v>1</v>
      </c>
      <c r="AJ134" s="8">
        <f t="shared" si="113"/>
        <v>1</v>
      </c>
      <c r="AK134" s="8">
        <f t="shared" si="113"/>
        <v>1</v>
      </c>
      <c r="AL134" s="8">
        <f t="shared" si="113"/>
        <v>1</v>
      </c>
      <c r="AM134" s="8">
        <f t="shared" si="113"/>
        <v>1</v>
      </c>
      <c r="AN134" s="8">
        <f t="shared" si="113"/>
        <v>1</v>
      </c>
      <c r="AO134" s="8">
        <f t="shared" si="113"/>
        <v>1</v>
      </c>
    </row>
    <row r="135" spans="2:88" outlineLevel="1" x14ac:dyDescent="0.25">
      <c r="J135" s="8">
        <v>8</v>
      </c>
      <c r="K135" s="8">
        <f t="shared" si="112"/>
        <v>1</v>
      </c>
      <c r="L135" s="8">
        <f t="shared" si="112"/>
        <v>1</v>
      </c>
      <c r="M135" s="8">
        <f t="shared" si="112"/>
        <v>0</v>
      </c>
      <c r="N135" s="8">
        <f t="shared" si="112"/>
        <v>0</v>
      </c>
      <c r="O135" s="8">
        <f t="shared" si="112"/>
        <v>0</v>
      </c>
      <c r="P135" s="8">
        <f t="shared" si="112"/>
        <v>0</v>
      </c>
      <c r="Q135" s="8">
        <f t="shared" si="112"/>
        <v>1</v>
      </c>
      <c r="R135" s="8">
        <f t="shared" si="112"/>
        <v>1</v>
      </c>
      <c r="S135" s="8">
        <f t="shared" si="112"/>
        <v>1</v>
      </c>
      <c r="T135" s="8">
        <f t="shared" si="112"/>
        <v>0</v>
      </c>
      <c r="U135" s="8">
        <f t="shared" si="112"/>
        <v>0</v>
      </c>
      <c r="V135" s="8">
        <f t="shared" si="112"/>
        <v>0</v>
      </c>
      <c r="W135" s="8">
        <f t="shared" si="112"/>
        <v>1</v>
      </c>
      <c r="X135" s="8">
        <f t="shared" si="112"/>
        <v>3</v>
      </c>
      <c r="Y135" s="8">
        <f t="shared" si="112"/>
        <v>0</v>
      </c>
      <c r="Z135" s="8">
        <f t="shared" si="112"/>
        <v>0</v>
      </c>
      <c r="AA135" s="8">
        <f t="shared" si="113"/>
        <v>0</v>
      </c>
      <c r="AB135" s="8">
        <f t="shared" si="113"/>
        <v>0</v>
      </c>
      <c r="AC135" s="8">
        <f t="shared" si="113"/>
        <v>0</v>
      </c>
      <c r="AD135" s="8">
        <f t="shared" si="113"/>
        <v>0</v>
      </c>
      <c r="AE135" s="8">
        <f t="shared" si="113"/>
        <v>1</v>
      </c>
      <c r="AF135" s="8">
        <f t="shared" si="113"/>
        <v>0</v>
      </c>
      <c r="AG135" s="8">
        <f t="shared" si="113"/>
        <v>0</v>
      </c>
      <c r="AH135" s="8">
        <f t="shared" si="113"/>
        <v>0</v>
      </c>
      <c r="AI135" s="8">
        <f t="shared" si="113"/>
        <v>0</v>
      </c>
      <c r="AJ135" s="8">
        <f t="shared" si="113"/>
        <v>0</v>
      </c>
      <c r="AK135" s="8">
        <f t="shared" si="113"/>
        <v>1</v>
      </c>
      <c r="AL135" s="8">
        <f t="shared" si="113"/>
        <v>0</v>
      </c>
      <c r="AM135" s="8">
        <f t="shared" si="113"/>
        <v>1</v>
      </c>
      <c r="AN135" s="8">
        <f t="shared" si="113"/>
        <v>1</v>
      </c>
      <c r="AO135" s="8">
        <f t="shared" si="113"/>
        <v>0</v>
      </c>
    </row>
    <row r="136" spans="2:88" outlineLevel="1" x14ac:dyDescent="0.25">
      <c r="J136" s="8">
        <v>9</v>
      </c>
      <c r="K136" s="8">
        <f t="shared" si="112"/>
        <v>0</v>
      </c>
      <c r="L136" s="8">
        <f t="shared" si="112"/>
        <v>0</v>
      </c>
      <c r="M136" s="8">
        <f t="shared" si="112"/>
        <v>0</v>
      </c>
      <c r="N136" s="8">
        <f t="shared" si="112"/>
        <v>0</v>
      </c>
      <c r="O136" s="8">
        <f t="shared" si="112"/>
        <v>0</v>
      </c>
      <c r="P136" s="8">
        <f t="shared" si="112"/>
        <v>0</v>
      </c>
      <c r="Q136" s="8">
        <f t="shared" si="112"/>
        <v>1</v>
      </c>
      <c r="R136" s="8">
        <f t="shared" si="112"/>
        <v>1</v>
      </c>
      <c r="S136" s="8">
        <f t="shared" si="112"/>
        <v>0</v>
      </c>
      <c r="T136" s="8">
        <f t="shared" si="112"/>
        <v>0</v>
      </c>
      <c r="U136" s="8">
        <f t="shared" si="112"/>
        <v>0</v>
      </c>
      <c r="V136" s="8">
        <f t="shared" si="112"/>
        <v>0</v>
      </c>
      <c r="W136" s="8">
        <f t="shared" si="112"/>
        <v>0</v>
      </c>
      <c r="X136" s="8">
        <f t="shared" si="112"/>
        <v>0</v>
      </c>
      <c r="Y136" s="8">
        <f t="shared" si="112"/>
        <v>0</v>
      </c>
      <c r="Z136" s="8">
        <f t="shared" si="112"/>
        <v>0</v>
      </c>
      <c r="AA136" s="8">
        <f t="shared" si="113"/>
        <v>0</v>
      </c>
      <c r="AB136" s="8">
        <f t="shared" si="113"/>
        <v>0</v>
      </c>
      <c r="AC136" s="8">
        <f t="shared" si="113"/>
        <v>0</v>
      </c>
      <c r="AD136" s="8">
        <f t="shared" si="113"/>
        <v>0</v>
      </c>
      <c r="AE136" s="8">
        <f t="shared" si="113"/>
        <v>0</v>
      </c>
      <c r="AF136" s="8">
        <f t="shared" si="113"/>
        <v>0</v>
      </c>
      <c r="AG136" s="8">
        <f t="shared" si="113"/>
        <v>0</v>
      </c>
      <c r="AH136" s="8">
        <f t="shared" si="113"/>
        <v>0</v>
      </c>
      <c r="AI136" s="8">
        <f t="shared" si="113"/>
        <v>0</v>
      </c>
      <c r="AJ136" s="8">
        <f t="shared" si="113"/>
        <v>0</v>
      </c>
      <c r="AK136" s="8">
        <f t="shared" si="113"/>
        <v>0</v>
      </c>
      <c r="AL136" s="8">
        <f t="shared" si="113"/>
        <v>0</v>
      </c>
      <c r="AM136" s="8">
        <f t="shared" si="113"/>
        <v>0</v>
      </c>
      <c r="AN136" s="8">
        <f t="shared" si="113"/>
        <v>0</v>
      </c>
      <c r="AO136" s="8">
        <f t="shared" si="113"/>
        <v>0</v>
      </c>
    </row>
    <row r="137" spans="2:88" outlineLevel="1" x14ac:dyDescent="0.25">
      <c r="J137" s="8">
        <v>10</v>
      </c>
      <c r="K137" s="8">
        <f t="shared" si="112"/>
        <v>0</v>
      </c>
      <c r="L137" s="8">
        <f t="shared" si="112"/>
        <v>0</v>
      </c>
      <c r="M137" s="8">
        <f t="shared" si="112"/>
        <v>0</v>
      </c>
      <c r="N137" s="8">
        <f t="shared" si="112"/>
        <v>0</v>
      </c>
      <c r="O137" s="8">
        <f t="shared" si="112"/>
        <v>0</v>
      </c>
      <c r="P137" s="8">
        <f t="shared" si="112"/>
        <v>0</v>
      </c>
      <c r="Q137" s="8">
        <f t="shared" si="112"/>
        <v>0</v>
      </c>
      <c r="R137" s="8">
        <f t="shared" si="112"/>
        <v>0</v>
      </c>
      <c r="S137" s="8">
        <f t="shared" si="112"/>
        <v>0</v>
      </c>
      <c r="T137" s="8">
        <f t="shared" si="112"/>
        <v>0</v>
      </c>
      <c r="U137" s="8">
        <f t="shared" si="112"/>
        <v>0</v>
      </c>
      <c r="V137" s="8">
        <f t="shared" si="112"/>
        <v>1</v>
      </c>
      <c r="W137" s="8">
        <f t="shared" si="112"/>
        <v>1</v>
      </c>
      <c r="X137" s="8">
        <f t="shared" si="112"/>
        <v>1</v>
      </c>
      <c r="Y137" s="8">
        <f t="shared" si="112"/>
        <v>0</v>
      </c>
      <c r="Z137" s="8">
        <f t="shared" si="112"/>
        <v>0</v>
      </c>
      <c r="AA137" s="8">
        <f t="shared" si="113"/>
        <v>0</v>
      </c>
      <c r="AB137" s="8">
        <f t="shared" si="113"/>
        <v>0</v>
      </c>
      <c r="AC137" s="8">
        <f t="shared" si="113"/>
        <v>0</v>
      </c>
      <c r="AD137" s="8">
        <f t="shared" si="113"/>
        <v>0</v>
      </c>
      <c r="AE137" s="8">
        <f t="shared" si="113"/>
        <v>0</v>
      </c>
      <c r="AF137" s="8">
        <f t="shared" si="113"/>
        <v>0</v>
      </c>
      <c r="AG137" s="8">
        <f t="shared" si="113"/>
        <v>0</v>
      </c>
      <c r="AH137" s="8">
        <f t="shared" si="113"/>
        <v>0</v>
      </c>
      <c r="AI137" s="8">
        <f t="shared" si="113"/>
        <v>0</v>
      </c>
      <c r="AJ137" s="8">
        <f t="shared" si="113"/>
        <v>1</v>
      </c>
      <c r="AK137" s="8">
        <f t="shared" si="113"/>
        <v>1</v>
      </c>
      <c r="AL137" s="8">
        <f t="shared" si="113"/>
        <v>1</v>
      </c>
      <c r="AM137" s="8">
        <f t="shared" si="113"/>
        <v>1</v>
      </c>
      <c r="AN137" s="8">
        <f t="shared" si="113"/>
        <v>1</v>
      </c>
      <c r="AO137" s="8">
        <f t="shared" si="113"/>
        <v>0</v>
      </c>
    </row>
    <row r="138" spans="2:88" outlineLevel="1" x14ac:dyDescent="0.25">
      <c r="J138" s="8">
        <v>13</v>
      </c>
      <c r="K138" s="8">
        <f t="shared" si="112"/>
        <v>1</v>
      </c>
      <c r="L138" s="8">
        <f t="shared" si="112"/>
        <v>1</v>
      </c>
      <c r="M138" s="8">
        <f t="shared" si="112"/>
        <v>0</v>
      </c>
      <c r="N138" s="8">
        <f t="shared" si="112"/>
        <v>0</v>
      </c>
      <c r="O138" s="8">
        <f t="shared" si="112"/>
        <v>1</v>
      </c>
      <c r="P138" s="8">
        <f t="shared" si="112"/>
        <v>1</v>
      </c>
      <c r="Q138" s="8">
        <f t="shared" si="112"/>
        <v>1</v>
      </c>
      <c r="R138" s="8">
        <f t="shared" si="112"/>
        <v>1</v>
      </c>
      <c r="S138" s="8">
        <f t="shared" si="112"/>
        <v>1</v>
      </c>
      <c r="T138" s="8">
        <f t="shared" si="112"/>
        <v>0</v>
      </c>
      <c r="U138" s="8">
        <f t="shared" si="112"/>
        <v>0</v>
      </c>
      <c r="V138" s="8">
        <f t="shared" si="112"/>
        <v>1</v>
      </c>
      <c r="W138" s="8">
        <f t="shared" si="112"/>
        <v>1</v>
      </c>
      <c r="X138" s="8">
        <f t="shared" si="112"/>
        <v>1</v>
      </c>
      <c r="Y138" s="8">
        <f t="shared" si="112"/>
        <v>1</v>
      </c>
      <c r="Z138" s="8">
        <f t="shared" si="112"/>
        <v>1</v>
      </c>
      <c r="AA138" s="8">
        <f t="shared" si="113"/>
        <v>0</v>
      </c>
      <c r="AB138" s="8">
        <f t="shared" si="113"/>
        <v>0</v>
      </c>
      <c r="AC138" s="8">
        <f t="shared" si="113"/>
        <v>1</v>
      </c>
      <c r="AD138" s="8">
        <f t="shared" si="113"/>
        <v>1</v>
      </c>
      <c r="AE138" s="8">
        <f t="shared" si="113"/>
        <v>3</v>
      </c>
      <c r="AF138" s="8">
        <f t="shared" si="113"/>
        <v>2</v>
      </c>
      <c r="AG138" s="8">
        <f t="shared" si="113"/>
        <v>1</v>
      </c>
      <c r="AH138" s="8">
        <f t="shared" si="113"/>
        <v>0</v>
      </c>
      <c r="AI138" s="8">
        <f t="shared" si="113"/>
        <v>0</v>
      </c>
      <c r="AJ138" s="8">
        <f t="shared" si="113"/>
        <v>1</v>
      </c>
      <c r="AK138" s="8">
        <f t="shared" si="113"/>
        <v>1</v>
      </c>
      <c r="AL138" s="8">
        <f t="shared" si="113"/>
        <v>1</v>
      </c>
      <c r="AM138" s="8">
        <f t="shared" si="113"/>
        <v>1</v>
      </c>
      <c r="AN138" s="8">
        <f t="shared" si="113"/>
        <v>0</v>
      </c>
      <c r="AO138" s="8">
        <f t="shared" si="113"/>
        <v>0</v>
      </c>
    </row>
    <row r="139" spans="2:88" outlineLevel="1" x14ac:dyDescent="0.25">
      <c r="J139" s="8">
        <v>14</v>
      </c>
      <c r="K139" s="8">
        <f t="shared" si="112"/>
        <v>1</v>
      </c>
      <c r="L139" s="8">
        <f t="shared" si="112"/>
        <v>1</v>
      </c>
      <c r="M139" s="8">
        <f t="shared" si="112"/>
        <v>1</v>
      </c>
      <c r="N139" s="8">
        <f t="shared" si="112"/>
        <v>1</v>
      </c>
      <c r="O139" s="8">
        <f t="shared" si="112"/>
        <v>1</v>
      </c>
      <c r="P139" s="8">
        <f t="shared" si="112"/>
        <v>1</v>
      </c>
      <c r="Q139" s="8">
        <f t="shared" si="112"/>
        <v>1</v>
      </c>
      <c r="R139" s="8">
        <f t="shared" si="112"/>
        <v>1</v>
      </c>
      <c r="S139" s="8">
        <f t="shared" si="112"/>
        <v>1</v>
      </c>
      <c r="T139" s="8">
        <f t="shared" si="112"/>
        <v>1</v>
      </c>
      <c r="U139" s="8">
        <f t="shared" si="112"/>
        <v>1</v>
      </c>
      <c r="V139" s="8">
        <f t="shared" si="112"/>
        <v>1</v>
      </c>
      <c r="W139" s="8">
        <f t="shared" si="112"/>
        <v>1</v>
      </c>
      <c r="X139" s="8">
        <f t="shared" si="112"/>
        <v>1</v>
      </c>
      <c r="Y139" s="8">
        <f t="shared" si="112"/>
        <v>1</v>
      </c>
      <c r="Z139" s="8">
        <f t="shared" si="112"/>
        <v>1</v>
      </c>
      <c r="AA139" s="8">
        <f t="shared" si="113"/>
        <v>1</v>
      </c>
      <c r="AB139" s="8">
        <f t="shared" si="113"/>
        <v>1</v>
      </c>
      <c r="AC139" s="8">
        <f t="shared" si="113"/>
        <v>1</v>
      </c>
      <c r="AD139" s="8">
        <f t="shared" si="113"/>
        <v>1</v>
      </c>
      <c r="AE139" s="8">
        <f t="shared" si="113"/>
        <v>1</v>
      </c>
      <c r="AF139" s="8">
        <f t="shared" si="113"/>
        <v>1</v>
      </c>
      <c r="AG139" s="8">
        <f t="shared" si="113"/>
        <v>1</v>
      </c>
      <c r="AH139" s="8">
        <f t="shared" si="113"/>
        <v>1</v>
      </c>
      <c r="AI139" s="8">
        <f t="shared" si="113"/>
        <v>1</v>
      </c>
      <c r="AJ139" s="8">
        <f t="shared" si="113"/>
        <v>1</v>
      </c>
      <c r="AK139" s="8">
        <f t="shared" si="113"/>
        <v>1</v>
      </c>
      <c r="AL139" s="8">
        <f t="shared" si="113"/>
        <v>1</v>
      </c>
      <c r="AM139" s="8">
        <f t="shared" si="113"/>
        <v>1</v>
      </c>
      <c r="AN139" s="8">
        <f t="shared" si="113"/>
        <v>1</v>
      </c>
      <c r="AO139" s="8">
        <f t="shared" si="113"/>
        <v>1</v>
      </c>
    </row>
    <row r="140" spans="2:88" outlineLevel="1" x14ac:dyDescent="0.25">
      <c r="J140" s="8" t="s">
        <v>6</v>
      </c>
      <c r="K140" s="8">
        <f>SUM(K134:K139)</f>
        <v>4</v>
      </c>
      <c r="L140" s="8">
        <f t="shared" ref="L140:AO140" si="114">SUM(L134:L139)</f>
        <v>4</v>
      </c>
      <c r="M140" s="8">
        <f t="shared" si="114"/>
        <v>2</v>
      </c>
      <c r="N140" s="8">
        <f t="shared" si="114"/>
        <v>2</v>
      </c>
      <c r="O140" s="8">
        <f t="shared" si="114"/>
        <v>3</v>
      </c>
      <c r="P140" s="8">
        <f t="shared" si="114"/>
        <v>3</v>
      </c>
      <c r="Q140" s="8">
        <f t="shared" si="114"/>
        <v>5</v>
      </c>
      <c r="R140" s="8">
        <f t="shared" si="114"/>
        <v>5</v>
      </c>
      <c r="S140" s="8">
        <f t="shared" si="114"/>
        <v>4</v>
      </c>
      <c r="T140" s="8">
        <f t="shared" si="114"/>
        <v>2</v>
      </c>
      <c r="U140" s="8">
        <f t="shared" si="114"/>
        <v>2</v>
      </c>
      <c r="V140" s="8">
        <f t="shared" si="114"/>
        <v>4</v>
      </c>
      <c r="W140" s="8">
        <f t="shared" si="114"/>
        <v>5</v>
      </c>
      <c r="X140" s="8">
        <f t="shared" si="114"/>
        <v>7</v>
      </c>
      <c r="Y140" s="8">
        <f t="shared" si="114"/>
        <v>3</v>
      </c>
      <c r="Z140" s="8">
        <f t="shared" si="114"/>
        <v>3</v>
      </c>
      <c r="AA140" s="8">
        <f t="shared" si="114"/>
        <v>2</v>
      </c>
      <c r="AB140" s="8">
        <f t="shared" si="114"/>
        <v>2</v>
      </c>
      <c r="AC140" s="8">
        <f t="shared" si="114"/>
        <v>3</v>
      </c>
      <c r="AD140" s="8">
        <f t="shared" si="114"/>
        <v>3</v>
      </c>
      <c r="AE140" s="8">
        <f t="shared" si="114"/>
        <v>6</v>
      </c>
      <c r="AF140" s="8">
        <f t="shared" si="114"/>
        <v>4</v>
      </c>
      <c r="AG140" s="8">
        <f t="shared" si="114"/>
        <v>3</v>
      </c>
      <c r="AH140" s="8">
        <f t="shared" si="114"/>
        <v>2</v>
      </c>
      <c r="AI140" s="8">
        <f t="shared" si="114"/>
        <v>2</v>
      </c>
      <c r="AJ140" s="8">
        <f t="shared" si="114"/>
        <v>4</v>
      </c>
      <c r="AK140" s="8">
        <f t="shared" si="114"/>
        <v>5</v>
      </c>
      <c r="AL140" s="8">
        <f t="shared" si="114"/>
        <v>4</v>
      </c>
      <c r="AM140" s="8">
        <f t="shared" si="114"/>
        <v>5</v>
      </c>
      <c r="AN140" s="8">
        <f t="shared" si="114"/>
        <v>4</v>
      </c>
      <c r="AO140" s="8">
        <f t="shared" si="114"/>
        <v>2</v>
      </c>
    </row>
  </sheetData>
  <sheetProtection formatCells="0" selectLockedCells="1" selectUnlockedCells="1"/>
  <mergeCells count="9">
    <mergeCell ref="AP119:AP120"/>
    <mergeCell ref="AQ119:AQ120"/>
    <mergeCell ref="AR119:AR120"/>
    <mergeCell ref="AG1:AO1"/>
    <mergeCell ref="D3:H3"/>
    <mergeCell ref="K3:AO3"/>
    <mergeCell ref="AP4:AP5"/>
    <mergeCell ref="AQ4:AQ5"/>
    <mergeCell ref="AR4:AR5"/>
  </mergeCells>
  <phoneticPr fontId="16"/>
  <conditionalFormatting sqref="B2">
    <cfRule type="containsBlanks" dxfId="198" priority="200">
      <formula>LEN(TRIM(B2))=0</formula>
    </cfRule>
  </conditionalFormatting>
  <conditionalFormatting sqref="D6:H29 D121:H132 K121:AO132">
    <cfRule type="cellIs" dxfId="197" priority="198" operator="equal">
      <formula>8</formula>
    </cfRule>
    <cfRule type="containsText" dxfId="196" priority="230" operator="containsText" text="PL">
      <formula>NOT(ISERROR(SEARCH("PL",D6)))</formula>
    </cfRule>
    <cfRule type="containsText" dxfId="195" priority="231" operator="containsText" text="PAID">
      <formula>NOT(ISERROR(SEARCH("PAID",D6)))</formula>
    </cfRule>
    <cfRule type="containsText" dxfId="194" priority="229" operator="containsText" text="13">
      <formula>NOT(ISERROR(SEARCH("13",D6)))</formula>
    </cfRule>
    <cfRule type="containsText" dxfId="193" priority="228" operator="containsText" text="8">
      <formula>NOT(ISERROR(SEARCH("8",D6)))</formula>
    </cfRule>
    <cfRule type="containsText" dxfId="192" priority="227" operator="containsText" text="14">
      <formula>NOT(ISERROR(SEARCH("14",D6)))</formula>
    </cfRule>
    <cfRule type="cellIs" dxfId="191" priority="226" operator="equal">
      <formula>13</formula>
    </cfRule>
    <cfRule type="containsText" dxfId="190" priority="196" operator="containsText" text="6">
      <formula>NOT(ISERROR(SEARCH("6",D6)))</formula>
    </cfRule>
    <cfRule type="cellIs" dxfId="189" priority="197" operator="equal">
      <formula>9</formula>
    </cfRule>
  </conditionalFormatting>
  <conditionalFormatting sqref="D30:H61">
    <cfRule type="expression" dxfId="188" priority="58">
      <formula>ISNUMBER(FIND("OFF",D30))</formula>
    </cfRule>
    <cfRule type="cellIs" dxfId="187" priority="59" operator="equal">
      <formula>"Off"</formula>
    </cfRule>
  </conditionalFormatting>
  <conditionalFormatting sqref="D30:H64">
    <cfRule type="containsText" dxfId="186" priority="67" operator="containsText" text="PL">
      <formula>NOT(ISERROR(SEARCH("PL",D30)))</formula>
    </cfRule>
    <cfRule type="containsText" dxfId="185" priority="65" operator="containsText" text="8">
      <formula>NOT(ISERROR(SEARCH("8",D30)))</formula>
    </cfRule>
    <cfRule type="containsText" dxfId="184" priority="66" operator="containsText" text="13">
      <formula>NOT(ISERROR(SEARCH("13",D30)))</formula>
    </cfRule>
    <cfRule type="containsText" dxfId="183" priority="68" operator="containsText" text="PAID">
      <formula>NOT(ISERROR(SEARCH("PAID",D30)))</formula>
    </cfRule>
    <cfRule type="containsText" dxfId="182" priority="60" operator="containsText" text="6">
      <formula>NOT(ISERROR(SEARCH("6",D30)))</formula>
    </cfRule>
    <cfRule type="cellIs" dxfId="181" priority="61" operator="equal">
      <formula>9</formula>
    </cfRule>
    <cfRule type="cellIs" dxfId="180" priority="62" operator="equal">
      <formula>8</formula>
    </cfRule>
    <cfRule type="cellIs" dxfId="179" priority="63" operator="equal">
      <formula>13</formula>
    </cfRule>
    <cfRule type="containsText" dxfId="178" priority="64" operator="containsText" text="14">
      <formula>NOT(ISERROR(SEARCH("14",D30)))</formula>
    </cfRule>
  </conditionalFormatting>
  <conditionalFormatting sqref="D104:H105">
    <cfRule type="cellIs" dxfId="177" priority="202" operator="lessThan">
      <formula>1</formula>
    </cfRule>
    <cfRule type="cellIs" dxfId="176" priority="201" operator="greaterThan">
      <formula>1</formula>
    </cfRule>
    <cfRule type="cellIs" dxfId="175" priority="203" operator="greaterThan">
      <formula>1</formula>
    </cfRule>
  </conditionalFormatting>
  <conditionalFormatting sqref="D119:H119">
    <cfRule type="containsText" dxfId="174" priority="125" operator="containsText" text="Sat">
      <formula>NOT(ISERROR(SEARCH("Sat",D119)))</formula>
    </cfRule>
    <cfRule type="containsText" dxfId="173" priority="126" operator="containsText" text="Sun">
      <formula>NOT(ISERROR(SEARCH("Sun",D119)))</formula>
    </cfRule>
  </conditionalFormatting>
  <conditionalFormatting sqref="D127:H128">
    <cfRule type="containsText" dxfId="172" priority="115" operator="containsText" text="PAID">
      <formula>NOT(ISERROR(SEARCH("PAID",D127)))</formula>
    </cfRule>
    <cfRule type="containsText" dxfId="171" priority="107" operator="containsText" text="6">
      <formula>NOT(ISERROR(SEARCH("6",D127)))</formula>
    </cfRule>
    <cfRule type="cellIs" dxfId="170" priority="108" operator="equal">
      <formula>9</formula>
    </cfRule>
    <cfRule type="cellIs" dxfId="169" priority="109" operator="equal">
      <formula>8</formula>
    </cfRule>
    <cfRule type="cellIs" dxfId="168" priority="110" operator="equal">
      <formula>13</formula>
    </cfRule>
    <cfRule type="containsText" dxfId="167" priority="111" operator="containsText" text="14">
      <formula>NOT(ISERROR(SEARCH("14",D127)))</formula>
    </cfRule>
    <cfRule type="containsText" dxfId="166" priority="112" operator="containsText" text="8">
      <formula>NOT(ISERROR(SEARCH("8",D127)))</formula>
    </cfRule>
    <cfRule type="containsText" dxfId="165" priority="114" operator="containsText" text="PL">
      <formula>NOT(ISERROR(SEARCH("PL",D127)))</formula>
    </cfRule>
    <cfRule type="containsText" dxfId="164" priority="113" operator="containsText" text="13">
      <formula>NOT(ISERROR(SEARCH("13",D127)))</formula>
    </cfRule>
  </conditionalFormatting>
  <conditionalFormatting sqref="K127:AN128">
    <cfRule type="containsText" dxfId="163" priority="144" operator="containsText" text="13">
      <formula>NOT(ISERROR(SEARCH("13",K127)))</formula>
    </cfRule>
    <cfRule type="containsText" dxfId="162" priority="145" operator="containsText" text="PL">
      <formula>NOT(ISERROR(SEARCH("PL",K127)))</formula>
    </cfRule>
    <cfRule type="containsText" dxfId="161" priority="143" operator="containsText" text="8">
      <formula>NOT(ISERROR(SEARCH("8",K127)))</formula>
    </cfRule>
    <cfRule type="containsText" dxfId="160" priority="146" operator="containsText" text="PAID">
      <formula>NOT(ISERROR(SEARCH("PAID",K127)))</formula>
    </cfRule>
    <cfRule type="containsText" dxfId="159" priority="142" operator="containsText" text="14">
      <formula>NOT(ISERROR(SEARCH("14",K127)))</formula>
    </cfRule>
    <cfRule type="containsText" dxfId="158" priority="138" operator="containsText" text="6">
      <formula>NOT(ISERROR(SEARCH("6",K127)))</formula>
    </cfRule>
    <cfRule type="cellIs" dxfId="157" priority="141" operator="equal">
      <formula>13</formula>
    </cfRule>
    <cfRule type="cellIs" dxfId="156" priority="140" operator="equal">
      <formula>8</formula>
    </cfRule>
    <cfRule type="cellIs" dxfId="155" priority="139" operator="equal">
      <formula>9</formula>
    </cfRule>
  </conditionalFormatting>
  <conditionalFormatting sqref="K4:AO4">
    <cfRule type="containsText" dxfId="154" priority="224" operator="containsText" text="Sat">
      <formula>NOT(ISERROR(SEARCH("Sat",K4)))</formula>
    </cfRule>
    <cfRule type="containsText" dxfId="153" priority="225" operator="containsText" text="Sun">
      <formula>NOT(ISERROR(SEARCH("Sun",K4)))</formula>
    </cfRule>
  </conditionalFormatting>
  <conditionalFormatting sqref="K6:AO64">
    <cfRule type="containsText" dxfId="152" priority="13" operator="containsText" text="PAID">
      <formula>NOT(ISERROR(SEARCH("PAID",K6)))</formula>
    </cfRule>
    <cfRule type="containsText" dxfId="151" priority="12" operator="containsText" text="PL">
      <formula>NOT(ISERROR(SEARCH("PL",K6)))</formula>
    </cfRule>
    <cfRule type="expression" dxfId="150" priority="3">
      <formula>ISNUMBER(FIND("OFF",K6))</formula>
    </cfRule>
    <cfRule type="cellIs" dxfId="149" priority="4" operator="equal">
      <formula>"Off"</formula>
    </cfRule>
    <cfRule type="containsText" dxfId="148" priority="5" operator="containsText" text="6">
      <formula>NOT(ISERROR(SEARCH("6",K6)))</formula>
    </cfRule>
    <cfRule type="cellIs" dxfId="147" priority="6" operator="equal">
      <formula>9</formula>
    </cfRule>
    <cfRule type="cellIs" dxfId="146" priority="7" operator="equal">
      <formula>8</formula>
    </cfRule>
    <cfRule type="cellIs" dxfId="145" priority="8" operator="equal">
      <formula>13</formula>
    </cfRule>
    <cfRule type="containsText" dxfId="144" priority="9" operator="containsText" text="14">
      <formula>NOT(ISERROR(SEARCH("14",K6)))</formula>
    </cfRule>
    <cfRule type="containsText" dxfId="143" priority="10" operator="containsText" text="8">
      <formula>NOT(ISERROR(SEARCH("8",K6)))</formula>
    </cfRule>
    <cfRule type="containsText" dxfId="142" priority="11" operator="containsText" text="13">
      <formula>NOT(ISERROR(SEARCH("13",K6)))</formula>
    </cfRule>
  </conditionalFormatting>
  <conditionalFormatting sqref="K65:AO65">
    <cfRule type="cellIs" dxfId="141" priority="221" operator="lessThan">
      <formula>1</formula>
    </cfRule>
    <cfRule type="cellIs" dxfId="140" priority="210" operator="greaterThan">
      <formula>1</formula>
    </cfRule>
    <cfRule type="cellIs" dxfId="139" priority="211" operator="equal">
      <formula>1</formula>
    </cfRule>
  </conditionalFormatting>
  <conditionalFormatting sqref="K67:AO67">
    <cfRule type="cellIs" dxfId="138" priority="220" operator="lessThan">
      <formula>7</formula>
    </cfRule>
    <cfRule type="cellIs" dxfId="137" priority="217" operator="equal">
      <formula>7</formula>
    </cfRule>
    <cfRule type="cellIs" dxfId="136" priority="216" operator="greaterThan">
      <formula>7</formula>
    </cfRule>
  </conditionalFormatting>
  <conditionalFormatting sqref="K70:AO70">
    <cfRule type="cellIs" dxfId="135" priority="219" operator="lessThan">
      <formula>13</formula>
    </cfRule>
    <cfRule type="cellIs" dxfId="134" priority="218" operator="greaterThan">
      <formula>14</formula>
    </cfRule>
    <cfRule type="cellIs" dxfId="133" priority="215" operator="equal">
      <formula>14</formula>
    </cfRule>
  </conditionalFormatting>
  <conditionalFormatting sqref="K75:AO75">
    <cfRule type="cellIs" dxfId="132" priority="214" operator="lessThan">
      <formula>21</formula>
    </cfRule>
    <cfRule type="cellIs" dxfId="131" priority="213" operator="equal">
      <formula>21</formula>
    </cfRule>
    <cfRule type="cellIs" dxfId="130" priority="212" operator="greaterThan">
      <formula>21</formula>
    </cfRule>
  </conditionalFormatting>
  <conditionalFormatting sqref="K78:AO102 K105:AO116">
    <cfRule type="cellIs" dxfId="129" priority="194" operator="lessThan">
      <formula>1</formula>
    </cfRule>
    <cfRule type="cellIs" dxfId="128" priority="204" operator="greaterThan">
      <formula>1</formula>
    </cfRule>
  </conditionalFormatting>
  <conditionalFormatting sqref="K119:AO119">
    <cfRule type="containsText" dxfId="127" priority="179" operator="containsText" text="Sun">
      <formula>NOT(ISERROR(SEARCH("Sun",K119)))</formula>
    </cfRule>
    <cfRule type="containsText" dxfId="126" priority="178" operator="containsText" text="Sat">
      <formula>NOT(ISERROR(SEARCH("Sat",K119)))</formula>
    </cfRule>
  </conditionalFormatting>
  <conditionalFormatting sqref="K121:AO132 D121:H132 D6:H26">
    <cfRule type="expression" dxfId="125" priority="192">
      <formula>ISNUMBER(FIND("OFF",D6))</formula>
    </cfRule>
    <cfRule type="cellIs" dxfId="124" priority="193" operator="equal">
      <formula>"Off"</formula>
    </cfRule>
  </conditionalFormatting>
  <conditionalFormatting sqref="K134:AO136">
    <cfRule type="cellIs" dxfId="123" priority="190" operator="equal">
      <formula>0</formula>
    </cfRule>
    <cfRule type="cellIs" dxfId="122" priority="191" operator="greaterThan">
      <formula>0.9</formula>
    </cfRule>
  </conditionalFormatting>
  <conditionalFormatting sqref="K138:AO138">
    <cfRule type="cellIs" dxfId="121" priority="188" operator="greaterThan">
      <formula>1.1</formula>
    </cfRule>
    <cfRule type="cellIs" dxfId="120" priority="189" operator="equal">
      <formula>1</formula>
    </cfRule>
  </conditionalFormatting>
  <conditionalFormatting sqref="K138:AO139">
    <cfRule type="cellIs" dxfId="119" priority="185" operator="equal">
      <formula>0</formula>
    </cfRule>
  </conditionalFormatting>
  <conditionalFormatting sqref="K139:AO139">
    <cfRule type="cellIs" dxfId="118" priority="187" operator="equal">
      <formula>1</formula>
    </cfRule>
  </conditionalFormatting>
  <conditionalFormatting sqref="K140:AO140">
    <cfRule type="cellIs" dxfId="117" priority="184" operator="greaterThan">
      <formula>8</formula>
    </cfRule>
  </conditionalFormatting>
  <conditionalFormatting sqref="AP6:AP64">
    <cfRule type="cellIs" dxfId="116" priority="84" operator="greaterThan">
      <formula>10</formula>
    </cfRule>
    <cfRule type="containsBlanks" dxfId="115" priority="82">
      <formula>LEN(TRIM(AP6))=0</formula>
    </cfRule>
    <cfRule type="cellIs" dxfId="114" priority="83" operator="lessThan">
      <formula>10</formula>
    </cfRule>
  </conditionalFormatting>
  <conditionalFormatting sqref="AP121:AP132">
    <cfRule type="cellIs" dxfId="113" priority="206" operator="lessThan">
      <formula>10</formula>
    </cfRule>
    <cfRule type="cellIs" dxfId="112" priority="207" operator="greaterThan">
      <formula>10</formula>
    </cfRule>
  </conditionalFormatting>
  <conditionalFormatting sqref="AS6:AS132">
    <cfRule type="cellIs" dxfId="111" priority="81" operator="greaterThan">
      <formula>5</formula>
    </cfRule>
  </conditionalFormatting>
  <conditionalFormatting sqref="AT6:AT26">
    <cfRule type="top10" dxfId="110" priority="232" rank="5"/>
  </conditionalFormatting>
  <conditionalFormatting sqref="AU6:AU26">
    <cfRule type="top10" dxfId="109" priority="233" rank="5"/>
  </conditionalFormatting>
  <conditionalFormatting sqref="AV6:AV26">
    <cfRule type="top10" dxfId="108" priority="234" rank="1"/>
  </conditionalFormatting>
  <conditionalFormatting sqref="AW27 AW6:AZ26 AX27:AZ60">
    <cfRule type="top10" dxfId="107" priority="195" bottom="1" rank="5"/>
  </conditionalFormatting>
  <conditionalFormatting sqref="AX61:AZ61">
    <cfRule type="top10" dxfId="106" priority="80" bottom="1" rank="5"/>
  </conditionalFormatting>
  <conditionalFormatting sqref="CK6:CK26">
    <cfRule type="top10" dxfId="105" priority="2" rank="5"/>
  </conditionalFormatting>
  <conditionalFormatting sqref="CL6:CL26">
    <cfRule type="top10" dxfId="104" priority="1" rank="5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229F-4809-44E7-8DAC-94A9BCC9A71B}">
  <dimension ref="A1:CK139"/>
  <sheetViews>
    <sheetView zoomScale="70" zoomScaleNormal="70" workbookViewId="0">
      <pane xSplit="3" ySplit="5" topLeftCell="K6" activePane="bottomRight" state="frozen"/>
      <selection pane="topRight" activeCell="J20" sqref="J20"/>
      <selection pane="bottomLeft" activeCell="J20" sqref="J20"/>
      <selection pane="bottomRight" activeCell="P22" sqref="P22"/>
    </sheetView>
  </sheetViews>
  <sheetFormatPr defaultColWidth="8.5546875" defaultRowHeight="16.2" outlineLevelRow="1" outlineLevelCol="1" x14ac:dyDescent="0.25"/>
  <cols>
    <col min="1" max="1" width="8.5546875" style="8"/>
    <col min="2" max="2" width="28.44140625" style="8" customWidth="1"/>
    <col min="3" max="3" width="16.5546875" style="8" customWidth="1"/>
    <col min="4" max="8" width="9.5546875" style="8" hidden="1" customWidth="1" outlineLevel="1"/>
    <col min="9" max="9" width="81.44140625" style="8" hidden="1" customWidth="1" outlineLevel="1"/>
    <col min="10" max="10" width="27.44140625" style="8" hidden="1" customWidth="1" outlineLevel="1"/>
    <col min="11" max="11" width="9.5546875" style="8" customWidth="1" collapsed="1"/>
    <col min="12" max="40" width="9.5546875" style="8" customWidth="1"/>
    <col min="41" max="41" width="9.5546875" style="8" hidden="1" customWidth="1" outlineLevel="1"/>
    <col min="42" max="42" width="8.5546875" style="8" collapsed="1"/>
    <col min="43" max="44" width="8.5546875" style="8"/>
    <col min="45" max="45" width="13.5546875" style="8" customWidth="1"/>
    <col min="46" max="49" width="8.5546875" style="8" customWidth="1"/>
    <col min="50" max="50" width="8.5546875" style="8" hidden="1" customWidth="1" outlineLevel="1" collapsed="1"/>
    <col min="51" max="85" width="8.5546875" style="8" hidden="1" customWidth="1" outlineLevel="1"/>
    <col min="86" max="86" width="8.5546875" style="8" customWidth="1" collapsed="1"/>
    <col min="88" max="88" width="8.5546875" style="8"/>
    <col min="89" max="89" width="8.5546875" style="71"/>
    <col min="90" max="16384" width="8.5546875" style="8"/>
  </cols>
  <sheetData>
    <row r="1" spans="1:85" ht="82.5" customHeight="1" x14ac:dyDescent="0.25">
      <c r="B1" s="50">
        <v>2025</v>
      </c>
      <c r="C1" s="65" t="s">
        <v>0</v>
      </c>
      <c r="K1" s="343" t="s">
        <v>259</v>
      </c>
      <c r="L1" s="343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351" t="s">
        <v>565</v>
      </c>
      <c r="X1" s="351"/>
      <c r="Y1" s="351"/>
      <c r="Z1" s="351"/>
      <c r="AA1" s="351"/>
      <c r="AB1" s="351"/>
      <c r="AC1" s="351"/>
      <c r="AD1" s="351"/>
      <c r="AE1" s="351"/>
      <c r="AF1" s="351"/>
      <c r="AG1" s="351"/>
      <c r="AH1" s="240"/>
      <c r="AI1" s="240"/>
      <c r="AJ1" s="240"/>
      <c r="AK1" s="240"/>
      <c r="AL1" s="240"/>
      <c r="AM1" s="240"/>
      <c r="AN1" s="240"/>
      <c r="AO1" s="240"/>
    </row>
    <row r="2" spans="1:85" ht="27" thickBot="1" x14ac:dyDescent="0.3">
      <c r="B2" s="51">
        <v>6</v>
      </c>
      <c r="C2" s="64" t="s">
        <v>1</v>
      </c>
      <c r="D2" s="45">
        <f>IFERROR(WEEKNUM(D5)-1,"")</f>
        <v>21</v>
      </c>
      <c r="E2" s="45">
        <f t="shared" ref="E2:H2" si="0">IFERROR(WEEKNUM(E5)-1,"")</f>
        <v>21</v>
      </c>
      <c r="F2" s="45">
        <f t="shared" si="0"/>
        <v>21</v>
      </c>
      <c r="G2" s="45">
        <f t="shared" si="0"/>
        <v>21</v>
      </c>
      <c r="H2" s="45">
        <f t="shared" si="0"/>
        <v>21</v>
      </c>
      <c r="I2" s="45"/>
      <c r="J2" s="45"/>
      <c r="K2" s="63">
        <f>IFERROR(WEEKNUM(K5),"")</f>
        <v>23</v>
      </c>
      <c r="L2" s="63">
        <f t="shared" ref="L2:AO2" si="1">IFERROR(WEEKNUM(L5),"")</f>
        <v>23</v>
      </c>
      <c r="M2" s="63">
        <f t="shared" si="1"/>
        <v>23</v>
      </c>
      <c r="N2" s="63">
        <f t="shared" si="1"/>
        <v>23</v>
      </c>
      <c r="O2" s="63">
        <f t="shared" si="1"/>
        <v>23</v>
      </c>
      <c r="P2" s="63">
        <f t="shared" si="1"/>
        <v>23</v>
      </c>
      <c r="Q2" s="63">
        <f t="shared" si="1"/>
        <v>23</v>
      </c>
      <c r="R2" s="63">
        <f t="shared" si="1"/>
        <v>24</v>
      </c>
      <c r="S2" s="63">
        <f t="shared" si="1"/>
        <v>24</v>
      </c>
      <c r="T2" s="63">
        <f t="shared" si="1"/>
        <v>24</v>
      </c>
      <c r="U2" s="63">
        <f t="shared" si="1"/>
        <v>24</v>
      </c>
      <c r="V2" s="63">
        <f t="shared" si="1"/>
        <v>24</v>
      </c>
      <c r="W2" s="63">
        <f t="shared" si="1"/>
        <v>24</v>
      </c>
      <c r="X2" s="63">
        <f t="shared" si="1"/>
        <v>24</v>
      </c>
      <c r="Y2" s="63">
        <f t="shared" si="1"/>
        <v>25</v>
      </c>
      <c r="Z2" s="63">
        <f t="shared" si="1"/>
        <v>25</v>
      </c>
      <c r="AA2" s="63">
        <f t="shared" si="1"/>
        <v>25</v>
      </c>
      <c r="AB2" s="63">
        <f t="shared" si="1"/>
        <v>25</v>
      </c>
      <c r="AC2" s="63">
        <f t="shared" si="1"/>
        <v>25</v>
      </c>
      <c r="AD2" s="63">
        <f t="shared" si="1"/>
        <v>25</v>
      </c>
      <c r="AE2" s="63">
        <f t="shared" si="1"/>
        <v>25</v>
      </c>
      <c r="AF2" s="63">
        <f t="shared" si="1"/>
        <v>26</v>
      </c>
      <c r="AG2" s="63">
        <f t="shared" si="1"/>
        <v>26</v>
      </c>
      <c r="AH2" s="63">
        <f t="shared" si="1"/>
        <v>26</v>
      </c>
      <c r="AI2" s="63">
        <f t="shared" si="1"/>
        <v>26</v>
      </c>
      <c r="AJ2" s="63">
        <f t="shared" si="1"/>
        <v>26</v>
      </c>
      <c r="AK2" s="63">
        <f t="shared" si="1"/>
        <v>26</v>
      </c>
      <c r="AL2" s="63">
        <f t="shared" si="1"/>
        <v>26</v>
      </c>
      <c r="AM2" s="63">
        <f t="shared" si="1"/>
        <v>27</v>
      </c>
      <c r="AN2" s="63">
        <f t="shared" si="1"/>
        <v>27</v>
      </c>
      <c r="AO2" s="63" t="str">
        <f t="shared" si="1"/>
        <v/>
      </c>
    </row>
    <row r="3" spans="1:85" ht="4.5" hidden="1" customHeight="1" thickBot="1" x14ac:dyDescent="0.3">
      <c r="B3" s="49">
        <f>DATE($B$1,$B$2,1)</f>
        <v>45809</v>
      </c>
      <c r="D3" s="332" t="s">
        <v>2</v>
      </c>
      <c r="E3" s="333"/>
      <c r="F3" s="333"/>
      <c r="G3" s="333"/>
      <c r="H3" s="334"/>
      <c r="I3" s="100"/>
      <c r="J3" s="100"/>
      <c r="K3" s="335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7"/>
      <c r="AP3" s="48"/>
    </row>
    <row r="4" spans="1:85" ht="20.85" customHeight="1" thickBot="1" x14ac:dyDescent="0.3">
      <c r="B4" s="62">
        <f>EOMONTH($B$3,0)</f>
        <v>45838</v>
      </c>
      <c r="D4" s="180" t="str">
        <f t="shared" ref="D4:AO4" si="2">TEXT(WEEKDAY(D5,1),"ddd")</f>
        <v>Tue</v>
      </c>
      <c r="E4" s="272" t="str">
        <f t="shared" si="2"/>
        <v>Wed</v>
      </c>
      <c r="F4" s="272" t="str">
        <f t="shared" si="2"/>
        <v>Thu</v>
      </c>
      <c r="G4" s="272" t="str">
        <f t="shared" si="2"/>
        <v>Fri</v>
      </c>
      <c r="H4" s="182" t="str">
        <f t="shared" si="2"/>
        <v>Sat</v>
      </c>
      <c r="I4" s="272"/>
      <c r="J4" s="272"/>
      <c r="K4" s="23" t="str">
        <f t="shared" si="2"/>
        <v>Sun</v>
      </c>
      <c r="L4" s="24" t="str">
        <f t="shared" si="2"/>
        <v>Mon</v>
      </c>
      <c r="M4" s="24" t="str">
        <f t="shared" si="2"/>
        <v>Tue</v>
      </c>
      <c r="N4" s="24" t="str">
        <f t="shared" si="2"/>
        <v>Wed</v>
      </c>
      <c r="O4" s="24" t="str">
        <f t="shared" si="2"/>
        <v>Thu</v>
      </c>
      <c r="P4" s="24" t="str">
        <f t="shared" si="2"/>
        <v>Fri</v>
      </c>
      <c r="Q4" s="24" t="str">
        <f t="shared" si="2"/>
        <v>Sat</v>
      </c>
      <c r="R4" s="24" t="str">
        <f t="shared" si="2"/>
        <v>Sun</v>
      </c>
      <c r="S4" s="24" t="str">
        <f t="shared" si="2"/>
        <v>Mon</v>
      </c>
      <c r="T4" s="24" t="str">
        <f t="shared" si="2"/>
        <v>Tue</v>
      </c>
      <c r="U4" s="24" t="str">
        <f t="shared" si="2"/>
        <v>Wed</v>
      </c>
      <c r="V4" s="24" t="str">
        <f t="shared" si="2"/>
        <v>Thu</v>
      </c>
      <c r="W4" s="24" t="str">
        <f t="shared" si="2"/>
        <v>Fri</v>
      </c>
      <c r="X4" s="24" t="str">
        <f t="shared" si="2"/>
        <v>Sat</v>
      </c>
      <c r="Y4" s="24" t="str">
        <f t="shared" si="2"/>
        <v>Sun</v>
      </c>
      <c r="Z4" s="24" t="str">
        <f t="shared" si="2"/>
        <v>Mon</v>
      </c>
      <c r="AA4" s="24" t="str">
        <f t="shared" si="2"/>
        <v>Tue</v>
      </c>
      <c r="AB4" s="24" t="str">
        <f t="shared" si="2"/>
        <v>Wed</v>
      </c>
      <c r="AC4" s="24" t="str">
        <f t="shared" si="2"/>
        <v>Thu</v>
      </c>
      <c r="AD4" s="24" t="str">
        <f t="shared" si="2"/>
        <v>Fri</v>
      </c>
      <c r="AE4" s="24" t="str">
        <f t="shared" si="2"/>
        <v>Sat</v>
      </c>
      <c r="AF4" s="24" t="str">
        <f t="shared" si="2"/>
        <v>Sun</v>
      </c>
      <c r="AG4" s="24" t="str">
        <f t="shared" si="2"/>
        <v>Mon</v>
      </c>
      <c r="AH4" s="24" t="str">
        <f t="shared" si="2"/>
        <v>Tue</v>
      </c>
      <c r="AI4" s="24" t="str">
        <f t="shared" si="2"/>
        <v>Wed</v>
      </c>
      <c r="AJ4" s="24" t="str">
        <f t="shared" si="2"/>
        <v>Thu</v>
      </c>
      <c r="AK4" s="24" t="str">
        <f t="shared" si="2"/>
        <v>Fri</v>
      </c>
      <c r="AL4" s="24" t="str">
        <f t="shared" si="2"/>
        <v>Sat</v>
      </c>
      <c r="AM4" s="24" t="str">
        <f t="shared" si="2"/>
        <v>Sun</v>
      </c>
      <c r="AN4" s="24" t="str">
        <f t="shared" si="2"/>
        <v>Mon</v>
      </c>
      <c r="AO4" s="25" t="e">
        <f t="shared" si="2"/>
        <v>#VALUE!</v>
      </c>
      <c r="AP4" s="338" t="s">
        <v>208</v>
      </c>
      <c r="AQ4" s="340" t="s">
        <v>207</v>
      </c>
      <c r="AR4" s="341" t="s">
        <v>5</v>
      </c>
    </row>
    <row r="5" spans="1:85" ht="31.5" customHeight="1" thickBot="1" x14ac:dyDescent="0.3">
      <c r="A5" s="60" t="s">
        <v>169</v>
      </c>
      <c r="B5" s="60" t="s">
        <v>463</v>
      </c>
      <c r="C5" s="118">
        <f>SUBTOTAL(103,C6:C24)</f>
        <v>18</v>
      </c>
      <c r="D5" s="273">
        <f t="shared" ref="D5:G5" si="3">_xlfn.IFS(E5=$B$4,"",E5="","",E5&lt;&gt;$B$4,E5-1)</f>
        <v>45804</v>
      </c>
      <c r="E5" s="274">
        <f t="shared" si="3"/>
        <v>45805</v>
      </c>
      <c r="F5" s="274">
        <f t="shared" si="3"/>
        <v>45806</v>
      </c>
      <c r="G5" s="274">
        <f t="shared" si="3"/>
        <v>45807</v>
      </c>
      <c r="H5" s="274">
        <f>_xlfn.IFS(K5=$B$4,"",K5="","",K5&lt;&gt;$B$4,K5-1)</f>
        <v>45808</v>
      </c>
      <c r="I5" s="275" t="s">
        <v>171</v>
      </c>
      <c r="J5" s="274" t="s">
        <v>172</v>
      </c>
      <c r="K5" s="276">
        <f>B3</f>
        <v>45809</v>
      </c>
      <c r="L5" s="276">
        <f>_xlfn.IFS(K5=$B$4,"",K5="","",K5&lt;&gt;$B$4,K5+1)</f>
        <v>45810</v>
      </c>
      <c r="M5" s="276">
        <f t="shared" ref="M5:AO5" si="4">_xlfn.IFS(L5=$B$4,"",L5="","",L5&lt;&gt;$B$4,L5+1)</f>
        <v>45811</v>
      </c>
      <c r="N5" s="276">
        <f t="shared" si="4"/>
        <v>45812</v>
      </c>
      <c r="O5" s="276">
        <f t="shared" si="4"/>
        <v>45813</v>
      </c>
      <c r="P5" s="276">
        <f t="shared" si="4"/>
        <v>45814</v>
      </c>
      <c r="Q5" s="276">
        <f t="shared" si="4"/>
        <v>45815</v>
      </c>
      <c r="R5" s="276">
        <f t="shared" si="4"/>
        <v>45816</v>
      </c>
      <c r="S5" s="276">
        <f t="shared" si="4"/>
        <v>45817</v>
      </c>
      <c r="T5" s="276">
        <f t="shared" si="4"/>
        <v>45818</v>
      </c>
      <c r="U5" s="276">
        <f t="shared" si="4"/>
        <v>45819</v>
      </c>
      <c r="V5" s="276">
        <f t="shared" si="4"/>
        <v>45820</v>
      </c>
      <c r="W5" s="276">
        <f t="shared" si="4"/>
        <v>45821</v>
      </c>
      <c r="X5" s="276">
        <f t="shared" si="4"/>
        <v>45822</v>
      </c>
      <c r="Y5" s="276">
        <f t="shared" si="4"/>
        <v>45823</v>
      </c>
      <c r="Z5" s="276">
        <f t="shared" si="4"/>
        <v>45824</v>
      </c>
      <c r="AA5" s="276">
        <f t="shared" si="4"/>
        <v>45825</v>
      </c>
      <c r="AB5" s="276">
        <f t="shared" si="4"/>
        <v>45826</v>
      </c>
      <c r="AC5" s="276">
        <f t="shared" si="4"/>
        <v>45827</v>
      </c>
      <c r="AD5" s="276">
        <f t="shared" si="4"/>
        <v>45828</v>
      </c>
      <c r="AE5" s="276">
        <f t="shared" si="4"/>
        <v>45829</v>
      </c>
      <c r="AF5" s="276">
        <f t="shared" si="4"/>
        <v>45830</v>
      </c>
      <c r="AG5" s="276">
        <f t="shared" si="4"/>
        <v>45831</v>
      </c>
      <c r="AH5" s="276">
        <f t="shared" si="4"/>
        <v>45832</v>
      </c>
      <c r="AI5" s="276">
        <f t="shared" si="4"/>
        <v>45833</v>
      </c>
      <c r="AJ5" s="276">
        <f t="shared" si="4"/>
        <v>45834</v>
      </c>
      <c r="AK5" s="276">
        <f t="shared" si="4"/>
        <v>45835</v>
      </c>
      <c r="AL5" s="276">
        <f t="shared" si="4"/>
        <v>45836</v>
      </c>
      <c r="AM5" s="276">
        <f t="shared" si="4"/>
        <v>45837</v>
      </c>
      <c r="AN5" s="276">
        <f t="shared" si="4"/>
        <v>45838</v>
      </c>
      <c r="AO5" s="276" t="str">
        <f t="shared" si="4"/>
        <v/>
      </c>
      <c r="AP5" s="339"/>
      <c r="AQ5" s="329"/>
      <c r="AR5" s="342"/>
      <c r="AS5" s="66" t="s">
        <v>80</v>
      </c>
      <c r="AT5" s="66">
        <v>8</v>
      </c>
      <c r="AU5" s="66">
        <v>13</v>
      </c>
      <c r="AV5" s="66" t="s">
        <v>209</v>
      </c>
      <c r="AW5" s="66" t="s">
        <v>210</v>
      </c>
      <c r="BC5" s="8">
        <v>1</v>
      </c>
      <c r="BD5" s="8">
        <v>2</v>
      </c>
      <c r="BE5" s="8">
        <v>3</v>
      </c>
      <c r="BF5" s="8">
        <v>4</v>
      </c>
      <c r="BG5" s="8">
        <v>5</v>
      </c>
      <c r="BH5" s="8">
        <v>6</v>
      </c>
      <c r="BI5" s="8">
        <v>7</v>
      </c>
      <c r="BJ5" s="8">
        <v>8</v>
      </c>
      <c r="BK5" s="8">
        <v>9</v>
      </c>
      <c r="BL5" s="8">
        <v>10</v>
      </c>
      <c r="BM5" s="8">
        <v>11</v>
      </c>
      <c r="BN5" s="8">
        <v>12</v>
      </c>
      <c r="BO5" s="8">
        <v>13</v>
      </c>
      <c r="BP5" s="8">
        <v>14</v>
      </c>
      <c r="BQ5" s="8">
        <v>15</v>
      </c>
      <c r="BR5" s="8">
        <v>16</v>
      </c>
      <c r="BS5" s="8">
        <v>17</v>
      </c>
      <c r="BT5" s="8">
        <v>18</v>
      </c>
      <c r="BU5" s="8">
        <v>19</v>
      </c>
      <c r="BV5" s="8">
        <v>20</v>
      </c>
      <c r="BW5" s="8">
        <v>21</v>
      </c>
      <c r="BX5" s="8">
        <v>22</v>
      </c>
      <c r="BY5" s="8">
        <v>23</v>
      </c>
      <c r="BZ5" s="8">
        <v>24</v>
      </c>
      <c r="CA5" s="8">
        <v>25</v>
      </c>
      <c r="CB5" s="8">
        <v>26</v>
      </c>
      <c r="CC5" s="8">
        <v>27</v>
      </c>
      <c r="CD5" s="8">
        <v>28</v>
      </c>
      <c r="CE5" s="8">
        <v>29</v>
      </c>
      <c r="CF5" s="8">
        <v>30</v>
      </c>
      <c r="CG5" s="8">
        <v>31</v>
      </c>
    </row>
    <row r="6" spans="1:85" ht="19.5" customHeight="1" x14ac:dyDescent="0.25">
      <c r="B6" s="1" t="s">
        <v>40</v>
      </c>
      <c r="C6" s="230" t="s">
        <v>41</v>
      </c>
      <c r="D6" s="35" t="s">
        <v>260</v>
      </c>
      <c r="E6" s="35">
        <v>8</v>
      </c>
      <c r="F6" s="35">
        <v>13</v>
      </c>
      <c r="G6" s="35">
        <v>13</v>
      </c>
      <c r="H6" s="35" t="s">
        <v>260</v>
      </c>
      <c r="I6" s="153"/>
      <c r="J6" s="2"/>
      <c r="K6" s="163">
        <v>13</v>
      </c>
      <c r="L6" s="105">
        <v>13</v>
      </c>
      <c r="M6" s="105">
        <v>13</v>
      </c>
      <c r="N6" s="105">
        <v>13</v>
      </c>
      <c r="O6" s="105" t="s">
        <v>261</v>
      </c>
      <c r="P6" s="105">
        <v>8</v>
      </c>
      <c r="Q6" s="105">
        <v>8</v>
      </c>
      <c r="R6" s="105">
        <v>13</v>
      </c>
      <c r="S6" s="105" t="s">
        <v>261</v>
      </c>
      <c r="T6" s="105" t="s">
        <v>262</v>
      </c>
      <c r="U6" s="105" t="s">
        <v>261</v>
      </c>
      <c r="V6" s="105" t="s">
        <v>119</v>
      </c>
      <c r="W6" s="105">
        <v>13</v>
      </c>
      <c r="X6" s="105">
        <v>13</v>
      </c>
      <c r="Y6" s="105">
        <v>13</v>
      </c>
      <c r="Z6" s="105" t="s">
        <v>261</v>
      </c>
      <c r="AA6" s="105" t="s">
        <v>119</v>
      </c>
      <c r="AB6" s="105" t="s">
        <v>261</v>
      </c>
      <c r="AC6" s="105">
        <v>13</v>
      </c>
      <c r="AD6" s="105">
        <v>13</v>
      </c>
      <c r="AE6" s="105">
        <v>13</v>
      </c>
      <c r="AF6" s="105">
        <v>13</v>
      </c>
      <c r="AG6" s="105">
        <v>13</v>
      </c>
      <c r="AH6" s="105" t="s">
        <v>119</v>
      </c>
      <c r="AI6" s="105" t="s">
        <v>119</v>
      </c>
      <c r="AJ6" s="105" t="s">
        <v>119</v>
      </c>
      <c r="AK6" s="105">
        <v>8</v>
      </c>
      <c r="AL6" s="105">
        <v>8</v>
      </c>
      <c r="AM6" s="105">
        <v>13</v>
      </c>
      <c r="AN6" s="105">
        <v>13</v>
      </c>
      <c r="AO6" s="277"/>
      <c r="AP6" s="8">
        <f>COUNTIF(K6:AO6,"OFF")</f>
        <v>10</v>
      </c>
      <c r="AQ6" s="10">
        <f>COUNTIF(K6:AO6,"PAID")</f>
        <v>1</v>
      </c>
      <c r="AR6" s="11">
        <f t="shared" ref="AR6:AR45" si="5">COUNTIF(K6:AO6,"PL")</f>
        <v>0</v>
      </c>
      <c r="AS6" s="8" cm="1">
        <f t="array" ref="AS6">MAX(FREQUENCY(COLUMN(AX6:CG6),(AX6:CG6&lt;&gt;1)*COLUMN(AX6:CG6))-1)</f>
        <v>5</v>
      </c>
      <c r="AT6" s="8">
        <f>COUNTIF(K6:AO6,"8"&amp;"*")+COUNTIF(K6:AO6,"8")</f>
        <v>4</v>
      </c>
      <c r="AU6" s="8">
        <f>COUNTIF(K6:AO6,"13"&amp;"*")+COUNTIF(K6:AO6,"13")</f>
        <v>15</v>
      </c>
      <c r="AV6" s="8">
        <f>COUNTIF(K6:AO6,"13α")+COUNTIF(K6:AO6,"13β")+COUNTIF(K6:AO6,"13γ")+COUNTIF(K6:AO6,"13Δ")+COUNTIF(K6:AO6,"13♤")+COUNTIF(K6:AO6,"13♡")+COUNTIF(K6:AO6,"13♢")+COUNTIF(K6:AO6,"13♧")+COUNTIF(K6:AO6,"13★")+COUNTIF(K6:AO6,"13☆")</f>
        <v>0</v>
      </c>
      <c r="AW6" s="8">
        <f>COUNTIF(K6:AO6,"13A")+COUNTIF(K6:AO6,"13B")</f>
        <v>0</v>
      </c>
      <c r="AX6" s="8">
        <f t="shared" ref="AX6:BB24" si="6">IF(COUNTIF(D6,"Off")+COUNTIF(D6,"Paid")+COUNTIF(D6,"Pl")+COUNTIF(D6,"PAID")+COUNTIF(D6,"PL")+COUNTIF(D6,"OFF")+COUNTIF(D6,""),0,1)</f>
        <v>0</v>
      </c>
      <c r="AY6" s="8">
        <f t="shared" si="6"/>
        <v>1</v>
      </c>
      <c r="AZ6" s="8">
        <f t="shared" si="6"/>
        <v>1</v>
      </c>
      <c r="BA6" s="8">
        <f t="shared" si="6"/>
        <v>1</v>
      </c>
      <c r="BB6" s="8">
        <f t="shared" si="6"/>
        <v>0</v>
      </c>
      <c r="BC6" s="8">
        <f t="shared" ref="BC6:BR21" si="7">IF(COUNTIF(K6,"Off")+COUNTIF(K6,"Paid")+COUNTIF(K6,"Pl")+COUNTIF(K6,"PAID")+COUNTIF(K6,"PL")+COUNTIF(K6,"OFF")+COUNTIF(K6,""),0,1)</f>
        <v>1</v>
      </c>
      <c r="BD6" s="8">
        <f t="shared" si="7"/>
        <v>1</v>
      </c>
      <c r="BE6" s="8">
        <f t="shared" si="7"/>
        <v>1</v>
      </c>
      <c r="BF6" s="8">
        <f t="shared" si="7"/>
        <v>1</v>
      </c>
      <c r="BG6" s="8">
        <f t="shared" si="7"/>
        <v>0</v>
      </c>
      <c r="BH6" s="8">
        <f t="shared" si="7"/>
        <v>1</v>
      </c>
      <c r="BI6" s="8">
        <f t="shared" si="7"/>
        <v>1</v>
      </c>
      <c r="BJ6" s="8">
        <f t="shared" si="7"/>
        <v>1</v>
      </c>
      <c r="BK6" s="8">
        <f t="shared" si="7"/>
        <v>0</v>
      </c>
      <c r="BL6" s="8">
        <f t="shared" si="7"/>
        <v>0</v>
      </c>
      <c r="BM6" s="8">
        <f t="shared" si="7"/>
        <v>0</v>
      </c>
      <c r="BN6" s="8">
        <f t="shared" si="7"/>
        <v>0</v>
      </c>
      <c r="BO6" s="8">
        <f t="shared" si="7"/>
        <v>1</v>
      </c>
      <c r="BP6" s="8">
        <f t="shared" si="7"/>
        <v>1</v>
      </c>
      <c r="BQ6" s="8">
        <f t="shared" si="7"/>
        <v>1</v>
      </c>
      <c r="BR6" s="8">
        <f t="shared" si="7"/>
        <v>0</v>
      </c>
      <c r="BS6" s="8">
        <f t="shared" ref="BS6:CG22" si="8">IF(COUNTIF(AA6,"Off")+COUNTIF(AA6,"Paid")+COUNTIF(AA6,"Pl")+COUNTIF(AA6,"PAID")+COUNTIF(AA6,"PL")+COUNTIF(AA6,"OFF")+COUNTIF(AA6,""),0,1)</f>
        <v>0</v>
      </c>
      <c r="BT6" s="8">
        <f t="shared" si="8"/>
        <v>0</v>
      </c>
      <c r="BU6" s="8">
        <f t="shared" si="8"/>
        <v>1</v>
      </c>
      <c r="BV6" s="8">
        <f t="shared" si="8"/>
        <v>1</v>
      </c>
      <c r="BW6" s="8">
        <f t="shared" si="8"/>
        <v>1</v>
      </c>
      <c r="BX6" s="8">
        <f t="shared" si="8"/>
        <v>1</v>
      </c>
      <c r="BY6" s="8">
        <f t="shared" si="8"/>
        <v>1</v>
      </c>
      <c r="BZ6" s="8">
        <f t="shared" si="8"/>
        <v>0</v>
      </c>
      <c r="CA6" s="8">
        <f t="shared" si="8"/>
        <v>0</v>
      </c>
      <c r="CB6" s="8">
        <f t="shared" si="8"/>
        <v>0</v>
      </c>
      <c r="CC6" s="8">
        <f t="shared" si="8"/>
        <v>1</v>
      </c>
      <c r="CD6" s="8">
        <f t="shared" si="8"/>
        <v>1</v>
      </c>
      <c r="CE6" s="8">
        <f t="shared" si="8"/>
        <v>1</v>
      </c>
      <c r="CF6" s="8">
        <f t="shared" si="8"/>
        <v>1</v>
      </c>
      <c r="CG6" s="8">
        <f t="shared" si="8"/>
        <v>0</v>
      </c>
    </row>
    <row r="7" spans="1:85" ht="19.5" customHeight="1" x14ac:dyDescent="0.25">
      <c r="B7" s="1" t="s">
        <v>42</v>
      </c>
      <c r="C7" s="230" t="s">
        <v>43</v>
      </c>
      <c r="D7" s="35" t="s">
        <v>261</v>
      </c>
      <c r="E7" s="35" t="s">
        <v>56</v>
      </c>
      <c r="F7" s="35" t="s">
        <v>56</v>
      </c>
      <c r="G7" s="184" t="s">
        <v>56</v>
      </c>
      <c r="H7" s="184" t="s">
        <v>56</v>
      </c>
      <c r="I7" s="153" t="s">
        <v>566</v>
      </c>
      <c r="J7" s="2"/>
      <c r="K7" s="34" t="s">
        <v>261</v>
      </c>
      <c r="L7" s="35" t="s">
        <v>261</v>
      </c>
      <c r="M7" s="35" t="s">
        <v>5</v>
      </c>
      <c r="N7" s="35" t="s">
        <v>262</v>
      </c>
      <c r="O7" s="35" t="s">
        <v>262</v>
      </c>
      <c r="P7" s="35" t="s">
        <v>262</v>
      </c>
      <c r="Q7" s="35" t="s">
        <v>262</v>
      </c>
      <c r="R7" s="35" t="s">
        <v>261</v>
      </c>
      <c r="S7" s="35" t="s">
        <v>261</v>
      </c>
      <c r="T7" s="35" t="s">
        <v>261</v>
      </c>
      <c r="U7" s="35">
        <v>13</v>
      </c>
      <c r="V7" s="35">
        <v>13</v>
      </c>
      <c r="W7" s="201" t="s">
        <v>261</v>
      </c>
      <c r="X7" s="35">
        <v>8</v>
      </c>
      <c r="Y7" s="35">
        <v>8</v>
      </c>
      <c r="Z7" s="152">
        <v>8</v>
      </c>
      <c r="AA7" s="35">
        <v>13</v>
      </c>
      <c r="AB7" s="35">
        <v>13</v>
      </c>
      <c r="AC7" s="35" t="s">
        <v>119</v>
      </c>
      <c r="AD7" s="35" t="s">
        <v>261</v>
      </c>
      <c r="AE7" s="35">
        <v>13</v>
      </c>
      <c r="AF7" s="35">
        <v>13</v>
      </c>
      <c r="AG7" s="35">
        <v>13</v>
      </c>
      <c r="AH7" s="35">
        <v>13</v>
      </c>
      <c r="AI7" s="35">
        <v>13</v>
      </c>
      <c r="AJ7" s="35" t="s">
        <v>119</v>
      </c>
      <c r="AK7" s="35" t="s">
        <v>261</v>
      </c>
      <c r="AL7" s="35">
        <v>8</v>
      </c>
      <c r="AM7" s="152">
        <v>8</v>
      </c>
      <c r="AN7" s="35">
        <v>13</v>
      </c>
      <c r="AO7" s="278"/>
      <c r="AP7" s="8">
        <f t="shared" ref="AP7:AP45" si="9">COUNTIF(K7:AO7,"OFF")</f>
        <v>10</v>
      </c>
      <c r="AQ7" s="10">
        <f t="shared" ref="AQ7:AQ45" si="10">COUNTIF(K7:AO7,"PAID")</f>
        <v>4</v>
      </c>
      <c r="AR7" s="11">
        <f t="shared" si="5"/>
        <v>1</v>
      </c>
      <c r="AS7" s="8">
        <f t="shared" ref="AS7:AS24" si="11">MAX(FREQUENCY(COLUMN(AX7:CG7),(AX7:CG7&lt;&gt;1)*COLUMN(AX7:CG7))-1)</f>
        <v>5</v>
      </c>
      <c r="AT7" s="8">
        <f t="shared" ref="AT7:AT23" si="12">COUNTIF(K7:AO7,"8"&amp;"*")+COUNTIF(K7:AO7,"8")</f>
        <v>5</v>
      </c>
      <c r="AU7" s="8">
        <f t="shared" ref="AU7:AU24" si="13">COUNTIF(K7:AO7,"13"&amp;"*")+COUNTIF(K7:AO7,"13")</f>
        <v>10</v>
      </c>
      <c r="AV7" s="8">
        <f t="shared" ref="AV7:AV24" si="14">COUNTIF(K7:AO7,"13α")+COUNTIF(K7:AO7,"13β")+COUNTIF(K7:AO7,"13γ")+COUNTIF(K7:AO7,"13Δ")+COUNTIF(K7:AO7,"13♤")+COUNTIF(K7:AO7,"13♡")+COUNTIF(K7:AO7,"13♢")+COUNTIF(K7:AO7,"13♧")+COUNTIF(K7:AO7,"13★")+COUNTIF(K7:AO7,"13☆")</f>
        <v>0</v>
      </c>
      <c r="AW7" s="8">
        <f t="shared" ref="AW7:AW24" si="15">COUNTIF(K7:AO7,"13A")+COUNTIF(K7:AO7,"13B")</f>
        <v>0</v>
      </c>
      <c r="AX7" s="8">
        <f t="shared" si="6"/>
        <v>0</v>
      </c>
      <c r="AY7" s="8">
        <f t="shared" si="6"/>
        <v>0</v>
      </c>
      <c r="AZ7" s="8">
        <f t="shared" si="6"/>
        <v>0</v>
      </c>
      <c r="BA7" s="8">
        <f t="shared" si="6"/>
        <v>0</v>
      </c>
      <c r="BB7" s="8">
        <f t="shared" si="6"/>
        <v>0</v>
      </c>
      <c r="BC7" s="8">
        <f t="shared" si="7"/>
        <v>0</v>
      </c>
      <c r="BD7" s="8">
        <f t="shared" si="7"/>
        <v>0</v>
      </c>
      <c r="BE7" s="8">
        <f t="shared" si="7"/>
        <v>0</v>
      </c>
      <c r="BF7" s="8">
        <f t="shared" si="7"/>
        <v>0</v>
      </c>
      <c r="BG7" s="8">
        <f t="shared" si="7"/>
        <v>0</v>
      </c>
      <c r="BH7" s="8">
        <f t="shared" si="7"/>
        <v>0</v>
      </c>
      <c r="BI7" s="8">
        <f t="shared" si="7"/>
        <v>0</v>
      </c>
      <c r="BJ7" s="8">
        <f t="shared" si="7"/>
        <v>0</v>
      </c>
      <c r="BK7" s="8">
        <f t="shared" si="7"/>
        <v>0</v>
      </c>
      <c r="BL7" s="8">
        <f t="shared" si="7"/>
        <v>0</v>
      </c>
      <c r="BM7" s="8">
        <f t="shared" si="7"/>
        <v>1</v>
      </c>
      <c r="BN7" s="8">
        <f t="shared" si="7"/>
        <v>1</v>
      </c>
      <c r="BO7" s="8">
        <f t="shared" si="7"/>
        <v>0</v>
      </c>
      <c r="BP7" s="8">
        <f t="shared" si="7"/>
        <v>1</v>
      </c>
      <c r="BQ7" s="8">
        <f t="shared" si="7"/>
        <v>1</v>
      </c>
      <c r="BR7" s="8">
        <f t="shared" si="7"/>
        <v>1</v>
      </c>
      <c r="BS7" s="8">
        <f t="shared" si="8"/>
        <v>1</v>
      </c>
      <c r="BT7" s="8">
        <f t="shared" si="8"/>
        <v>1</v>
      </c>
      <c r="BU7" s="8">
        <f t="shared" si="8"/>
        <v>0</v>
      </c>
      <c r="BV7" s="8">
        <f t="shared" si="8"/>
        <v>0</v>
      </c>
      <c r="BW7" s="8">
        <f t="shared" si="8"/>
        <v>1</v>
      </c>
      <c r="BX7" s="8">
        <f t="shared" si="8"/>
        <v>1</v>
      </c>
      <c r="BY7" s="8">
        <f t="shared" si="8"/>
        <v>1</v>
      </c>
      <c r="BZ7" s="8">
        <f t="shared" si="8"/>
        <v>1</v>
      </c>
      <c r="CA7" s="8">
        <f t="shared" si="8"/>
        <v>1</v>
      </c>
      <c r="CB7" s="8">
        <f t="shared" si="8"/>
        <v>0</v>
      </c>
      <c r="CC7" s="8">
        <f t="shared" si="8"/>
        <v>0</v>
      </c>
      <c r="CD7" s="8">
        <f t="shared" si="8"/>
        <v>1</v>
      </c>
      <c r="CE7" s="8">
        <f t="shared" si="8"/>
        <v>1</v>
      </c>
      <c r="CF7" s="8">
        <f t="shared" si="8"/>
        <v>1</v>
      </c>
      <c r="CG7" s="8">
        <f t="shared" si="8"/>
        <v>0</v>
      </c>
    </row>
    <row r="8" spans="1:85" ht="19.5" customHeight="1" x14ac:dyDescent="0.25">
      <c r="B8" s="1" t="s">
        <v>46</v>
      </c>
      <c r="C8" s="230" t="s">
        <v>47</v>
      </c>
      <c r="D8" s="35">
        <v>13</v>
      </c>
      <c r="E8" s="35">
        <v>13</v>
      </c>
      <c r="F8" s="35" t="s">
        <v>260</v>
      </c>
      <c r="G8" s="35" t="s">
        <v>260</v>
      </c>
      <c r="H8" s="35">
        <v>8</v>
      </c>
      <c r="I8" s="153"/>
      <c r="J8" s="2"/>
      <c r="K8" s="34">
        <v>8</v>
      </c>
      <c r="L8" s="35">
        <v>13</v>
      </c>
      <c r="M8" s="35" t="s">
        <v>119</v>
      </c>
      <c r="N8" s="35" t="s">
        <v>119</v>
      </c>
      <c r="O8" s="35">
        <v>8</v>
      </c>
      <c r="P8" s="35">
        <v>13</v>
      </c>
      <c r="Q8" s="35">
        <v>13</v>
      </c>
      <c r="R8" s="35">
        <v>13</v>
      </c>
      <c r="S8" s="35">
        <v>13</v>
      </c>
      <c r="T8" s="35" t="s">
        <v>261</v>
      </c>
      <c r="U8" s="35" t="s">
        <v>119</v>
      </c>
      <c r="V8" s="35">
        <v>13</v>
      </c>
      <c r="W8" s="35">
        <v>13</v>
      </c>
      <c r="X8" s="35" t="s">
        <v>261</v>
      </c>
      <c r="Y8" s="35" t="s">
        <v>262</v>
      </c>
      <c r="Z8" s="266">
        <v>13</v>
      </c>
      <c r="AA8" s="35">
        <v>13</v>
      </c>
      <c r="AB8" s="35">
        <v>13</v>
      </c>
      <c r="AC8" s="35" t="s">
        <v>119</v>
      </c>
      <c r="AD8" s="35">
        <v>13</v>
      </c>
      <c r="AE8" s="35">
        <v>13</v>
      </c>
      <c r="AF8" s="35" t="s">
        <v>119</v>
      </c>
      <c r="AG8" s="35" t="s">
        <v>261</v>
      </c>
      <c r="AH8" s="35">
        <v>8</v>
      </c>
      <c r="AI8" s="35">
        <v>8</v>
      </c>
      <c r="AJ8" s="35" t="s">
        <v>119</v>
      </c>
      <c r="AK8" s="35" t="s">
        <v>119</v>
      </c>
      <c r="AL8" s="35">
        <v>13</v>
      </c>
      <c r="AM8" s="35">
        <v>13</v>
      </c>
      <c r="AN8" s="35">
        <v>13</v>
      </c>
      <c r="AO8" s="278"/>
      <c r="AP8" s="8">
        <f t="shared" si="9"/>
        <v>10</v>
      </c>
      <c r="AQ8" s="10">
        <f t="shared" si="10"/>
        <v>1</v>
      </c>
      <c r="AR8" s="11">
        <f t="shared" si="5"/>
        <v>0</v>
      </c>
      <c r="AS8" s="8">
        <f t="shared" si="11"/>
        <v>5</v>
      </c>
      <c r="AT8" s="8">
        <f t="shared" si="12"/>
        <v>4</v>
      </c>
      <c r="AU8" s="8">
        <f t="shared" si="13"/>
        <v>15</v>
      </c>
      <c r="AV8" s="8">
        <f t="shared" si="14"/>
        <v>0</v>
      </c>
      <c r="AW8" s="8">
        <f t="shared" si="15"/>
        <v>0</v>
      </c>
      <c r="AX8" s="8">
        <f t="shared" si="6"/>
        <v>1</v>
      </c>
      <c r="AY8" s="8">
        <f t="shared" si="6"/>
        <v>1</v>
      </c>
      <c r="AZ8" s="8">
        <f t="shared" si="6"/>
        <v>0</v>
      </c>
      <c r="BA8" s="8">
        <f t="shared" si="6"/>
        <v>0</v>
      </c>
      <c r="BB8" s="8">
        <f t="shared" si="6"/>
        <v>1</v>
      </c>
      <c r="BC8" s="8">
        <f t="shared" si="7"/>
        <v>1</v>
      </c>
      <c r="BD8" s="8">
        <f t="shared" si="7"/>
        <v>1</v>
      </c>
      <c r="BE8" s="8">
        <f t="shared" si="7"/>
        <v>0</v>
      </c>
      <c r="BF8" s="8">
        <f t="shared" si="7"/>
        <v>0</v>
      </c>
      <c r="BG8" s="8">
        <f t="shared" si="7"/>
        <v>1</v>
      </c>
      <c r="BH8" s="8">
        <f t="shared" si="7"/>
        <v>1</v>
      </c>
      <c r="BI8" s="8">
        <f t="shared" si="7"/>
        <v>1</v>
      </c>
      <c r="BJ8" s="8">
        <f t="shared" si="7"/>
        <v>1</v>
      </c>
      <c r="BK8" s="8">
        <f t="shared" si="7"/>
        <v>1</v>
      </c>
      <c r="BL8" s="8">
        <f t="shared" si="7"/>
        <v>0</v>
      </c>
      <c r="BM8" s="8">
        <f t="shared" si="7"/>
        <v>0</v>
      </c>
      <c r="BN8" s="8">
        <f t="shared" si="7"/>
        <v>1</v>
      </c>
      <c r="BO8" s="8">
        <f t="shared" si="7"/>
        <v>1</v>
      </c>
      <c r="BP8" s="8">
        <f t="shared" si="7"/>
        <v>0</v>
      </c>
      <c r="BQ8" s="8">
        <f t="shared" si="7"/>
        <v>0</v>
      </c>
      <c r="BR8" s="8">
        <f t="shared" si="7"/>
        <v>1</v>
      </c>
      <c r="BS8" s="8">
        <f t="shared" si="8"/>
        <v>1</v>
      </c>
      <c r="BT8" s="8">
        <f t="shared" si="8"/>
        <v>1</v>
      </c>
      <c r="BU8" s="8">
        <f t="shared" si="8"/>
        <v>0</v>
      </c>
      <c r="BV8" s="8">
        <f t="shared" si="8"/>
        <v>1</v>
      </c>
      <c r="BW8" s="8">
        <f t="shared" si="8"/>
        <v>1</v>
      </c>
      <c r="BX8" s="8">
        <f t="shared" si="8"/>
        <v>0</v>
      </c>
      <c r="BY8" s="8">
        <f t="shared" si="8"/>
        <v>0</v>
      </c>
      <c r="BZ8" s="8">
        <f t="shared" si="8"/>
        <v>1</v>
      </c>
      <c r="CA8" s="8">
        <f t="shared" si="8"/>
        <v>1</v>
      </c>
      <c r="CB8" s="8">
        <f t="shared" si="8"/>
        <v>0</v>
      </c>
      <c r="CC8" s="8">
        <f t="shared" si="8"/>
        <v>0</v>
      </c>
      <c r="CD8" s="8">
        <f t="shared" si="8"/>
        <v>1</v>
      </c>
      <c r="CE8" s="8">
        <f t="shared" si="8"/>
        <v>1</v>
      </c>
      <c r="CF8" s="8">
        <f t="shared" si="8"/>
        <v>1</v>
      </c>
      <c r="CG8" s="8">
        <f t="shared" si="8"/>
        <v>0</v>
      </c>
    </row>
    <row r="9" spans="1:85" ht="18.600000000000001" hidden="1" customHeight="1" x14ac:dyDescent="0.25">
      <c r="B9" s="4" t="s">
        <v>48</v>
      </c>
      <c r="C9" s="279" t="s">
        <v>49</v>
      </c>
      <c r="D9" s="37"/>
      <c r="E9" s="38"/>
      <c r="F9" s="38"/>
      <c r="G9" s="38"/>
      <c r="H9" s="39"/>
      <c r="I9" s="153"/>
      <c r="J9" s="2"/>
      <c r="K9" s="3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278"/>
      <c r="AP9" s="280">
        <f t="shared" si="9"/>
        <v>0</v>
      </c>
      <c r="AQ9" s="13">
        <f t="shared" si="10"/>
        <v>0</v>
      </c>
      <c r="AR9" s="14">
        <f t="shared" si="5"/>
        <v>0</v>
      </c>
      <c r="AS9" s="8">
        <f t="shared" si="11"/>
        <v>0</v>
      </c>
      <c r="AT9" s="8">
        <f t="shared" si="12"/>
        <v>0</v>
      </c>
      <c r="AU9" s="8">
        <f t="shared" si="13"/>
        <v>0</v>
      </c>
      <c r="AV9" s="8">
        <f t="shared" si="14"/>
        <v>0</v>
      </c>
      <c r="AW9" s="8">
        <f t="shared" si="15"/>
        <v>0</v>
      </c>
      <c r="AX9" s="8">
        <f t="shared" si="6"/>
        <v>0</v>
      </c>
      <c r="AY9" s="8">
        <f t="shared" si="6"/>
        <v>0</v>
      </c>
      <c r="AZ9" s="8">
        <f t="shared" si="6"/>
        <v>0</v>
      </c>
      <c r="BA9" s="8">
        <f t="shared" si="6"/>
        <v>0</v>
      </c>
      <c r="BB9" s="8">
        <f t="shared" si="6"/>
        <v>0</v>
      </c>
      <c r="BC9" s="8">
        <f t="shared" si="7"/>
        <v>0</v>
      </c>
      <c r="BD9" s="8">
        <f t="shared" si="7"/>
        <v>0</v>
      </c>
      <c r="BE9" s="8">
        <f t="shared" si="7"/>
        <v>0</v>
      </c>
      <c r="BF9" s="8">
        <f t="shared" si="7"/>
        <v>0</v>
      </c>
      <c r="BG9" s="8">
        <f t="shared" si="7"/>
        <v>0</v>
      </c>
      <c r="BH9" s="8">
        <f t="shared" si="7"/>
        <v>0</v>
      </c>
      <c r="BI9" s="8">
        <f t="shared" si="7"/>
        <v>0</v>
      </c>
      <c r="BJ9" s="8">
        <f t="shared" si="7"/>
        <v>0</v>
      </c>
      <c r="BK9" s="8">
        <f t="shared" si="7"/>
        <v>0</v>
      </c>
      <c r="BL9" s="8">
        <f t="shared" si="7"/>
        <v>0</v>
      </c>
      <c r="BM9" s="8">
        <f t="shared" si="7"/>
        <v>0</v>
      </c>
      <c r="BN9" s="8">
        <f t="shared" si="7"/>
        <v>0</v>
      </c>
      <c r="BO9" s="8">
        <f t="shared" si="7"/>
        <v>0</v>
      </c>
      <c r="BP9" s="8">
        <f t="shared" si="7"/>
        <v>0</v>
      </c>
      <c r="BQ9" s="8">
        <f t="shared" si="7"/>
        <v>0</v>
      </c>
      <c r="BR9" s="8">
        <f t="shared" si="7"/>
        <v>0</v>
      </c>
      <c r="BS9" s="8">
        <f t="shared" si="8"/>
        <v>0</v>
      </c>
      <c r="BT9" s="8">
        <f t="shared" si="8"/>
        <v>0</v>
      </c>
      <c r="BU9" s="8">
        <f t="shared" si="8"/>
        <v>0</v>
      </c>
      <c r="BV9" s="8">
        <f t="shared" si="8"/>
        <v>0</v>
      </c>
      <c r="BW9" s="8">
        <f t="shared" si="8"/>
        <v>0</v>
      </c>
      <c r="BX9" s="8">
        <f t="shared" si="8"/>
        <v>0</v>
      </c>
      <c r="BY9" s="8">
        <f t="shared" si="8"/>
        <v>0</v>
      </c>
      <c r="BZ9" s="8">
        <f t="shared" si="8"/>
        <v>0</v>
      </c>
      <c r="CA9" s="8">
        <f t="shared" si="8"/>
        <v>0</v>
      </c>
      <c r="CB9" s="8">
        <f t="shared" si="8"/>
        <v>0</v>
      </c>
      <c r="CC9" s="8">
        <f t="shared" si="8"/>
        <v>0</v>
      </c>
      <c r="CD9" s="8">
        <f t="shared" si="8"/>
        <v>0</v>
      </c>
      <c r="CE9" s="8">
        <f t="shared" si="8"/>
        <v>0</v>
      </c>
      <c r="CF9" s="8">
        <f t="shared" si="8"/>
        <v>0</v>
      </c>
      <c r="CG9" s="8">
        <f t="shared" si="8"/>
        <v>0</v>
      </c>
    </row>
    <row r="10" spans="1:85" ht="19.350000000000001" customHeight="1" x14ac:dyDescent="0.25">
      <c r="B10" s="1" t="s">
        <v>50</v>
      </c>
      <c r="C10" s="230" t="s">
        <v>51</v>
      </c>
      <c r="D10" s="35" t="s">
        <v>5</v>
      </c>
      <c r="E10" s="35" t="s">
        <v>260</v>
      </c>
      <c r="F10" s="35">
        <v>8</v>
      </c>
      <c r="G10" s="152">
        <v>8</v>
      </c>
      <c r="H10" s="152">
        <v>8</v>
      </c>
      <c r="I10" s="153" t="s">
        <v>567</v>
      </c>
      <c r="J10" s="2"/>
      <c r="K10" s="34">
        <v>13</v>
      </c>
      <c r="L10" s="35" t="s">
        <v>119</v>
      </c>
      <c r="M10" s="35">
        <v>8</v>
      </c>
      <c r="N10" s="35">
        <v>13</v>
      </c>
      <c r="O10" s="35">
        <v>13</v>
      </c>
      <c r="P10" s="35" t="s">
        <v>261</v>
      </c>
      <c r="Q10" s="35" t="s">
        <v>119</v>
      </c>
      <c r="R10" s="35">
        <v>13</v>
      </c>
      <c r="S10" s="35">
        <v>13</v>
      </c>
      <c r="T10" s="35">
        <v>13</v>
      </c>
      <c r="U10" s="35">
        <v>13</v>
      </c>
      <c r="V10" s="35" t="s">
        <v>119</v>
      </c>
      <c r="W10" s="35" t="s">
        <v>261</v>
      </c>
      <c r="X10" s="35">
        <v>8</v>
      </c>
      <c r="Y10" s="35">
        <v>8</v>
      </c>
      <c r="Z10" s="35" t="s">
        <v>119</v>
      </c>
      <c r="AA10" s="35" t="s">
        <v>262</v>
      </c>
      <c r="AB10" s="35">
        <v>13</v>
      </c>
      <c r="AC10" s="35">
        <v>13</v>
      </c>
      <c r="AD10" s="35">
        <v>13</v>
      </c>
      <c r="AE10" s="35">
        <v>13</v>
      </c>
      <c r="AF10" s="35" t="s">
        <v>119</v>
      </c>
      <c r="AG10" s="35" t="s">
        <v>119</v>
      </c>
      <c r="AH10" s="35" t="s">
        <v>119</v>
      </c>
      <c r="AI10" s="35">
        <v>13</v>
      </c>
      <c r="AJ10" s="35">
        <v>13</v>
      </c>
      <c r="AK10" s="35">
        <v>13</v>
      </c>
      <c r="AL10" s="35">
        <v>13</v>
      </c>
      <c r="AM10" s="35">
        <v>13</v>
      </c>
      <c r="AN10" s="35" t="s">
        <v>119</v>
      </c>
      <c r="AO10" s="278"/>
      <c r="AP10" s="8">
        <f t="shared" si="9"/>
        <v>10</v>
      </c>
      <c r="AQ10" s="10">
        <f t="shared" si="10"/>
        <v>1</v>
      </c>
      <c r="AR10" s="11">
        <f t="shared" si="5"/>
        <v>0</v>
      </c>
      <c r="AS10" s="8">
        <f t="shared" si="11"/>
        <v>5</v>
      </c>
      <c r="AT10" s="8">
        <f t="shared" si="12"/>
        <v>3</v>
      </c>
      <c r="AU10" s="8">
        <f t="shared" si="13"/>
        <v>16</v>
      </c>
      <c r="AV10" s="8">
        <f t="shared" si="14"/>
        <v>0</v>
      </c>
      <c r="AW10" s="8">
        <f t="shared" si="15"/>
        <v>0</v>
      </c>
      <c r="AX10" s="8">
        <f t="shared" si="6"/>
        <v>0</v>
      </c>
      <c r="AY10" s="8">
        <f t="shared" si="6"/>
        <v>0</v>
      </c>
      <c r="AZ10" s="8">
        <f t="shared" si="6"/>
        <v>1</v>
      </c>
      <c r="BA10" s="8">
        <f t="shared" si="6"/>
        <v>1</v>
      </c>
      <c r="BB10" s="8">
        <f t="shared" si="6"/>
        <v>1</v>
      </c>
      <c r="BC10" s="8">
        <f t="shared" si="7"/>
        <v>1</v>
      </c>
      <c r="BD10" s="8">
        <f t="shared" si="7"/>
        <v>0</v>
      </c>
      <c r="BE10" s="8">
        <f t="shared" si="7"/>
        <v>1</v>
      </c>
      <c r="BF10" s="8">
        <f t="shared" si="7"/>
        <v>1</v>
      </c>
      <c r="BG10" s="8">
        <f t="shared" si="7"/>
        <v>1</v>
      </c>
      <c r="BH10" s="8">
        <f t="shared" si="7"/>
        <v>0</v>
      </c>
      <c r="BI10" s="8">
        <f t="shared" si="7"/>
        <v>0</v>
      </c>
      <c r="BJ10" s="8">
        <f t="shared" si="7"/>
        <v>1</v>
      </c>
      <c r="BK10" s="8">
        <f t="shared" si="7"/>
        <v>1</v>
      </c>
      <c r="BL10" s="8">
        <f t="shared" si="7"/>
        <v>1</v>
      </c>
      <c r="BM10" s="8">
        <f t="shared" si="7"/>
        <v>1</v>
      </c>
      <c r="BN10" s="8">
        <f t="shared" si="7"/>
        <v>0</v>
      </c>
      <c r="BO10" s="8">
        <f t="shared" si="7"/>
        <v>0</v>
      </c>
      <c r="BP10" s="8">
        <f t="shared" si="7"/>
        <v>1</v>
      </c>
      <c r="BQ10" s="8">
        <f t="shared" si="7"/>
        <v>1</v>
      </c>
      <c r="BR10" s="8">
        <f t="shared" si="7"/>
        <v>0</v>
      </c>
      <c r="BS10" s="8">
        <f t="shared" si="8"/>
        <v>0</v>
      </c>
      <c r="BT10" s="8">
        <f t="shared" si="8"/>
        <v>1</v>
      </c>
      <c r="BU10" s="8">
        <f t="shared" si="8"/>
        <v>1</v>
      </c>
      <c r="BV10" s="8">
        <f t="shared" si="8"/>
        <v>1</v>
      </c>
      <c r="BW10" s="8">
        <f t="shared" si="8"/>
        <v>1</v>
      </c>
      <c r="BX10" s="8">
        <f t="shared" si="8"/>
        <v>0</v>
      </c>
      <c r="BY10" s="8">
        <f t="shared" si="8"/>
        <v>0</v>
      </c>
      <c r="BZ10" s="8">
        <f t="shared" si="8"/>
        <v>0</v>
      </c>
      <c r="CA10" s="8">
        <f t="shared" si="8"/>
        <v>1</v>
      </c>
      <c r="CB10" s="8">
        <f t="shared" si="8"/>
        <v>1</v>
      </c>
      <c r="CC10" s="8">
        <f t="shared" si="8"/>
        <v>1</v>
      </c>
      <c r="CD10" s="8">
        <f t="shared" si="8"/>
        <v>1</v>
      </c>
      <c r="CE10" s="8">
        <f t="shared" si="8"/>
        <v>1</v>
      </c>
      <c r="CF10" s="8">
        <f t="shared" si="8"/>
        <v>0</v>
      </c>
      <c r="CG10" s="8">
        <f t="shared" si="8"/>
        <v>0</v>
      </c>
    </row>
    <row r="11" spans="1:85" ht="19.5" customHeight="1" x14ac:dyDescent="0.25">
      <c r="B11" s="4" t="s">
        <v>82</v>
      </c>
      <c r="C11" s="279" t="s">
        <v>86</v>
      </c>
      <c r="D11" s="35">
        <v>13</v>
      </c>
      <c r="E11" s="38" t="s">
        <v>260</v>
      </c>
      <c r="F11" s="41" t="s">
        <v>260</v>
      </c>
      <c r="G11" s="35">
        <v>8</v>
      </c>
      <c r="H11" s="35">
        <v>13</v>
      </c>
      <c r="I11" s="153" t="s">
        <v>568</v>
      </c>
      <c r="J11" s="2"/>
      <c r="K11" s="34" t="s">
        <v>262</v>
      </c>
      <c r="L11" s="35" t="s">
        <v>261</v>
      </c>
      <c r="M11" s="35">
        <v>13</v>
      </c>
      <c r="N11" s="35">
        <v>13</v>
      </c>
      <c r="O11" s="35" t="s">
        <v>261</v>
      </c>
      <c r="P11" s="35" t="s">
        <v>261</v>
      </c>
      <c r="Q11" s="35" t="s">
        <v>262</v>
      </c>
      <c r="R11" s="35">
        <v>8</v>
      </c>
      <c r="S11" s="35">
        <v>8</v>
      </c>
      <c r="T11" s="35" t="s">
        <v>261</v>
      </c>
      <c r="U11" s="35">
        <v>13</v>
      </c>
      <c r="V11" s="35">
        <v>13</v>
      </c>
      <c r="W11" s="35" t="s">
        <v>262</v>
      </c>
      <c r="X11" s="35">
        <v>13</v>
      </c>
      <c r="Y11" s="35">
        <v>13</v>
      </c>
      <c r="Z11" s="35">
        <v>13</v>
      </c>
      <c r="AA11" s="35">
        <v>13</v>
      </c>
      <c r="AB11" s="35" t="s">
        <v>261</v>
      </c>
      <c r="AC11" s="35" t="s">
        <v>119</v>
      </c>
      <c r="AD11" s="35">
        <v>13</v>
      </c>
      <c r="AE11" s="35">
        <v>13</v>
      </c>
      <c r="AF11" s="35">
        <v>13</v>
      </c>
      <c r="AG11" s="35" t="s">
        <v>119</v>
      </c>
      <c r="AH11" s="35">
        <v>13</v>
      </c>
      <c r="AI11" s="35">
        <v>13</v>
      </c>
      <c r="AJ11" s="35" t="s">
        <v>119</v>
      </c>
      <c r="AK11" s="35" t="s">
        <v>261</v>
      </c>
      <c r="AL11" s="35" t="s">
        <v>5</v>
      </c>
      <c r="AM11" s="35" t="s">
        <v>119</v>
      </c>
      <c r="AN11" s="35">
        <v>8</v>
      </c>
      <c r="AO11" s="278"/>
      <c r="AP11" s="280">
        <f t="shared" si="9"/>
        <v>10</v>
      </c>
      <c r="AQ11" s="16">
        <f t="shared" si="10"/>
        <v>3</v>
      </c>
      <c r="AR11" s="17">
        <f t="shared" si="5"/>
        <v>1</v>
      </c>
      <c r="AS11" s="8">
        <f t="shared" si="11"/>
        <v>4</v>
      </c>
      <c r="AT11" s="8">
        <f t="shared" si="12"/>
        <v>3</v>
      </c>
      <c r="AU11" s="8">
        <f t="shared" si="13"/>
        <v>13</v>
      </c>
      <c r="AV11" s="8">
        <f t="shared" si="14"/>
        <v>0</v>
      </c>
      <c r="AW11" s="8">
        <f t="shared" si="15"/>
        <v>0</v>
      </c>
      <c r="AX11" s="8">
        <f t="shared" si="6"/>
        <v>1</v>
      </c>
      <c r="AY11" s="8">
        <f t="shared" si="6"/>
        <v>0</v>
      </c>
      <c r="AZ11" s="8">
        <f t="shared" si="6"/>
        <v>0</v>
      </c>
      <c r="BA11" s="8">
        <f t="shared" si="6"/>
        <v>1</v>
      </c>
      <c r="BB11" s="8">
        <f t="shared" si="6"/>
        <v>1</v>
      </c>
      <c r="BC11" s="8">
        <f t="shared" si="7"/>
        <v>0</v>
      </c>
      <c r="BD11" s="8">
        <f t="shared" si="7"/>
        <v>0</v>
      </c>
      <c r="BE11" s="8">
        <f t="shared" si="7"/>
        <v>1</v>
      </c>
      <c r="BF11" s="8">
        <f t="shared" si="7"/>
        <v>1</v>
      </c>
      <c r="BG11" s="8">
        <f t="shared" si="7"/>
        <v>0</v>
      </c>
      <c r="BH11" s="8">
        <f t="shared" si="7"/>
        <v>0</v>
      </c>
      <c r="BI11" s="8">
        <f t="shared" si="7"/>
        <v>0</v>
      </c>
      <c r="BJ11" s="8">
        <f t="shared" si="7"/>
        <v>1</v>
      </c>
      <c r="BK11" s="8">
        <f t="shared" si="7"/>
        <v>1</v>
      </c>
      <c r="BL11" s="8">
        <f t="shared" si="7"/>
        <v>0</v>
      </c>
      <c r="BM11" s="8">
        <f t="shared" si="7"/>
        <v>1</v>
      </c>
      <c r="BN11" s="8">
        <f t="shared" si="7"/>
        <v>1</v>
      </c>
      <c r="BO11" s="8">
        <f t="shared" si="7"/>
        <v>0</v>
      </c>
      <c r="BP11" s="8">
        <f t="shared" si="7"/>
        <v>1</v>
      </c>
      <c r="BQ11" s="8">
        <f t="shared" si="7"/>
        <v>1</v>
      </c>
      <c r="BR11" s="8">
        <f t="shared" si="7"/>
        <v>1</v>
      </c>
      <c r="BS11" s="8">
        <f t="shared" si="8"/>
        <v>1</v>
      </c>
      <c r="BT11" s="8">
        <f t="shared" si="8"/>
        <v>0</v>
      </c>
      <c r="BU11" s="8">
        <f t="shared" si="8"/>
        <v>0</v>
      </c>
      <c r="BV11" s="8">
        <f t="shared" si="8"/>
        <v>1</v>
      </c>
      <c r="BW11" s="8">
        <f t="shared" si="8"/>
        <v>1</v>
      </c>
      <c r="BX11" s="8">
        <f t="shared" si="8"/>
        <v>1</v>
      </c>
      <c r="BY11" s="8">
        <f t="shared" si="8"/>
        <v>0</v>
      </c>
      <c r="BZ11" s="8">
        <f t="shared" si="8"/>
        <v>1</v>
      </c>
      <c r="CA11" s="8">
        <f t="shared" si="8"/>
        <v>1</v>
      </c>
      <c r="CB11" s="8">
        <f t="shared" si="8"/>
        <v>0</v>
      </c>
      <c r="CC11" s="8">
        <f t="shared" si="8"/>
        <v>0</v>
      </c>
      <c r="CD11" s="8">
        <f t="shared" si="8"/>
        <v>0</v>
      </c>
      <c r="CE11" s="8">
        <f t="shared" si="8"/>
        <v>0</v>
      </c>
      <c r="CF11" s="8">
        <f t="shared" si="8"/>
        <v>1</v>
      </c>
      <c r="CG11" s="8">
        <f t="shared" si="8"/>
        <v>0</v>
      </c>
    </row>
    <row r="12" spans="1:85" ht="19.350000000000001" customHeight="1" x14ac:dyDescent="0.25">
      <c r="B12" s="1" t="s">
        <v>87</v>
      </c>
      <c r="C12" s="230" t="s">
        <v>88</v>
      </c>
      <c r="D12" s="68">
        <v>8</v>
      </c>
      <c r="E12" s="35">
        <v>8</v>
      </c>
      <c r="F12" s="35">
        <v>8</v>
      </c>
      <c r="G12" s="68" t="s">
        <v>260</v>
      </c>
      <c r="H12" s="69" t="s">
        <v>260</v>
      </c>
      <c r="I12" s="153" t="s">
        <v>569</v>
      </c>
      <c r="J12" s="2"/>
      <c r="K12" s="34" t="s">
        <v>78</v>
      </c>
      <c r="L12" s="35">
        <v>13</v>
      </c>
      <c r="M12" s="35">
        <v>13</v>
      </c>
      <c r="N12" s="35" t="s">
        <v>261</v>
      </c>
      <c r="O12" s="35" t="s">
        <v>261</v>
      </c>
      <c r="P12" s="35">
        <v>8</v>
      </c>
      <c r="Q12" s="35">
        <v>13</v>
      </c>
      <c r="R12" s="35">
        <v>13</v>
      </c>
      <c r="S12" s="35">
        <v>13</v>
      </c>
      <c r="T12" s="35" t="s">
        <v>261</v>
      </c>
      <c r="U12" s="35">
        <v>8</v>
      </c>
      <c r="V12" s="35">
        <v>8</v>
      </c>
      <c r="W12" s="35" t="s">
        <v>261</v>
      </c>
      <c r="X12" s="35" t="s">
        <v>261</v>
      </c>
      <c r="Y12" s="35" t="s">
        <v>81</v>
      </c>
      <c r="Z12" s="35">
        <v>13</v>
      </c>
      <c r="AA12" s="35">
        <v>13</v>
      </c>
      <c r="AB12" s="35">
        <v>13</v>
      </c>
      <c r="AC12" s="35">
        <v>13</v>
      </c>
      <c r="AD12" s="35" t="s">
        <v>261</v>
      </c>
      <c r="AE12" s="35" t="s">
        <v>261</v>
      </c>
      <c r="AF12" s="35" t="s">
        <v>261</v>
      </c>
      <c r="AG12" s="35">
        <v>13</v>
      </c>
      <c r="AH12" s="35">
        <v>13</v>
      </c>
      <c r="AI12" s="35">
        <v>13</v>
      </c>
      <c r="AJ12" s="35">
        <v>13</v>
      </c>
      <c r="AK12" s="35">
        <v>13</v>
      </c>
      <c r="AL12" s="35" t="s">
        <v>119</v>
      </c>
      <c r="AM12" s="35" t="s">
        <v>119</v>
      </c>
      <c r="AN12" s="35">
        <v>13</v>
      </c>
      <c r="AO12" s="278"/>
      <c r="AP12" s="8">
        <f t="shared" si="9"/>
        <v>10</v>
      </c>
      <c r="AQ12" s="10">
        <f t="shared" si="10"/>
        <v>2</v>
      </c>
      <c r="AR12" s="11">
        <f t="shared" si="5"/>
        <v>0</v>
      </c>
      <c r="AS12" s="8">
        <f t="shared" si="11"/>
        <v>5</v>
      </c>
      <c r="AT12" s="8">
        <f t="shared" si="12"/>
        <v>3</v>
      </c>
      <c r="AU12" s="8">
        <f t="shared" si="13"/>
        <v>15</v>
      </c>
      <c r="AV12" s="8">
        <f t="shared" si="14"/>
        <v>0</v>
      </c>
      <c r="AW12" s="8">
        <f t="shared" si="15"/>
        <v>0</v>
      </c>
      <c r="AX12" s="8">
        <f t="shared" si="6"/>
        <v>1</v>
      </c>
      <c r="AY12" s="8">
        <f t="shared" si="6"/>
        <v>1</v>
      </c>
      <c r="AZ12" s="8">
        <f t="shared" si="6"/>
        <v>1</v>
      </c>
      <c r="BA12" s="8">
        <f t="shared" si="6"/>
        <v>0</v>
      </c>
      <c r="BB12" s="8">
        <f t="shared" si="6"/>
        <v>0</v>
      </c>
      <c r="BC12" s="8">
        <f t="shared" si="7"/>
        <v>0</v>
      </c>
      <c r="BD12" s="8">
        <f t="shared" si="7"/>
        <v>1</v>
      </c>
      <c r="BE12" s="8">
        <f t="shared" si="7"/>
        <v>1</v>
      </c>
      <c r="BF12" s="8">
        <f t="shared" si="7"/>
        <v>0</v>
      </c>
      <c r="BG12" s="8">
        <f t="shared" si="7"/>
        <v>0</v>
      </c>
      <c r="BH12" s="8">
        <f t="shared" si="7"/>
        <v>1</v>
      </c>
      <c r="BI12" s="8">
        <f t="shared" si="7"/>
        <v>1</v>
      </c>
      <c r="BJ12" s="8">
        <f t="shared" si="7"/>
        <v>1</v>
      </c>
      <c r="BK12" s="8">
        <f t="shared" si="7"/>
        <v>1</v>
      </c>
      <c r="BL12" s="8">
        <f t="shared" si="7"/>
        <v>0</v>
      </c>
      <c r="BM12" s="8">
        <f t="shared" si="7"/>
        <v>1</v>
      </c>
      <c r="BN12" s="8">
        <f t="shared" si="7"/>
        <v>1</v>
      </c>
      <c r="BO12" s="8">
        <f t="shared" si="7"/>
        <v>0</v>
      </c>
      <c r="BP12" s="8">
        <f t="shared" si="7"/>
        <v>0</v>
      </c>
      <c r="BQ12" s="8">
        <f t="shared" si="7"/>
        <v>0</v>
      </c>
      <c r="BR12" s="8">
        <f t="shared" si="7"/>
        <v>1</v>
      </c>
      <c r="BS12" s="8">
        <f t="shared" si="8"/>
        <v>1</v>
      </c>
      <c r="BT12" s="8">
        <f t="shared" si="8"/>
        <v>1</v>
      </c>
      <c r="BU12" s="8">
        <f t="shared" si="8"/>
        <v>1</v>
      </c>
      <c r="BV12" s="8">
        <f t="shared" si="8"/>
        <v>0</v>
      </c>
      <c r="BW12" s="8">
        <f t="shared" si="8"/>
        <v>0</v>
      </c>
      <c r="BX12" s="8">
        <f t="shared" si="8"/>
        <v>0</v>
      </c>
      <c r="BY12" s="8">
        <f t="shared" si="8"/>
        <v>1</v>
      </c>
      <c r="BZ12" s="8">
        <f t="shared" si="8"/>
        <v>1</v>
      </c>
      <c r="CA12" s="8">
        <f t="shared" si="8"/>
        <v>1</v>
      </c>
      <c r="CB12" s="8">
        <f t="shared" si="8"/>
        <v>1</v>
      </c>
      <c r="CC12" s="8">
        <f t="shared" si="8"/>
        <v>1</v>
      </c>
      <c r="CD12" s="8">
        <f t="shared" si="8"/>
        <v>0</v>
      </c>
      <c r="CE12" s="8">
        <f t="shared" si="8"/>
        <v>0</v>
      </c>
      <c r="CF12" s="8">
        <f t="shared" si="8"/>
        <v>1</v>
      </c>
      <c r="CG12" s="8">
        <f t="shared" si="8"/>
        <v>0</v>
      </c>
    </row>
    <row r="13" spans="1:85" ht="18.600000000000001" customHeight="1" x14ac:dyDescent="0.25">
      <c r="B13" s="4" t="s">
        <v>89</v>
      </c>
      <c r="C13" s="279" t="s">
        <v>90</v>
      </c>
      <c r="D13" s="35">
        <v>14</v>
      </c>
      <c r="E13" s="38" t="s">
        <v>261</v>
      </c>
      <c r="F13" s="38">
        <v>6</v>
      </c>
      <c r="G13" s="38">
        <v>13</v>
      </c>
      <c r="H13" s="35">
        <v>13</v>
      </c>
      <c r="I13" s="153"/>
      <c r="J13" s="2"/>
      <c r="K13" s="34" t="s">
        <v>119</v>
      </c>
      <c r="L13" s="35" t="s">
        <v>119</v>
      </c>
      <c r="M13" s="35">
        <v>13</v>
      </c>
      <c r="N13" s="35">
        <v>13</v>
      </c>
      <c r="O13" s="35">
        <v>13</v>
      </c>
      <c r="P13" s="35">
        <v>13</v>
      </c>
      <c r="Q13" s="35" t="s">
        <v>119</v>
      </c>
      <c r="R13" s="35" t="s">
        <v>119</v>
      </c>
      <c r="S13" s="35">
        <v>8</v>
      </c>
      <c r="T13" s="35">
        <v>13</v>
      </c>
      <c r="U13" s="35">
        <v>13</v>
      </c>
      <c r="V13" s="35" t="s">
        <v>119</v>
      </c>
      <c r="W13" s="35">
        <v>8</v>
      </c>
      <c r="X13" s="35">
        <v>13</v>
      </c>
      <c r="Y13" s="35">
        <v>13</v>
      </c>
      <c r="Z13" s="35">
        <v>13</v>
      </c>
      <c r="AA13" s="35" t="s">
        <v>261</v>
      </c>
      <c r="AB13" s="35" t="s">
        <v>261</v>
      </c>
      <c r="AC13" s="35" t="s">
        <v>261</v>
      </c>
      <c r="AD13" s="35">
        <v>8</v>
      </c>
      <c r="AE13" s="35">
        <v>8</v>
      </c>
      <c r="AF13" s="35">
        <v>13</v>
      </c>
      <c r="AG13" s="35">
        <v>13</v>
      </c>
      <c r="AH13" s="35">
        <v>13</v>
      </c>
      <c r="AI13" s="35" t="s">
        <v>119</v>
      </c>
      <c r="AJ13" s="35" t="s">
        <v>119</v>
      </c>
      <c r="AK13" s="35">
        <v>13</v>
      </c>
      <c r="AL13" s="35">
        <v>13</v>
      </c>
      <c r="AM13" s="35">
        <v>13</v>
      </c>
      <c r="AN13" s="35">
        <v>13</v>
      </c>
      <c r="AO13" s="278"/>
      <c r="AP13" s="46">
        <f t="shared" si="9"/>
        <v>10</v>
      </c>
      <c r="AQ13" s="13">
        <f t="shared" si="10"/>
        <v>0</v>
      </c>
      <c r="AR13" s="14">
        <f t="shared" si="5"/>
        <v>0</v>
      </c>
      <c r="AS13" s="8">
        <f t="shared" si="11"/>
        <v>5</v>
      </c>
      <c r="AT13" s="8">
        <f t="shared" si="12"/>
        <v>4</v>
      </c>
      <c r="AU13" s="8">
        <f t="shared" si="13"/>
        <v>16</v>
      </c>
      <c r="AV13" s="8">
        <f t="shared" si="14"/>
        <v>0</v>
      </c>
      <c r="AW13" s="8">
        <f t="shared" si="15"/>
        <v>0</v>
      </c>
      <c r="AX13" s="8">
        <f t="shared" si="6"/>
        <v>1</v>
      </c>
      <c r="AY13" s="8">
        <f t="shared" si="6"/>
        <v>0</v>
      </c>
      <c r="AZ13" s="8">
        <f t="shared" si="6"/>
        <v>1</v>
      </c>
      <c r="BA13" s="8">
        <f t="shared" si="6"/>
        <v>1</v>
      </c>
      <c r="BB13" s="8">
        <f t="shared" si="6"/>
        <v>1</v>
      </c>
      <c r="BC13" s="8">
        <f t="shared" si="7"/>
        <v>0</v>
      </c>
      <c r="BD13" s="8">
        <f t="shared" si="7"/>
        <v>0</v>
      </c>
      <c r="BE13" s="8">
        <f t="shared" si="7"/>
        <v>1</v>
      </c>
      <c r="BF13" s="8">
        <f t="shared" si="7"/>
        <v>1</v>
      </c>
      <c r="BG13" s="8">
        <f t="shared" si="7"/>
        <v>1</v>
      </c>
      <c r="BH13" s="8">
        <f t="shared" si="7"/>
        <v>1</v>
      </c>
      <c r="BI13" s="8">
        <f t="shared" si="7"/>
        <v>0</v>
      </c>
      <c r="BJ13" s="8">
        <f t="shared" si="7"/>
        <v>0</v>
      </c>
      <c r="BK13" s="8">
        <f t="shared" si="7"/>
        <v>1</v>
      </c>
      <c r="BL13" s="8">
        <f t="shared" si="7"/>
        <v>1</v>
      </c>
      <c r="BM13" s="8">
        <f t="shared" si="7"/>
        <v>1</v>
      </c>
      <c r="BN13" s="8">
        <f t="shared" si="7"/>
        <v>0</v>
      </c>
      <c r="BO13" s="8">
        <f t="shared" si="7"/>
        <v>1</v>
      </c>
      <c r="BP13" s="8">
        <f t="shared" si="7"/>
        <v>1</v>
      </c>
      <c r="BQ13" s="8">
        <f t="shared" si="7"/>
        <v>1</v>
      </c>
      <c r="BR13" s="8">
        <f t="shared" si="7"/>
        <v>1</v>
      </c>
      <c r="BS13" s="8">
        <f t="shared" si="8"/>
        <v>0</v>
      </c>
      <c r="BT13" s="8">
        <f t="shared" si="8"/>
        <v>0</v>
      </c>
      <c r="BU13" s="8">
        <f t="shared" si="8"/>
        <v>0</v>
      </c>
      <c r="BV13" s="8">
        <f t="shared" si="8"/>
        <v>1</v>
      </c>
      <c r="BW13" s="8">
        <f t="shared" si="8"/>
        <v>1</v>
      </c>
      <c r="BX13" s="8">
        <f t="shared" si="8"/>
        <v>1</v>
      </c>
      <c r="BY13" s="8">
        <f t="shared" si="8"/>
        <v>1</v>
      </c>
      <c r="BZ13" s="8">
        <f t="shared" si="8"/>
        <v>1</v>
      </c>
      <c r="CA13" s="8">
        <f t="shared" si="8"/>
        <v>0</v>
      </c>
      <c r="CB13" s="8">
        <f t="shared" si="8"/>
        <v>0</v>
      </c>
      <c r="CC13" s="8">
        <f t="shared" si="8"/>
        <v>1</v>
      </c>
      <c r="CD13" s="8">
        <f t="shared" si="8"/>
        <v>1</v>
      </c>
      <c r="CE13" s="8">
        <f t="shared" si="8"/>
        <v>1</v>
      </c>
      <c r="CF13" s="8">
        <f t="shared" si="8"/>
        <v>1</v>
      </c>
      <c r="CG13" s="8">
        <f t="shared" si="8"/>
        <v>0</v>
      </c>
    </row>
    <row r="14" spans="1:85" ht="19.5" customHeight="1" x14ac:dyDescent="0.25">
      <c r="B14" s="4" t="s">
        <v>96</v>
      </c>
      <c r="C14" s="279" t="s">
        <v>60</v>
      </c>
      <c r="D14" s="41" t="s">
        <v>260</v>
      </c>
      <c r="E14" s="35">
        <v>13</v>
      </c>
      <c r="F14" s="41">
        <v>14</v>
      </c>
      <c r="G14" s="35" t="s">
        <v>260</v>
      </c>
      <c r="H14" s="42" t="s">
        <v>260</v>
      </c>
      <c r="I14" s="153"/>
      <c r="J14" s="2"/>
      <c r="K14" s="34">
        <v>13</v>
      </c>
      <c r="L14" s="35">
        <v>13</v>
      </c>
      <c r="M14" s="35" t="s">
        <v>119</v>
      </c>
      <c r="N14" s="35" t="s">
        <v>119</v>
      </c>
      <c r="O14" s="35">
        <v>8</v>
      </c>
      <c r="P14" s="35">
        <v>13</v>
      </c>
      <c r="Q14" s="35">
        <v>13</v>
      </c>
      <c r="R14" s="35" t="s">
        <v>119</v>
      </c>
      <c r="S14" s="35" t="s">
        <v>119</v>
      </c>
      <c r="T14" s="35">
        <v>13</v>
      </c>
      <c r="U14" s="35">
        <v>13</v>
      </c>
      <c r="V14" s="35">
        <v>13</v>
      </c>
      <c r="W14" s="35">
        <v>13</v>
      </c>
      <c r="X14" s="35">
        <v>13</v>
      </c>
      <c r="Y14" s="35" t="s">
        <v>119</v>
      </c>
      <c r="Z14" s="35" t="s">
        <v>119</v>
      </c>
      <c r="AA14" s="35" t="s">
        <v>119</v>
      </c>
      <c r="AB14" s="35">
        <v>8</v>
      </c>
      <c r="AC14" s="35">
        <v>8</v>
      </c>
      <c r="AD14" s="35">
        <v>13</v>
      </c>
      <c r="AE14" s="35">
        <v>13</v>
      </c>
      <c r="AF14" s="35">
        <v>13</v>
      </c>
      <c r="AG14" s="35" t="s">
        <v>119</v>
      </c>
      <c r="AH14" s="35" t="s">
        <v>119</v>
      </c>
      <c r="AI14" s="35">
        <v>13</v>
      </c>
      <c r="AJ14" s="35">
        <v>13</v>
      </c>
      <c r="AK14" s="35">
        <v>13</v>
      </c>
      <c r="AL14" s="35">
        <v>13</v>
      </c>
      <c r="AM14" s="35">
        <v>13</v>
      </c>
      <c r="AN14" s="35" t="s">
        <v>119</v>
      </c>
      <c r="AO14" s="278"/>
      <c r="AP14" s="281">
        <f t="shared" si="9"/>
        <v>10</v>
      </c>
      <c r="AQ14" s="16">
        <f t="shared" si="10"/>
        <v>0</v>
      </c>
      <c r="AR14" s="17">
        <f t="shared" si="5"/>
        <v>0</v>
      </c>
      <c r="AS14" s="8">
        <f t="shared" si="11"/>
        <v>5</v>
      </c>
      <c r="AT14" s="8">
        <f t="shared" si="12"/>
        <v>3</v>
      </c>
      <c r="AU14" s="8">
        <f t="shared" si="13"/>
        <v>17</v>
      </c>
      <c r="AV14" s="8">
        <f t="shared" si="14"/>
        <v>0</v>
      </c>
      <c r="AW14" s="8">
        <f t="shared" si="15"/>
        <v>0</v>
      </c>
      <c r="AX14" s="8">
        <f t="shared" si="6"/>
        <v>0</v>
      </c>
      <c r="AY14" s="8">
        <f t="shared" si="6"/>
        <v>1</v>
      </c>
      <c r="AZ14" s="8">
        <f t="shared" si="6"/>
        <v>1</v>
      </c>
      <c r="BA14" s="8">
        <f t="shared" si="6"/>
        <v>0</v>
      </c>
      <c r="BB14" s="8">
        <f t="shared" si="6"/>
        <v>0</v>
      </c>
      <c r="BC14" s="8">
        <f t="shared" si="7"/>
        <v>1</v>
      </c>
      <c r="BD14" s="8">
        <f t="shared" si="7"/>
        <v>1</v>
      </c>
      <c r="BE14" s="8">
        <f t="shared" si="7"/>
        <v>0</v>
      </c>
      <c r="BF14" s="8">
        <f t="shared" si="7"/>
        <v>0</v>
      </c>
      <c r="BG14" s="8">
        <f t="shared" si="7"/>
        <v>1</v>
      </c>
      <c r="BH14" s="8">
        <f t="shared" si="7"/>
        <v>1</v>
      </c>
      <c r="BI14" s="8">
        <f t="shared" si="7"/>
        <v>1</v>
      </c>
      <c r="BJ14" s="8">
        <f t="shared" si="7"/>
        <v>0</v>
      </c>
      <c r="BK14" s="8">
        <f t="shared" si="7"/>
        <v>0</v>
      </c>
      <c r="BL14" s="8">
        <f t="shared" si="7"/>
        <v>1</v>
      </c>
      <c r="BM14" s="8">
        <f t="shared" si="7"/>
        <v>1</v>
      </c>
      <c r="BN14" s="8">
        <f t="shared" si="7"/>
        <v>1</v>
      </c>
      <c r="BO14" s="8">
        <f t="shared" si="7"/>
        <v>1</v>
      </c>
      <c r="BP14" s="8">
        <f t="shared" si="7"/>
        <v>1</v>
      </c>
      <c r="BQ14" s="8">
        <f t="shared" si="7"/>
        <v>0</v>
      </c>
      <c r="BR14" s="8">
        <f t="shared" si="7"/>
        <v>0</v>
      </c>
      <c r="BS14" s="8">
        <f t="shared" si="8"/>
        <v>0</v>
      </c>
      <c r="BT14" s="8">
        <f t="shared" si="8"/>
        <v>1</v>
      </c>
      <c r="BU14" s="8">
        <f t="shared" si="8"/>
        <v>1</v>
      </c>
      <c r="BV14" s="8">
        <f t="shared" si="8"/>
        <v>1</v>
      </c>
      <c r="BW14" s="8">
        <f t="shared" si="8"/>
        <v>1</v>
      </c>
      <c r="BX14" s="8">
        <f t="shared" si="8"/>
        <v>1</v>
      </c>
      <c r="BY14" s="8">
        <f t="shared" si="8"/>
        <v>0</v>
      </c>
      <c r="BZ14" s="8">
        <f t="shared" si="8"/>
        <v>0</v>
      </c>
      <c r="CA14" s="8">
        <f t="shared" si="8"/>
        <v>1</v>
      </c>
      <c r="CB14" s="8">
        <f t="shared" si="8"/>
        <v>1</v>
      </c>
      <c r="CC14" s="8">
        <f t="shared" si="8"/>
        <v>1</v>
      </c>
      <c r="CD14" s="8">
        <f t="shared" si="8"/>
        <v>1</v>
      </c>
      <c r="CE14" s="8">
        <f t="shared" si="8"/>
        <v>1</v>
      </c>
      <c r="CF14" s="8">
        <f t="shared" si="8"/>
        <v>0</v>
      </c>
      <c r="CG14" s="8">
        <f t="shared" si="8"/>
        <v>0</v>
      </c>
    </row>
    <row r="15" spans="1:85" ht="19.5" customHeight="1" x14ac:dyDescent="0.25">
      <c r="B15" s="1" t="s">
        <v>97</v>
      </c>
      <c r="C15" s="230" t="s">
        <v>92</v>
      </c>
      <c r="D15" s="68">
        <v>13</v>
      </c>
      <c r="E15" s="68">
        <v>13</v>
      </c>
      <c r="F15" s="68">
        <v>13</v>
      </c>
      <c r="G15" s="68" t="s">
        <v>260</v>
      </c>
      <c r="H15" s="35" t="s">
        <v>261</v>
      </c>
      <c r="I15" s="153" t="s">
        <v>269</v>
      </c>
      <c r="J15" s="2"/>
      <c r="K15" s="34" t="s">
        <v>261</v>
      </c>
      <c r="L15" s="35">
        <v>8</v>
      </c>
      <c r="M15" s="35">
        <v>13</v>
      </c>
      <c r="N15" s="35">
        <v>13</v>
      </c>
      <c r="O15" s="35">
        <v>13</v>
      </c>
      <c r="P15" s="35">
        <v>13</v>
      </c>
      <c r="Q15" s="35" t="s">
        <v>261</v>
      </c>
      <c r="R15" s="35" t="s">
        <v>261</v>
      </c>
      <c r="S15" s="35">
        <v>13</v>
      </c>
      <c r="T15" s="35">
        <v>13</v>
      </c>
      <c r="U15" s="35">
        <v>13</v>
      </c>
      <c r="V15" s="35">
        <v>13</v>
      </c>
      <c r="W15" s="35">
        <v>13</v>
      </c>
      <c r="X15" s="35" t="s">
        <v>261</v>
      </c>
      <c r="Y15" s="35" t="s">
        <v>119</v>
      </c>
      <c r="Z15" s="35">
        <v>8</v>
      </c>
      <c r="AA15" s="35">
        <v>8</v>
      </c>
      <c r="AB15" s="35">
        <v>13</v>
      </c>
      <c r="AC15" s="35">
        <v>13</v>
      </c>
      <c r="AD15" s="35">
        <v>13</v>
      </c>
      <c r="AE15" s="35" t="s">
        <v>261</v>
      </c>
      <c r="AF15" s="35" t="s">
        <v>261</v>
      </c>
      <c r="AG15" s="35">
        <v>8</v>
      </c>
      <c r="AH15" s="35">
        <v>13</v>
      </c>
      <c r="AI15" s="35">
        <v>13</v>
      </c>
      <c r="AJ15" s="35">
        <v>13</v>
      </c>
      <c r="AK15" s="35">
        <v>13</v>
      </c>
      <c r="AL15" s="35" t="s">
        <v>261</v>
      </c>
      <c r="AM15" s="35" t="s">
        <v>119</v>
      </c>
      <c r="AN15" s="35" t="s">
        <v>119</v>
      </c>
      <c r="AO15" s="278"/>
      <c r="AP15" s="8">
        <f t="shared" si="9"/>
        <v>10</v>
      </c>
      <c r="AQ15" s="10">
        <f t="shared" si="10"/>
        <v>0</v>
      </c>
      <c r="AR15" s="11">
        <f t="shared" si="5"/>
        <v>0</v>
      </c>
      <c r="AS15" s="8">
        <f t="shared" si="11"/>
        <v>5</v>
      </c>
      <c r="AT15" s="8">
        <f t="shared" si="12"/>
        <v>4</v>
      </c>
      <c r="AU15" s="8">
        <f t="shared" si="13"/>
        <v>16</v>
      </c>
      <c r="AV15" s="8">
        <f t="shared" si="14"/>
        <v>0</v>
      </c>
      <c r="AW15" s="8">
        <f t="shared" si="15"/>
        <v>0</v>
      </c>
      <c r="AX15" s="8">
        <f t="shared" si="6"/>
        <v>1</v>
      </c>
      <c r="AY15" s="8">
        <f t="shared" si="6"/>
        <v>1</v>
      </c>
      <c r="AZ15" s="8">
        <f t="shared" si="6"/>
        <v>1</v>
      </c>
      <c r="BA15" s="8">
        <f t="shared" si="6"/>
        <v>0</v>
      </c>
      <c r="BB15" s="8">
        <f t="shared" si="6"/>
        <v>0</v>
      </c>
      <c r="BC15" s="8">
        <f t="shared" si="7"/>
        <v>0</v>
      </c>
      <c r="BD15" s="8">
        <f t="shared" si="7"/>
        <v>1</v>
      </c>
      <c r="BE15" s="8">
        <f t="shared" si="7"/>
        <v>1</v>
      </c>
      <c r="BF15" s="8">
        <f t="shared" si="7"/>
        <v>1</v>
      </c>
      <c r="BG15" s="8">
        <f t="shared" si="7"/>
        <v>1</v>
      </c>
      <c r="BH15" s="8">
        <f t="shared" si="7"/>
        <v>1</v>
      </c>
      <c r="BI15" s="8">
        <f t="shared" si="7"/>
        <v>0</v>
      </c>
      <c r="BJ15" s="8">
        <f t="shared" si="7"/>
        <v>0</v>
      </c>
      <c r="BK15" s="8">
        <f t="shared" si="7"/>
        <v>1</v>
      </c>
      <c r="BL15" s="8">
        <f t="shared" si="7"/>
        <v>1</v>
      </c>
      <c r="BM15" s="8">
        <f t="shared" si="7"/>
        <v>1</v>
      </c>
      <c r="BN15" s="8">
        <f t="shared" si="7"/>
        <v>1</v>
      </c>
      <c r="BO15" s="8">
        <f t="shared" si="7"/>
        <v>1</v>
      </c>
      <c r="BP15" s="8">
        <f t="shared" si="7"/>
        <v>0</v>
      </c>
      <c r="BQ15" s="8">
        <f t="shared" si="7"/>
        <v>0</v>
      </c>
      <c r="BR15" s="8">
        <f t="shared" si="7"/>
        <v>1</v>
      </c>
      <c r="BS15" s="8">
        <f t="shared" si="8"/>
        <v>1</v>
      </c>
      <c r="BT15" s="8">
        <f t="shared" si="8"/>
        <v>1</v>
      </c>
      <c r="BU15" s="8">
        <f t="shared" si="8"/>
        <v>1</v>
      </c>
      <c r="BV15" s="8">
        <f t="shared" si="8"/>
        <v>1</v>
      </c>
      <c r="BW15" s="8">
        <f t="shared" si="8"/>
        <v>0</v>
      </c>
      <c r="BX15" s="8">
        <f t="shared" si="8"/>
        <v>0</v>
      </c>
      <c r="BY15" s="8">
        <f t="shared" si="8"/>
        <v>1</v>
      </c>
      <c r="BZ15" s="8">
        <f t="shared" si="8"/>
        <v>1</v>
      </c>
      <c r="CA15" s="8">
        <f t="shared" si="8"/>
        <v>1</v>
      </c>
      <c r="CB15" s="8">
        <f t="shared" si="8"/>
        <v>1</v>
      </c>
      <c r="CC15" s="8">
        <f t="shared" si="8"/>
        <v>1</v>
      </c>
      <c r="CD15" s="8">
        <f t="shared" si="8"/>
        <v>0</v>
      </c>
      <c r="CE15" s="8">
        <f t="shared" si="8"/>
        <v>0</v>
      </c>
      <c r="CF15" s="8">
        <f t="shared" si="8"/>
        <v>0</v>
      </c>
      <c r="CG15" s="8">
        <f t="shared" si="8"/>
        <v>0</v>
      </c>
    </row>
    <row r="16" spans="1:85" ht="19.5" customHeight="1" x14ac:dyDescent="0.25">
      <c r="B16" s="4" t="s">
        <v>98</v>
      </c>
      <c r="C16" s="279" t="s">
        <v>93</v>
      </c>
      <c r="D16" s="38">
        <v>13</v>
      </c>
      <c r="E16" s="38">
        <v>14</v>
      </c>
      <c r="F16" s="35" t="s">
        <v>260</v>
      </c>
      <c r="G16" s="38">
        <v>6</v>
      </c>
      <c r="H16" s="39">
        <v>13</v>
      </c>
      <c r="I16" s="153" t="s">
        <v>269</v>
      </c>
      <c r="J16" s="2"/>
      <c r="K16" s="34">
        <v>13</v>
      </c>
      <c r="L16" s="35">
        <v>13</v>
      </c>
      <c r="M16" s="35" t="s">
        <v>261</v>
      </c>
      <c r="N16" s="35">
        <v>8</v>
      </c>
      <c r="O16" s="35">
        <v>13</v>
      </c>
      <c r="P16" s="35">
        <v>13</v>
      </c>
      <c r="Q16" s="35">
        <v>13</v>
      </c>
      <c r="R16" s="35">
        <v>13</v>
      </c>
      <c r="S16" s="35" t="s">
        <v>261</v>
      </c>
      <c r="T16" s="35" t="s">
        <v>261</v>
      </c>
      <c r="U16" s="35">
        <v>13</v>
      </c>
      <c r="V16" s="35">
        <v>13</v>
      </c>
      <c r="W16" s="35">
        <v>13</v>
      </c>
      <c r="X16" s="35" t="s">
        <v>261</v>
      </c>
      <c r="Y16" s="35">
        <v>13</v>
      </c>
      <c r="Z16" s="35">
        <v>13</v>
      </c>
      <c r="AA16" s="35">
        <v>13</v>
      </c>
      <c r="AB16" s="35" t="s">
        <v>261</v>
      </c>
      <c r="AC16" s="35" t="s">
        <v>261</v>
      </c>
      <c r="AD16" s="35">
        <v>13</v>
      </c>
      <c r="AE16" s="35">
        <v>13</v>
      </c>
      <c r="AF16" s="35">
        <v>13</v>
      </c>
      <c r="AG16" s="35" t="s">
        <v>119</v>
      </c>
      <c r="AH16" s="35" t="s">
        <v>119</v>
      </c>
      <c r="AI16" s="35" t="s">
        <v>119</v>
      </c>
      <c r="AJ16" s="35">
        <v>8</v>
      </c>
      <c r="AK16" s="35">
        <v>8</v>
      </c>
      <c r="AL16" s="35" t="s">
        <v>261</v>
      </c>
      <c r="AM16" s="35">
        <v>8</v>
      </c>
      <c r="AN16" s="35">
        <v>13</v>
      </c>
      <c r="AO16" s="278"/>
      <c r="AP16" s="46">
        <f t="shared" si="9"/>
        <v>10</v>
      </c>
      <c r="AQ16" s="13">
        <f>COUNTIF(K16:AO16,"PAID")</f>
        <v>0</v>
      </c>
      <c r="AR16" s="14">
        <f t="shared" si="5"/>
        <v>0</v>
      </c>
      <c r="AS16" s="8">
        <f t="shared" si="11"/>
        <v>5</v>
      </c>
      <c r="AT16" s="8">
        <f t="shared" si="12"/>
        <v>4</v>
      </c>
      <c r="AU16" s="8">
        <f t="shared" si="13"/>
        <v>16</v>
      </c>
      <c r="AV16" s="8">
        <f t="shared" si="14"/>
        <v>0</v>
      </c>
      <c r="AW16" s="8">
        <f t="shared" si="15"/>
        <v>0</v>
      </c>
      <c r="AX16" s="8">
        <f t="shared" si="6"/>
        <v>1</v>
      </c>
      <c r="AY16" s="8">
        <f t="shared" si="6"/>
        <v>1</v>
      </c>
      <c r="AZ16" s="8">
        <f t="shared" si="6"/>
        <v>0</v>
      </c>
      <c r="BA16" s="8">
        <f t="shared" si="6"/>
        <v>1</v>
      </c>
      <c r="BB16" s="8">
        <f t="shared" si="6"/>
        <v>1</v>
      </c>
      <c r="BC16" s="8">
        <f t="shared" si="7"/>
        <v>1</v>
      </c>
      <c r="BD16" s="8">
        <f t="shared" si="7"/>
        <v>1</v>
      </c>
      <c r="BE16" s="8">
        <f t="shared" si="7"/>
        <v>0</v>
      </c>
      <c r="BF16" s="8">
        <f t="shared" si="7"/>
        <v>1</v>
      </c>
      <c r="BG16" s="8">
        <f t="shared" si="7"/>
        <v>1</v>
      </c>
      <c r="BH16" s="8">
        <f t="shared" si="7"/>
        <v>1</v>
      </c>
      <c r="BI16" s="8">
        <f t="shared" si="7"/>
        <v>1</v>
      </c>
      <c r="BJ16" s="8">
        <f t="shared" si="7"/>
        <v>1</v>
      </c>
      <c r="BK16" s="8">
        <f t="shared" si="7"/>
        <v>0</v>
      </c>
      <c r="BL16" s="8">
        <f t="shared" si="7"/>
        <v>0</v>
      </c>
      <c r="BM16" s="8">
        <f t="shared" si="7"/>
        <v>1</v>
      </c>
      <c r="BN16" s="8">
        <f t="shared" si="7"/>
        <v>1</v>
      </c>
      <c r="BO16" s="8">
        <f t="shared" si="7"/>
        <v>1</v>
      </c>
      <c r="BP16" s="8">
        <f t="shared" si="7"/>
        <v>0</v>
      </c>
      <c r="BQ16" s="8">
        <f t="shared" si="7"/>
        <v>1</v>
      </c>
      <c r="BR16" s="8">
        <f t="shared" si="7"/>
        <v>1</v>
      </c>
      <c r="BS16" s="8">
        <f t="shared" si="8"/>
        <v>1</v>
      </c>
      <c r="BT16" s="8">
        <f t="shared" si="8"/>
        <v>0</v>
      </c>
      <c r="BU16" s="8">
        <f t="shared" si="8"/>
        <v>0</v>
      </c>
      <c r="BV16" s="8">
        <f t="shared" si="8"/>
        <v>1</v>
      </c>
      <c r="BW16" s="8">
        <f t="shared" si="8"/>
        <v>1</v>
      </c>
      <c r="BX16" s="8">
        <f t="shared" si="8"/>
        <v>1</v>
      </c>
      <c r="BY16" s="8">
        <f t="shared" si="8"/>
        <v>0</v>
      </c>
      <c r="BZ16" s="8">
        <f t="shared" si="8"/>
        <v>0</v>
      </c>
      <c r="CA16" s="8">
        <f t="shared" si="8"/>
        <v>0</v>
      </c>
      <c r="CB16" s="8">
        <f t="shared" si="8"/>
        <v>1</v>
      </c>
      <c r="CC16" s="8">
        <f t="shared" si="8"/>
        <v>1</v>
      </c>
      <c r="CD16" s="8">
        <f t="shared" si="8"/>
        <v>0</v>
      </c>
      <c r="CE16" s="8">
        <f t="shared" si="8"/>
        <v>1</v>
      </c>
      <c r="CF16" s="8">
        <f t="shared" si="8"/>
        <v>1</v>
      </c>
      <c r="CG16" s="8">
        <f t="shared" si="8"/>
        <v>0</v>
      </c>
    </row>
    <row r="17" spans="1:89" ht="19.2" customHeight="1" x14ac:dyDescent="0.25">
      <c r="B17" s="4" t="s">
        <v>115</v>
      </c>
      <c r="C17" s="279" t="s">
        <v>116</v>
      </c>
      <c r="D17" s="41">
        <v>13</v>
      </c>
      <c r="E17" s="38" t="s">
        <v>260</v>
      </c>
      <c r="F17" s="41" t="s">
        <v>260</v>
      </c>
      <c r="G17" s="38">
        <v>13</v>
      </c>
      <c r="H17" s="39">
        <v>13</v>
      </c>
      <c r="I17" s="153"/>
      <c r="J17" s="2"/>
      <c r="K17" s="34">
        <v>13</v>
      </c>
      <c r="L17" s="35">
        <v>13</v>
      </c>
      <c r="M17" s="35">
        <v>13</v>
      </c>
      <c r="N17" s="35" t="s">
        <v>261</v>
      </c>
      <c r="O17" s="35" t="s">
        <v>5</v>
      </c>
      <c r="P17" s="35" t="s">
        <v>262</v>
      </c>
      <c r="Q17" s="35">
        <v>8</v>
      </c>
      <c r="R17" s="35">
        <v>8</v>
      </c>
      <c r="S17" s="35">
        <v>13</v>
      </c>
      <c r="T17" s="35" t="s">
        <v>261</v>
      </c>
      <c r="U17" s="35" t="s">
        <v>261</v>
      </c>
      <c r="V17" s="35">
        <v>13</v>
      </c>
      <c r="W17" s="35">
        <v>13</v>
      </c>
      <c r="X17" s="35">
        <v>13</v>
      </c>
      <c r="Y17" s="35">
        <v>13</v>
      </c>
      <c r="Z17" s="35">
        <v>13</v>
      </c>
      <c r="AA17" s="35" t="s">
        <v>119</v>
      </c>
      <c r="AB17" s="35" t="s">
        <v>261</v>
      </c>
      <c r="AC17" s="35">
        <v>8</v>
      </c>
      <c r="AD17" s="35">
        <v>8</v>
      </c>
      <c r="AE17" s="35">
        <v>13</v>
      </c>
      <c r="AF17" s="35">
        <v>13</v>
      </c>
      <c r="AG17" s="35" t="s">
        <v>119</v>
      </c>
      <c r="AH17" s="35" t="s">
        <v>119</v>
      </c>
      <c r="AI17" s="35" t="s">
        <v>431</v>
      </c>
      <c r="AJ17" s="35">
        <v>13</v>
      </c>
      <c r="AK17" s="35">
        <v>13</v>
      </c>
      <c r="AL17" s="35" t="s">
        <v>81</v>
      </c>
      <c r="AM17" s="35" t="s">
        <v>261</v>
      </c>
      <c r="AN17" s="35" t="s">
        <v>119</v>
      </c>
      <c r="AO17" s="278"/>
      <c r="AP17" s="46">
        <f t="shared" si="9"/>
        <v>10</v>
      </c>
      <c r="AQ17" s="13">
        <f t="shared" si="10"/>
        <v>2</v>
      </c>
      <c r="AR17" s="14">
        <f t="shared" si="5"/>
        <v>1</v>
      </c>
      <c r="AS17" s="8">
        <f t="shared" si="11"/>
        <v>5</v>
      </c>
      <c r="AT17" s="8">
        <f t="shared" si="12"/>
        <v>4</v>
      </c>
      <c r="AU17" s="8">
        <f t="shared" si="13"/>
        <v>13</v>
      </c>
      <c r="AV17" s="8">
        <f t="shared" si="14"/>
        <v>0</v>
      </c>
      <c r="AW17" s="8">
        <f t="shared" si="15"/>
        <v>0</v>
      </c>
      <c r="AX17" s="8">
        <f t="shared" si="6"/>
        <v>1</v>
      </c>
      <c r="AY17" s="8">
        <f t="shared" si="6"/>
        <v>0</v>
      </c>
      <c r="AZ17" s="8">
        <f t="shared" si="6"/>
        <v>0</v>
      </c>
      <c r="BA17" s="8">
        <f t="shared" si="6"/>
        <v>1</v>
      </c>
      <c r="BB17" s="8">
        <f t="shared" si="6"/>
        <v>1</v>
      </c>
      <c r="BC17" s="8">
        <f t="shared" si="7"/>
        <v>1</v>
      </c>
      <c r="BD17" s="8">
        <f t="shared" si="7"/>
        <v>1</v>
      </c>
      <c r="BE17" s="8">
        <f t="shared" si="7"/>
        <v>1</v>
      </c>
      <c r="BF17" s="8">
        <f t="shared" si="7"/>
        <v>0</v>
      </c>
      <c r="BG17" s="8">
        <f t="shared" si="7"/>
        <v>0</v>
      </c>
      <c r="BH17" s="8">
        <f t="shared" si="7"/>
        <v>0</v>
      </c>
      <c r="BI17" s="8">
        <f t="shared" si="7"/>
        <v>1</v>
      </c>
      <c r="BJ17" s="8">
        <f t="shared" si="7"/>
        <v>1</v>
      </c>
      <c r="BK17" s="8">
        <f t="shared" si="7"/>
        <v>1</v>
      </c>
      <c r="BL17" s="8">
        <f t="shared" si="7"/>
        <v>0</v>
      </c>
      <c r="BM17" s="8">
        <f t="shared" si="7"/>
        <v>0</v>
      </c>
      <c r="BN17" s="8">
        <f t="shared" si="7"/>
        <v>1</v>
      </c>
      <c r="BO17" s="8">
        <f t="shared" si="7"/>
        <v>1</v>
      </c>
      <c r="BP17" s="8">
        <f t="shared" si="7"/>
        <v>1</v>
      </c>
      <c r="BQ17" s="8">
        <f t="shared" si="7"/>
        <v>1</v>
      </c>
      <c r="BR17" s="8">
        <f t="shared" si="7"/>
        <v>1</v>
      </c>
      <c r="BS17" s="8">
        <f t="shared" si="8"/>
        <v>0</v>
      </c>
      <c r="BT17" s="8">
        <f t="shared" si="8"/>
        <v>0</v>
      </c>
      <c r="BU17" s="8">
        <f t="shared" si="8"/>
        <v>1</v>
      </c>
      <c r="BV17" s="8">
        <f t="shared" si="8"/>
        <v>1</v>
      </c>
      <c r="BW17" s="8">
        <f t="shared" si="8"/>
        <v>1</v>
      </c>
      <c r="BX17" s="8">
        <f t="shared" si="8"/>
        <v>1</v>
      </c>
      <c r="BY17" s="8">
        <f t="shared" si="8"/>
        <v>0</v>
      </c>
      <c r="BZ17" s="8">
        <f t="shared" si="8"/>
        <v>0</v>
      </c>
      <c r="CA17" s="8">
        <f t="shared" si="8"/>
        <v>0</v>
      </c>
      <c r="CB17" s="8">
        <f t="shared" si="8"/>
        <v>1</v>
      </c>
      <c r="CC17" s="8">
        <f t="shared" si="8"/>
        <v>1</v>
      </c>
      <c r="CD17" s="8">
        <f t="shared" si="8"/>
        <v>0</v>
      </c>
      <c r="CE17" s="8">
        <f t="shared" si="8"/>
        <v>0</v>
      </c>
      <c r="CF17" s="8">
        <f t="shared" si="8"/>
        <v>0</v>
      </c>
      <c r="CG17" s="8">
        <f t="shared" si="8"/>
        <v>0</v>
      </c>
    </row>
    <row r="18" spans="1:89" ht="19.5" customHeight="1" x14ac:dyDescent="0.25">
      <c r="B18" s="1" t="s">
        <v>117</v>
      </c>
      <c r="C18" s="230" t="s">
        <v>118</v>
      </c>
      <c r="D18" s="68">
        <v>13</v>
      </c>
      <c r="E18" s="68">
        <v>13</v>
      </c>
      <c r="F18" s="68">
        <v>13</v>
      </c>
      <c r="G18" s="68" t="s">
        <v>260</v>
      </c>
      <c r="H18" s="68" t="s">
        <v>260</v>
      </c>
      <c r="I18" s="153"/>
      <c r="J18" s="2"/>
      <c r="K18" s="34">
        <v>13</v>
      </c>
      <c r="L18" s="35">
        <v>13</v>
      </c>
      <c r="M18" s="35">
        <v>13</v>
      </c>
      <c r="N18" s="35">
        <v>13</v>
      </c>
      <c r="O18" s="35">
        <v>13</v>
      </c>
      <c r="P18" s="35" t="s">
        <v>119</v>
      </c>
      <c r="Q18" s="35" t="s">
        <v>119</v>
      </c>
      <c r="R18" s="35">
        <v>13</v>
      </c>
      <c r="S18" s="35">
        <v>13</v>
      </c>
      <c r="T18" s="35">
        <v>13</v>
      </c>
      <c r="U18" s="35" t="s">
        <v>119</v>
      </c>
      <c r="V18" s="35" t="s">
        <v>119</v>
      </c>
      <c r="W18" s="35" t="s">
        <v>431</v>
      </c>
      <c r="X18" s="35">
        <v>13</v>
      </c>
      <c r="Y18" s="35">
        <v>13</v>
      </c>
      <c r="Z18" s="35" t="s">
        <v>119</v>
      </c>
      <c r="AA18" s="35" t="s">
        <v>119</v>
      </c>
      <c r="AB18" s="35">
        <v>13</v>
      </c>
      <c r="AC18" s="35">
        <v>13</v>
      </c>
      <c r="AD18" s="35" t="s">
        <v>119</v>
      </c>
      <c r="AE18" s="35" t="s">
        <v>119</v>
      </c>
      <c r="AF18" s="35">
        <v>8</v>
      </c>
      <c r="AG18" s="35">
        <v>8</v>
      </c>
      <c r="AH18" s="35">
        <v>8</v>
      </c>
      <c r="AI18" s="35">
        <v>13</v>
      </c>
      <c r="AJ18" s="35" t="s">
        <v>262</v>
      </c>
      <c r="AK18" s="35" t="s">
        <v>261</v>
      </c>
      <c r="AL18" s="35">
        <v>13</v>
      </c>
      <c r="AM18" s="35">
        <v>13</v>
      </c>
      <c r="AN18" s="35">
        <v>13</v>
      </c>
      <c r="AO18" s="278"/>
      <c r="AP18" s="8">
        <f t="shared" si="9"/>
        <v>10</v>
      </c>
      <c r="AQ18" s="10">
        <f t="shared" si="10"/>
        <v>1</v>
      </c>
      <c r="AR18" s="11">
        <f t="shared" si="5"/>
        <v>0</v>
      </c>
      <c r="AS18" s="8">
        <f t="shared" si="11"/>
        <v>5</v>
      </c>
      <c r="AT18" s="8">
        <f t="shared" si="12"/>
        <v>3</v>
      </c>
      <c r="AU18" s="8">
        <f t="shared" si="13"/>
        <v>16</v>
      </c>
      <c r="AV18" s="8">
        <f t="shared" si="14"/>
        <v>0</v>
      </c>
      <c r="AW18" s="8">
        <f t="shared" si="15"/>
        <v>0</v>
      </c>
      <c r="AX18" s="8">
        <f t="shared" si="6"/>
        <v>1</v>
      </c>
      <c r="AY18" s="8">
        <f t="shared" si="6"/>
        <v>1</v>
      </c>
      <c r="AZ18" s="8">
        <f t="shared" si="6"/>
        <v>1</v>
      </c>
      <c r="BA18" s="8">
        <f t="shared" si="6"/>
        <v>0</v>
      </c>
      <c r="BB18" s="8">
        <f t="shared" si="6"/>
        <v>0</v>
      </c>
      <c r="BC18" s="8">
        <f t="shared" si="7"/>
        <v>1</v>
      </c>
      <c r="BD18" s="8">
        <f t="shared" si="7"/>
        <v>1</v>
      </c>
      <c r="BE18" s="8">
        <f t="shared" si="7"/>
        <v>1</v>
      </c>
      <c r="BF18" s="8">
        <f t="shared" si="7"/>
        <v>1</v>
      </c>
      <c r="BG18" s="8">
        <f t="shared" si="7"/>
        <v>1</v>
      </c>
      <c r="BH18" s="8">
        <f t="shared" si="7"/>
        <v>0</v>
      </c>
      <c r="BI18" s="8">
        <f t="shared" si="7"/>
        <v>0</v>
      </c>
      <c r="BJ18" s="8">
        <f t="shared" si="7"/>
        <v>1</v>
      </c>
      <c r="BK18" s="8">
        <f t="shared" si="7"/>
        <v>1</v>
      </c>
      <c r="BL18" s="8">
        <f t="shared" si="7"/>
        <v>1</v>
      </c>
      <c r="BM18" s="8">
        <f t="shared" si="7"/>
        <v>0</v>
      </c>
      <c r="BN18" s="8">
        <f t="shared" si="7"/>
        <v>0</v>
      </c>
      <c r="BO18" s="8">
        <f t="shared" si="7"/>
        <v>0</v>
      </c>
      <c r="BP18" s="8">
        <f t="shared" si="7"/>
        <v>1</v>
      </c>
      <c r="BQ18" s="8">
        <f t="shared" si="7"/>
        <v>1</v>
      </c>
      <c r="BR18" s="8">
        <f t="shared" si="7"/>
        <v>0</v>
      </c>
      <c r="BS18" s="8">
        <f t="shared" si="8"/>
        <v>0</v>
      </c>
      <c r="BT18" s="8">
        <f t="shared" si="8"/>
        <v>1</v>
      </c>
      <c r="BU18" s="8">
        <f t="shared" si="8"/>
        <v>1</v>
      </c>
      <c r="BV18" s="8">
        <f t="shared" si="8"/>
        <v>0</v>
      </c>
      <c r="BW18" s="8">
        <f t="shared" si="8"/>
        <v>0</v>
      </c>
      <c r="BX18" s="8">
        <f t="shared" si="8"/>
        <v>1</v>
      </c>
      <c r="BY18" s="8">
        <f t="shared" si="8"/>
        <v>1</v>
      </c>
      <c r="BZ18" s="8">
        <f t="shared" si="8"/>
        <v>1</v>
      </c>
      <c r="CA18" s="8">
        <f t="shared" si="8"/>
        <v>1</v>
      </c>
      <c r="CB18" s="8">
        <f t="shared" si="8"/>
        <v>0</v>
      </c>
      <c r="CC18" s="8">
        <f t="shared" si="8"/>
        <v>0</v>
      </c>
      <c r="CD18" s="8">
        <f t="shared" si="8"/>
        <v>1</v>
      </c>
      <c r="CE18" s="8">
        <f t="shared" si="8"/>
        <v>1</v>
      </c>
      <c r="CF18" s="8">
        <f t="shared" si="8"/>
        <v>1</v>
      </c>
      <c r="CG18" s="8">
        <f t="shared" si="8"/>
        <v>0</v>
      </c>
    </row>
    <row r="19" spans="1:89" ht="19.5" customHeight="1" x14ac:dyDescent="0.25">
      <c r="B19" s="6" t="s">
        <v>99</v>
      </c>
      <c r="C19" s="282" t="s">
        <v>64</v>
      </c>
      <c r="D19" s="41" t="s">
        <v>260</v>
      </c>
      <c r="E19" s="41" t="s">
        <v>260</v>
      </c>
      <c r="F19" s="41">
        <v>13</v>
      </c>
      <c r="G19" s="41">
        <v>13</v>
      </c>
      <c r="H19" s="42">
        <v>13</v>
      </c>
      <c r="I19" s="283"/>
      <c r="J19" s="2"/>
      <c r="K19" s="34">
        <v>13</v>
      </c>
      <c r="L19" s="35" t="s">
        <v>261</v>
      </c>
      <c r="M19" s="35" t="s">
        <v>119</v>
      </c>
      <c r="N19" s="35">
        <v>8</v>
      </c>
      <c r="O19" s="35">
        <v>13</v>
      </c>
      <c r="P19" s="35" t="s">
        <v>119</v>
      </c>
      <c r="Q19" s="35" t="s">
        <v>119</v>
      </c>
      <c r="R19" s="35">
        <v>13</v>
      </c>
      <c r="S19" s="35">
        <v>13</v>
      </c>
      <c r="T19" s="35">
        <v>13</v>
      </c>
      <c r="U19" s="35">
        <v>13</v>
      </c>
      <c r="V19" s="35">
        <v>13</v>
      </c>
      <c r="W19" s="35" t="s">
        <v>119</v>
      </c>
      <c r="X19" s="35" t="s">
        <v>119</v>
      </c>
      <c r="Y19" s="35">
        <v>13</v>
      </c>
      <c r="Z19" s="35">
        <v>13</v>
      </c>
      <c r="AA19" s="35">
        <v>13</v>
      </c>
      <c r="AB19" s="35">
        <v>13</v>
      </c>
      <c r="AC19" s="35" t="s">
        <v>261</v>
      </c>
      <c r="AD19" s="35" t="s">
        <v>119</v>
      </c>
      <c r="AE19" s="35">
        <v>8</v>
      </c>
      <c r="AF19" s="35">
        <v>13</v>
      </c>
      <c r="AG19" s="35">
        <v>13</v>
      </c>
      <c r="AH19" s="35" t="s">
        <v>119</v>
      </c>
      <c r="AI19" s="35" t="s">
        <v>119</v>
      </c>
      <c r="AJ19" s="35">
        <v>8</v>
      </c>
      <c r="AK19" s="35">
        <v>13</v>
      </c>
      <c r="AL19" s="35">
        <v>13</v>
      </c>
      <c r="AM19" s="35">
        <v>13</v>
      </c>
      <c r="AN19" s="35">
        <v>13</v>
      </c>
      <c r="AO19" s="278"/>
      <c r="AP19" s="281">
        <f t="shared" si="9"/>
        <v>10</v>
      </c>
      <c r="AQ19" s="16">
        <f t="shared" si="10"/>
        <v>0</v>
      </c>
      <c r="AR19" s="17">
        <f t="shared" si="5"/>
        <v>0</v>
      </c>
      <c r="AS19" s="8">
        <f t="shared" si="11"/>
        <v>5</v>
      </c>
      <c r="AT19" s="8">
        <f t="shared" si="12"/>
        <v>3</v>
      </c>
      <c r="AU19" s="8">
        <f t="shared" si="13"/>
        <v>17</v>
      </c>
      <c r="AV19" s="8">
        <f t="shared" si="14"/>
        <v>0</v>
      </c>
      <c r="AW19" s="8">
        <f t="shared" si="15"/>
        <v>0</v>
      </c>
      <c r="AX19" s="8">
        <f t="shared" si="6"/>
        <v>0</v>
      </c>
      <c r="AY19" s="8">
        <f t="shared" si="6"/>
        <v>0</v>
      </c>
      <c r="AZ19" s="8">
        <f t="shared" si="6"/>
        <v>1</v>
      </c>
      <c r="BA19" s="8">
        <f t="shared" si="6"/>
        <v>1</v>
      </c>
      <c r="BB19" s="8">
        <f t="shared" si="6"/>
        <v>1</v>
      </c>
      <c r="BC19" s="8">
        <f t="shared" si="7"/>
        <v>1</v>
      </c>
      <c r="BD19" s="8">
        <f t="shared" si="7"/>
        <v>0</v>
      </c>
      <c r="BE19" s="8">
        <f t="shared" si="7"/>
        <v>0</v>
      </c>
      <c r="BF19" s="8">
        <f t="shared" si="7"/>
        <v>1</v>
      </c>
      <c r="BG19" s="8">
        <f t="shared" si="7"/>
        <v>1</v>
      </c>
      <c r="BH19" s="8">
        <f t="shared" si="7"/>
        <v>0</v>
      </c>
      <c r="BI19" s="8">
        <f t="shared" si="7"/>
        <v>0</v>
      </c>
      <c r="BJ19" s="8">
        <f t="shared" si="7"/>
        <v>1</v>
      </c>
      <c r="BK19" s="8">
        <f t="shared" si="7"/>
        <v>1</v>
      </c>
      <c r="BL19" s="8">
        <f t="shared" si="7"/>
        <v>1</v>
      </c>
      <c r="BM19" s="8">
        <f t="shared" si="7"/>
        <v>1</v>
      </c>
      <c r="BN19" s="8">
        <f t="shared" si="7"/>
        <v>1</v>
      </c>
      <c r="BO19" s="8">
        <f t="shared" si="7"/>
        <v>0</v>
      </c>
      <c r="BP19" s="8">
        <f t="shared" si="7"/>
        <v>0</v>
      </c>
      <c r="BQ19" s="8">
        <f t="shared" si="7"/>
        <v>1</v>
      </c>
      <c r="BR19" s="8">
        <f t="shared" si="7"/>
        <v>1</v>
      </c>
      <c r="BS19" s="8">
        <f t="shared" si="8"/>
        <v>1</v>
      </c>
      <c r="BT19" s="8">
        <f t="shared" si="8"/>
        <v>1</v>
      </c>
      <c r="BU19" s="8">
        <f t="shared" si="8"/>
        <v>0</v>
      </c>
      <c r="BV19" s="8">
        <f t="shared" si="8"/>
        <v>0</v>
      </c>
      <c r="BW19" s="8">
        <f t="shared" si="8"/>
        <v>1</v>
      </c>
      <c r="BX19" s="8">
        <f t="shared" si="8"/>
        <v>1</v>
      </c>
      <c r="BY19" s="8">
        <f t="shared" si="8"/>
        <v>1</v>
      </c>
      <c r="BZ19" s="8">
        <f t="shared" si="8"/>
        <v>0</v>
      </c>
      <c r="CA19" s="8">
        <f t="shared" si="8"/>
        <v>0</v>
      </c>
      <c r="CB19" s="8">
        <f t="shared" si="8"/>
        <v>1</v>
      </c>
      <c r="CC19" s="8">
        <f t="shared" si="8"/>
        <v>1</v>
      </c>
      <c r="CD19" s="8">
        <f t="shared" si="8"/>
        <v>1</v>
      </c>
      <c r="CE19" s="8">
        <f t="shared" si="8"/>
        <v>1</v>
      </c>
      <c r="CF19" s="8">
        <f t="shared" si="8"/>
        <v>1</v>
      </c>
      <c r="CG19" s="8">
        <f t="shared" si="8"/>
        <v>0</v>
      </c>
    </row>
    <row r="20" spans="1:89" ht="19.5" customHeight="1" x14ac:dyDescent="0.25">
      <c r="A20" s="11"/>
      <c r="B20" s="58" t="s">
        <v>138</v>
      </c>
      <c r="C20" s="140" t="s">
        <v>139</v>
      </c>
      <c r="D20" s="41">
        <v>8</v>
      </c>
      <c r="E20" s="41">
        <v>13</v>
      </c>
      <c r="F20" s="38">
        <v>13</v>
      </c>
      <c r="G20" s="41">
        <v>14</v>
      </c>
      <c r="H20" s="35" t="s">
        <v>260</v>
      </c>
      <c r="I20" s="153"/>
      <c r="J20" s="2"/>
      <c r="K20" s="34" t="s">
        <v>119</v>
      </c>
      <c r="L20" s="35" t="s">
        <v>119</v>
      </c>
      <c r="M20" s="35">
        <v>13</v>
      </c>
      <c r="N20" s="35">
        <v>13</v>
      </c>
      <c r="O20" s="35">
        <v>13</v>
      </c>
      <c r="P20" s="35">
        <v>13</v>
      </c>
      <c r="Q20" s="35">
        <v>13</v>
      </c>
      <c r="R20" s="35" t="s">
        <v>119</v>
      </c>
      <c r="S20" s="35" t="s">
        <v>119</v>
      </c>
      <c r="T20" s="35">
        <v>8</v>
      </c>
      <c r="U20" s="35">
        <v>8</v>
      </c>
      <c r="V20" s="35">
        <v>8</v>
      </c>
      <c r="W20" s="35">
        <v>13</v>
      </c>
      <c r="X20" s="35">
        <v>13</v>
      </c>
      <c r="Y20" s="35" t="s">
        <v>119</v>
      </c>
      <c r="Z20" s="35" t="s">
        <v>119</v>
      </c>
      <c r="AA20" s="35">
        <v>13</v>
      </c>
      <c r="AB20" s="35">
        <v>13</v>
      </c>
      <c r="AC20" s="35">
        <v>13</v>
      </c>
      <c r="AD20" s="35" t="s">
        <v>119</v>
      </c>
      <c r="AE20" s="35" t="s">
        <v>119</v>
      </c>
      <c r="AF20" s="35">
        <v>13</v>
      </c>
      <c r="AG20" s="35">
        <v>13</v>
      </c>
      <c r="AH20" s="35" t="s">
        <v>119</v>
      </c>
      <c r="AI20" s="35">
        <v>8</v>
      </c>
      <c r="AJ20" s="35">
        <v>13</v>
      </c>
      <c r="AK20" s="35">
        <v>13</v>
      </c>
      <c r="AL20" s="35">
        <v>13</v>
      </c>
      <c r="AM20" s="35">
        <v>13</v>
      </c>
      <c r="AN20" s="35" t="s">
        <v>119</v>
      </c>
      <c r="AO20" s="278"/>
      <c r="AP20" s="281">
        <f t="shared" si="9"/>
        <v>10</v>
      </c>
      <c r="AQ20" s="16">
        <f t="shared" si="10"/>
        <v>0</v>
      </c>
      <c r="AR20" s="17">
        <f t="shared" si="5"/>
        <v>0</v>
      </c>
      <c r="AS20" s="8">
        <f t="shared" si="11"/>
        <v>5</v>
      </c>
      <c r="AT20" s="8">
        <f t="shared" si="12"/>
        <v>4</v>
      </c>
      <c r="AU20" s="8">
        <f t="shared" si="13"/>
        <v>16</v>
      </c>
      <c r="AV20" s="8">
        <f t="shared" si="14"/>
        <v>0</v>
      </c>
      <c r="AW20" s="8">
        <f t="shared" si="15"/>
        <v>0</v>
      </c>
      <c r="AX20" s="8">
        <f t="shared" si="6"/>
        <v>1</v>
      </c>
      <c r="AY20" s="8">
        <f t="shared" si="6"/>
        <v>1</v>
      </c>
      <c r="AZ20" s="8">
        <f t="shared" si="6"/>
        <v>1</v>
      </c>
      <c r="BA20" s="8">
        <f t="shared" si="6"/>
        <v>1</v>
      </c>
      <c r="BB20" s="8">
        <f t="shared" si="6"/>
        <v>0</v>
      </c>
      <c r="BC20" s="8">
        <f t="shared" si="7"/>
        <v>0</v>
      </c>
      <c r="BD20" s="8">
        <f t="shared" si="7"/>
        <v>0</v>
      </c>
      <c r="BE20" s="8">
        <f t="shared" si="7"/>
        <v>1</v>
      </c>
      <c r="BF20" s="8">
        <f t="shared" si="7"/>
        <v>1</v>
      </c>
      <c r="BG20" s="8">
        <f t="shared" si="7"/>
        <v>1</v>
      </c>
      <c r="BH20" s="8">
        <f t="shared" si="7"/>
        <v>1</v>
      </c>
      <c r="BI20" s="8">
        <f t="shared" si="7"/>
        <v>1</v>
      </c>
      <c r="BJ20" s="8">
        <f t="shared" si="7"/>
        <v>0</v>
      </c>
      <c r="BK20" s="8">
        <f t="shared" si="7"/>
        <v>0</v>
      </c>
      <c r="BL20" s="8">
        <f t="shared" si="7"/>
        <v>1</v>
      </c>
      <c r="BM20" s="8">
        <f t="shared" si="7"/>
        <v>1</v>
      </c>
      <c r="BN20" s="8">
        <f t="shared" si="7"/>
        <v>1</v>
      </c>
      <c r="BO20" s="8">
        <f t="shared" si="7"/>
        <v>1</v>
      </c>
      <c r="BP20" s="8">
        <f t="shared" si="7"/>
        <v>1</v>
      </c>
      <c r="BQ20" s="8">
        <f t="shared" si="7"/>
        <v>0</v>
      </c>
      <c r="BR20" s="8">
        <f t="shared" si="7"/>
        <v>0</v>
      </c>
      <c r="BS20" s="8">
        <f t="shared" si="8"/>
        <v>1</v>
      </c>
      <c r="BT20" s="8">
        <f t="shared" si="8"/>
        <v>1</v>
      </c>
      <c r="BU20" s="8">
        <f t="shared" si="8"/>
        <v>1</v>
      </c>
      <c r="BV20" s="8">
        <f t="shared" si="8"/>
        <v>0</v>
      </c>
      <c r="BW20" s="8">
        <f t="shared" si="8"/>
        <v>0</v>
      </c>
      <c r="BX20" s="8">
        <f t="shared" si="8"/>
        <v>1</v>
      </c>
      <c r="BY20" s="8">
        <f t="shared" si="8"/>
        <v>1</v>
      </c>
      <c r="BZ20" s="8">
        <f t="shared" si="8"/>
        <v>0</v>
      </c>
      <c r="CA20" s="8">
        <f t="shared" si="8"/>
        <v>1</v>
      </c>
      <c r="CB20" s="8">
        <f t="shared" si="8"/>
        <v>1</v>
      </c>
      <c r="CC20" s="8">
        <f t="shared" si="8"/>
        <v>1</v>
      </c>
      <c r="CD20" s="8">
        <f t="shared" si="8"/>
        <v>1</v>
      </c>
      <c r="CE20" s="8">
        <f t="shared" si="8"/>
        <v>1</v>
      </c>
      <c r="CF20" s="8">
        <f t="shared" si="8"/>
        <v>0</v>
      </c>
      <c r="CG20" s="8">
        <f t="shared" si="8"/>
        <v>0</v>
      </c>
    </row>
    <row r="21" spans="1:89" ht="19.5" customHeight="1" x14ac:dyDescent="0.25">
      <c r="A21" s="11"/>
      <c r="B21" s="3" t="s">
        <v>154</v>
      </c>
      <c r="C21" s="53" t="s">
        <v>155</v>
      </c>
      <c r="D21" s="38">
        <v>13</v>
      </c>
      <c r="E21" s="41">
        <v>13</v>
      </c>
      <c r="F21" s="41" t="s">
        <v>260</v>
      </c>
      <c r="G21" s="41" t="s">
        <v>260</v>
      </c>
      <c r="H21" s="41">
        <v>6</v>
      </c>
      <c r="I21" s="153"/>
      <c r="J21" s="2"/>
      <c r="K21" s="34">
        <v>6</v>
      </c>
      <c r="L21" s="35">
        <v>8</v>
      </c>
      <c r="M21" s="35">
        <v>8</v>
      </c>
      <c r="N21" s="35" t="s">
        <v>119</v>
      </c>
      <c r="O21" s="35" t="s">
        <v>119</v>
      </c>
      <c r="P21" s="35">
        <v>13</v>
      </c>
      <c r="Q21" s="35">
        <v>13</v>
      </c>
      <c r="R21" s="35">
        <v>13</v>
      </c>
      <c r="S21" s="35">
        <v>13</v>
      </c>
      <c r="T21" s="35">
        <v>13</v>
      </c>
      <c r="U21" s="35" t="s">
        <v>119</v>
      </c>
      <c r="V21" s="35" t="s">
        <v>119</v>
      </c>
      <c r="W21" s="35">
        <v>8</v>
      </c>
      <c r="X21" s="35">
        <v>13</v>
      </c>
      <c r="Y21" s="35">
        <v>13</v>
      </c>
      <c r="Z21" s="35">
        <v>13</v>
      </c>
      <c r="AA21" s="35">
        <v>13</v>
      </c>
      <c r="AB21" s="35" t="s">
        <v>119</v>
      </c>
      <c r="AC21" s="35">
        <v>13</v>
      </c>
      <c r="AD21" s="35" t="s">
        <v>119</v>
      </c>
      <c r="AE21" s="35">
        <v>13</v>
      </c>
      <c r="AF21" s="35">
        <v>13</v>
      </c>
      <c r="AG21" s="35">
        <v>13</v>
      </c>
      <c r="AH21" s="35">
        <v>13</v>
      </c>
      <c r="AI21" s="35" t="s">
        <v>119</v>
      </c>
      <c r="AJ21" s="35" t="s">
        <v>119</v>
      </c>
      <c r="AK21" s="35" t="s">
        <v>119</v>
      </c>
      <c r="AL21" s="35">
        <v>13</v>
      </c>
      <c r="AM21" s="35">
        <v>13</v>
      </c>
      <c r="AN21" s="35" t="s">
        <v>119</v>
      </c>
      <c r="AO21" s="278"/>
      <c r="AP21" s="281">
        <f t="shared" si="9"/>
        <v>10</v>
      </c>
      <c r="AQ21" s="16">
        <f t="shared" si="10"/>
        <v>0</v>
      </c>
      <c r="AR21" s="17">
        <f t="shared" si="5"/>
        <v>0</v>
      </c>
      <c r="AS21" s="8">
        <f t="shared" si="11"/>
        <v>5</v>
      </c>
      <c r="AT21" s="8">
        <f t="shared" si="12"/>
        <v>3</v>
      </c>
      <c r="AU21" s="8">
        <f t="shared" si="13"/>
        <v>16</v>
      </c>
      <c r="AV21" s="8">
        <f t="shared" si="14"/>
        <v>0</v>
      </c>
      <c r="AW21" s="8">
        <f t="shared" si="15"/>
        <v>0</v>
      </c>
      <c r="AX21" s="8">
        <f t="shared" si="6"/>
        <v>1</v>
      </c>
      <c r="AY21" s="8">
        <f t="shared" si="6"/>
        <v>1</v>
      </c>
      <c r="AZ21" s="8">
        <f t="shared" si="6"/>
        <v>0</v>
      </c>
      <c r="BA21" s="8">
        <f t="shared" si="6"/>
        <v>0</v>
      </c>
      <c r="BB21" s="8">
        <f t="shared" si="6"/>
        <v>1</v>
      </c>
      <c r="BC21" s="8">
        <f t="shared" si="7"/>
        <v>1</v>
      </c>
      <c r="BD21" s="8">
        <f t="shared" si="7"/>
        <v>1</v>
      </c>
      <c r="BE21" s="8">
        <f t="shared" si="7"/>
        <v>1</v>
      </c>
      <c r="BF21" s="8">
        <f t="shared" si="7"/>
        <v>0</v>
      </c>
      <c r="BG21" s="8">
        <f t="shared" si="7"/>
        <v>0</v>
      </c>
      <c r="BH21" s="8">
        <f t="shared" si="7"/>
        <v>1</v>
      </c>
      <c r="BI21" s="8">
        <f t="shared" si="7"/>
        <v>1</v>
      </c>
      <c r="BJ21" s="8">
        <f t="shared" si="7"/>
        <v>1</v>
      </c>
      <c r="BK21" s="8">
        <f t="shared" si="7"/>
        <v>1</v>
      </c>
      <c r="BL21" s="8">
        <f t="shared" si="7"/>
        <v>1</v>
      </c>
      <c r="BM21" s="8">
        <f t="shared" si="7"/>
        <v>0</v>
      </c>
      <c r="BN21" s="8">
        <f t="shared" si="7"/>
        <v>0</v>
      </c>
      <c r="BO21" s="8">
        <f t="shared" si="7"/>
        <v>1</v>
      </c>
      <c r="BP21" s="8">
        <f t="shared" si="7"/>
        <v>1</v>
      </c>
      <c r="BQ21" s="8">
        <f t="shared" si="7"/>
        <v>1</v>
      </c>
      <c r="BR21" s="8">
        <f t="shared" ref="BR21:CG24" si="16">IF(COUNTIF(Z21,"Off")+COUNTIF(Z21,"Paid")+COUNTIF(Z21,"Pl")+COUNTIF(Z21,"PAID")+COUNTIF(Z21,"PL")+COUNTIF(Z21,"OFF")+COUNTIF(Z21,""),0,1)</f>
        <v>1</v>
      </c>
      <c r="BS21" s="8">
        <f t="shared" si="8"/>
        <v>1</v>
      </c>
      <c r="BT21" s="8">
        <f t="shared" si="8"/>
        <v>0</v>
      </c>
      <c r="BU21" s="8">
        <f t="shared" si="8"/>
        <v>1</v>
      </c>
      <c r="BV21" s="8">
        <f t="shared" si="8"/>
        <v>0</v>
      </c>
      <c r="BW21" s="8">
        <f t="shared" si="8"/>
        <v>1</v>
      </c>
      <c r="BX21" s="8">
        <f t="shared" si="8"/>
        <v>1</v>
      </c>
      <c r="BY21" s="8">
        <f t="shared" si="8"/>
        <v>1</v>
      </c>
      <c r="BZ21" s="8">
        <f t="shared" si="8"/>
        <v>1</v>
      </c>
      <c r="CA21" s="8">
        <f t="shared" si="8"/>
        <v>0</v>
      </c>
      <c r="CB21" s="8">
        <f t="shared" si="8"/>
        <v>0</v>
      </c>
      <c r="CC21" s="8">
        <f t="shared" si="8"/>
        <v>0</v>
      </c>
      <c r="CD21" s="8">
        <f t="shared" si="8"/>
        <v>1</v>
      </c>
      <c r="CE21" s="8">
        <f t="shared" si="8"/>
        <v>1</v>
      </c>
      <c r="CF21" s="8">
        <f t="shared" si="8"/>
        <v>0</v>
      </c>
      <c r="CG21" s="8">
        <f t="shared" si="8"/>
        <v>0</v>
      </c>
    </row>
    <row r="22" spans="1:89" ht="19.5" customHeight="1" x14ac:dyDescent="0.25">
      <c r="A22" s="11"/>
      <c r="B22" s="3" t="s">
        <v>156</v>
      </c>
      <c r="C22" s="53" t="s">
        <v>157</v>
      </c>
      <c r="D22" s="41">
        <v>13</v>
      </c>
      <c r="E22" s="35" t="s">
        <v>260</v>
      </c>
      <c r="F22" s="35">
        <v>13</v>
      </c>
      <c r="G22" s="41">
        <v>13</v>
      </c>
      <c r="H22" s="42">
        <v>13</v>
      </c>
      <c r="I22" s="284" t="s">
        <v>570</v>
      </c>
      <c r="J22" s="2"/>
      <c r="K22" s="35" t="s">
        <v>119</v>
      </c>
      <c r="L22" s="35" t="s">
        <v>119</v>
      </c>
      <c r="M22" s="35" t="s">
        <v>119</v>
      </c>
      <c r="N22" s="35" t="s">
        <v>119</v>
      </c>
      <c r="O22" s="35" t="s">
        <v>119</v>
      </c>
      <c r="P22" s="35" t="s">
        <v>119</v>
      </c>
      <c r="Q22" s="35" t="s">
        <v>119</v>
      </c>
      <c r="R22" s="35" t="s">
        <v>119</v>
      </c>
      <c r="S22" s="35" t="s">
        <v>119</v>
      </c>
      <c r="T22" s="35" t="s">
        <v>119</v>
      </c>
      <c r="U22" s="35" t="s">
        <v>56</v>
      </c>
      <c r="V22" s="35" t="s">
        <v>56</v>
      </c>
      <c r="W22" s="35" t="s">
        <v>56</v>
      </c>
      <c r="X22" s="35" t="s">
        <v>262</v>
      </c>
      <c r="Y22" s="35" t="s">
        <v>262</v>
      </c>
      <c r="Z22" s="35" t="s">
        <v>262</v>
      </c>
      <c r="AA22" s="35" t="s">
        <v>262</v>
      </c>
      <c r="AB22" s="35" t="s">
        <v>262</v>
      </c>
      <c r="AC22" s="35" t="s">
        <v>262</v>
      </c>
      <c r="AD22" s="35" t="s">
        <v>262</v>
      </c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278"/>
      <c r="AP22" s="281">
        <f t="shared" si="9"/>
        <v>10</v>
      </c>
      <c r="AQ22" s="16">
        <f t="shared" si="10"/>
        <v>7</v>
      </c>
      <c r="AR22" s="17">
        <f t="shared" si="5"/>
        <v>3</v>
      </c>
      <c r="AS22" s="8">
        <f t="shared" si="11"/>
        <v>3</v>
      </c>
      <c r="AT22" s="8">
        <f t="shared" si="12"/>
        <v>0</v>
      </c>
      <c r="AU22" s="8">
        <f t="shared" si="13"/>
        <v>0</v>
      </c>
      <c r="AV22" s="8">
        <f t="shared" si="14"/>
        <v>0</v>
      </c>
      <c r="AW22" s="8">
        <f t="shared" si="15"/>
        <v>0</v>
      </c>
      <c r="AX22" s="8">
        <f t="shared" si="6"/>
        <v>1</v>
      </c>
      <c r="AY22" s="8">
        <f t="shared" si="6"/>
        <v>0</v>
      </c>
      <c r="AZ22" s="8">
        <f t="shared" si="6"/>
        <v>1</v>
      </c>
      <c r="BA22" s="8">
        <f t="shared" si="6"/>
        <v>1</v>
      </c>
      <c r="BB22" s="8">
        <f t="shared" si="6"/>
        <v>1</v>
      </c>
      <c r="BC22" s="8">
        <f t="shared" ref="BC22:BQ24" si="17">IF(COUNTIF(K22,"Off")+COUNTIF(K22,"Paid")+COUNTIF(K22,"Pl")+COUNTIF(K22,"PAID")+COUNTIF(K22,"PL")+COUNTIF(K22,"OFF")+COUNTIF(K22,""),0,1)</f>
        <v>0</v>
      </c>
      <c r="BD22" s="8">
        <f t="shared" si="17"/>
        <v>0</v>
      </c>
      <c r="BE22" s="8">
        <f t="shared" si="17"/>
        <v>0</v>
      </c>
      <c r="BF22" s="8">
        <f t="shared" si="17"/>
        <v>0</v>
      </c>
      <c r="BG22" s="8">
        <f t="shared" si="17"/>
        <v>0</v>
      </c>
      <c r="BH22" s="8">
        <f t="shared" si="17"/>
        <v>0</v>
      </c>
      <c r="BI22" s="8">
        <f t="shared" si="17"/>
        <v>0</v>
      </c>
      <c r="BJ22" s="8">
        <f t="shared" si="17"/>
        <v>0</v>
      </c>
      <c r="BK22" s="8">
        <f t="shared" si="17"/>
        <v>0</v>
      </c>
      <c r="BL22" s="8">
        <f t="shared" si="17"/>
        <v>0</v>
      </c>
      <c r="BM22" s="8">
        <f t="shared" si="17"/>
        <v>0</v>
      </c>
      <c r="BN22" s="8">
        <f t="shared" si="17"/>
        <v>0</v>
      </c>
      <c r="BO22" s="8">
        <f t="shared" si="17"/>
        <v>0</v>
      </c>
      <c r="BP22" s="8">
        <f t="shared" si="17"/>
        <v>0</v>
      </c>
      <c r="BQ22" s="8">
        <f t="shared" si="17"/>
        <v>0</v>
      </c>
      <c r="BR22" s="8">
        <f t="shared" si="16"/>
        <v>0</v>
      </c>
      <c r="BS22" s="8">
        <f t="shared" si="8"/>
        <v>0</v>
      </c>
      <c r="BT22" s="8">
        <f t="shared" si="8"/>
        <v>0</v>
      </c>
      <c r="BU22" s="8">
        <f t="shared" si="8"/>
        <v>0</v>
      </c>
      <c r="BV22" s="8">
        <f t="shared" si="8"/>
        <v>0</v>
      </c>
      <c r="BW22" s="8">
        <f t="shared" si="8"/>
        <v>0</v>
      </c>
      <c r="BX22" s="8">
        <f t="shared" si="8"/>
        <v>0</v>
      </c>
      <c r="BY22" s="8">
        <f t="shared" si="8"/>
        <v>0</v>
      </c>
      <c r="BZ22" s="8">
        <f t="shared" si="8"/>
        <v>0</v>
      </c>
      <c r="CA22" s="8">
        <f t="shared" si="8"/>
        <v>0</v>
      </c>
      <c r="CB22" s="8">
        <f t="shared" si="8"/>
        <v>0</v>
      </c>
      <c r="CC22" s="8">
        <f t="shared" si="8"/>
        <v>0</v>
      </c>
      <c r="CD22" s="8">
        <f t="shared" si="8"/>
        <v>0</v>
      </c>
      <c r="CE22" s="8">
        <f t="shared" si="8"/>
        <v>0</v>
      </c>
      <c r="CF22" s="8">
        <f t="shared" si="8"/>
        <v>0</v>
      </c>
      <c r="CG22" s="8">
        <f t="shared" si="8"/>
        <v>0</v>
      </c>
    </row>
    <row r="23" spans="1:89" ht="19.5" customHeight="1" x14ac:dyDescent="0.25">
      <c r="A23" s="11"/>
      <c r="B23" s="3" t="s">
        <v>158</v>
      </c>
      <c r="C23" s="53" t="s">
        <v>159</v>
      </c>
      <c r="D23" s="41">
        <v>6</v>
      </c>
      <c r="E23" s="41">
        <v>6</v>
      </c>
      <c r="F23" s="41" t="s">
        <v>260</v>
      </c>
      <c r="G23" s="41" t="s">
        <v>260</v>
      </c>
      <c r="H23" s="38">
        <v>13</v>
      </c>
      <c r="I23" s="153"/>
      <c r="J23" s="2"/>
      <c r="K23" s="34">
        <v>13</v>
      </c>
      <c r="L23" s="35">
        <v>13</v>
      </c>
      <c r="M23" s="35" t="s">
        <v>119</v>
      </c>
      <c r="N23" s="35" t="s">
        <v>119</v>
      </c>
      <c r="O23" s="35">
        <v>13</v>
      </c>
      <c r="P23" s="35">
        <v>13</v>
      </c>
      <c r="Q23" s="35">
        <v>13</v>
      </c>
      <c r="R23" s="152">
        <v>13</v>
      </c>
      <c r="S23" s="35" t="s">
        <v>119</v>
      </c>
      <c r="T23" s="35">
        <v>8</v>
      </c>
      <c r="U23" s="35">
        <v>13</v>
      </c>
      <c r="V23" s="35" t="s">
        <v>58</v>
      </c>
      <c r="W23" s="35" t="s">
        <v>58</v>
      </c>
      <c r="X23" s="35" t="s">
        <v>78</v>
      </c>
      <c r="Y23" s="35" t="s">
        <v>78</v>
      </c>
      <c r="Z23" s="152">
        <v>13</v>
      </c>
      <c r="AA23" s="35">
        <v>13</v>
      </c>
      <c r="AB23" s="35">
        <v>13</v>
      </c>
      <c r="AC23" s="35">
        <v>13</v>
      </c>
      <c r="AD23" s="35" t="s">
        <v>119</v>
      </c>
      <c r="AE23" s="35" t="s">
        <v>119</v>
      </c>
      <c r="AF23" s="35">
        <v>8</v>
      </c>
      <c r="AG23" s="35">
        <v>13</v>
      </c>
      <c r="AH23" s="35">
        <v>13</v>
      </c>
      <c r="AI23" s="35">
        <v>13</v>
      </c>
      <c r="AJ23" s="35">
        <v>13</v>
      </c>
      <c r="AK23" s="35" t="s">
        <v>119</v>
      </c>
      <c r="AL23" s="35" t="s">
        <v>58</v>
      </c>
      <c r="AM23" s="35" t="s">
        <v>58</v>
      </c>
      <c r="AN23" s="35">
        <v>13</v>
      </c>
      <c r="AO23" s="278"/>
      <c r="AP23" s="281">
        <f t="shared" si="9"/>
        <v>10</v>
      </c>
      <c r="AQ23" s="16">
        <f t="shared" si="10"/>
        <v>2</v>
      </c>
      <c r="AR23" s="17">
        <f t="shared" si="5"/>
        <v>0</v>
      </c>
      <c r="AS23" s="8">
        <f t="shared" si="11"/>
        <v>5</v>
      </c>
      <c r="AT23" s="8">
        <f t="shared" si="12"/>
        <v>2</v>
      </c>
      <c r="AU23" s="8">
        <f t="shared" si="13"/>
        <v>16</v>
      </c>
      <c r="AV23" s="8">
        <f t="shared" si="14"/>
        <v>0</v>
      </c>
      <c r="AW23" s="8">
        <f t="shared" si="15"/>
        <v>0</v>
      </c>
      <c r="AX23" s="8">
        <f t="shared" si="6"/>
        <v>1</v>
      </c>
      <c r="AY23" s="8">
        <f t="shared" si="6"/>
        <v>1</v>
      </c>
      <c r="AZ23" s="8">
        <f t="shared" si="6"/>
        <v>0</v>
      </c>
      <c r="BA23" s="8">
        <f t="shared" si="6"/>
        <v>0</v>
      </c>
      <c r="BB23" s="8">
        <f t="shared" si="6"/>
        <v>1</v>
      </c>
      <c r="BC23" s="8">
        <f t="shared" si="17"/>
        <v>1</v>
      </c>
      <c r="BD23" s="8">
        <f t="shared" si="17"/>
        <v>1</v>
      </c>
      <c r="BE23" s="8">
        <f t="shared" si="17"/>
        <v>0</v>
      </c>
      <c r="BF23" s="8">
        <f t="shared" si="17"/>
        <v>0</v>
      </c>
      <c r="BG23" s="8">
        <f t="shared" si="17"/>
        <v>1</v>
      </c>
      <c r="BH23" s="8">
        <f t="shared" si="17"/>
        <v>1</v>
      </c>
      <c r="BI23" s="8">
        <f t="shared" si="17"/>
        <v>1</v>
      </c>
      <c r="BJ23" s="8">
        <f t="shared" si="17"/>
        <v>1</v>
      </c>
      <c r="BK23" s="8">
        <f t="shared" si="17"/>
        <v>0</v>
      </c>
      <c r="BL23" s="8">
        <f t="shared" si="17"/>
        <v>1</v>
      </c>
      <c r="BM23" s="8">
        <f t="shared" si="17"/>
        <v>1</v>
      </c>
      <c r="BN23" s="8">
        <f t="shared" si="17"/>
        <v>0</v>
      </c>
      <c r="BO23" s="8">
        <f t="shared" si="17"/>
        <v>0</v>
      </c>
      <c r="BP23" s="8">
        <f t="shared" si="17"/>
        <v>0</v>
      </c>
      <c r="BQ23" s="8">
        <f t="shared" si="17"/>
        <v>0</v>
      </c>
      <c r="BR23" s="8">
        <f t="shared" si="16"/>
        <v>1</v>
      </c>
      <c r="BS23" s="8">
        <f t="shared" si="16"/>
        <v>1</v>
      </c>
      <c r="BT23" s="8">
        <f t="shared" si="16"/>
        <v>1</v>
      </c>
      <c r="BU23" s="8">
        <f t="shared" si="16"/>
        <v>1</v>
      </c>
      <c r="BV23" s="8">
        <f t="shared" si="16"/>
        <v>0</v>
      </c>
      <c r="BW23" s="8">
        <f t="shared" si="16"/>
        <v>0</v>
      </c>
      <c r="BX23" s="8">
        <f t="shared" si="16"/>
        <v>1</v>
      </c>
      <c r="BY23" s="8">
        <f t="shared" si="16"/>
        <v>1</v>
      </c>
      <c r="BZ23" s="8">
        <f t="shared" si="16"/>
        <v>1</v>
      </c>
      <c r="CA23" s="8">
        <f t="shared" si="16"/>
        <v>1</v>
      </c>
      <c r="CB23" s="8">
        <f t="shared" si="16"/>
        <v>1</v>
      </c>
      <c r="CC23" s="8">
        <f t="shared" si="16"/>
        <v>0</v>
      </c>
      <c r="CD23" s="8">
        <f t="shared" si="16"/>
        <v>0</v>
      </c>
      <c r="CE23" s="8">
        <f t="shared" si="16"/>
        <v>0</v>
      </c>
      <c r="CF23" s="8">
        <f t="shared" si="16"/>
        <v>1</v>
      </c>
      <c r="CG23" s="8">
        <f t="shared" si="16"/>
        <v>0</v>
      </c>
    </row>
    <row r="24" spans="1:89" ht="19.5" customHeight="1" thickBot="1" x14ac:dyDescent="0.3">
      <c r="A24" s="11"/>
      <c r="B24" s="159" t="s">
        <v>162</v>
      </c>
      <c r="C24" s="285" t="s">
        <v>163</v>
      </c>
      <c r="D24" s="126" t="s">
        <v>260</v>
      </c>
      <c r="E24" s="126">
        <v>13</v>
      </c>
      <c r="F24" s="126">
        <v>13</v>
      </c>
      <c r="G24" s="126">
        <v>13</v>
      </c>
      <c r="H24" s="126">
        <v>14</v>
      </c>
      <c r="I24" s="286"/>
      <c r="J24" s="160"/>
      <c r="K24" s="43" t="s">
        <v>58</v>
      </c>
      <c r="L24" s="44" t="s">
        <v>119</v>
      </c>
      <c r="M24" s="44">
        <v>13</v>
      </c>
      <c r="N24" s="44">
        <v>13</v>
      </c>
      <c r="O24" s="44">
        <v>13</v>
      </c>
      <c r="P24" s="44">
        <v>13</v>
      </c>
      <c r="Q24" s="44">
        <v>13</v>
      </c>
      <c r="R24" s="44" t="s">
        <v>261</v>
      </c>
      <c r="S24" s="44" t="s">
        <v>119</v>
      </c>
      <c r="T24" s="44" t="s">
        <v>262</v>
      </c>
      <c r="U24" s="44">
        <v>13</v>
      </c>
      <c r="V24" s="44">
        <v>13</v>
      </c>
      <c r="W24" s="44">
        <v>13</v>
      </c>
      <c r="X24" s="44">
        <v>13</v>
      </c>
      <c r="Y24" s="44" t="s">
        <v>261</v>
      </c>
      <c r="Z24" s="44" t="s">
        <v>119</v>
      </c>
      <c r="AA24" s="44">
        <v>8</v>
      </c>
      <c r="AB24" s="44">
        <v>8</v>
      </c>
      <c r="AC24" s="44">
        <v>13</v>
      </c>
      <c r="AD24" s="44">
        <v>13</v>
      </c>
      <c r="AE24" s="44" t="s">
        <v>261</v>
      </c>
      <c r="AF24" s="44" t="s">
        <v>261</v>
      </c>
      <c r="AG24" s="44">
        <v>13</v>
      </c>
      <c r="AH24" s="44">
        <v>13</v>
      </c>
      <c r="AI24" s="44">
        <v>13</v>
      </c>
      <c r="AJ24" s="44">
        <v>13</v>
      </c>
      <c r="AK24" s="44">
        <v>13</v>
      </c>
      <c r="AL24" s="44" t="s">
        <v>119</v>
      </c>
      <c r="AM24" s="44" t="s">
        <v>261</v>
      </c>
      <c r="AN24" s="44">
        <v>8</v>
      </c>
      <c r="AO24" s="287"/>
      <c r="AP24" s="288">
        <f t="shared" si="9"/>
        <v>10</v>
      </c>
      <c r="AQ24" s="114">
        <f>COUNTIF(K24:AO24,"PAID")</f>
        <v>1</v>
      </c>
      <c r="AR24" s="129">
        <f t="shared" si="5"/>
        <v>0</v>
      </c>
      <c r="AS24" s="8">
        <f t="shared" si="11"/>
        <v>5</v>
      </c>
      <c r="AT24" s="8">
        <f>COUNTIF(K24:AO24,"8"&amp;"*")+COUNTIF(K24:AO24,"8")</f>
        <v>3</v>
      </c>
      <c r="AU24" s="8">
        <f t="shared" si="13"/>
        <v>16</v>
      </c>
      <c r="AV24" s="8">
        <f t="shared" si="14"/>
        <v>0</v>
      </c>
      <c r="AW24" s="8">
        <f t="shared" si="15"/>
        <v>0</v>
      </c>
      <c r="AX24" s="8">
        <f t="shared" si="6"/>
        <v>0</v>
      </c>
      <c r="AY24" s="8">
        <f t="shared" si="6"/>
        <v>1</v>
      </c>
      <c r="AZ24" s="8">
        <f t="shared" si="6"/>
        <v>1</v>
      </c>
      <c r="BA24" s="8">
        <f t="shared" si="6"/>
        <v>1</v>
      </c>
      <c r="BB24" s="8">
        <f t="shared" si="6"/>
        <v>1</v>
      </c>
      <c r="BC24" s="8">
        <f t="shared" si="17"/>
        <v>0</v>
      </c>
      <c r="BD24" s="8">
        <f t="shared" si="17"/>
        <v>0</v>
      </c>
      <c r="BE24" s="8">
        <f t="shared" si="17"/>
        <v>1</v>
      </c>
      <c r="BF24" s="8">
        <f t="shared" si="17"/>
        <v>1</v>
      </c>
      <c r="BG24" s="8">
        <f t="shared" si="17"/>
        <v>1</v>
      </c>
      <c r="BH24" s="8">
        <f t="shared" si="17"/>
        <v>1</v>
      </c>
      <c r="BI24" s="8">
        <f t="shared" si="17"/>
        <v>1</v>
      </c>
      <c r="BJ24" s="8">
        <f t="shared" si="17"/>
        <v>0</v>
      </c>
      <c r="BK24" s="8">
        <f t="shared" si="17"/>
        <v>0</v>
      </c>
      <c r="BL24" s="8">
        <f t="shared" si="17"/>
        <v>0</v>
      </c>
      <c r="BM24" s="8">
        <f t="shared" si="17"/>
        <v>1</v>
      </c>
      <c r="BN24" s="8">
        <f t="shared" si="17"/>
        <v>1</v>
      </c>
      <c r="BO24" s="8">
        <f t="shared" si="17"/>
        <v>1</v>
      </c>
      <c r="BP24" s="8">
        <f t="shared" si="17"/>
        <v>1</v>
      </c>
      <c r="BQ24" s="8">
        <f t="shared" si="17"/>
        <v>0</v>
      </c>
      <c r="BR24" s="8">
        <f t="shared" si="16"/>
        <v>0</v>
      </c>
      <c r="BS24" s="8">
        <f t="shared" si="16"/>
        <v>1</v>
      </c>
      <c r="BT24" s="8">
        <f t="shared" si="16"/>
        <v>1</v>
      </c>
      <c r="BU24" s="8">
        <f t="shared" si="16"/>
        <v>1</v>
      </c>
      <c r="BV24" s="8">
        <f t="shared" si="16"/>
        <v>1</v>
      </c>
      <c r="BW24" s="8">
        <f t="shared" si="16"/>
        <v>0</v>
      </c>
      <c r="BX24" s="8">
        <f t="shared" si="16"/>
        <v>0</v>
      </c>
      <c r="BY24" s="8">
        <f t="shared" si="16"/>
        <v>1</v>
      </c>
      <c r="BZ24" s="8">
        <f t="shared" si="16"/>
        <v>1</v>
      </c>
      <c r="CA24" s="8">
        <f t="shared" si="16"/>
        <v>1</v>
      </c>
      <c r="CB24" s="8">
        <f t="shared" si="16"/>
        <v>1</v>
      </c>
      <c r="CC24" s="8">
        <f t="shared" si="16"/>
        <v>1</v>
      </c>
      <c r="CD24" s="8">
        <f t="shared" si="16"/>
        <v>0</v>
      </c>
      <c r="CE24" s="8">
        <f t="shared" si="16"/>
        <v>0</v>
      </c>
      <c r="CF24" s="8">
        <f t="shared" si="16"/>
        <v>1</v>
      </c>
      <c r="CG24" s="8">
        <f t="shared" si="16"/>
        <v>0</v>
      </c>
    </row>
    <row r="25" spans="1:89" ht="19.5" customHeight="1" x14ac:dyDescent="0.25"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BG25" s="8">
        <f>IF(COUNTIF(O25,"Off")+COUNTIF(O25,"Paid")+COUNTIF(O25,"Pl")+COUNTIF(O25,"PAID")+COUNTIF(O25,"PL")+COUNTIF(O25,"OFF")+COUNTIF(O25,""),0,1)</f>
        <v>0</v>
      </c>
    </row>
    <row r="26" spans="1:89" ht="19.5" customHeight="1" thickBot="1" x14ac:dyDescent="0.3">
      <c r="B26" s="110"/>
      <c r="C26" s="110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</row>
    <row r="27" spans="1:89" ht="24" customHeight="1" thickBot="1" x14ac:dyDescent="0.3">
      <c r="A27" s="61" t="s">
        <v>211</v>
      </c>
      <c r="B27" s="175" t="s">
        <v>170</v>
      </c>
      <c r="C27" s="176">
        <f>SUBTOTAL(103,C28:C57)</f>
        <v>29</v>
      </c>
      <c r="D27" s="34"/>
      <c r="E27" s="35"/>
      <c r="F27" s="35"/>
      <c r="G27" s="35"/>
      <c r="H27" s="35"/>
      <c r="I27" s="289"/>
    </row>
    <row r="28" spans="1:89" ht="19.5" customHeight="1" x14ac:dyDescent="0.25">
      <c r="A28" s="8" t="s">
        <v>188</v>
      </c>
      <c r="B28" s="178" t="s">
        <v>372</v>
      </c>
      <c r="C28" s="179" t="s">
        <v>59</v>
      </c>
      <c r="D28" s="105" t="s">
        <v>261</v>
      </c>
      <c r="E28" s="270">
        <v>8</v>
      </c>
      <c r="F28" s="105">
        <v>14</v>
      </c>
      <c r="G28" s="105">
        <v>14</v>
      </c>
      <c r="H28" s="105" t="s">
        <v>260</v>
      </c>
      <c r="I28" s="290" t="s">
        <v>388</v>
      </c>
      <c r="J28" s="117"/>
      <c r="K28" s="163">
        <v>13</v>
      </c>
      <c r="L28" s="105">
        <v>13</v>
      </c>
      <c r="M28" s="105" t="s">
        <v>261</v>
      </c>
      <c r="N28" s="105">
        <v>8</v>
      </c>
      <c r="O28" s="105">
        <v>8</v>
      </c>
      <c r="P28" s="105">
        <v>8</v>
      </c>
      <c r="Q28" s="105" t="s">
        <v>119</v>
      </c>
      <c r="R28" s="105">
        <v>13</v>
      </c>
      <c r="S28" s="105">
        <v>13</v>
      </c>
      <c r="T28" s="105" t="s">
        <v>261</v>
      </c>
      <c r="U28" s="105" t="s">
        <v>119</v>
      </c>
      <c r="V28" s="105">
        <v>13</v>
      </c>
      <c r="W28" s="105">
        <v>13</v>
      </c>
      <c r="X28" s="105" t="s">
        <v>261</v>
      </c>
      <c r="Y28" s="105">
        <v>13</v>
      </c>
      <c r="Z28" s="105">
        <v>13</v>
      </c>
      <c r="AA28" s="105" t="s">
        <v>261</v>
      </c>
      <c r="AB28" s="270">
        <v>8</v>
      </c>
      <c r="AC28" s="270">
        <v>8</v>
      </c>
      <c r="AD28" s="105">
        <v>13</v>
      </c>
      <c r="AE28" s="105" t="s">
        <v>261</v>
      </c>
      <c r="AF28" s="105" t="s">
        <v>119</v>
      </c>
      <c r="AG28" s="105">
        <v>13</v>
      </c>
      <c r="AH28" s="105" t="s">
        <v>261</v>
      </c>
      <c r="AI28" s="105">
        <v>13</v>
      </c>
      <c r="AJ28" s="105">
        <v>13</v>
      </c>
      <c r="AK28" s="105">
        <v>13</v>
      </c>
      <c r="AL28" s="105">
        <v>13</v>
      </c>
      <c r="AM28" s="105" t="s">
        <v>119</v>
      </c>
      <c r="AN28" s="105">
        <v>8</v>
      </c>
      <c r="AO28" s="291"/>
      <c r="AP28" s="180">
        <f t="shared" si="9"/>
        <v>10</v>
      </c>
      <c r="AQ28" s="181">
        <f t="shared" si="10"/>
        <v>0</v>
      </c>
      <c r="AR28" s="182">
        <f t="shared" si="5"/>
        <v>0</v>
      </c>
      <c r="AS28" s="8">
        <f t="shared" ref="AS28:AS38" si="18">MAX(FREQUENCY(COLUMN(AX28:CG28),(AX28:CG28&lt;&gt;1)*COLUMN(AX28:CG28))-1)</f>
        <v>4</v>
      </c>
      <c r="AT28" s="8">
        <f t="shared" ref="AT28:AT57" si="19">COUNTIF(K28:AO28,"8"&amp;"*")+COUNTIF(K28:AO28,"8")</f>
        <v>6</v>
      </c>
      <c r="AU28" s="8">
        <f t="shared" ref="AU28:AU57" si="20">COUNTIF(K28:AO28,"13"&amp;"*")+COUNTIF(K28:AO28,"13")</f>
        <v>14</v>
      </c>
      <c r="AX28" s="8">
        <f t="shared" ref="AX28:BB59" si="21">IF(COUNTIF(D28,"Off")+COUNTIF(D28,"Paid")+COUNTIF(D28,"Pl")+COUNTIF(D28,"PAID")+COUNTIF(D28,"PL")+COUNTIF(D28,"OFF")+COUNTIF(D28,""),0,1)</f>
        <v>0</v>
      </c>
      <c r="AY28" s="8">
        <f t="shared" si="21"/>
        <v>1</v>
      </c>
      <c r="AZ28" s="8">
        <f t="shared" si="21"/>
        <v>1</v>
      </c>
      <c r="BA28" s="8">
        <f t="shared" si="21"/>
        <v>1</v>
      </c>
      <c r="BB28" s="8">
        <f t="shared" si="21"/>
        <v>0</v>
      </c>
      <c r="BC28" s="8">
        <f t="shared" ref="BC28:BR43" si="22">IF(COUNTIF(K28,"Off")+COUNTIF(K28,"Paid")+COUNTIF(K28,"Pl")+COUNTIF(K28,"PAID")+COUNTIF(K28,"PL")+COUNTIF(K28,"OFF")+COUNTIF(K28,""),0,1)</f>
        <v>1</v>
      </c>
      <c r="BD28" s="8">
        <f t="shared" si="22"/>
        <v>1</v>
      </c>
      <c r="BE28" s="8">
        <f t="shared" si="22"/>
        <v>0</v>
      </c>
      <c r="BF28" s="8">
        <f t="shared" si="22"/>
        <v>1</v>
      </c>
      <c r="BG28" s="8">
        <f t="shared" si="22"/>
        <v>1</v>
      </c>
      <c r="BH28" s="8">
        <f t="shared" si="22"/>
        <v>1</v>
      </c>
      <c r="BI28" s="8">
        <f t="shared" si="22"/>
        <v>0</v>
      </c>
      <c r="BJ28" s="8">
        <f t="shared" si="22"/>
        <v>1</v>
      </c>
      <c r="BK28" s="8">
        <f t="shared" si="22"/>
        <v>1</v>
      </c>
      <c r="BL28" s="8">
        <f t="shared" si="22"/>
        <v>0</v>
      </c>
      <c r="BM28" s="8">
        <f t="shared" si="22"/>
        <v>0</v>
      </c>
      <c r="BN28" s="8">
        <f t="shared" si="22"/>
        <v>1</v>
      </c>
      <c r="BO28" s="8">
        <f t="shared" si="22"/>
        <v>1</v>
      </c>
      <c r="BP28" s="8">
        <f t="shared" si="22"/>
        <v>0</v>
      </c>
      <c r="BQ28" s="8">
        <f t="shared" si="22"/>
        <v>1</v>
      </c>
      <c r="BR28" s="8">
        <f t="shared" si="22"/>
        <v>1</v>
      </c>
      <c r="BS28" s="8">
        <f t="shared" ref="BS28:CG43" si="23">IF(COUNTIF(AA28,"Off")+COUNTIF(AA28,"Paid")+COUNTIF(AA28,"Pl")+COUNTIF(AA28,"PAID")+COUNTIF(AA28,"PL")+COUNTIF(AA28,"OFF")+COUNTIF(AA28,""),0,1)</f>
        <v>0</v>
      </c>
      <c r="BT28" s="8">
        <f t="shared" si="23"/>
        <v>1</v>
      </c>
      <c r="BU28" s="8">
        <f t="shared" si="23"/>
        <v>1</v>
      </c>
      <c r="BV28" s="8">
        <f t="shared" si="23"/>
        <v>1</v>
      </c>
      <c r="BW28" s="8">
        <f t="shared" si="23"/>
        <v>0</v>
      </c>
      <c r="BX28" s="8">
        <f t="shared" si="23"/>
        <v>0</v>
      </c>
      <c r="BY28" s="8">
        <f t="shared" si="23"/>
        <v>1</v>
      </c>
      <c r="BZ28" s="8">
        <f t="shared" si="23"/>
        <v>0</v>
      </c>
      <c r="CA28" s="8">
        <f t="shared" si="23"/>
        <v>1</v>
      </c>
      <c r="CB28" s="8">
        <f t="shared" si="23"/>
        <v>1</v>
      </c>
      <c r="CC28" s="8">
        <f t="shared" si="23"/>
        <v>1</v>
      </c>
      <c r="CD28" s="8">
        <f t="shared" si="23"/>
        <v>1</v>
      </c>
      <c r="CE28" s="8">
        <f t="shared" si="23"/>
        <v>0</v>
      </c>
      <c r="CF28" s="8">
        <f t="shared" si="23"/>
        <v>1</v>
      </c>
      <c r="CG28" s="8">
        <f t="shared" si="23"/>
        <v>0</v>
      </c>
    </row>
    <row r="29" spans="1:89" ht="19.2" customHeight="1" x14ac:dyDescent="0.25">
      <c r="A29" s="8" t="s">
        <v>189</v>
      </c>
      <c r="B29" s="1" t="s">
        <v>373</v>
      </c>
      <c r="C29" s="2" t="s">
        <v>61</v>
      </c>
      <c r="D29" s="35">
        <v>6</v>
      </c>
      <c r="E29" s="35">
        <v>13</v>
      </c>
      <c r="F29" s="35" t="s">
        <v>261</v>
      </c>
      <c r="G29" s="35">
        <v>6</v>
      </c>
      <c r="H29" s="35">
        <v>13</v>
      </c>
      <c r="I29" s="292"/>
      <c r="J29" s="35"/>
      <c r="K29" s="34" t="s">
        <v>261</v>
      </c>
      <c r="L29" s="35">
        <v>8</v>
      </c>
      <c r="M29" s="35">
        <v>8</v>
      </c>
      <c r="N29" s="35" t="s">
        <v>261</v>
      </c>
      <c r="O29" s="35">
        <v>13</v>
      </c>
      <c r="P29" s="35">
        <v>13</v>
      </c>
      <c r="Q29" s="35">
        <v>13</v>
      </c>
      <c r="R29" s="35" t="s">
        <v>119</v>
      </c>
      <c r="S29" s="35">
        <v>13</v>
      </c>
      <c r="T29" s="35">
        <v>13</v>
      </c>
      <c r="U29" s="35">
        <v>13</v>
      </c>
      <c r="V29" s="35" t="s">
        <v>119</v>
      </c>
      <c r="W29" s="35" t="s">
        <v>119</v>
      </c>
      <c r="X29" s="35">
        <v>13</v>
      </c>
      <c r="Y29" s="35">
        <v>13</v>
      </c>
      <c r="Z29" s="35">
        <v>13</v>
      </c>
      <c r="AA29" s="35">
        <v>13</v>
      </c>
      <c r="AB29" s="35" t="s">
        <v>119</v>
      </c>
      <c r="AC29" s="35" t="s">
        <v>119</v>
      </c>
      <c r="AD29" s="35">
        <v>13</v>
      </c>
      <c r="AE29" s="35">
        <v>13</v>
      </c>
      <c r="AF29" s="35">
        <v>13</v>
      </c>
      <c r="AG29" s="35">
        <v>13</v>
      </c>
      <c r="AH29" s="35" t="s">
        <v>261</v>
      </c>
      <c r="AI29" s="35" t="s">
        <v>261</v>
      </c>
      <c r="AJ29" s="35" t="s">
        <v>261</v>
      </c>
      <c r="AK29" s="35">
        <v>8</v>
      </c>
      <c r="AL29" s="35">
        <v>8</v>
      </c>
      <c r="AM29" s="35">
        <v>13</v>
      </c>
      <c r="AN29" s="35">
        <v>13</v>
      </c>
      <c r="AO29" s="293"/>
      <c r="AP29" s="76">
        <f t="shared" si="9"/>
        <v>10</v>
      </c>
      <c r="AQ29" s="10">
        <f t="shared" si="10"/>
        <v>0</v>
      </c>
      <c r="AR29" s="11">
        <f t="shared" si="5"/>
        <v>0</v>
      </c>
      <c r="AS29" s="8">
        <f t="shared" si="18"/>
        <v>4</v>
      </c>
      <c r="AT29" s="8">
        <f t="shared" si="19"/>
        <v>4</v>
      </c>
      <c r="AU29" s="8">
        <f t="shared" si="20"/>
        <v>16</v>
      </c>
      <c r="AX29" s="8">
        <f t="shared" si="21"/>
        <v>1</v>
      </c>
      <c r="AY29" s="8">
        <f t="shared" si="21"/>
        <v>1</v>
      </c>
      <c r="AZ29" s="8">
        <f t="shared" si="21"/>
        <v>0</v>
      </c>
      <c r="BA29" s="8">
        <f t="shared" si="21"/>
        <v>1</v>
      </c>
      <c r="BB29" s="8">
        <f t="shared" si="21"/>
        <v>1</v>
      </c>
      <c r="BC29" s="8">
        <f t="shared" si="22"/>
        <v>0</v>
      </c>
      <c r="BD29" s="8">
        <f t="shared" si="22"/>
        <v>1</v>
      </c>
      <c r="BE29" s="8">
        <f t="shared" si="22"/>
        <v>1</v>
      </c>
      <c r="BF29" s="8">
        <f t="shared" si="22"/>
        <v>0</v>
      </c>
      <c r="BG29" s="8">
        <f t="shared" si="22"/>
        <v>1</v>
      </c>
      <c r="BH29" s="8">
        <f t="shared" si="22"/>
        <v>1</v>
      </c>
      <c r="BI29" s="8">
        <f t="shared" si="22"/>
        <v>1</v>
      </c>
      <c r="BJ29" s="8">
        <f t="shared" si="22"/>
        <v>0</v>
      </c>
      <c r="BK29" s="8">
        <f t="shared" si="22"/>
        <v>1</v>
      </c>
      <c r="BL29" s="8">
        <f t="shared" si="22"/>
        <v>1</v>
      </c>
      <c r="BM29" s="8">
        <f t="shared" si="22"/>
        <v>1</v>
      </c>
      <c r="BN29" s="8">
        <f t="shared" si="22"/>
        <v>0</v>
      </c>
      <c r="BO29" s="8">
        <f t="shared" si="22"/>
        <v>0</v>
      </c>
      <c r="BP29" s="8">
        <f t="shared" si="22"/>
        <v>1</v>
      </c>
      <c r="BQ29" s="8">
        <f t="shared" si="22"/>
        <v>1</v>
      </c>
      <c r="BR29" s="8">
        <f t="shared" si="22"/>
        <v>1</v>
      </c>
      <c r="BS29" s="8">
        <f t="shared" si="23"/>
        <v>1</v>
      </c>
      <c r="BT29" s="8">
        <f t="shared" si="23"/>
        <v>0</v>
      </c>
      <c r="BU29" s="8">
        <f t="shared" si="23"/>
        <v>0</v>
      </c>
      <c r="BV29" s="8">
        <f t="shared" si="23"/>
        <v>1</v>
      </c>
      <c r="BW29" s="8">
        <f t="shared" si="23"/>
        <v>1</v>
      </c>
      <c r="BX29" s="8">
        <f t="shared" si="23"/>
        <v>1</v>
      </c>
      <c r="BY29" s="8">
        <f t="shared" si="23"/>
        <v>1</v>
      </c>
      <c r="BZ29" s="8">
        <f t="shared" si="23"/>
        <v>0</v>
      </c>
      <c r="CA29" s="8">
        <f t="shared" si="23"/>
        <v>0</v>
      </c>
      <c r="CB29" s="8">
        <f t="shared" si="23"/>
        <v>0</v>
      </c>
      <c r="CC29" s="8">
        <f t="shared" si="23"/>
        <v>1</v>
      </c>
      <c r="CD29" s="8">
        <f t="shared" si="23"/>
        <v>1</v>
      </c>
      <c r="CE29" s="8">
        <f t="shared" si="23"/>
        <v>1</v>
      </c>
      <c r="CF29" s="8">
        <f t="shared" si="23"/>
        <v>1</v>
      </c>
      <c r="CG29" s="8">
        <f t="shared" si="23"/>
        <v>0</v>
      </c>
    </row>
    <row r="30" spans="1:89" ht="19.5" customHeight="1" x14ac:dyDescent="0.25">
      <c r="A30" s="8" t="s">
        <v>188</v>
      </c>
      <c r="B30" s="4" t="s">
        <v>374</v>
      </c>
      <c r="C30" s="5" t="s">
        <v>62</v>
      </c>
      <c r="D30" s="38">
        <v>13</v>
      </c>
      <c r="E30" s="38" t="s">
        <v>261</v>
      </c>
      <c r="F30" s="38" t="s">
        <v>260</v>
      </c>
      <c r="G30" s="38">
        <v>13</v>
      </c>
      <c r="H30" s="38">
        <v>13</v>
      </c>
      <c r="I30" s="294" t="s">
        <v>571</v>
      </c>
      <c r="J30" s="38"/>
      <c r="K30" s="37">
        <v>13</v>
      </c>
      <c r="L30" s="38" t="s">
        <v>119</v>
      </c>
      <c r="M30" s="38">
        <v>13</v>
      </c>
      <c r="N30" s="38">
        <v>13</v>
      </c>
      <c r="O30" s="38" t="s">
        <v>119</v>
      </c>
      <c r="P30" s="38">
        <v>13</v>
      </c>
      <c r="Q30" s="38">
        <v>13</v>
      </c>
      <c r="R30" s="38">
        <v>13</v>
      </c>
      <c r="S30" s="38" t="s">
        <v>119</v>
      </c>
      <c r="T30" s="38" t="s">
        <v>119</v>
      </c>
      <c r="U30" s="38">
        <v>13</v>
      </c>
      <c r="V30" s="38">
        <v>13</v>
      </c>
      <c r="W30" s="38">
        <v>13</v>
      </c>
      <c r="X30" s="38">
        <v>13</v>
      </c>
      <c r="Y30" s="38" t="s">
        <v>119</v>
      </c>
      <c r="Z30" s="38" t="s">
        <v>119</v>
      </c>
      <c r="AA30" s="38">
        <v>13</v>
      </c>
      <c r="AB30" s="38">
        <v>13</v>
      </c>
      <c r="AC30" s="38">
        <v>13</v>
      </c>
      <c r="AD30" s="38" t="s">
        <v>119</v>
      </c>
      <c r="AE30" s="38">
        <v>13</v>
      </c>
      <c r="AF30" s="38">
        <v>13</v>
      </c>
      <c r="AG30" s="38">
        <v>13</v>
      </c>
      <c r="AH30" s="38" t="s">
        <v>119</v>
      </c>
      <c r="AI30" s="38" t="s">
        <v>119</v>
      </c>
      <c r="AJ30" s="38">
        <v>13</v>
      </c>
      <c r="AK30" s="38">
        <v>13</v>
      </c>
      <c r="AL30" s="38">
        <v>13</v>
      </c>
      <c r="AM30" s="38">
        <v>13</v>
      </c>
      <c r="AN30" s="38" t="s">
        <v>119</v>
      </c>
      <c r="AO30" s="295"/>
      <c r="AP30" s="75">
        <f t="shared" si="9"/>
        <v>10</v>
      </c>
      <c r="AQ30" s="13">
        <f t="shared" si="10"/>
        <v>0</v>
      </c>
      <c r="AR30" s="14">
        <f t="shared" si="5"/>
        <v>0</v>
      </c>
      <c r="AS30" s="8">
        <f t="shared" si="18"/>
        <v>4</v>
      </c>
      <c r="AT30" s="8">
        <f t="shared" si="19"/>
        <v>0</v>
      </c>
      <c r="AU30" s="8">
        <f>COUNTIF(K30:AO30,"13"&amp;"*")+COUNTIF(K30:AO30,"13")</f>
        <v>20</v>
      </c>
      <c r="AX30" s="8">
        <f t="shared" si="21"/>
        <v>1</v>
      </c>
      <c r="AY30" s="8">
        <f t="shared" si="21"/>
        <v>0</v>
      </c>
      <c r="AZ30" s="8">
        <f t="shared" si="21"/>
        <v>0</v>
      </c>
      <c r="BA30" s="8">
        <f t="shared" si="21"/>
        <v>1</v>
      </c>
      <c r="BB30" s="8">
        <f t="shared" si="21"/>
        <v>1</v>
      </c>
      <c r="BC30" s="8">
        <f t="shared" si="22"/>
        <v>1</v>
      </c>
      <c r="BD30" s="8">
        <f t="shared" si="22"/>
        <v>0</v>
      </c>
      <c r="BE30" s="8">
        <f t="shared" si="22"/>
        <v>1</v>
      </c>
      <c r="BF30" s="8">
        <f t="shared" si="22"/>
        <v>1</v>
      </c>
      <c r="BG30" s="8">
        <f t="shared" si="22"/>
        <v>0</v>
      </c>
      <c r="BH30" s="8">
        <f t="shared" si="22"/>
        <v>1</v>
      </c>
      <c r="BI30" s="8">
        <f t="shared" si="22"/>
        <v>1</v>
      </c>
      <c r="BJ30" s="8">
        <f t="shared" si="22"/>
        <v>1</v>
      </c>
      <c r="BK30" s="8">
        <f t="shared" si="22"/>
        <v>0</v>
      </c>
      <c r="BL30" s="8">
        <f t="shared" si="22"/>
        <v>0</v>
      </c>
      <c r="BM30" s="8">
        <f t="shared" si="22"/>
        <v>1</v>
      </c>
      <c r="BN30" s="8">
        <f t="shared" si="22"/>
        <v>1</v>
      </c>
      <c r="BO30" s="8">
        <f t="shared" si="22"/>
        <v>1</v>
      </c>
      <c r="BP30" s="8">
        <f t="shared" si="22"/>
        <v>1</v>
      </c>
      <c r="BQ30" s="8">
        <f t="shared" si="22"/>
        <v>0</v>
      </c>
      <c r="BR30" s="8">
        <f t="shared" si="22"/>
        <v>0</v>
      </c>
      <c r="BS30" s="8">
        <f t="shared" si="23"/>
        <v>1</v>
      </c>
      <c r="BT30" s="8">
        <f t="shared" si="23"/>
        <v>1</v>
      </c>
      <c r="BU30" s="8">
        <f t="shared" si="23"/>
        <v>1</v>
      </c>
      <c r="BV30" s="8">
        <f t="shared" si="23"/>
        <v>0</v>
      </c>
      <c r="BW30" s="8">
        <f t="shared" si="23"/>
        <v>1</v>
      </c>
      <c r="BX30" s="8">
        <f t="shared" si="23"/>
        <v>1</v>
      </c>
      <c r="BY30" s="8">
        <f t="shared" si="23"/>
        <v>1</v>
      </c>
      <c r="BZ30" s="8">
        <f t="shared" si="23"/>
        <v>0</v>
      </c>
      <c r="CA30" s="8">
        <f t="shared" si="23"/>
        <v>0</v>
      </c>
      <c r="CB30" s="8">
        <f t="shared" si="23"/>
        <v>1</v>
      </c>
      <c r="CC30" s="8">
        <f t="shared" si="23"/>
        <v>1</v>
      </c>
      <c r="CD30" s="8">
        <f t="shared" si="23"/>
        <v>1</v>
      </c>
      <c r="CE30" s="8">
        <f t="shared" si="23"/>
        <v>1</v>
      </c>
      <c r="CF30" s="8">
        <f t="shared" si="23"/>
        <v>0</v>
      </c>
      <c r="CG30" s="8">
        <f t="shared" si="23"/>
        <v>0</v>
      </c>
    </row>
    <row r="31" spans="1:89" ht="19.5" customHeight="1" x14ac:dyDescent="0.25">
      <c r="A31" s="8" t="s">
        <v>190</v>
      </c>
      <c r="B31" s="1" t="s">
        <v>375</v>
      </c>
      <c r="C31" s="2" t="s">
        <v>63</v>
      </c>
      <c r="D31" s="35">
        <v>13</v>
      </c>
      <c r="E31" s="35" t="s">
        <v>261</v>
      </c>
      <c r="F31" s="152">
        <v>8</v>
      </c>
      <c r="G31" s="152">
        <v>8</v>
      </c>
      <c r="H31" s="152">
        <v>8</v>
      </c>
      <c r="I31" s="292" t="s">
        <v>476</v>
      </c>
      <c r="J31" s="35"/>
      <c r="K31" s="34">
        <v>6</v>
      </c>
      <c r="L31" s="35" t="s">
        <v>119</v>
      </c>
      <c r="M31" s="35" t="s">
        <v>261</v>
      </c>
      <c r="N31" s="35">
        <v>13</v>
      </c>
      <c r="O31" s="35" t="s">
        <v>261</v>
      </c>
      <c r="P31" s="35">
        <v>8</v>
      </c>
      <c r="Q31" s="35">
        <v>8</v>
      </c>
      <c r="R31" s="35">
        <v>13</v>
      </c>
      <c r="S31" s="35">
        <v>13</v>
      </c>
      <c r="T31" s="35" t="s">
        <v>261</v>
      </c>
      <c r="U31" s="35">
        <v>8</v>
      </c>
      <c r="V31" s="35">
        <v>13</v>
      </c>
      <c r="W31" s="35">
        <v>13</v>
      </c>
      <c r="X31" s="35">
        <v>13</v>
      </c>
      <c r="Y31" s="35" t="s">
        <v>119</v>
      </c>
      <c r="Z31" s="35">
        <v>13</v>
      </c>
      <c r="AA31" s="35">
        <v>13</v>
      </c>
      <c r="AB31" s="35">
        <v>13</v>
      </c>
      <c r="AC31" s="35" t="s">
        <v>119</v>
      </c>
      <c r="AD31" s="35">
        <v>8</v>
      </c>
      <c r="AE31" s="35">
        <v>8</v>
      </c>
      <c r="AF31" s="35">
        <v>13</v>
      </c>
      <c r="AG31" s="35">
        <v>13</v>
      </c>
      <c r="AH31" s="35">
        <v>13</v>
      </c>
      <c r="AI31" s="35" t="s">
        <v>261</v>
      </c>
      <c r="AJ31" s="35">
        <v>13</v>
      </c>
      <c r="AK31" s="35">
        <v>13</v>
      </c>
      <c r="AL31" s="35">
        <v>13</v>
      </c>
      <c r="AM31" s="35" t="s">
        <v>261</v>
      </c>
      <c r="AN31" s="35" t="s">
        <v>261</v>
      </c>
      <c r="AO31" s="293"/>
      <c r="AP31" s="9">
        <f t="shared" si="9"/>
        <v>9</v>
      </c>
      <c r="AQ31" s="10">
        <f t="shared" si="10"/>
        <v>0</v>
      </c>
      <c r="AR31" s="11">
        <f t="shared" si="5"/>
        <v>0</v>
      </c>
      <c r="AS31" s="8">
        <f t="shared" si="18"/>
        <v>5</v>
      </c>
      <c r="AT31" s="8">
        <f t="shared" si="19"/>
        <v>5</v>
      </c>
      <c r="AU31" s="8">
        <f t="shared" si="20"/>
        <v>15</v>
      </c>
      <c r="AX31" s="8">
        <f t="shared" si="21"/>
        <v>1</v>
      </c>
      <c r="AY31" s="8">
        <f t="shared" si="21"/>
        <v>0</v>
      </c>
      <c r="AZ31" s="8">
        <f t="shared" si="21"/>
        <v>1</v>
      </c>
      <c r="BA31" s="8">
        <f t="shared" si="21"/>
        <v>1</v>
      </c>
      <c r="BB31" s="8">
        <f t="shared" si="21"/>
        <v>1</v>
      </c>
      <c r="BC31" s="8">
        <f t="shared" si="22"/>
        <v>1</v>
      </c>
      <c r="BD31" s="8">
        <f t="shared" si="22"/>
        <v>0</v>
      </c>
      <c r="BE31" s="8">
        <f t="shared" si="22"/>
        <v>0</v>
      </c>
      <c r="BF31" s="8">
        <f t="shared" si="22"/>
        <v>1</v>
      </c>
      <c r="BG31" s="8">
        <f t="shared" si="22"/>
        <v>0</v>
      </c>
      <c r="BH31" s="8">
        <f t="shared" si="22"/>
        <v>1</v>
      </c>
      <c r="BI31" s="8">
        <f t="shared" si="22"/>
        <v>1</v>
      </c>
      <c r="BJ31" s="8">
        <f t="shared" si="22"/>
        <v>1</v>
      </c>
      <c r="BK31" s="8">
        <f t="shared" si="22"/>
        <v>1</v>
      </c>
      <c r="BL31" s="8">
        <f t="shared" si="22"/>
        <v>0</v>
      </c>
      <c r="BM31" s="8">
        <f t="shared" si="22"/>
        <v>1</v>
      </c>
      <c r="BN31" s="8">
        <f t="shared" si="22"/>
        <v>1</v>
      </c>
      <c r="BO31" s="8">
        <f t="shared" si="22"/>
        <v>1</v>
      </c>
      <c r="BP31" s="8">
        <f t="shared" si="22"/>
        <v>1</v>
      </c>
      <c r="BQ31" s="8">
        <f t="shared" si="22"/>
        <v>0</v>
      </c>
      <c r="BR31" s="8">
        <f t="shared" si="22"/>
        <v>1</v>
      </c>
      <c r="BS31" s="8">
        <f t="shared" si="23"/>
        <v>1</v>
      </c>
      <c r="BT31" s="8">
        <f t="shared" si="23"/>
        <v>1</v>
      </c>
      <c r="BU31" s="8">
        <f t="shared" si="23"/>
        <v>0</v>
      </c>
      <c r="BV31" s="8">
        <f t="shared" si="23"/>
        <v>1</v>
      </c>
      <c r="BW31" s="8">
        <f t="shared" si="23"/>
        <v>1</v>
      </c>
      <c r="BX31" s="8">
        <f t="shared" si="23"/>
        <v>1</v>
      </c>
      <c r="BY31" s="8">
        <f t="shared" si="23"/>
        <v>1</v>
      </c>
      <c r="BZ31" s="8">
        <f t="shared" si="23"/>
        <v>1</v>
      </c>
      <c r="CA31" s="8">
        <f t="shared" si="23"/>
        <v>0</v>
      </c>
      <c r="CB31" s="8">
        <f t="shared" si="23"/>
        <v>1</v>
      </c>
      <c r="CC31" s="8">
        <f t="shared" si="23"/>
        <v>1</v>
      </c>
      <c r="CD31" s="8">
        <f t="shared" si="23"/>
        <v>1</v>
      </c>
      <c r="CE31" s="8">
        <f t="shared" si="23"/>
        <v>0</v>
      </c>
      <c r="CF31" s="8">
        <f t="shared" si="23"/>
        <v>0</v>
      </c>
      <c r="CG31" s="8">
        <f t="shared" si="23"/>
        <v>0</v>
      </c>
      <c r="CK31" s="80"/>
    </row>
    <row r="32" spans="1:89" ht="19.350000000000001" customHeight="1" x14ac:dyDescent="0.25">
      <c r="A32" s="8" t="s">
        <v>189</v>
      </c>
      <c r="B32" s="4" t="s">
        <v>376</v>
      </c>
      <c r="C32" s="5" t="s">
        <v>65</v>
      </c>
      <c r="D32" s="191">
        <v>8</v>
      </c>
      <c r="E32" s="191">
        <v>8</v>
      </c>
      <c r="F32" s="38" t="s">
        <v>260</v>
      </c>
      <c r="G32" s="38" t="s">
        <v>260</v>
      </c>
      <c r="H32" s="38">
        <v>13</v>
      </c>
      <c r="I32" s="294"/>
      <c r="J32" s="38"/>
      <c r="K32" s="37">
        <v>13</v>
      </c>
      <c r="L32" s="38">
        <v>13</v>
      </c>
      <c r="M32" s="38" t="s">
        <v>119</v>
      </c>
      <c r="N32" s="38" t="s">
        <v>119</v>
      </c>
      <c r="O32" s="38">
        <v>13</v>
      </c>
      <c r="P32" s="38">
        <v>13</v>
      </c>
      <c r="Q32" s="38">
        <v>13</v>
      </c>
      <c r="R32" s="38" t="s">
        <v>119</v>
      </c>
      <c r="S32" s="38" t="s">
        <v>119</v>
      </c>
      <c r="T32" s="38">
        <v>13</v>
      </c>
      <c r="U32" s="38">
        <v>13</v>
      </c>
      <c r="V32" s="38" t="s">
        <v>119</v>
      </c>
      <c r="W32" s="38" t="s">
        <v>119</v>
      </c>
      <c r="X32" s="38">
        <v>8</v>
      </c>
      <c r="Y32" s="38">
        <v>13</v>
      </c>
      <c r="Z32" s="38">
        <v>13</v>
      </c>
      <c r="AA32" s="38" t="s">
        <v>78</v>
      </c>
      <c r="AB32" s="38" t="s">
        <v>262</v>
      </c>
      <c r="AC32" s="38" t="s">
        <v>262</v>
      </c>
      <c r="AD32" s="38">
        <v>13</v>
      </c>
      <c r="AE32" s="38">
        <v>13</v>
      </c>
      <c r="AF32" s="38" t="s">
        <v>261</v>
      </c>
      <c r="AG32" s="38">
        <v>8</v>
      </c>
      <c r="AH32" s="38">
        <v>8</v>
      </c>
      <c r="AI32" s="38">
        <v>13</v>
      </c>
      <c r="AJ32" s="38">
        <v>13</v>
      </c>
      <c r="AK32" s="38">
        <v>13</v>
      </c>
      <c r="AL32" s="38" t="s">
        <v>261</v>
      </c>
      <c r="AM32" s="38" t="s">
        <v>261</v>
      </c>
      <c r="AN32" s="38" t="s">
        <v>119</v>
      </c>
      <c r="AO32" s="295"/>
      <c r="AP32" s="75">
        <f t="shared" si="9"/>
        <v>10</v>
      </c>
      <c r="AQ32" s="13">
        <f t="shared" si="10"/>
        <v>3</v>
      </c>
      <c r="AR32" s="14">
        <f t="shared" si="5"/>
        <v>0</v>
      </c>
      <c r="AS32" s="8">
        <f t="shared" si="18"/>
        <v>5</v>
      </c>
      <c r="AT32" s="8">
        <f t="shared" si="19"/>
        <v>3</v>
      </c>
      <c r="AU32" s="8">
        <f t="shared" si="20"/>
        <v>14</v>
      </c>
      <c r="AX32" s="8">
        <f t="shared" si="21"/>
        <v>1</v>
      </c>
      <c r="AY32" s="8">
        <f t="shared" si="21"/>
        <v>1</v>
      </c>
      <c r="AZ32" s="8">
        <f t="shared" si="21"/>
        <v>0</v>
      </c>
      <c r="BA32" s="8">
        <f t="shared" si="21"/>
        <v>0</v>
      </c>
      <c r="BB32" s="8">
        <f t="shared" si="21"/>
        <v>1</v>
      </c>
      <c r="BC32" s="8">
        <f t="shared" si="22"/>
        <v>1</v>
      </c>
      <c r="BD32" s="8">
        <f t="shared" si="22"/>
        <v>1</v>
      </c>
      <c r="BE32" s="8">
        <f t="shared" si="22"/>
        <v>0</v>
      </c>
      <c r="BF32" s="8">
        <f t="shared" si="22"/>
        <v>0</v>
      </c>
      <c r="BG32" s="8">
        <f t="shared" si="22"/>
        <v>1</v>
      </c>
      <c r="BH32" s="8">
        <f t="shared" si="22"/>
        <v>1</v>
      </c>
      <c r="BI32" s="8">
        <f t="shared" si="22"/>
        <v>1</v>
      </c>
      <c r="BJ32" s="8">
        <f t="shared" si="22"/>
        <v>0</v>
      </c>
      <c r="BK32" s="8">
        <f t="shared" si="22"/>
        <v>0</v>
      </c>
      <c r="BL32" s="8">
        <f t="shared" si="22"/>
        <v>1</v>
      </c>
      <c r="BM32" s="8">
        <f t="shared" si="22"/>
        <v>1</v>
      </c>
      <c r="BN32" s="8">
        <f t="shared" si="22"/>
        <v>0</v>
      </c>
      <c r="BO32" s="8">
        <f t="shared" si="22"/>
        <v>0</v>
      </c>
      <c r="BP32" s="8">
        <f t="shared" si="22"/>
        <v>1</v>
      </c>
      <c r="BQ32" s="8">
        <f t="shared" si="22"/>
        <v>1</v>
      </c>
      <c r="BR32" s="8">
        <f t="shared" si="22"/>
        <v>1</v>
      </c>
      <c r="BS32" s="8">
        <f t="shared" si="23"/>
        <v>0</v>
      </c>
      <c r="BT32" s="8">
        <f t="shared" si="23"/>
        <v>0</v>
      </c>
      <c r="BU32" s="8">
        <f t="shared" si="23"/>
        <v>0</v>
      </c>
      <c r="BV32" s="8">
        <f t="shared" si="23"/>
        <v>1</v>
      </c>
      <c r="BW32" s="8">
        <f t="shared" si="23"/>
        <v>1</v>
      </c>
      <c r="BX32" s="8">
        <f t="shared" si="23"/>
        <v>0</v>
      </c>
      <c r="BY32" s="8">
        <f t="shared" si="23"/>
        <v>1</v>
      </c>
      <c r="BZ32" s="8">
        <f t="shared" si="23"/>
        <v>1</v>
      </c>
      <c r="CA32" s="8">
        <f t="shared" si="23"/>
        <v>1</v>
      </c>
      <c r="CB32" s="8">
        <f t="shared" si="23"/>
        <v>1</v>
      </c>
      <c r="CC32" s="8">
        <f t="shared" si="23"/>
        <v>1</v>
      </c>
      <c r="CD32" s="8">
        <f t="shared" si="23"/>
        <v>0</v>
      </c>
      <c r="CE32" s="8">
        <f t="shared" si="23"/>
        <v>0</v>
      </c>
      <c r="CF32" s="8">
        <f t="shared" si="23"/>
        <v>0</v>
      </c>
      <c r="CG32" s="8">
        <f t="shared" si="23"/>
        <v>0</v>
      </c>
    </row>
    <row r="33" spans="1:85" ht="19.350000000000001" customHeight="1" x14ac:dyDescent="0.25">
      <c r="A33" s="8" t="s">
        <v>188</v>
      </c>
      <c r="B33" s="58" t="s">
        <v>377</v>
      </c>
      <c r="C33" s="5" t="s">
        <v>66</v>
      </c>
      <c r="D33" s="38">
        <v>13</v>
      </c>
      <c r="E33" s="38">
        <v>13</v>
      </c>
      <c r="F33" s="38">
        <v>13</v>
      </c>
      <c r="G33" s="38">
        <v>14</v>
      </c>
      <c r="H33" s="38" t="s">
        <v>261</v>
      </c>
      <c r="I33" s="294" t="s">
        <v>273</v>
      </c>
      <c r="J33" s="38"/>
      <c r="K33" s="37" t="s">
        <v>119</v>
      </c>
      <c r="L33" s="38">
        <v>13</v>
      </c>
      <c r="M33" s="38">
        <v>13</v>
      </c>
      <c r="N33" s="38">
        <v>13</v>
      </c>
      <c r="O33" s="38">
        <v>13</v>
      </c>
      <c r="P33" s="38">
        <v>13</v>
      </c>
      <c r="Q33" s="38" t="s">
        <v>261</v>
      </c>
      <c r="R33" s="38" t="s">
        <v>119</v>
      </c>
      <c r="S33" s="38">
        <v>8</v>
      </c>
      <c r="T33" s="38">
        <v>8</v>
      </c>
      <c r="U33" s="38">
        <v>8</v>
      </c>
      <c r="V33" s="38">
        <v>8</v>
      </c>
      <c r="W33" s="38">
        <v>8</v>
      </c>
      <c r="X33" s="38" t="s">
        <v>261</v>
      </c>
      <c r="Y33" s="38" t="s">
        <v>262</v>
      </c>
      <c r="Z33" s="38">
        <v>13</v>
      </c>
      <c r="AA33" s="38">
        <v>13</v>
      </c>
      <c r="AB33" s="38" t="s">
        <v>119</v>
      </c>
      <c r="AC33" s="38">
        <v>13</v>
      </c>
      <c r="AD33" s="38" t="s">
        <v>119</v>
      </c>
      <c r="AE33" s="38" t="s">
        <v>261</v>
      </c>
      <c r="AF33" s="38" t="s">
        <v>119</v>
      </c>
      <c r="AG33" s="38">
        <v>13</v>
      </c>
      <c r="AH33" s="38">
        <v>13</v>
      </c>
      <c r="AI33" s="38">
        <v>13</v>
      </c>
      <c r="AJ33" s="38">
        <v>13</v>
      </c>
      <c r="AK33" s="38">
        <v>13</v>
      </c>
      <c r="AL33" s="38" t="s">
        <v>261</v>
      </c>
      <c r="AM33" s="38">
        <v>8</v>
      </c>
      <c r="AN33" s="38">
        <v>8</v>
      </c>
      <c r="AO33" s="295"/>
      <c r="AP33" s="75">
        <f t="shared" si="9"/>
        <v>9</v>
      </c>
      <c r="AQ33" s="13">
        <f t="shared" si="10"/>
        <v>1</v>
      </c>
      <c r="AR33" s="17">
        <f t="shared" si="5"/>
        <v>0</v>
      </c>
      <c r="AS33" s="8">
        <f t="shared" si="18"/>
        <v>5</v>
      </c>
      <c r="AT33" s="8">
        <f t="shared" si="19"/>
        <v>7</v>
      </c>
      <c r="AU33" s="8">
        <f t="shared" si="20"/>
        <v>13</v>
      </c>
      <c r="AX33" s="8">
        <f t="shared" si="21"/>
        <v>1</v>
      </c>
      <c r="AY33" s="8">
        <f t="shared" si="21"/>
        <v>1</v>
      </c>
      <c r="AZ33" s="8">
        <f t="shared" si="21"/>
        <v>1</v>
      </c>
      <c r="BA33" s="8">
        <f t="shared" si="21"/>
        <v>1</v>
      </c>
      <c r="BB33" s="8">
        <f t="shared" si="21"/>
        <v>0</v>
      </c>
      <c r="BC33" s="8">
        <f t="shared" si="22"/>
        <v>0</v>
      </c>
      <c r="BD33" s="8">
        <f t="shared" si="22"/>
        <v>1</v>
      </c>
      <c r="BE33" s="8">
        <f t="shared" si="22"/>
        <v>1</v>
      </c>
      <c r="BF33" s="8">
        <f t="shared" si="22"/>
        <v>1</v>
      </c>
      <c r="BG33" s="8">
        <f t="shared" si="22"/>
        <v>1</v>
      </c>
      <c r="BH33" s="8">
        <f t="shared" si="22"/>
        <v>1</v>
      </c>
      <c r="BI33" s="8">
        <f t="shared" si="22"/>
        <v>0</v>
      </c>
      <c r="BJ33" s="8">
        <f t="shared" si="22"/>
        <v>0</v>
      </c>
      <c r="BK33" s="8">
        <f t="shared" si="22"/>
        <v>1</v>
      </c>
      <c r="BL33" s="8">
        <f t="shared" si="22"/>
        <v>1</v>
      </c>
      <c r="BM33" s="8">
        <f t="shared" si="22"/>
        <v>1</v>
      </c>
      <c r="BN33" s="8">
        <f t="shared" si="22"/>
        <v>1</v>
      </c>
      <c r="BO33" s="8">
        <f t="shared" si="22"/>
        <v>1</v>
      </c>
      <c r="BP33" s="8">
        <f t="shared" si="22"/>
        <v>0</v>
      </c>
      <c r="BQ33" s="8">
        <f t="shared" si="22"/>
        <v>0</v>
      </c>
      <c r="BR33" s="8">
        <f t="shared" si="22"/>
        <v>1</v>
      </c>
      <c r="BS33" s="8">
        <f t="shared" si="23"/>
        <v>1</v>
      </c>
      <c r="BT33" s="8">
        <f t="shared" si="23"/>
        <v>0</v>
      </c>
      <c r="BU33" s="8">
        <f t="shared" si="23"/>
        <v>1</v>
      </c>
      <c r="BV33" s="8">
        <f t="shared" si="23"/>
        <v>0</v>
      </c>
      <c r="BW33" s="8">
        <f t="shared" si="23"/>
        <v>0</v>
      </c>
      <c r="BX33" s="8">
        <f t="shared" si="23"/>
        <v>0</v>
      </c>
      <c r="BY33" s="8">
        <f t="shared" si="23"/>
        <v>1</v>
      </c>
      <c r="BZ33" s="8">
        <f t="shared" si="23"/>
        <v>1</v>
      </c>
      <c r="CA33" s="8">
        <f t="shared" si="23"/>
        <v>1</v>
      </c>
      <c r="CB33" s="8">
        <f t="shared" si="23"/>
        <v>1</v>
      </c>
      <c r="CC33" s="8">
        <f t="shared" si="23"/>
        <v>1</v>
      </c>
      <c r="CD33" s="8">
        <f t="shared" si="23"/>
        <v>0</v>
      </c>
      <c r="CE33" s="8">
        <f t="shared" si="23"/>
        <v>1</v>
      </c>
      <c r="CF33" s="8">
        <f t="shared" si="23"/>
        <v>1</v>
      </c>
      <c r="CG33" s="8">
        <f t="shared" si="23"/>
        <v>0</v>
      </c>
    </row>
    <row r="34" spans="1:85" ht="19.5" customHeight="1" x14ac:dyDescent="0.25">
      <c r="A34" s="8" t="s">
        <v>188</v>
      </c>
      <c r="B34" s="166" t="s">
        <v>378</v>
      </c>
      <c r="C34" s="5" t="s">
        <v>83</v>
      </c>
      <c r="D34" s="38" t="s">
        <v>260</v>
      </c>
      <c r="E34" s="38">
        <v>6</v>
      </c>
      <c r="F34" s="38">
        <v>6</v>
      </c>
      <c r="G34" s="38" t="s">
        <v>260</v>
      </c>
      <c r="H34" s="38">
        <v>8</v>
      </c>
      <c r="I34" s="294" t="s">
        <v>572</v>
      </c>
      <c r="J34" s="38"/>
      <c r="K34" s="37" t="s">
        <v>261</v>
      </c>
      <c r="L34" s="38" t="s">
        <v>261</v>
      </c>
      <c r="M34" s="38">
        <v>13</v>
      </c>
      <c r="N34" s="38">
        <v>13</v>
      </c>
      <c r="O34" s="38">
        <v>13</v>
      </c>
      <c r="P34" s="38">
        <v>13</v>
      </c>
      <c r="Q34" s="38">
        <v>13</v>
      </c>
      <c r="R34" s="38" t="s">
        <v>119</v>
      </c>
      <c r="S34" s="38">
        <v>13</v>
      </c>
      <c r="T34" s="38">
        <v>13</v>
      </c>
      <c r="U34" s="38">
        <v>13</v>
      </c>
      <c r="V34" s="38">
        <v>13</v>
      </c>
      <c r="W34" s="38">
        <v>13</v>
      </c>
      <c r="X34" s="38" t="s">
        <v>119</v>
      </c>
      <c r="Y34" s="38">
        <v>8</v>
      </c>
      <c r="Z34" s="38">
        <v>8</v>
      </c>
      <c r="AA34" s="38">
        <v>8</v>
      </c>
      <c r="AB34" s="38">
        <v>8</v>
      </c>
      <c r="AC34" s="38" t="s">
        <v>261</v>
      </c>
      <c r="AD34" s="38">
        <v>13</v>
      </c>
      <c r="AE34" s="38">
        <v>13</v>
      </c>
      <c r="AF34" s="38">
        <v>13</v>
      </c>
      <c r="AG34" s="38" t="s">
        <v>261</v>
      </c>
      <c r="AH34" s="38">
        <v>13</v>
      </c>
      <c r="AI34" s="38">
        <v>13</v>
      </c>
      <c r="AJ34" s="35">
        <v>13</v>
      </c>
      <c r="AK34" s="38" t="s">
        <v>261</v>
      </c>
      <c r="AL34" s="38" t="s">
        <v>261</v>
      </c>
      <c r="AM34" s="38" t="s">
        <v>261</v>
      </c>
      <c r="AN34" s="38">
        <v>8</v>
      </c>
      <c r="AO34" s="295"/>
      <c r="AP34" s="75">
        <f t="shared" si="9"/>
        <v>9</v>
      </c>
      <c r="AQ34" s="13">
        <f t="shared" si="10"/>
        <v>0</v>
      </c>
      <c r="AR34" s="14">
        <f t="shared" si="5"/>
        <v>0</v>
      </c>
      <c r="AS34" s="8">
        <f t="shared" si="18"/>
        <v>5</v>
      </c>
      <c r="AT34" s="8">
        <f t="shared" si="19"/>
        <v>5</v>
      </c>
      <c r="AU34" s="8">
        <f t="shared" si="20"/>
        <v>16</v>
      </c>
      <c r="AX34" s="8">
        <f t="shared" si="21"/>
        <v>0</v>
      </c>
      <c r="AY34" s="8">
        <f t="shared" si="21"/>
        <v>1</v>
      </c>
      <c r="AZ34" s="8">
        <f t="shared" si="21"/>
        <v>1</v>
      </c>
      <c r="BA34" s="8">
        <f t="shared" si="21"/>
        <v>0</v>
      </c>
      <c r="BB34" s="8">
        <f t="shared" si="21"/>
        <v>1</v>
      </c>
      <c r="BC34" s="8">
        <f t="shared" si="22"/>
        <v>0</v>
      </c>
      <c r="BD34" s="8">
        <f t="shared" si="22"/>
        <v>0</v>
      </c>
      <c r="BE34" s="8">
        <f t="shared" si="22"/>
        <v>1</v>
      </c>
      <c r="BF34" s="8">
        <f t="shared" si="22"/>
        <v>1</v>
      </c>
      <c r="BG34" s="8">
        <f t="shared" si="22"/>
        <v>1</v>
      </c>
      <c r="BH34" s="8">
        <f t="shared" si="22"/>
        <v>1</v>
      </c>
      <c r="BI34" s="8">
        <f t="shared" si="22"/>
        <v>1</v>
      </c>
      <c r="BJ34" s="8">
        <f t="shared" si="22"/>
        <v>0</v>
      </c>
      <c r="BK34" s="8">
        <f t="shared" si="22"/>
        <v>1</v>
      </c>
      <c r="BL34" s="8">
        <f t="shared" si="22"/>
        <v>1</v>
      </c>
      <c r="BM34" s="8">
        <f t="shared" si="22"/>
        <v>1</v>
      </c>
      <c r="BN34" s="8">
        <f t="shared" si="22"/>
        <v>1</v>
      </c>
      <c r="BO34" s="8">
        <f t="shared" si="22"/>
        <v>1</v>
      </c>
      <c r="BP34" s="8">
        <f t="shared" si="22"/>
        <v>0</v>
      </c>
      <c r="BQ34" s="8">
        <f t="shared" si="22"/>
        <v>1</v>
      </c>
      <c r="BR34" s="8">
        <f t="shared" si="22"/>
        <v>1</v>
      </c>
      <c r="BS34" s="8">
        <f t="shared" si="23"/>
        <v>1</v>
      </c>
      <c r="BT34" s="8">
        <f t="shared" si="23"/>
        <v>1</v>
      </c>
      <c r="BU34" s="8">
        <f t="shared" si="23"/>
        <v>0</v>
      </c>
      <c r="BV34" s="8">
        <f t="shared" si="23"/>
        <v>1</v>
      </c>
      <c r="BW34" s="8">
        <f t="shared" si="23"/>
        <v>1</v>
      </c>
      <c r="BX34" s="8">
        <f t="shared" si="23"/>
        <v>1</v>
      </c>
      <c r="BY34" s="8">
        <f t="shared" si="23"/>
        <v>0</v>
      </c>
      <c r="BZ34" s="8">
        <f t="shared" si="23"/>
        <v>1</v>
      </c>
      <c r="CA34" s="8">
        <f t="shared" si="23"/>
        <v>1</v>
      </c>
      <c r="CB34" s="8">
        <f t="shared" si="23"/>
        <v>1</v>
      </c>
      <c r="CC34" s="8">
        <f t="shared" si="23"/>
        <v>0</v>
      </c>
      <c r="CD34" s="8">
        <f t="shared" si="23"/>
        <v>0</v>
      </c>
      <c r="CE34" s="8">
        <f t="shared" si="23"/>
        <v>0</v>
      </c>
      <c r="CF34" s="8">
        <f t="shared" si="23"/>
        <v>1</v>
      </c>
      <c r="CG34" s="8">
        <f t="shared" si="23"/>
        <v>0</v>
      </c>
    </row>
    <row r="35" spans="1:85" ht="18.600000000000001" x14ac:dyDescent="0.25">
      <c r="A35" s="8" t="s">
        <v>190</v>
      </c>
      <c r="B35" s="166" t="s">
        <v>379</v>
      </c>
      <c r="C35" s="5" t="s">
        <v>120</v>
      </c>
      <c r="D35" s="38">
        <v>8</v>
      </c>
      <c r="E35" s="38" t="s">
        <v>260</v>
      </c>
      <c r="F35" s="38">
        <v>14</v>
      </c>
      <c r="G35" s="38">
        <v>13</v>
      </c>
      <c r="H35" s="38" t="s">
        <v>261</v>
      </c>
      <c r="I35" s="294" t="s">
        <v>573</v>
      </c>
      <c r="J35" s="38"/>
      <c r="K35" s="37">
        <v>8</v>
      </c>
      <c r="L35" s="38">
        <v>8</v>
      </c>
      <c r="M35" s="38">
        <v>8</v>
      </c>
      <c r="N35" s="38">
        <v>13</v>
      </c>
      <c r="O35" s="38" t="s">
        <v>119</v>
      </c>
      <c r="P35" s="38">
        <v>13</v>
      </c>
      <c r="Q35" s="38" t="s">
        <v>261</v>
      </c>
      <c r="R35" s="38">
        <v>13</v>
      </c>
      <c r="S35" s="38">
        <v>13</v>
      </c>
      <c r="T35" s="38" t="s">
        <v>261</v>
      </c>
      <c r="U35" s="38" t="s">
        <v>261</v>
      </c>
      <c r="V35" s="38">
        <v>8</v>
      </c>
      <c r="W35" s="38">
        <v>13</v>
      </c>
      <c r="X35" s="38" t="s">
        <v>261</v>
      </c>
      <c r="Y35" s="38">
        <v>13</v>
      </c>
      <c r="Z35" s="38">
        <v>13</v>
      </c>
      <c r="AA35" s="38">
        <v>13</v>
      </c>
      <c r="AB35" s="38" t="s">
        <v>261</v>
      </c>
      <c r="AC35" s="38">
        <v>8</v>
      </c>
      <c r="AD35" s="38">
        <v>8</v>
      </c>
      <c r="AE35" s="38">
        <v>8</v>
      </c>
      <c r="AF35" s="38">
        <v>8</v>
      </c>
      <c r="AG35" s="38">
        <v>8</v>
      </c>
      <c r="AH35" s="38" t="s">
        <v>261</v>
      </c>
      <c r="AI35" s="38" t="s">
        <v>119</v>
      </c>
      <c r="AJ35" s="41">
        <v>13</v>
      </c>
      <c r="AK35" s="38">
        <v>13</v>
      </c>
      <c r="AL35" s="38">
        <v>13</v>
      </c>
      <c r="AM35" s="38">
        <v>13</v>
      </c>
      <c r="AN35" s="38" t="s">
        <v>119</v>
      </c>
      <c r="AO35" s="295"/>
      <c r="AP35" s="75">
        <f t="shared" si="9"/>
        <v>9</v>
      </c>
      <c r="AQ35" s="13">
        <f t="shared" si="10"/>
        <v>0</v>
      </c>
      <c r="AR35" s="14">
        <f t="shared" si="5"/>
        <v>0</v>
      </c>
      <c r="AS35" s="8">
        <f t="shared" si="18"/>
        <v>5</v>
      </c>
      <c r="AT35" s="8">
        <f t="shared" si="19"/>
        <v>9</v>
      </c>
      <c r="AU35" s="8">
        <f t="shared" si="20"/>
        <v>12</v>
      </c>
      <c r="AX35" s="8">
        <f t="shared" si="21"/>
        <v>1</v>
      </c>
      <c r="AY35" s="8">
        <f t="shared" si="21"/>
        <v>0</v>
      </c>
      <c r="AZ35" s="8">
        <f t="shared" si="21"/>
        <v>1</v>
      </c>
      <c r="BA35" s="8">
        <f t="shared" si="21"/>
        <v>1</v>
      </c>
      <c r="BB35" s="8">
        <f t="shared" si="21"/>
        <v>0</v>
      </c>
      <c r="BC35" s="8">
        <f t="shared" si="22"/>
        <v>1</v>
      </c>
      <c r="BD35" s="8">
        <f t="shared" si="22"/>
        <v>1</v>
      </c>
      <c r="BE35" s="8">
        <f t="shared" si="22"/>
        <v>1</v>
      </c>
      <c r="BF35" s="8">
        <f t="shared" si="22"/>
        <v>1</v>
      </c>
      <c r="BG35" s="8">
        <f t="shared" si="22"/>
        <v>0</v>
      </c>
      <c r="BH35" s="8">
        <f t="shared" si="22"/>
        <v>1</v>
      </c>
      <c r="BI35" s="8">
        <f t="shared" si="22"/>
        <v>0</v>
      </c>
      <c r="BJ35" s="8">
        <f t="shared" si="22"/>
        <v>1</v>
      </c>
      <c r="BK35" s="8">
        <f t="shared" si="22"/>
        <v>1</v>
      </c>
      <c r="BL35" s="8">
        <f t="shared" si="22"/>
        <v>0</v>
      </c>
      <c r="BM35" s="8">
        <f t="shared" si="22"/>
        <v>0</v>
      </c>
      <c r="BN35" s="8">
        <f t="shared" si="22"/>
        <v>1</v>
      </c>
      <c r="BO35" s="8">
        <f t="shared" si="22"/>
        <v>1</v>
      </c>
      <c r="BP35" s="8">
        <f t="shared" si="22"/>
        <v>0</v>
      </c>
      <c r="BQ35" s="8">
        <f t="shared" si="22"/>
        <v>1</v>
      </c>
      <c r="BR35" s="8">
        <f t="shared" si="22"/>
        <v>1</v>
      </c>
      <c r="BS35" s="8">
        <f t="shared" si="23"/>
        <v>1</v>
      </c>
      <c r="BT35" s="8">
        <f t="shared" si="23"/>
        <v>0</v>
      </c>
      <c r="BU35" s="8">
        <f t="shared" si="23"/>
        <v>1</v>
      </c>
      <c r="BV35" s="8">
        <f t="shared" si="23"/>
        <v>1</v>
      </c>
      <c r="BW35" s="8">
        <f t="shared" si="23"/>
        <v>1</v>
      </c>
      <c r="BX35" s="8">
        <f t="shared" si="23"/>
        <v>1</v>
      </c>
      <c r="BY35" s="8">
        <f t="shared" si="23"/>
        <v>1</v>
      </c>
      <c r="BZ35" s="8">
        <f t="shared" si="23"/>
        <v>0</v>
      </c>
      <c r="CA35" s="8">
        <f t="shared" si="23"/>
        <v>0</v>
      </c>
      <c r="CB35" s="8">
        <f t="shared" si="23"/>
        <v>1</v>
      </c>
      <c r="CC35" s="8">
        <f t="shared" si="23"/>
        <v>1</v>
      </c>
      <c r="CD35" s="8">
        <f t="shared" si="23"/>
        <v>1</v>
      </c>
      <c r="CE35" s="8">
        <f t="shared" si="23"/>
        <v>1</v>
      </c>
      <c r="CF35" s="8">
        <f t="shared" si="23"/>
        <v>0</v>
      </c>
      <c r="CG35" s="8">
        <f t="shared" si="23"/>
        <v>0</v>
      </c>
    </row>
    <row r="36" spans="1:85" ht="19.5" customHeight="1" x14ac:dyDescent="0.25">
      <c r="A36" s="8" t="s">
        <v>190</v>
      </c>
      <c r="B36" s="166" t="s">
        <v>380</v>
      </c>
      <c r="C36" s="167" t="s">
        <v>122</v>
      </c>
      <c r="D36" s="38">
        <v>14</v>
      </c>
      <c r="E36" s="38">
        <v>14</v>
      </c>
      <c r="F36" s="38">
        <v>13</v>
      </c>
      <c r="G36" s="38" t="s">
        <v>260</v>
      </c>
      <c r="H36" s="38">
        <v>6</v>
      </c>
      <c r="I36" s="294" t="s">
        <v>480</v>
      </c>
      <c r="J36" s="38"/>
      <c r="K36" s="37" t="s">
        <v>261</v>
      </c>
      <c r="L36" s="38">
        <v>13</v>
      </c>
      <c r="M36" s="38">
        <v>13</v>
      </c>
      <c r="N36" s="38" t="s">
        <v>261</v>
      </c>
      <c r="O36" s="38" t="s">
        <v>261</v>
      </c>
      <c r="P36" s="38">
        <v>8</v>
      </c>
      <c r="Q36" s="38">
        <v>8</v>
      </c>
      <c r="R36" s="38">
        <v>8</v>
      </c>
      <c r="S36" s="38">
        <v>13</v>
      </c>
      <c r="T36" s="38">
        <v>13</v>
      </c>
      <c r="U36" s="38" t="s">
        <v>119</v>
      </c>
      <c r="V36" s="38" t="s">
        <v>119</v>
      </c>
      <c r="W36" s="38">
        <v>13</v>
      </c>
      <c r="X36" s="38">
        <v>13</v>
      </c>
      <c r="Y36" s="38">
        <v>13</v>
      </c>
      <c r="Z36" s="38">
        <v>13</v>
      </c>
      <c r="AA36" s="38" t="s">
        <v>119</v>
      </c>
      <c r="AB36" s="38" t="s">
        <v>119</v>
      </c>
      <c r="AC36" s="38">
        <v>13</v>
      </c>
      <c r="AD36" s="38">
        <v>13</v>
      </c>
      <c r="AE36" s="38">
        <v>13</v>
      </c>
      <c r="AF36" s="38">
        <v>13</v>
      </c>
      <c r="AG36" s="38" t="s">
        <v>119</v>
      </c>
      <c r="AH36" s="38">
        <v>8</v>
      </c>
      <c r="AI36" s="38">
        <v>8</v>
      </c>
      <c r="AJ36" s="38">
        <v>8</v>
      </c>
      <c r="AK36" s="38" t="s">
        <v>119</v>
      </c>
      <c r="AL36" s="38">
        <v>13</v>
      </c>
      <c r="AM36" s="38">
        <v>13</v>
      </c>
      <c r="AN36" s="38">
        <v>13</v>
      </c>
      <c r="AO36" s="295"/>
      <c r="AP36" s="12">
        <f t="shared" si="9"/>
        <v>9</v>
      </c>
      <c r="AQ36" s="13">
        <f t="shared" si="10"/>
        <v>0</v>
      </c>
      <c r="AR36" s="14">
        <f t="shared" si="5"/>
        <v>0</v>
      </c>
      <c r="AS36" s="8">
        <f t="shared" si="18"/>
        <v>5</v>
      </c>
      <c r="AT36" s="8">
        <f t="shared" si="19"/>
        <v>6</v>
      </c>
      <c r="AU36" s="8">
        <f t="shared" si="20"/>
        <v>15</v>
      </c>
      <c r="AX36" s="8">
        <f t="shared" si="21"/>
        <v>1</v>
      </c>
      <c r="AY36" s="8">
        <f t="shared" si="21"/>
        <v>1</v>
      </c>
      <c r="AZ36" s="8">
        <f t="shared" si="21"/>
        <v>1</v>
      </c>
      <c r="BA36" s="8">
        <f t="shared" si="21"/>
        <v>0</v>
      </c>
      <c r="BB36" s="8">
        <f t="shared" si="21"/>
        <v>1</v>
      </c>
      <c r="BC36" s="8">
        <f t="shared" si="22"/>
        <v>0</v>
      </c>
      <c r="BD36" s="8">
        <f t="shared" si="22"/>
        <v>1</v>
      </c>
      <c r="BE36" s="8">
        <f t="shared" si="22"/>
        <v>1</v>
      </c>
      <c r="BF36" s="8">
        <f t="shared" si="22"/>
        <v>0</v>
      </c>
      <c r="BG36" s="8">
        <f t="shared" si="22"/>
        <v>0</v>
      </c>
      <c r="BH36" s="8">
        <f t="shared" si="22"/>
        <v>1</v>
      </c>
      <c r="BI36" s="8">
        <f t="shared" si="22"/>
        <v>1</v>
      </c>
      <c r="BJ36" s="8">
        <f t="shared" si="22"/>
        <v>1</v>
      </c>
      <c r="BK36" s="8">
        <f t="shared" si="22"/>
        <v>1</v>
      </c>
      <c r="BL36" s="8">
        <f t="shared" si="22"/>
        <v>1</v>
      </c>
      <c r="BM36" s="8">
        <f t="shared" si="22"/>
        <v>0</v>
      </c>
      <c r="BN36" s="8">
        <f t="shared" si="22"/>
        <v>0</v>
      </c>
      <c r="BO36" s="8">
        <f t="shared" si="22"/>
        <v>1</v>
      </c>
      <c r="BP36" s="8">
        <f t="shared" si="22"/>
        <v>1</v>
      </c>
      <c r="BQ36" s="8">
        <f t="shared" si="22"/>
        <v>1</v>
      </c>
      <c r="BR36" s="8">
        <f t="shared" si="22"/>
        <v>1</v>
      </c>
      <c r="BS36" s="8">
        <f t="shared" si="23"/>
        <v>0</v>
      </c>
      <c r="BT36" s="8">
        <f t="shared" si="23"/>
        <v>0</v>
      </c>
      <c r="BU36" s="8">
        <f t="shared" si="23"/>
        <v>1</v>
      </c>
      <c r="BV36" s="8">
        <f t="shared" si="23"/>
        <v>1</v>
      </c>
      <c r="BW36" s="8">
        <f t="shared" si="23"/>
        <v>1</v>
      </c>
      <c r="BX36" s="8">
        <f t="shared" si="23"/>
        <v>1</v>
      </c>
      <c r="BY36" s="8">
        <f t="shared" si="23"/>
        <v>0</v>
      </c>
      <c r="BZ36" s="8">
        <f t="shared" si="23"/>
        <v>1</v>
      </c>
      <c r="CA36" s="8">
        <f t="shared" si="23"/>
        <v>1</v>
      </c>
      <c r="CB36" s="8">
        <f t="shared" si="23"/>
        <v>1</v>
      </c>
      <c r="CC36" s="8">
        <f t="shared" si="23"/>
        <v>0</v>
      </c>
      <c r="CD36" s="8">
        <f t="shared" si="23"/>
        <v>1</v>
      </c>
      <c r="CE36" s="8">
        <f t="shared" si="23"/>
        <v>1</v>
      </c>
      <c r="CF36" s="8">
        <f t="shared" si="23"/>
        <v>1</v>
      </c>
      <c r="CG36" s="8">
        <f t="shared" si="23"/>
        <v>0</v>
      </c>
    </row>
    <row r="37" spans="1:85" ht="19.5" customHeight="1" x14ac:dyDescent="0.25">
      <c r="A37" s="8" t="s">
        <v>188</v>
      </c>
      <c r="B37" s="166" t="s">
        <v>381</v>
      </c>
      <c r="C37" s="167" t="s">
        <v>150</v>
      </c>
      <c r="D37" s="38" t="s">
        <v>260</v>
      </c>
      <c r="E37" s="38">
        <v>13</v>
      </c>
      <c r="F37" s="38">
        <v>13</v>
      </c>
      <c r="G37" s="38">
        <v>13</v>
      </c>
      <c r="H37" s="38">
        <v>14</v>
      </c>
      <c r="I37" s="294" t="s">
        <v>574</v>
      </c>
      <c r="J37" s="38"/>
      <c r="K37" s="37" t="s">
        <v>262</v>
      </c>
      <c r="L37" s="38" t="s">
        <v>261</v>
      </c>
      <c r="M37" s="38">
        <v>13</v>
      </c>
      <c r="N37" s="38">
        <v>13</v>
      </c>
      <c r="O37" s="38">
        <v>13</v>
      </c>
      <c r="P37" s="38">
        <v>13</v>
      </c>
      <c r="Q37" s="38">
        <v>13</v>
      </c>
      <c r="R37" s="38" t="s">
        <v>119</v>
      </c>
      <c r="S37" s="38" t="s">
        <v>119</v>
      </c>
      <c r="T37" s="38">
        <v>13</v>
      </c>
      <c r="U37" s="38">
        <v>13</v>
      </c>
      <c r="V37" s="38">
        <v>13</v>
      </c>
      <c r="W37" s="38">
        <v>13</v>
      </c>
      <c r="X37" s="38" t="s">
        <v>119</v>
      </c>
      <c r="Y37" s="38">
        <v>13</v>
      </c>
      <c r="Z37" s="38">
        <v>13</v>
      </c>
      <c r="AA37" s="38">
        <v>13</v>
      </c>
      <c r="AB37" s="38">
        <v>13</v>
      </c>
      <c r="AC37" s="38" t="s">
        <v>119</v>
      </c>
      <c r="AD37" s="38" t="s">
        <v>119</v>
      </c>
      <c r="AE37" s="38" t="s">
        <v>119</v>
      </c>
      <c r="AF37" s="38">
        <v>13</v>
      </c>
      <c r="AG37" s="38">
        <v>13</v>
      </c>
      <c r="AH37" s="38">
        <v>13</v>
      </c>
      <c r="AI37" s="38">
        <v>13</v>
      </c>
      <c r="AJ37" s="38" t="s">
        <v>119</v>
      </c>
      <c r="AK37" s="38" t="s">
        <v>119</v>
      </c>
      <c r="AL37" s="38">
        <v>13</v>
      </c>
      <c r="AM37" s="38">
        <v>13</v>
      </c>
      <c r="AN37" s="38">
        <v>13</v>
      </c>
      <c r="AO37" s="295"/>
      <c r="AP37" s="12">
        <f t="shared" si="9"/>
        <v>9</v>
      </c>
      <c r="AQ37" s="13">
        <f t="shared" si="10"/>
        <v>1</v>
      </c>
      <c r="AR37" s="14">
        <f t="shared" si="5"/>
        <v>0</v>
      </c>
      <c r="AS37" s="8">
        <f t="shared" si="18"/>
        <v>5</v>
      </c>
      <c r="AT37" s="8">
        <f t="shared" si="19"/>
        <v>0</v>
      </c>
      <c r="AU37" s="8">
        <f t="shared" si="20"/>
        <v>20</v>
      </c>
      <c r="AX37" s="8">
        <f t="shared" si="21"/>
        <v>0</v>
      </c>
      <c r="AY37" s="8">
        <f t="shared" si="21"/>
        <v>1</v>
      </c>
      <c r="AZ37" s="8">
        <f t="shared" si="21"/>
        <v>1</v>
      </c>
      <c r="BA37" s="8">
        <f t="shared" si="21"/>
        <v>1</v>
      </c>
      <c r="BB37" s="8">
        <f t="shared" si="21"/>
        <v>1</v>
      </c>
      <c r="BC37" s="8">
        <f t="shared" si="22"/>
        <v>0</v>
      </c>
      <c r="BD37" s="8">
        <f t="shared" si="22"/>
        <v>0</v>
      </c>
      <c r="BE37" s="8">
        <f t="shared" si="22"/>
        <v>1</v>
      </c>
      <c r="BF37" s="8">
        <f t="shared" si="22"/>
        <v>1</v>
      </c>
      <c r="BG37" s="8">
        <f t="shared" si="22"/>
        <v>1</v>
      </c>
      <c r="BH37" s="8">
        <f t="shared" si="22"/>
        <v>1</v>
      </c>
      <c r="BI37" s="8">
        <f t="shared" si="22"/>
        <v>1</v>
      </c>
      <c r="BJ37" s="8">
        <f t="shared" si="22"/>
        <v>0</v>
      </c>
      <c r="BK37" s="8">
        <f t="shared" si="22"/>
        <v>0</v>
      </c>
      <c r="BL37" s="8">
        <f t="shared" si="22"/>
        <v>1</v>
      </c>
      <c r="BM37" s="8">
        <f t="shared" si="22"/>
        <v>1</v>
      </c>
      <c r="BN37" s="8">
        <f t="shared" si="22"/>
        <v>1</v>
      </c>
      <c r="BO37" s="8">
        <f t="shared" si="22"/>
        <v>1</v>
      </c>
      <c r="BP37" s="8">
        <f t="shared" si="22"/>
        <v>0</v>
      </c>
      <c r="BQ37" s="8">
        <f t="shared" si="22"/>
        <v>1</v>
      </c>
      <c r="BR37" s="8">
        <f t="shared" si="22"/>
        <v>1</v>
      </c>
      <c r="BS37" s="8">
        <f t="shared" si="23"/>
        <v>1</v>
      </c>
      <c r="BT37" s="8">
        <f t="shared" si="23"/>
        <v>1</v>
      </c>
      <c r="BU37" s="8">
        <f t="shared" si="23"/>
        <v>0</v>
      </c>
      <c r="BV37" s="8">
        <f t="shared" si="23"/>
        <v>0</v>
      </c>
      <c r="BW37" s="8">
        <f t="shared" si="23"/>
        <v>0</v>
      </c>
      <c r="BX37" s="8">
        <f t="shared" si="23"/>
        <v>1</v>
      </c>
      <c r="BY37" s="8">
        <f t="shared" si="23"/>
        <v>1</v>
      </c>
      <c r="BZ37" s="8">
        <f t="shared" si="23"/>
        <v>1</v>
      </c>
      <c r="CA37" s="8">
        <f t="shared" si="23"/>
        <v>1</v>
      </c>
      <c r="CB37" s="8">
        <f t="shared" si="23"/>
        <v>0</v>
      </c>
      <c r="CC37" s="8">
        <f t="shared" si="23"/>
        <v>0</v>
      </c>
      <c r="CD37" s="8">
        <f t="shared" si="23"/>
        <v>1</v>
      </c>
      <c r="CE37" s="8">
        <f t="shared" si="23"/>
        <v>1</v>
      </c>
      <c r="CF37" s="8">
        <f t="shared" si="23"/>
        <v>1</v>
      </c>
      <c r="CG37" s="8">
        <f t="shared" si="23"/>
        <v>0</v>
      </c>
    </row>
    <row r="38" spans="1:85" ht="19.350000000000001" customHeight="1" x14ac:dyDescent="0.25">
      <c r="A38" s="11" t="s">
        <v>188</v>
      </c>
      <c r="B38" s="168" t="s">
        <v>174</v>
      </c>
      <c r="C38" s="169" t="s">
        <v>175</v>
      </c>
      <c r="D38" s="35">
        <v>14</v>
      </c>
      <c r="E38" s="35">
        <v>13</v>
      </c>
      <c r="F38" s="35">
        <v>13</v>
      </c>
      <c r="G38" s="68">
        <v>13</v>
      </c>
      <c r="H38" s="69" t="s">
        <v>260</v>
      </c>
      <c r="I38" s="292" t="s">
        <v>273</v>
      </c>
      <c r="J38" s="69"/>
      <c r="K38" s="67" t="s">
        <v>119</v>
      </c>
      <c r="L38" s="35">
        <v>13</v>
      </c>
      <c r="M38" s="35">
        <v>13</v>
      </c>
      <c r="N38" s="35" t="s">
        <v>119</v>
      </c>
      <c r="O38" s="35">
        <v>8</v>
      </c>
      <c r="P38" s="35">
        <v>8</v>
      </c>
      <c r="Q38" s="35" t="s">
        <v>262</v>
      </c>
      <c r="R38" s="35">
        <v>13</v>
      </c>
      <c r="S38" s="35">
        <v>13</v>
      </c>
      <c r="T38" s="35">
        <v>13</v>
      </c>
      <c r="U38" s="35">
        <v>13</v>
      </c>
      <c r="V38" s="35" t="s">
        <v>119</v>
      </c>
      <c r="W38" s="35" t="s">
        <v>119</v>
      </c>
      <c r="X38" s="35">
        <v>8</v>
      </c>
      <c r="Y38" s="35">
        <v>8</v>
      </c>
      <c r="Z38" s="35">
        <v>8</v>
      </c>
      <c r="AA38" s="35">
        <v>8</v>
      </c>
      <c r="AB38" s="35">
        <v>8</v>
      </c>
      <c r="AC38" s="35" t="s">
        <v>119</v>
      </c>
      <c r="AD38" s="35" t="s">
        <v>119</v>
      </c>
      <c r="AE38" s="35">
        <v>13</v>
      </c>
      <c r="AF38" s="35">
        <v>13</v>
      </c>
      <c r="AG38" s="35" t="s">
        <v>119</v>
      </c>
      <c r="AH38" s="35">
        <v>13</v>
      </c>
      <c r="AI38" s="35">
        <v>13</v>
      </c>
      <c r="AJ38" s="35">
        <v>13</v>
      </c>
      <c r="AK38" s="35">
        <v>13</v>
      </c>
      <c r="AL38" s="35" t="s">
        <v>119</v>
      </c>
      <c r="AM38" s="35" t="s">
        <v>119</v>
      </c>
      <c r="AN38" s="68">
        <v>13</v>
      </c>
      <c r="AO38" s="296"/>
      <c r="AP38" s="226">
        <f t="shared" si="9"/>
        <v>9</v>
      </c>
      <c r="AQ38" s="16">
        <f t="shared" si="10"/>
        <v>1</v>
      </c>
      <c r="AR38" s="115">
        <f t="shared" si="5"/>
        <v>0</v>
      </c>
      <c r="AS38" s="8">
        <f t="shared" si="18"/>
        <v>5</v>
      </c>
      <c r="AT38" s="8">
        <f t="shared" si="19"/>
        <v>7</v>
      </c>
      <c r="AU38" s="8">
        <f t="shared" si="20"/>
        <v>13</v>
      </c>
      <c r="AX38" s="8">
        <f t="shared" si="21"/>
        <v>1</v>
      </c>
      <c r="AY38" s="8">
        <f t="shared" si="21"/>
        <v>1</v>
      </c>
      <c r="AZ38" s="8">
        <f t="shared" si="21"/>
        <v>1</v>
      </c>
      <c r="BA38" s="8">
        <f t="shared" si="21"/>
        <v>1</v>
      </c>
      <c r="BB38" s="8">
        <f t="shared" si="21"/>
        <v>0</v>
      </c>
      <c r="BC38" s="8">
        <f t="shared" si="22"/>
        <v>0</v>
      </c>
      <c r="BD38" s="8">
        <f t="shared" si="22"/>
        <v>1</v>
      </c>
      <c r="BE38" s="8">
        <f t="shared" si="22"/>
        <v>1</v>
      </c>
      <c r="BF38" s="8">
        <f t="shared" si="22"/>
        <v>0</v>
      </c>
      <c r="BG38" s="8">
        <f t="shared" si="22"/>
        <v>1</v>
      </c>
      <c r="BH38" s="8">
        <f t="shared" si="22"/>
        <v>1</v>
      </c>
      <c r="BI38" s="8">
        <f t="shared" si="22"/>
        <v>0</v>
      </c>
      <c r="BJ38" s="8">
        <f t="shared" si="22"/>
        <v>1</v>
      </c>
      <c r="BK38" s="8">
        <f t="shared" si="22"/>
        <v>1</v>
      </c>
      <c r="BL38" s="8">
        <f t="shared" si="22"/>
        <v>1</v>
      </c>
      <c r="BM38" s="8">
        <f t="shared" si="22"/>
        <v>1</v>
      </c>
      <c r="BN38" s="8">
        <f t="shared" si="22"/>
        <v>0</v>
      </c>
      <c r="BO38" s="8">
        <f t="shared" si="22"/>
        <v>0</v>
      </c>
      <c r="BP38" s="8">
        <f t="shared" si="22"/>
        <v>1</v>
      </c>
      <c r="BQ38" s="8">
        <f t="shared" si="22"/>
        <v>1</v>
      </c>
      <c r="BR38" s="8">
        <f t="shared" si="22"/>
        <v>1</v>
      </c>
      <c r="BS38" s="8">
        <f t="shared" si="23"/>
        <v>1</v>
      </c>
      <c r="BT38" s="8">
        <f t="shared" si="23"/>
        <v>1</v>
      </c>
      <c r="BU38" s="8">
        <f t="shared" si="23"/>
        <v>0</v>
      </c>
      <c r="BV38" s="8">
        <f t="shared" si="23"/>
        <v>0</v>
      </c>
      <c r="BW38" s="8">
        <f t="shared" si="23"/>
        <v>1</v>
      </c>
      <c r="BX38" s="8">
        <f t="shared" si="23"/>
        <v>1</v>
      </c>
      <c r="BY38" s="8">
        <f t="shared" si="23"/>
        <v>0</v>
      </c>
      <c r="BZ38" s="8">
        <f t="shared" si="23"/>
        <v>1</v>
      </c>
      <c r="CA38" s="8">
        <f t="shared" si="23"/>
        <v>1</v>
      </c>
      <c r="CB38" s="8">
        <f t="shared" si="23"/>
        <v>1</v>
      </c>
      <c r="CC38" s="8">
        <f t="shared" si="23"/>
        <v>1</v>
      </c>
      <c r="CD38" s="8">
        <f t="shared" si="23"/>
        <v>0</v>
      </c>
      <c r="CE38" s="8">
        <f t="shared" si="23"/>
        <v>0</v>
      </c>
      <c r="CF38" s="8">
        <f t="shared" si="23"/>
        <v>1</v>
      </c>
      <c r="CG38" s="8">
        <f t="shared" si="23"/>
        <v>0</v>
      </c>
    </row>
    <row r="39" spans="1:85" ht="19.5" customHeight="1" x14ac:dyDescent="0.25">
      <c r="A39" s="11" t="s">
        <v>188</v>
      </c>
      <c r="B39" s="3" t="s">
        <v>176</v>
      </c>
      <c r="C39" s="2" t="s">
        <v>177</v>
      </c>
      <c r="D39" s="35">
        <v>6</v>
      </c>
      <c r="E39" s="35">
        <v>6</v>
      </c>
      <c r="F39" s="35">
        <v>6</v>
      </c>
      <c r="G39" s="35" t="s">
        <v>260</v>
      </c>
      <c r="H39" s="36" t="s">
        <v>261</v>
      </c>
      <c r="I39" s="292" t="s">
        <v>575</v>
      </c>
      <c r="J39" s="36"/>
      <c r="K39" s="34">
        <v>13</v>
      </c>
      <c r="L39" s="35">
        <v>13</v>
      </c>
      <c r="M39" s="35">
        <v>13</v>
      </c>
      <c r="N39" s="35">
        <v>13</v>
      </c>
      <c r="O39" s="35">
        <v>13</v>
      </c>
      <c r="P39" s="35" t="s">
        <v>58</v>
      </c>
      <c r="Q39" s="35" t="s">
        <v>58</v>
      </c>
      <c r="R39" s="35" t="s">
        <v>58</v>
      </c>
      <c r="S39" s="35">
        <v>8</v>
      </c>
      <c r="T39" s="35">
        <v>8</v>
      </c>
      <c r="U39" s="35">
        <v>8</v>
      </c>
      <c r="V39" s="35">
        <v>13</v>
      </c>
      <c r="W39" s="35">
        <v>13</v>
      </c>
      <c r="X39" s="35" t="s">
        <v>119</v>
      </c>
      <c r="Y39" s="35" t="s">
        <v>119</v>
      </c>
      <c r="Z39" s="35">
        <v>13</v>
      </c>
      <c r="AA39" s="35">
        <v>13</v>
      </c>
      <c r="AB39" s="35">
        <v>13</v>
      </c>
      <c r="AC39" s="35">
        <v>13</v>
      </c>
      <c r="AD39" s="35">
        <v>13</v>
      </c>
      <c r="AE39" s="35" t="s">
        <v>119</v>
      </c>
      <c r="AF39" s="35" t="s">
        <v>119</v>
      </c>
      <c r="AG39" s="35">
        <v>13</v>
      </c>
      <c r="AH39" s="35">
        <v>13</v>
      </c>
      <c r="AI39" s="35" t="s">
        <v>119</v>
      </c>
      <c r="AJ39" s="35" t="s">
        <v>119</v>
      </c>
      <c r="AK39" s="35" t="s">
        <v>119</v>
      </c>
      <c r="AL39" s="35">
        <v>8</v>
      </c>
      <c r="AM39" s="35">
        <v>8</v>
      </c>
      <c r="AN39" s="35">
        <v>13</v>
      </c>
      <c r="AO39" s="278"/>
      <c r="AP39" s="226">
        <f t="shared" si="9"/>
        <v>10</v>
      </c>
      <c r="AQ39" s="16">
        <f t="shared" si="10"/>
        <v>0</v>
      </c>
      <c r="AR39" s="115">
        <f t="shared" si="5"/>
        <v>0</v>
      </c>
      <c r="AS39" s="8" cm="1">
        <f t="array" ref="AS39">MAX(FREQUENCY(COLUMN(AX39:CG39),(AX39:CG39&lt;&gt;1)*COLUMN(AX39:CG39))-1)</f>
        <v>5</v>
      </c>
      <c r="AT39" s="8">
        <f t="shared" si="19"/>
        <v>5</v>
      </c>
      <c r="AU39" s="8">
        <f t="shared" si="20"/>
        <v>15</v>
      </c>
      <c r="AX39" s="8">
        <f t="shared" si="21"/>
        <v>1</v>
      </c>
      <c r="AY39" s="8">
        <f t="shared" si="21"/>
        <v>1</v>
      </c>
      <c r="AZ39" s="8">
        <f t="shared" si="21"/>
        <v>1</v>
      </c>
      <c r="BA39" s="8">
        <f t="shared" si="21"/>
        <v>0</v>
      </c>
      <c r="BB39" s="8">
        <f t="shared" si="21"/>
        <v>0</v>
      </c>
      <c r="BC39" s="8">
        <f t="shared" si="22"/>
        <v>1</v>
      </c>
      <c r="BD39" s="8">
        <f t="shared" si="22"/>
        <v>1</v>
      </c>
      <c r="BE39" s="8">
        <f t="shared" si="22"/>
        <v>1</v>
      </c>
      <c r="BF39" s="8">
        <f t="shared" si="22"/>
        <v>1</v>
      </c>
      <c r="BG39" s="8">
        <f t="shared" si="22"/>
        <v>1</v>
      </c>
      <c r="BH39" s="8">
        <f t="shared" si="22"/>
        <v>0</v>
      </c>
      <c r="BI39" s="8">
        <f t="shared" ref="BI39" si="24">IF(COUNTIF(Q39,"Off")+COUNTIF(Q39,"Paid")+COUNTIF(Q39,"Pl")+COUNTIF(Q39,"PAID")+COUNTIF(Q39,"PL")+COUNTIF(Q39,"OFF")+COUNTIF(Q39,""),0,1)</f>
        <v>0</v>
      </c>
      <c r="BJ39" s="8">
        <f t="shared" ref="BJ39" si="25">IF(COUNTIF(R39,"Off")+COUNTIF(R39,"Paid")+COUNTIF(R39,"Pl")+COUNTIF(R39,"PAID")+COUNTIF(R39,"PL")+COUNTIF(R39,"OFF")+COUNTIF(R39,""),0,1)</f>
        <v>0</v>
      </c>
      <c r="BK39" s="8">
        <f t="shared" si="22"/>
        <v>1</v>
      </c>
      <c r="BL39" s="8">
        <f t="shared" si="22"/>
        <v>1</v>
      </c>
      <c r="BM39" s="8">
        <f t="shared" si="22"/>
        <v>1</v>
      </c>
      <c r="BN39" s="8">
        <f t="shared" si="22"/>
        <v>1</v>
      </c>
      <c r="BO39" s="8">
        <f t="shared" si="22"/>
        <v>1</v>
      </c>
      <c r="BP39" s="8">
        <f t="shared" si="22"/>
        <v>0</v>
      </c>
      <c r="BQ39" s="8">
        <f t="shared" si="22"/>
        <v>0</v>
      </c>
      <c r="BR39" s="8">
        <f t="shared" si="22"/>
        <v>1</v>
      </c>
      <c r="BS39" s="8">
        <f t="shared" si="23"/>
        <v>1</v>
      </c>
      <c r="BT39" s="8">
        <f t="shared" si="23"/>
        <v>1</v>
      </c>
      <c r="BU39" s="8">
        <f t="shared" si="23"/>
        <v>1</v>
      </c>
      <c r="BV39" s="8">
        <f t="shared" si="23"/>
        <v>1</v>
      </c>
      <c r="BW39" s="8">
        <f t="shared" si="23"/>
        <v>0</v>
      </c>
      <c r="BX39" s="8">
        <f t="shared" si="23"/>
        <v>0</v>
      </c>
      <c r="BY39" s="8">
        <f t="shared" si="23"/>
        <v>1</v>
      </c>
      <c r="BZ39" s="8">
        <f t="shared" si="23"/>
        <v>1</v>
      </c>
      <c r="CA39" s="8">
        <f t="shared" si="23"/>
        <v>0</v>
      </c>
      <c r="CB39" s="8">
        <f t="shared" si="23"/>
        <v>0</v>
      </c>
      <c r="CC39" s="8">
        <f t="shared" si="23"/>
        <v>0</v>
      </c>
      <c r="CD39" s="8">
        <f t="shared" si="23"/>
        <v>1</v>
      </c>
      <c r="CE39" s="8">
        <f t="shared" si="23"/>
        <v>1</v>
      </c>
      <c r="CF39" s="8">
        <f t="shared" si="23"/>
        <v>1</v>
      </c>
      <c r="CG39" s="8">
        <f t="shared" si="23"/>
        <v>0</v>
      </c>
    </row>
    <row r="40" spans="1:85" ht="19.5" customHeight="1" x14ac:dyDescent="0.25">
      <c r="A40" s="11" t="s">
        <v>188</v>
      </c>
      <c r="B40" s="3" t="s">
        <v>178</v>
      </c>
      <c r="C40" s="2" t="s">
        <v>179</v>
      </c>
      <c r="D40" s="35">
        <v>13</v>
      </c>
      <c r="E40" s="35">
        <v>13</v>
      </c>
      <c r="F40" s="35">
        <v>13</v>
      </c>
      <c r="G40" s="35" t="s">
        <v>261</v>
      </c>
      <c r="H40" s="36">
        <v>6</v>
      </c>
      <c r="I40" s="292" t="s">
        <v>576</v>
      </c>
      <c r="J40" s="36">
        <v>1</v>
      </c>
      <c r="K40" s="34">
        <v>6</v>
      </c>
      <c r="L40" s="35">
        <v>8</v>
      </c>
      <c r="M40" s="35">
        <v>8</v>
      </c>
      <c r="N40" s="35">
        <v>8</v>
      </c>
      <c r="O40" s="35" t="s">
        <v>119</v>
      </c>
      <c r="P40" s="35" t="s">
        <v>119</v>
      </c>
      <c r="Q40" s="35">
        <v>13</v>
      </c>
      <c r="R40" s="35">
        <v>13</v>
      </c>
      <c r="S40" s="35">
        <v>13</v>
      </c>
      <c r="T40" s="35">
        <v>13</v>
      </c>
      <c r="U40" s="35">
        <v>13</v>
      </c>
      <c r="V40" s="35" t="s">
        <v>201</v>
      </c>
      <c r="W40" s="35">
        <v>13</v>
      </c>
      <c r="X40" s="35">
        <v>13</v>
      </c>
      <c r="Y40" s="35">
        <v>13</v>
      </c>
      <c r="Z40" s="35" t="s">
        <v>119</v>
      </c>
      <c r="AA40" s="35">
        <v>13</v>
      </c>
      <c r="AB40" s="35">
        <v>13</v>
      </c>
      <c r="AC40" s="35">
        <v>13</v>
      </c>
      <c r="AD40" s="35" t="s">
        <v>119</v>
      </c>
      <c r="AE40" s="35" t="s">
        <v>119</v>
      </c>
      <c r="AF40" s="35" t="s">
        <v>119</v>
      </c>
      <c r="AG40" s="35">
        <v>8</v>
      </c>
      <c r="AH40" s="35">
        <v>8</v>
      </c>
      <c r="AI40" s="35">
        <v>8</v>
      </c>
      <c r="AJ40" s="35">
        <v>8</v>
      </c>
      <c r="AK40" s="35">
        <v>8</v>
      </c>
      <c r="AL40" s="35" t="s">
        <v>119</v>
      </c>
      <c r="AM40" s="35" t="s">
        <v>119</v>
      </c>
      <c r="AN40" s="35" t="s">
        <v>119</v>
      </c>
      <c r="AO40" s="278"/>
      <c r="AP40" s="226">
        <f t="shared" si="9"/>
        <v>9</v>
      </c>
      <c r="AQ40" s="16">
        <f t="shared" si="10"/>
        <v>1</v>
      </c>
      <c r="AR40" s="115">
        <f t="shared" si="5"/>
        <v>0</v>
      </c>
      <c r="AS40" s="8">
        <f t="shared" ref="AS40:AS46" si="26">MAX(FREQUENCY(COLUMN(AX40:CG40),(AX40:CG40&lt;&gt;1)*COLUMN(AX40:CG40))-1)</f>
        <v>5</v>
      </c>
      <c r="AT40" s="8">
        <f t="shared" si="19"/>
        <v>8</v>
      </c>
      <c r="AU40" s="8">
        <f t="shared" si="20"/>
        <v>11</v>
      </c>
      <c r="AX40" s="8">
        <f t="shared" si="21"/>
        <v>1</v>
      </c>
      <c r="AY40" s="8">
        <f t="shared" si="21"/>
        <v>1</v>
      </c>
      <c r="AZ40" s="8">
        <f t="shared" si="21"/>
        <v>1</v>
      </c>
      <c r="BA40" s="8">
        <f t="shared" si="21"/>
        <v>0</v>
      </c>
      <c r="BB40" s="8">
        <f t="shared" si="21"/>
        <v>1</v>
      </c>
      <c r="BC40" s="8">
        <f t="shared" si="22"/>
        <v>1</v>
      </c>
      <c r="BD40" s="8">
        <f t="shared" si="22"/>
        <v>1</v>
      </c>
      <c r="BE40" s="8">
        <f t="shared" si="22"/>
        <v>1</v>
      </c>
      <c r="BF40" s="8">
        <f t="shared" si="22"/>
        <v>1</v>
      </c>
      <c r="BG40" s="8">
        <f t="shared" si="22"/>
        <v>0</v>
      </c>
      <c r="BH40" s="8">
        <f>IF(COUNTIF(P39,"Off")+COUNTIF(P39,"Paid")+COUNTIF(P39,"Pl")+COUNTIF(P39,"PAID")+COUNTIF(P39,"PL")+COUNTIF(P39,"OFF")+COUNTIF(P39,""),0,1)</f>
        <v>0</v>
      </c>
      <c r="BI40" s="8">
        <f>IF(COUNTIF(Q39,"Off")+COUNTIF(Q39,"Paid")+COUNTIF(Q39,"Pl")+COUNTIF(Q39,"PAID")+COUNTIF(Q39,"PL")+COUNTIF(Q39,"OFF")+COUNTIF(Q39,""),0,1)</f>
        <v>0</v>
      </c>
      <c r="BJ40" s="8">
        <f>IF(COUNTIF(R39,"Off")+COUNTIF(R39,"Paid")+COUNTIF(R39,"Pl")+COUNTIF(R39,"PAID")+COUNTIF(R39,"PL")+COUNTIF(R39,"OFF")+COUNTIF(R39,""),0,1)</f>
        <v>0</v>
      </c>
      <c r="BK40" s="8">
        <f t="shared" si="22"/>
        <v>1</v>
      </c>
      <c r="BL40" s="8">
        <f t="shared" si="22"/>
        <v>1</v>
      </c>
      <c r="BM40" s="8">
        <f t="shared" si="22"/>
        <v>1</v>
      </c>
      <c r="BN40" s="8">
        <f t="shared" si="22"/>
        <v>0</v>
      </c>
      <c r="BO40" s="8">
        <f t="shared" si="22"/>
        <v>1</v>
      </c>
      <c r="BP40" s="8">
        <f t="shared" si="22"/>
        <v>1</v>
      </c>
      <c r="BQ40" s="8">
        <f t="shared" si="22"/>
        <v>1</v>
      </c>
      <c r="BR40" s="8">
        <f t="shared" si="22"/>
        <v>0</v>
      </c>
      <c r="BS40" s="8">
        <f t="shared" si="23"/>
        <v>1</v>
      </c>
      <c r="BT40" s="8">
        <f t="shared" si="23"/>
        <v>1</v>
      </c>
      <c r="BU40" s="8">
        <f t="shared" si="23"/>
        <v>1</v>
      </c>
      <c r="BV40" s="8">
        <f t="shared" si="23"/>
        <v>0</v>
      </c>
      <c r="BW40" s="8">
        <f t="shared" si="23"/>
        <v>0</v>
      </c>
      <c r="BX40" s="8">
        <f t="shared" si="23"/>
        <v>0</v>
      </c>
      <c r="BY40" s="8">
        <f t="shared" si="23"/>
        <v>1</v>
      </c>
      <c r="BZ40" s="8">
        <f t="shared" si="23"/>
        <v>1</v>
      </c>
      <c r="CA40" s="8">
        <f t="shared" si="23"/>
        <v>1</v>
      </c>
      <c r="CB40" s="8">
        <f t="shared" si="23"/>
        <v>1</v>
      </c>
      <c r="CC40" s="8">
        <f t="shared" si="23"/>
        <v>1</v>
      </c>
      <c r="CD40" s="8">
        <f t="shared" si="23"/>
        <v>0</v>
      </c>
      <c r="CE40" s="8">
        <f t="shared" si="23"/>
        <v>0</v>
      </c>
      <c r="CF40" s="8">
        <f t="shared" si="23"/>
        <v>0</v>
      </c>
      <c r="CG40" s="8">
        <f t="shared" si="23"/>
        <v>0</v>
      </c>
    </row>
    <row r="41" spans="1:85" ht="19.5" customHeight="1" x14ac:dyDescent="0.25">
      <c r="A41" s="11" t="s">
        <v>190</v>
      </c>
      <c r="B41" s="3" t="s">
        <v>180</v>
      </c>
      <c r="C41" s="2" t="s">
        <v>181</v>
      </c>
      <c r="D41" s="35" t="s">
        <v>260</v>
      </c>
      <c r="E41" s="35">
        <v>13</v>
      </c>
      <c r="F41" s="35">
        <v>13</v>
      </c>
      <c r="G41" s="35">
        <v>13</v>
      </c>
      <c r="H41" s="36">
        <v>13</v>
      </c>
      <c r="I41" s="292" t="s">
        <v>273</v>
      </c>
      <c r="J41" s="36"/>
      <c r="K41" s="34">
        <v>13</v>
      </c>
      <c r="L41" s="35" t="s">
        <v>119</v>
      </c>
      <c r="M41" s="35" t="s">
        <v>119</v>
      </c>
      <c r="N41" s="35">
        <v>13</v>
      </c>
      <c r="O41" s="35">
        <v>13</v>
      </c>
      <c r="P41" s="35" t="s">
        <v>261</v>
      </c>
      <c r="Q41" s="35">
        <v>8</v>
      </c>
      <c r="R41" s="35">
        <v>8</v>
      </c>
      <c r="S41" s="35">
        <v>13</v>
      </c>
      <c r="T41" s="35">
        <v>13</v>
      </c>
      <c r="U41" s="35">
        <v>13</v>
      </c>
      <c r="V41" s="35" t="s">
        <v>119</v>
      </c>
      <c r="W41" s="35" t="s">
        <v>119</v>
      </c>
      <c r="X41" s="35">
        <v>13</v>
      </c>
      <c r="Y41" s="35">
        <v>13</v>
      </c>
      <c r="Z41" s="35">
        <v>13</v>
      </c>
      <c r="AA41" s="35" t="s">
        <v>261</v>
      </c>
      <c r="AB41" s="35" t="s">
        <v>261</v>
      </c>
      <c r="AC41" s="35">
        <v>8</v>
      </c>
      <c r="AD41" s="35">
        <v>8</v>
      </c>
      <c r="AE41" s="35">
        <v>8</v>
      </c>
      <c r="AF41" s="35">
        <v>8</v>
      </c>
      <c r="AG41" s="35">
        <v>13</v>
      </c>
      <c r="AH41" s="35" t="s">
        <v>261</v>
      </c>
      <c r="AI41" s="35" t="s">
        <v>119</v>
      </c>
      <c r="AJ41" s="35">
        <v>13</v>
      </c>
      <c r="AK41" s="35">
        <v>13</v>
      </c>
      <c r="AL41" s="35">
        <v>13</v>
      </c>
      <c r="AM41" s="35">
        <v>13</v>
      </c>
      <c r="AN41" s="35">
        <v>13</v>
      </c>
      <c r="AO41" s="278"/>
      <c r="AP41" s="226">
        <f t="shared" si="9"/>
        <v>9</v>
      </c>
      <c r="AQ41" s="16">
        <f t="shared" si="10"/>
        <v>0</v>
      </c>
      <c r="AR41" s="115">
        <f t="shared" si="5"/>
        <v>0</v>
      </c>
      <c r="AS41" s="8">
        <f t="shared" si="26"/>
        <v>5</v>
      </c>
      <c r="AT41" s="8">
        <f t="shared" si="19"/>
        <v>6</v>
      </c>
      <c r="AU41" s="8">
        <f t="shared" si="20"/>
        <v>15</v>
      </c>
      <c r="AX41" s="8">
        <f t="shared" si="21"/>
        <v>0</v>
      </c>
      <c r="AY41" s="8">
        <f t="shared" si="21"/>
        <v>1</v>
      </c>
      <c r="AZ41" s="8">
        <f t="shared" si="21"/>
        <v>1</v>
      </c>
      <c r="BA41" s="8">
        <f t="shared" si="21"/>
        <v>1</v>
      </c>
      <c r="BB41" s="8">
        <f t="shared" si="21"/>
        <v>1</v>
      </c>
      <c r="BC41" s="8">
        <f t="shared" si="22"/>
        <v>1</v>
      </c>
      <c r="BD41" s="8">
        <f t="shared" si="22"/>
        <v>0</v>
      </c>
      <c r="BE41" s="8">
        <f t="shared" si="22"/>
        <v>0</v>
      </c>
      <c r="BF41" s="8">
        <f t="shared" si="22"/>
        <v>1</v>
      </c>
      <c r="BG41" s="8">
        <f t="shared" si="22"/>
        <v>1</v>
      </c>
      <c r="BH41" s="8">
        <f t="shared" si="22"/>
        <v>0</v>
      </c>
      <c r="BI41" s="8">
        <f t="shared" si="22"/>
        <v>1</v>
      </c>
      <c r="BJ41" s="8">
        <f t="shared" si="22"/>
        <v>1</v>
      </c>
      <c r="BK41" s="8">
        <f t="shared" si="22"/>
        <v>1</v>
      </c>
      <c r="BL41" s="8">
        <f t="shared" si="22"/>
        <v>1</v>
      </c>
      <c r="BM41" s="8">
        <f t="shared" si="22"/>
        <v>1</v>
      </c>
      <c r="BN41" s="8">
        <f t="shared" si="22"/>
        <v>0</v>
      </c>
      <c r="BO41" s="8">
        <f t="shared" si="22"/>
        <v>0</v>
      </c>
      <c r="BP41" s="8">
        <f t="shared" si="22"/>
        <v>1</v>
      </c>
      <c r="BQ41" s="8">
        <f t="shared" si="22"/>
        <v>1</v>
      </c>
      <c r="BR41" s="8">
        <f t="shared" si="22"/>
        <v>1</v>
      </c>
      <c r="BS41" s="8">
        <f t="shared" si="23"/>
        <v>0</v>
      </c>
      <c r="BT41" s="8">
        <f t="shared" si="23"/>
        <v>0</v>
      </c>
      <c r="BU41" s="8">
        <f t="shared" si="23"/>
        <v>1</v>
      </c>
      <c r="BV41" s="8">
        <f t="shared" si="23"/>
        <v>1</v>
      </c>
      <c r="BW41" s="8">
        <f t="shared" si="23"/>
        <v>1</v>
      </c>
      <c r="BX41" s="8">
        <f t="shared" si="23"/>
        <v>1</v>
      </c>
      <c r="BY41" s="8">
        <f t="shared" si="23"/>
        <v>1</v>
      </c>
      <c r="BZ41" s="8">
        <f t="shared" si="23"/>
        <v>0</v>
      </c>
      <c r="CA41" s="8">
        <f t="shared" si="23"/>
        <v>0</v>
      </c>
      <c r="CB41" s="8">
        <f t="shared" si="23"/>
        <v>1</v>
      </c>
      <c r="CC41" s="8">
        <f t="shared" si="23"/>
        <v>1</v>
      </c>
      <c r="CD41" s="8">
        <f t="shared" si="23"/>
        <v>1</v>
      </c>
      <c r="CE41" s="8">
        <f t="shared" si="23"/>
        <v>1</v>
      </c>
      <c r="CF41" s="8">
        <f t="shared" si="23"/>
        <v>1</v>
      </c>
      <c r="CG41" s="8">
        <f t="shared" si="23"/>
        <v>0</v>
      </c>
    </row>
    <row r="42" spans="1:85" ht="19.5" customHeight="1" x14ac:dyDescent="0.25">
      <c r="A42" s="11" t="s">
        <v>190</v>
      </c>
      <c r="B42" s="3" t="s">
        <v>461</v>
      </c>
      <c r="C42" s="2" t="s">
        <v>183</v>
      </c>
      <c r="D42" s="152">
        <v>8</v>
      </c>
      <c r="E42" s="35" t="s">
        <v>260</v>
      </c>
      <c r="F42" s="35" t="s">
        <v>260</v>
      </c>
      <c r="G42" s="35">
        <v>6</v>
      </c>
      <c r="H42" s="36">
        <v>6</v>
      </c>
      <c r="I42" s="292" t="s">
        <v>485</v>
      </c>
      <c r="J42" s="36"/>
      <c r="K42" s="34" t="s">
        <v>261</v>
      </c>
      <c r="L42" s="35">
        <v>13</v>
      </c>
      <c r="M42" s="35">
        <v>13</v>
      </c>
      <c r="N42" s="35">
        <v>13</v>
      </c>
      <c r="O42" s="35">
        <v>13</v>
      </c>
      <c r="P42" s="35" t="s">
        <v>119</v>
      </c>
      <c r="Q42" s="35" t="s">
        <v>119</v>
      </c>
      <c r="R42" s="35">
        <v>13</v>
      </c>
      <c r="S42" s="35">
        <v>13</v>
      </c>
      <c r="T42" s="35">
        <v>13</v>
      </c>
      <c r="U42" s="35">
        <v>13</v>
      </c>
      <c r="V42" s="35">
        <v>13</v>
      </c>
      <c r="W42" s="35" t="s">
        <v>119</v>
      </c>
      <c r="X42" s="35">
        <v>8</v>
      </c>
      <c r="Y42" s="35">
        <v>8</v>
      </c>
      <c r="Z42" s="35">
        <v>8</v>
      </c>
      <c r="AA42" s="35">
        <v>8</v>
      </c>
      <c r="AB42" s="35" t="s">
        <v>119</v>
      </c>
      <c r="AC42" s="35">
        <v>13</v>
      </c>
      <c r="AD42" s="35">
        <v>13</v>
      </c>
      <c r="AE42" s="35">
        <v>13</v>
      </c>
      <c r="AF42" s="35">
        <v>13</v>
      </c>
      <c r="AG42" s="35" t="s">
        <v>119</v>
      </c>
      <c r="AH42" s="35" t="s">
        <v>119</v>
      </c>
      <c r="AI42" s="35">
        <v>8</v>
      </c>
      <c r="AJ42" s="35">
        <v>8</v>
      </c>
      <c r="AK42" s="35">
        <v>8</v>
      </c>
      <c r="AL42" s="35">
        <v>13</v>
      </c>
      <c r="AM42" s="35" t="s">
        <v>119</v>
      </c>
      <c r="AN42" s="35" t="s">
        <v>119</v>
      </c>
      <c r="AO42" s="278"/>
      <c r="AP42" s="226">
        <f t="shared" si="9"/>
        <v>9</v>
      </c>
      <c r="AQ42" s="16">
        <f t="shared" si="10"/>
        <v>0</v>
      </c>
      <c r="AR42" s="115">
        <f t="shared" si="5"/>
        <v>0</v>
      </c>
      <c r="AS42" s="8">
        <f t="shared" si="26"/>
        <v>5</v>
      </c>
      <c r="AT42" s="8">
        <f t="shared" si="19"/>
        <v>7</v>
      </c>
      <c r="AU42" s="8">
        <f t="shared" si="20"/>
        <v>14</v>
      </c>
      <c r="AX42" s="8">
        <f t="shared" si="21"/>
        <v>1</v>
      </c>
      <c r="AY42" s="8">
        <f t="shared" si="21"/>
        <v>0</v>
      </c>
      <c r="AZ42" s="8">
        <f t="shared" si="21"/>
        <v>0</v>
      </c>
      <c r="BA42" s="8">
        <f t="shared" si="21"/>
        <v>1</v>
      </c>
      <c r="BB42" s="8">
        <f t="shared" si="21"/>
        <v>1</v>
      </c>
      <c r="BC42" s="8">
        <f t="shared" si="22"/>
        <v>0</v>
      </c>
      <c r="BD42" s="8">
        <f t="shared" si="22"/>
        <v>1</v>
      </c>
      <c r="BE42" s="8">
        <f t="shared" si="22"/>
        <v>1</v>
      </c>
      <c r="BF42" s="8">
        <f t="shared" si="22"/>
        <v>1</v>
      </c>
      <c r="BG42" s="8">
        <f t="shared" si="22"/>
        <v>1</v>
      </c>
      <c r="BH42" s="8">
        <f t="shared" si="22"/>
        <v>0</v>
      </c>
      <c r="BI42" s="8">
        <f t="shared" si="22"/>
        <v>0</v>
      </c>
      <c r="BJ42" s="8">
        <f t="shared" si="22"/>
        <v>1</v>
      </c>
      <c r="BK42" s="8">
        <f t="shared" si="22"/>
        <v>1</v>
      </c>
      <c r="BL42" s="8">
        <f t="shared" si="22"/>
        <v>1</v>
      </c>
      <c r="BM42" s="8">
        <f t="shared" si="22"/>
        <v>1</v>
      </c>
      <c r="BN42" s="8">
        <f t="shared" si="22"/>
        <v>1</v>
      </c>
      <c r="BO42" s="8">
        <f t="shared" si="22"/>
        <v>0</v>
      </c>
      <c r="BP42" s="8">
        <f t="shared" si="22"/>
        <v>1</v>
      </c>
      <c r="BQ42" s="8">
        <f t="shared" si="22"/>
        <v>1</v>
      </c>
      <c r="BR42" s="8">
        <f t="shared" si="22"/>
        <v>1</v>
      </c>
      <c r="BS42" s="8">
        <f t="shared" si="23"/>
        <v>1</v>
      </c>
      <c r="BT42" s="8">
        <f t="shared" si="23"/>
        <v>0</v>
      </c>
      <c r="BU42" s="8">
        <f t="shared" si="23"/>
        <v>1</v>
      </c>
      <c r="BV42" s="8">
        <f t="shared" si="23"/>
        <v>1</v>
      </c>
      <c r="BW42" s="8">
        <f t="shared" si="23"/>
        <v>1</v>
      </c>
      <c r="BX42" s="8">
        <f t="shared" si="23"/>
        <v>1</v>
      </c>
      <c r="BY42" s="8">
        <f t="shared" si="23"/>
        <v>0</v>
      </c>
      <c r="BZ42" s="8">
        <f t="shared" si="23"/>
        <v>0</v>
      </c>
      <c r="CA42" s="8">
        <f t="shared" si="23"/>
        <v>1</v>
      </c>
      <c r="CB42" s="8">
        <f t="shared" si="23"/>
        <v>1</v>
      </c>
      <c r="CC42" s="8">
        <f t="shared" si="23"/>
        <v>1</v>
      </c>
      <c r="CD42" s="8">
        <f t="shared" si="23"/>
        <v>1</v>
      </c>
      <c r="CE42" s="8">
        <f t="shared" si="23"/>
        <v>0</v>
      </c>
      <c r="CF42" s="8">
        <f t="shared" si="23"/>
        <v>0</v>
      </c>
      <c r="CG42" s="8">
        <f t="shared" si="23"/>
        <v>0</v>
      </c>
    </row>
    <row r="43" spans="1:85" ht="19.350000000000001" customHeight="1" x14ac:dyDescent="0.25">
      <c r="A43" s="11" t="s">
        <v>190</v>
      </c>
      <c r="B43" s="3" t="s">
        <v>184</v>
      </c>
      <c r="C43" s="2" t="s">
        <v>185</v>
      </c>
      <c r="D43" s="35">
        <v>6</v>
      </c>
      <c r="E43" s="35">
        <v>14</v>
      </c>
      <c r="F43" s="35" t="s">
        <v>260</v>
      </c>
      <c r="G43" s="35">
        <v>8</v>
      </c>
      <c r="H43" s="36">
        <v>13</v>
      </c>
      <c r="I43" s="292"/>
      <c r="J43" s="36"/>
      <c r="K43" s="34">
        <v>13</v>
      </c>
      <c r="L43" s="35">
        <v>13</v>
      </c>
      <c r="M43" s="35" t="s">
        <v>119</v>
      </c>
      <c r="N43" s="35" t="s">
        <v>119</v>
      </c>
      <c r="O43" s="35">
        <v>13</v>
      </c>
      <c r="P43" s="35">
        <v>13</v>
      </c>
      <c r="Q43" s="35" t="s">
        <v>261</v>
      </c>
      <c r="R43" s="35">
        <v>8</v>
      </c>
      <c r="S43" s="35">
        <v>8</v>
      </c>
      <c r="T43" s="35">
        <v>8</v>
      </c>
      <c r="U43" s="35" t="s">
        <v>119</v>
      </c>
      <c r="V43" s="35">
        <v>13</v>
      </c>
      <c r="W43" s="35">
        <v>13</v>
      </c>
      <c r="X43" s="35" t="s">
        <v>261</v>
      </c>
      <c r="Y43" s="35" t="s">
        <v>119</v>
      </c>
      <c r="Z43" s="35" t="s">
        <v>119</v>
      </c>
      <c r="AA43" s="35">
        <v>13</v>
      </c>
      <c r="AB43" s="35">
        <v>13</v>
      </c>
      <c r="AC43" s="35">
        <v>13</v>
      </c>
      <c r="AD43" s="35">
        <v>13</v>
      </c>
      <c r="AE43" s="35" t="s">
        <v>261</v>
      </c>
      <c r="AF43" s="35">
        <v>8</v>
      </c>
      <c r="AG43" s="35">
        <v>8</v>
      </c>
      <c r="AH43" s="35">
        <v>13</v>
      </c>
      <c r="AI43" s="35">
        <v>13</v>
      </c>
      <c r="AJ43" s="35" t="s">
        <v>119</v>
      </c>
      <c r="AK43" s="35">
        <v>13</v>
      </c>
      <c r="AL43" s="35" t="s">
        <v>261</v>
      </c>
      <c r="AM43" s="35">
        <v>8</v>
      </c>
      <c r="AN43" s="35">
        <v>13</v>
      </c>
      <c r="AO43" s="278"/>
      <c r="AP43" s="222">
        <f t="shared" si="9"/>
        <v>10</v>
      </c>
      <c r="AQ43" s="122">
        <f t="shared" si="10"/>
        <v>0</v>
      </c>
      <c r="AR43" s="221">
        <f t="shared" si="5"/>
        <v>0</v>
      </c>
      <c r="AS43" s="8">
        <f t="shared" si="26"/>
        <v>4</v>
      </c>
      <c r="AT43" s="8">
        <f t="shared" si="19"/>
        <v>6</v>
      </c>
      <c r="AU43" s="8">
        <f t="shared" si="20"/>
        <v>14</v>
      </c>
      <c r="AX43" s="8">
        <f t="shared" si="21"/>
        <v>1</v>
      </c>
      <c r="AY43" s="8">
        <f t="shared" si="21"/>
        <v>1</v>
      </c>
      <c r="AZ43" s="8">
        <f t="shared" si="21"/>
        <v>0</v>
      </c>
      <c r="BA43" s="8">
        <f t="shared" si="21"/>
        <v>1</v>
      </c>
      <c r="BB43" s="8">
        <f t="shared" si="21"/>
        <v>1</v>
      </c>
      <c r="BC43" s="8">
        <f t="shared" si="22"/>
        <v>1</v>
      </c>
      <c r="BD43" s="8">
        <f t="shared" si="22"/>
        <v>1</v>
      </c>
      <c r="BE43" s="8">
        <f t="shared" si="22"/>
        <v>0</v>
      </c>
      <c r="BF43" s="8">
        <f t="shared" si="22"/>
        <v>0</v>
      </c>
      <c r="BG43" s="8">
        <f t="shared" si="22"/>
        <v>1</v>
      </c>
      <c r="BH43" s="8">
        <f t="shared" si="22"/>
        <v>1</v>
      </c>
      <c r="BI43" s="8">
        <f t="shared" si="22"/>
        <v>0</v>
      </c>
      <c r="BJ43" s="8">
        <f t="shared" si="22"/>
        <v>1</v>
      </c>
      <c r="BK43" s="8">
        <f t="shared" si="22"/>
        <v>1</v>
      </c>
      <c r="BL43" s="8">
        <f t="shared" si="22"/>
        <v>1</v>
      </c>
      <c r="BM43" s="8">
        <f t="shared" si="22"/>
        <v>0</v>
      </c>
      <c r="BN43" s="8">
        <f t="shared" si="22"/>
        <v>1</v>
      </c>
      <c r="BO43" s="8">
        <f t="shared" si="22"/>
        <v>1</v>
      </c>
      <c r="BP43" s="8">
        <f t="shared" si="22"/>
        <v>0</v>
      </c>
      <c r="BQ43" s="8">
        <f t="shared" si="22"/>
        <v>0</v>
      </c>
      <c r="BR43" s="8">
        <f t="shared" si="22"/>
        <v>0</v>
      </c>
      <c r="BS43" s="8">
        <f t="shared" si="23"/>
        <v>1</v>
      </c>
      <c r="BT43" s="8">
        <f t="shared" si="23"/>
        <v>1</v>
      </c>
      <c r="BU43" s="8">
        <f t="shared" si="23"/>
        <v>1</v>
      </c>
      <c r="BV43" s="8">
        <f t="shared" si="23"/>
        <v>1</v>
      </c>
      <c r="BW43" s="8">
        <f t="shared" si="23"/>
        <v>0</v>
      </c>
      <c r="BX43" s="8">
        <f t="shared" si="23"/>
        <v>1</v>
      </c>
      <c r="BY43" s="8">
        <f t="shared" si="23"/>
        <v>1</v>
      </c>
      <c r="BZ43" s="8">
        <f t="shared" si="23"/>
        <v>1</v>
      </c>
      <c r="CA43" s="8">
        <f t="shared" si="23"/>
        <v>1</v>
      </c>
      <c r="CB43" s="8">
        <f t="shared" si="23"/>
        <v>0</v>
      </c>
      <c r="CC43" s="8">
        <f t="shared" si="23"/>
        <v>1</v>
      </c>
      <c r="CD43" s="8">
        <f t="shared" si="23"/>
        <v>0</v>
      </c>
      <c r="CE43" s="8">
        <f t="shared" si="23"/>
        <v>1</v>
      </c>
      <c r="CF43" s="8">
        <f t="shared" si="23"/>
        <v>1</v>
      </c>
      <c r="CG43" s="8">
        <f t="shared" si="23"/>
        <v>0</v>
      </c>
    </row>
    <row r="44" spans="1:85" ht="19.5" customHeight="1" x14ac:dyDescent="0.25">
      <c r="A44" s="11" t="s">
        <v>188</v>
      </c>
      <c r="B44" s="70" t="s">
        <v>409</v>
      </c>
      <c r="C44" s="169" t="s">
        <v>410</v>
      </c>
      <c r="D44" s="68" t="s">
        <v>260</v>
      </c>
      <c r="E44" s="68">
        <v>8</v>
      </c>
      <c r="F44" s="68">
        <v>8</v>
      </c>
      <c r="G44" s="68">
        <v>6</v>
      </c>
      <c r="H44" s="68" t="s">
        <v>261</v>
      </c>
      <c r="I44" s="297" t="s">
        <v>577</v>
      </c>
      <c r="J44" s="241"/>
      <c r="K44" s="68" t="s">
        <v>119</v>
      </c>
      <c r="L44" s="68">
        <v>13</v>
      </c>
      <c r="M44" s="68">
        <v>13</v>
      </c>
      <c r="N44" s="68">
        <v>13</v>
      </c>
      <c r="O44" s="68" t="s">
        <v>119</v>
      </c>
      <c r="P44" s="68" t="s">
        <v>119</v>
      </c>
      <c r="Q44" s="68">
        <v>13</v>
      </c>
      <c r="R44" s="68">
        <v>13</v>
      </c>
      <c r="S44" s="68">
        <v>13</v>
      </c>
      <c r="T44" s="68">
        <v>13</v>
      </c>
      <c r="U44" s="68" t="s">
        <v>119</v>
      </c>
      <c r="V44" s="68">
        <v>13</v>
      </c>
      <c r="W44" s="68">
        <v>13</v>
      </c>
      <c r="X44" s="68">
        <v>13</v>
      </c>
      <c r="Y44" s="68" t="s">
        <v>119</v>
      </c>
      <c r="Z44" s="68">
        <v>8</v>
      </c>
      <c r="AA44" s="68">
        <v>8</v>
      </c>
      <c r="AB44" s="68">
        <v>8</v>
      </c>
      <c r="AC44" s="68" t="s">
        <v>261</v>
      </c>
      <c r="AD44" s="68" t="s">
        <v>261</v>
      </c>
      <c r="AE44" s="68">
        <v>13</v>
      </c>
      <c r="AF44" s="68">
        <v>13</v>
      </c>
      <c r="AG44" s="68" t="s">
        <v>261</v>
      </c>
      <c r="AH44" s="68" t="s">
        <v>261</v>
      </c>
      <c r="AI44" s="68">
        <v>13</v>
      </c>
      <c r="AJ44" s="68">
        <v>13</v>
      </c>
      <c r="AK44" s="68">
        <v>13</v>
      </c>
      <c r="AL44" s="68">
        <v>13</v>
      </c>
      <c r="AM44" s="68" t="s">
        <v>119</v>
      </c>
      <c r="AN44" s="68">
        <v>8</v>
      </c>
      <c r="AO44" s="298"/>
      <c r="AP44" s="222">
        <f t="shared" si="9"/>
        <v>10</v>
      </c>
      <c r="AQ44" s="122">
        <f t="shared" si="10"/>
        <v>0</v>
      </c>
      <c r="AR44" s="221">
        <f t="shared" si="5"/>
        <v>0</v>
      </c>
      <c r="AS44" s="8">
        <f t="shared" si="26"/>
        <v>4</v>
      </c>
      <c r="AT44" s="8">
        <f t="shared" si="19"/>
        <v>4</v>
      </c>
      <c r="AU44" s="8">
        <f t="shared" si="20"/>
        <v>16</v>
      </c>
      <c r="AX44" s="8">
        <f t="shared" si="21"/>
        <v>0</v>
      </c>
      <c r="AY44" s="8">
        <f t="shared" si="21"/>
        <v>1</v>
      </c>
      <c r="AZ44" s="8">
        <f t="shared" si="21"/>
        <v>1</v>
      </c>
      <c r="BA44" s="8">
        <f t="shared" si="21"/>
        <v>1</v>
      </c>
      <c r="BB44" s="8">
        <f t="shared" si="21"/>
        <v>0</v>
      </c>
      <c r="BC44" s="8">
        <f t="shared" ref="BC44:BR59" si="27">IF(COUNTIF(K44,"Off")+COUNTIF(K44,"Paid")+COUNTIF(K44,"Pl")+COUNTIF(K44,"PAID")+COUNTIF(K44,"PL")+COUNTIF(K44,"OFF")+COUNTIF(K44,""),0,1)</f>
        <v>0</v>
      </c>
      <c r="BD44" s="8">
        <f t="shared" si="27"/>
        <v>1</v>
      </c>
      <c r="BE44" s="8">
        <f t="shared" si="27"/>
        <v>1</v>
      </c>
      <c r="BF44" s="8">
        <f t="shared" si="27"/>
        <v>1</v>
      </c>
      <c r="BG44" s="8">
        <f t="shared" si="27"/>
        <v>0</v>
      </c>
      <c r="BH44" s="8">
        <f t="shared" si="27"/>
        <v>0</v>
      </c>
      <c r="BI44" s="8">
        <f t="shared" si="27"/>
        <v>1</v>
      </c>
      <c r="BJ44" s="8">
        <f t="shared" si="27"/>
        <v>1</v>
      </c>
      <c r="BK44" s="8">
        <f t="shared" si="27"/>
        <v>1</v>
      </c>
      <c r="BL44" s="8">
        <f t="shared" si="27"/>
        <v>1</v>
      </c>
      <c r="BM44" s="8">
        <f t="shared" si="27"/>
        <v>0</v>
      </c>
      <c r="BN44" s="8">
        <f t="shared" si="27"/>
        <v>1</v>
      </c>
      <c r="BO44" s="8">
        <f t="shared" si="27"/>
        <v>1</v>
      </c>
      <c r="BP44" s="8">
        <f t="shared" si="27"/>
        <v>1</v>
      </c>
      <c r="BQ44" s="8">
        <f t="shared" si="27"/>
        <v>0</v>
      </c>
      <c r="BR44" s="8">
        <f t="shared" si="27"/>
        <v>1</v>
      </c>
      <c r="BS44" s="8">
        <f t="shared" ref="BS44:CG60" si="28">IF(COUNTIF(AA44,"Off")+COUNTIF(AA44,"Paid")+COUNTIF(AA44,"Pl")+COUNTIF(AA44,"PAID")+COUNTIF(AA44,"PL")+COUNTIF(AA44,"OFF")+COUNTIF(AA44,""),0,1)</f>
        <v>1</v>
      </c>
      <c r="BT44" s="8">
        <f t="shared" si="28"/>
        <v>1</v>
      </c>
      <c r="BU44" s="8">
        <f t="shared" si="28"/>
        <v>0</v>
      </c>
      <c r="BV44" s="8">
        <f t="shared" si="28"/>
        <v>0</v>
      </c>
      <c r="BW44" s="8">
        <f t="shared" si="28"/>
        <v>1</v>
      </c>
      <c r="BX44" s="8">
        <f t="shared" si="28"/>
        <v>1</v>
      </c>
      <c r="BY44" s="8">
        <f t="shared" si="28"/>
        <v>0</v>
      </c>
      <c r="BZ44" s="8">
        <f t="shared" si="28"/>
        <v>0</v>
      </c>
      <c r="CA44" s="8">
        <f t="shared" si="28"/>
        <v>1</v>
      </c>
      <c r="CB44" s="8">
        <f t="shared" si="28"/>
        <v>1</v>
      </c>
      <c r="CC44" s="8">
        <f t="shared" si="28"/>
        <v>1</v>
      </c>
      <c r="CD44" s="8">
        <f t="shared" si="28"/>
        <v>1</v>
      </c>
      <c r="CE44" s="8">
        <f t="shared" si="28"/>
        <v>0</v>
      </c>
      <c r="CF44" s="8">
        <f t="shared" si="28"/>
        <v>1</v>
      </c>
      <c r="CG44" s="8">
        <f t="shared" si="28"/>
        <v>0</v>
      </c>
    </row>
    <row r="45" spans="1:85" ht="19.5" customHeight="1" x14ac:dyDescent="0.25">
      <c r="A45" s="11" t="s">
        <v>188</v>
      </c>
      <c r="B45" s="1" t="s">
        <v>413</v>
      </c>
      <c r="C45" s="2" t="s">
        <v>414</v>
      </c>
      <c r="D45" s="35" t="s">
        <v>260</v>
      </c>
      <c r="E45" s="35">
        <v>6</v>
      </c>
      <c r="F45" s="35">
        <v>6</v>
      </c>
      <c r="G45" s="38">
        <v>13</v>
      </c>
      <c r="H45" s="35">
        <v>14</v>
      </c>
      <c r="I45" s="292"/>
      <c r="J45" s="164"/>
      <c r="K45" s="35">
        <v>13</v>
      </c>
      <c r="L45" s="35" t="s">
        <v>119</v>
      </c>
      <c r="M45" s="35" t="s">
        <v>261</v>
      </c>
      <c r="N45" s="35">
        <v>8</v>
      </c>
      <c r="O45" s="35">
        <v>8</v>
      </c>
      <c r="P45" s="35">
        <v>13</v>
      </c>
      <c r="Q45" s="35">
        <v>13</v>
      </c>
      <c r="R45" s="35">
        <v>13</v>
      </c>
      <c r="S45" s="35" t="s">
        <v>119</v>
      </c>
      <c r="T45" s="35" t="s">
        <v>261</v>
      </c>
      <c r="U45" s="35">
        <v>13</v>
      </c>
      <c r="V45" s="35">
        <v>13</v>
      </c>
      <c r="W45" s="35" t="s">
        <v>119</v>
      </c>
      <c r="X45" s="35">
        <v>13</v>
      </c>
      <c r="Y45" s="35">
        <v>13</v>
      </c>
      <c r="Z45" s="35">
        <v>13</v>
      </c>
      <c r="AA45" s="35" t="s">
        <v>261</v>
      </c>
      <c r="AB45" s="35">
        <v>13</v>
      </c>
      <c r="AC45" s="35" t="s">
        <v>119</v>
      </c>
      <c r="AD45" s="35" t="s">
        <v>119</v>
      </c>
      <c r="AE45" s="35">
        <v>13</v>
      </c>
      <c r="AF45" s="35">
        <v>13</v>
      </c>
      <c r="AG45" s="35">
        <v>13</v>
      </c>
      <c r="AH45" s="35">
        <v>13</v>
      </c>
      <c r="AI45" s="35">
        <v>13</v>
      </c>
      <c r="AJ45" s="35" t="s">
        <v>119</v>
      </c>
      <c r="AK45" s="35" t="s">
        <v>119</v>
      </c>
      <c r="AL45" s="35">
        <v>8</v>
      </c>
      <c r="AM45" s="35">
        <v>8</v>
      </c>
      <c r="AN45" s="38">
        <v>13</v>
      </c>
      <c r="AO45" s="293"/>
      <c r="AP45" s="226">
        <f t="shared" si="9"/>
        <v>10</v>
      </c>
      <c r="AQ45" s="122">
        <f t="shared" si="10"/>
        <v>0</v>
      </c>
      <c r="AR45" s="221">
        <f t="shared" si="5"/>
        <v>0</v>
      </c>
      <c r="AS45" s="8">
        <f t="shared" si="26"/>
        <v>5</v>
      </c>
      <c r="AT45" s="8">
        <f t="shared" si="19"/>
        <v>4</v>
      </c>
      <c r="AU45" s="8">
        <f t="shared" si="20"/>
        <v>16</v>
      </c>
      <c r="AX45" s="8">
        <f t="shared" si="21"/>
        <v>0</v>
      </c>
      <c r="AY45" s="8">
        <f t="shared" si="21"/>
        <v>1</v>
      </c>
      <c r="AZ45" s="8">
        <f t="shared" si="21"/>
        <v>1</v>
      </c>
      <c r="BA45" s="8">
        <f t="shared" si="21"/>
        <v>1</v>
      </c>
      <c r="BB45" s="8">
        <f t="shared" si="21"/>
        <v>1</v>
      </c>
      <c r="BC45" s="8">
        <f t="shared" si="27"/>
        <v>1</v>
      </c>
      <c r="BD45" s="8">
        <f t="shared" si="27"/>
        <v>0</v>
      </c>
      <c r="BE45" s="8">
        <f t="shared" si="27"/>
        <v>0</v>
      </c>
      <c r="BF45" s="8">
        <f t="shared" si="27"/>
        <v>1</v>
      </c>
      <c r="BG45" s="8">
        <f t="shared" si="27"/>
        <v>1</v>
      </c>
      <c r="BH45" s="8">
        <f t="shared" si="27"/>
        <v>1</v>
      </c>
      <c r="BI45" s="8">
        <f t="shared" si="27"/>
        <v>1</v>
      </c>
      <c r="BJ45" s="8">
        <f t="shared" si="27"/>
        <v>1</v>
      </c>
      <c r="BK45" s="8">
        <f t="shared" si="27"/>
        <v>0</v>
      </c>
      <c r="BL45" s="8">
        <f t="shared" si="27"/>
        <v>0</v>
      </c>
      <c r="BM45" s="8">
        <f t="shared" si="27"/>
        <v>1</v>
      </c>
      <c r="BN45" s="8">
        <f t="shared" si="27"/>
        <v>1</v>
      </c>
      <c r="BO45" s="8">
        <f t="shared" si="27"/>
        <v>0</v>
      </c>
      <c r="BP45" s="8">
        <f t="shared" si="27"/>
        <v>1</v>
      </c>
      <c r="BQ45" s="8">
        <f t="shared" si="27"/>
        <v>1</v>
      </c>
      <c r="BR45" s="8">
        <f t="shared" si="27"/>
        <v>1</v>
      </c>
      <c r="BS45" s="8">
        <f t="shared" si="28"/>
        <v>0</v>
      </c>
      <c r="BT45" s="8">
        <f t="shared" si="28"/>
        <v>1</v>
      </c>
      <c r="BU45" s="8">
        <f t="shared" si="28"/>
        <v>0</v>
      </c>
      <c r="BV45" s="8">
        <f t="shared" si="28"/>
        <v>0</v>
      </c>
      <c r="BW45" s="8">
        <f t="shared" si="28"/>
        <v>1</v>
      </c>
      <c r="BX45" s="8">
        <f t="shared" si="28"/>
        <v>1</v>
      </c>
      <c r="BY45" s="8">
        <f t="shared" si="28"/>
        <v>1</v>
      </c>
      <c r="BZ45" s="8">
        <f t="shared" si="28"/>
        <v>1</v>
      </c>
      <c r="CA45" s="8">
        <f t="shared" si="28"/>
        <v>1</v>
      </c>
      <c r="CB45" s="8">
        <f t="shared" si="28"/>
        <v>0</v>
      </c>
      <c r="CC45" s="8">
        <f t="shared" si="28"/>
        <v>0</v>
      </c>
      <c r="CD45" s="8">
        <f t="shared" si="28"/>
        <v>1</v>
      </c>
      <c r="CE45" s="8">
        <f t="shared" si="28"/>
        <v>1</v>
      </c>
      <c r="CF45" s="8">
        <f t="shared" si="28"/>
        <v>1</v>
      </c>
      <c r="CG45" s="8">
        <f t="shared" si="28"/>
        <v>0</v>
      </c>
    </row>
    <row r="46" spans="1:85" ht="19.350000000000001" customHeight="1" x14ac:dyDescent="0.25">
      <c r="A46" s="11" t="s">
        <v>188</v>
      </c>
      <c r="B46" s="70" t="s">
        <v>411</v>
      </c>
      <c r="C46" s="169" t="s">
        <v>412</v>
      </c>
      <c r="D46" s="68" t="s">
        <v>260</v>
      </c>
      <c r="E46" s="68" t="s">
        <v>469</v>
      </c>
      <c r="F46" s="223">
        <v>8</v>
      </c>
      <c r="G46" s="223">
        <v>8</v>
      </c>
      <c r="H46" s="223">
        <v>8</v>
      </c>
      <c r="I46" s="297"/>
      <c r="J46" s="241"/>
      <c r="K46" s="68">
        <v>6</v>
      </c>
      <c r="L46" s="68" t="s">
        <v>119</v>
      </c>
      <c r="M46" s="68">
        <v>8</v>
      </c>
      <c r="N46" s="68">
        <v>13</v>
      </c>
      <c r="O46" s="68">
        <v>13</v>
      </c>
      <c r="P46" s="68" t="s">
        <v>261</v>
      </c>
      <c r="Q46" s="68" t="s">
        <v>261</v>
      </c>
      <c r="R46" s="68">
        <v>13</v>
      </c>
      <c r="S46" s="68">
        <v>13</v>
      </c>
      <c r="T46" s="68">
        <v>13</v>
      </c>
      <c r="U46" s="68" t="s">
        <v>119</v>
      </c>
      <c r="V46" s="68">
        <v>13</v>
      </c>
      <c r="W46" s="68">
        <v>13</v>
      </c>
      <c r="X46" s="68" t="s">
        <v>119</v>
      </c>
      <c r="Y46" s="68" t="s">
        <v>119</v>
      </c>
      <c r="Z46" s="68">
        <v>13</v>
      </c>
      <c r="AA46" s="68" t="s">
        <v>261</v>
      </c>
      <c r="AB46" s="68">
        <v>8</v>
      </c>
      <c r="AC46" s="68">
        <v>13</v>
      </c>
      <c r="AD46" s="68">
        <v>13</v>
      </c>
      <c r="AE46" s="68" t="s">
        <v>119</v>
      </c>
      <c r="AF46" s="68" t="s">
        <v>119</v>
      </c>
      <c r="AG46" s="68">
        <v>13</v>
      </c>
      <c r="AH46" s="68">
        <v>13</v>
      </c>
      <c r="AI46" s="68">
        <v>13</v>
      </c>
      <c r="AJ46" s="68">
        <v>13</v>
      </c>
      <c r="AK46" s="68" t="s">
        <v>119</v>
      </c>
      <c r="AL46" s="68">
        <v>13</v>
      </c>
      <c r="AM46" s="68">
        <v>13</v>
      </c>
      <c r="AN46" s="68">
        <v>13</v>
      </c>
      <c r="AO46" s="298"/>
      <c r="AP46" s="222">
        <f>COUNTIF(K46:AO46,"OFF")</f>
        <v>10</v>
      </c>
      <c r="AQ46" s="122">
        <f>COUNTIF(K46:AO46,"PAID")</f>
        <v>0</v>
      </c>
      <c r="AR46" s="221">
        <f>COUNTIF(K46:AO46,"PL")</f>
        <v>0</v>
      </c>
      <c r="AS46" s="8">
        <f t="shared" si="26"/>
        <v>4</v>
      </c>
      <c r="AT46" s="8">
        <f t="shared" si="19"/>
        <v>2</v>
      </c>
      <c r="AU46" s="8">
        <f t="shared" si="20"/>
        <v>17</v>
      </c>
      <c r="AX46" s="8">
        <f t="shared" si="21"/>
        <v>0</v>
      </c>
      <c r="AY46" s="8">
        <f t="shared" si="21"/>
        <v>0</v>
      </c>
      <c r="AZ46" s="8">
        <f t="shared" si="21"/>
        <v>1</v>
      </c>
      <c r="BA46" s="8">
        <f t="shared" si="21"/>
        <v>1</v>
      </c>
      <c r="BB46" s="8">
        <f t="shared" si="21"/>
        <v>1</v>
      </c>
      <c r="BC46" s="8">
        <f t="shared" si="27"/>
        <v>1</v>
      </c>
      <c r="BD46" s="8">
        <f t="shared" si="27"/>
        <v>0</v>
      </c>
      <c r="BE46" s="8">
        <f t="shared" si="27"/>
        <v>1</v>
      </c>
      <c r="BF46" s="8">
        <f t="shared" si="27"/>
        <v>1</v>
      </c>
      <c r="BG46" s="8">
        <f t="shared" si="27"/>
        <v>1</v>
      </c>
      <c r="BH46" s="8">
        <f t="shared" si="27"/>
        <v>0</v>
      </c>
      <c r="BI46" s="8">
        <f t="shared" si="27"/>
        <v>0</v>
      </c>
      <c r="BJ46" s="8">
        <f t="shared" si="27"/>
        <v>1</v>
      </c>
      <c r="BK46" s="8">
        <f t="shared" si="27"/>
        <v>1</v>
      </c>
      <c r="BL46" s="8">
        <f t="shared" si="27"/>
        <v>1</v>
      </c>
      <c r="BM46" s="8">
        <f t="shared" si="27"/>
        <v>0</v>
      </c>
      <c r="BN46" s="8">
        <f t="shared" si="27"/>
        <v>1</v>
      </c>
      <c r="BO46" s="8">
        <f t="shared" si="27"/>
        <v>1</v>
      </c>
      <c r="BP46" s="8">
        <f t="shared" si="27"/>
        <v>0</v>
      </c>
      <c r="BQ46" s="8">
        <f t="shared" si="27"/>
        <v>0</v>
      </c>
      <c r="BR46" s="8">
        <f t="shared" si="27"/>
        <v>1</v>
      </c>
      <c r="BS46" s="8">
        <f t="shared" si="28"/>
        <v>0</v>
      </c>
      <c r="BT46" s="8">
        <f t="shared" si="28"/>
        <v>1</v>
      </c>
      <c r="BU46" s="8">
        <f t="shared" si="28"/>
        <v>1</v>
      </c>
      <c r="BV46" s="8">
        <f t="shared" si="28"/>
        <v>1</v>
      </c>
      <c r="BW46" s="8">
        <f t="shared" si="28"/>
        <v>0</v>
      </c>
      <c r="BX46" s="8">
        <f t="shared" si="28"/>
        <v>0</v>
      </c>
      <c r="BY46" s="8">
        <f t="shared" si="28"/>
        <v>1</v>
      </c>
      <c r="BZ46" s="8">
        <f t="shared" si="28"/>
        <v>1</v>
      </c>
      <c r="CA46" s="8">
        <f t="shared" si="28"/>
        <v>1</v>
      </c>
      <c r="CB46" s="8">
        <f t="shared" si="28"/>
        <v>1</v>
      </c>
      <c r="CC46" s="8">
        <f t="shared" si="28"/>
        <v>0</v>
      </c>
      <c r="CD46" s="8">
        <f t="shared" si="28"/>
        <v>1</v>
      </c>
      <c r="CE46" s="8">
        <f t="shared" si="28"/>
        <v>1</v>
      </c>
      <c r="CF46" s="8">
        <f t="shared" si="28"/>
        <v>1</v>
      </c>
      <c r="CG46" s="8">
        <f t="shared" si="28"/>
        <v>0</v>
      </c>
    </row>
    <row r="47" spans="1:85" ht="19.350000000000001" customHeight="1" x14ac:dyDescent="0.25">
      <c r="A47" s="11" t="s">
        <v>188</v>
      </c>
      <c r="B47" s="1" t="s">
        <v>415</v>
      </c>
      <c r="C47" s="2" t="s">
        <v>439</v>
      </c>
      <c r="D47" s="35">
        <v>13</v>
      </c>
      <c r="E47" s="35">
        <v>13</v>
      </c>
      <c r="F47" s="35">
        <v>13</v>
      </c>
      <c r="G47" s="35">
        <v>13</v>
      </c>
      <c r="H47" s="35" t="s">
        <v>261</v>
      </c>
      <c r="I47" s="292" t="s">
        <v>273</v>
      </c>
      <c r="J47" s="164"/>
      <c r="K47" s="35">
        <v>13</v>
      </c>
      <c r="L47" s="35">
        <v>13</v>
      </c>
      <c r="M47" s="35">
        <v>13</v>
      </c>
      <c r="N47" s="35" t="s">
        <v>119</v>
      </c>
      <c r="O47" s="35" t="s">
        <v>119</v>
      </c>
      <c r="P47" s="35">
        <v>13</v>
      </c>
      <c r="Q47" s="35">
        <v>13</v>
      </c>
      <c r="R47" s="35">
        <v>13</v>
      </c>
      <c r="S47" s="35">
        <v>13</v>
      </c>
      <c r="T47" s="35">
        <v>13</v>
      </c>
      <c r="U47" s="35" t="s">
        <v>119</v>
      </c>
      <c r="V47" s="35">
        <v>8</v>
      </c>
      <c r="W47" s="35">
        <v>8</v>
      </c>
      <c r="X47" s="35">
        <v>13</v>
      </c>
      <c r="Y47" s="35" t="s">
        <v>119</v>
      </c>
      <c r="Z47" s="35">
        <v>13</v>
      </c>
      <c r="AA47" s="35">
        <v>13</v>
      </c>
      <c r="AB47" s="35">
        <v>13</v>
      </c>
      <c r="AC47" s="35" t="s">
        <v>119</v>
      </c>
      <c r="AD47" s="35">
        <v>13</v>
      </c>
      <c r="AE47" s="35">
        <v>13</v>
      </c>
      <c r="AF47" s="35">
        <v>13</v>
      </c>
      <c r="AG47" s="35" t="s">
        <v>119</v>
      </c>
      <c r="AH47" s="35">
        <v>8</v>
      </c>
      <c r="AI47" s="35">
        <v>8</v>
      </c>
      <c r="AJ47" s="35">
        <v>8</v>
      </c>
      <c r="AK47" s="35" t="s">
        <v>119</v>
      </c>
      <c r="AL47" s="35" t="s">
        <v>261</v>
      </c>
      <c r="AM47" s="35" t="s">
        <v>261</v>
      </c>
      <c r="AN47" s="35">
        <v>13</v>
      </c>
      <c r="AO47" s="293"/>
      <c r="AP47" s="222">
        <f t="shared" ref="AP47:AP57" si="29">COUNTIF(K47:AO47,"OFF")</f>
        <v>9</v>
      </c>
      <c r="AQ47" s="122">
        <f t="shared" ref="AQ47:AQ57" si="30">COUNTIF(K47:AO47,"PAID")</f>
        <v>0</v>
      </c>
      <c r="AR47" s="221">
        <f t="shared" ref="AR47:AR57" si="31">COUNTIF(K47:AO47,"PL")</f>
        <v>0</v>
      </c>
      <c r="AS47" s="8" cm="1">
        <f t="array" ref="AS47">MAX(FREQUENCY(COLUMN(AX47:CG47),(AX47:CG47&lt;&gt;1)*COLUMN(AX47:CG47))-1)</f>
        <v>5</v>
      </c>
      <c r="AT47" s="8">
        <f t="shared" si="19"/>
        <v>5</v>
      </c>
      <c r="AU47" s="8">
        <f t="shared" si="20"/>
        <v>16</v>
      </c>
      <c r="AX47" s="8">
        <f t="shared" si="21"/>
        <v>1</v>
      </c>
      <c r="AY47" s="8">
        <f t="shared" si="21"/>
        <v>1</v>
      </c>
      <c r="AZ47" s="8">
        <f t="shared" si="21"/>
        <v>1</v>
      </c>
      <c r="BA47" s="8">
        <f t="shared" si="21"/>
        <v>1</v>
      </c>
      <c r="BB47" s="8">
        <f t="shared" si="21"/>
        <v>0</v>
      </c>
      <c r="BC47" s="8">
        <f t="shared" si="27"/>
        <v>1</v>
      </c>
      <c r="BD47" s="8">
        <f t="shared" si="27"/>
        <v>1</v>
      </c>
      <c r="BE47" s="8">
        <f t="shared" si="27"/>
        <v>1</v>
      </c>
      <c r="BF47" s="8">
        <f t="shared" si="27"/>
        <v>0</v>
      </c>
      <c r="BG47" s="8">
        <f t="shared" si="27"/>
        <v>0</v>
      </c>
      <c r="BH47" s="8">
        <f t="shared" si="27"/>
        <v>1</v>
      </c>
      <c r="BI47" s="8">
        <f t="shared" si="27"/>
        <v>1</v>
      </c>
      <c r="BJ47" s="8">
        <f t="shared" si="27"/>
        <v>1</v>
      </c>
      <c r="BK47" s="8">
        <f t="shared" si="27"/>
        <v>1</v>
      </c>
      <c r="BL47" s="8">
        <f t="shared" si="27"/>
        <v>1</v>
      </c>
      <c r="BM47" s="8">
        <f t="shared" si="27"/>
        <v>0</v>
      </c>
      <c r="BN47" s="8">
        <f t="shared" si="27"/>
        <v>1</v>
      </c>
      <c r="BO47" s="8">
        <f t="shared" si="27"/>
        <v>1</v>
      </c>
      <c r="BP47" s="8">
        <f t="shared" si="27"/>
        <v>1</v>
      </c>
      <c r="BQ47" s="8">
        <f t="shared" si="27"/>
        <v>0</v>
      </c>
      <c r="BR47" s="8">
        <f t="shared" si="27"/>
        <v>1</v>
      </c>
      <c r="BS47" s="8">
        <f t="shared" si="28"/>
        <v>1</v>
      </c>
      <c r="BT47" s="8">
        <f t="shared" si="28"/>
        <v>1</v>
      </c>
      <c r="BU47" s="8">
        <f t="shared" si="28"/>
        <v>0</v>
      </c>
      <c r="BV47" s="8">
        <f t="shared" si="28"/>
        <v>1</v>
      </c>
      <c r="BW47" s="8">
        <f t="shared" si="28"/>
        <v>1</v>
      </c>
      <c r="BX47" s="8">
        <f t="shared" si="28"/>
        <v>1</v>
      </c>
      <c r="BY47" s="8">
        <f t="shared" si="28"/>
        <v>0</v>
      </c>
      <c r="BZ47" s="8">
        <f t="shared" si="28"/>
        <v>1</v>
      </c>
      <c r="CA47" s="8">
        <f t="shared" si="28"/>
        <v>1</v>
      </c>
      <c r="CB47" s="8">
        <f t="shared" si="28"/>
        <v>1</v>
      </c>
      <c r="CC47" s="8">
        <f t="shared" si="28"/>
        <v>0</v>
      </c>
      <c r="CD47" s="8">
        <f t="shared" si="28"/>
        <v>0</v>
      </c>
      <c r="CE47" s="8">
        <f t="shared" si="28"/>
        <v>0</v>
      </c>
      <c r="CF47" s="8">
        <f t="shared" si="28"/>
        <v>1</v>
      </c>
      <c r="CG47" s="8">
        <f t="shared" si="28"/>
        <v>0</v>
      </c>
    </row>
    <row r="48" spans="1:85" ht="19.350000000000001" customHeight="1" x14ac:dyDescent="0.25">
      <c r="A48" s="11" t="s">
        <v>188</v>
      </c>
      <c r="B48" s="1" t="s">
        <v>416</v>
      </c>
      <c r="C48" s="2" t="s">
        <v>441</v>
      </c>
      <c r="D48" s="35">
        <v>13</v>
      </c>
      <c r="E48" s="35">
        <v>13</v>
      </c>
      <c r="F48" s="35" t="s">
        <v>261</v>
      </c>
      <c r="G48" s="35" t="s">
        <v>261</v>
      </c>
      <c r="H48" s="35">
        <v>13</v>
      </c>
      <c r="I48" s="292" t="s">
        <v>578</v>
      </c>
      <c r="J48" s="164"/>
      <c r="K48" s="35">
        <v>13</v>
      </c>
      <c r="L48" s="35">
        <v>13</v>
      </c>
      <c r="M48" s="35" t="s">
        <v>119</v>
      </c>
      <c r="N48" s="35" t="s">
        <v>119</v>
      </c>
      <c r="O48" s="35">
        <v>8</v>
      </c>
      <c r="P48" s="35">
        <v>8</v>
      </c>
      <c r="Q48" s="35">
        <v>8</v>
      </c>
      <c r="R48" s="35" t="s">
        <v>119</v>
      </c>
      <c r="S48" s="35" t="s">
        <v>119</v>
      </c>
      <c r="T48" s="35">
        <v>13</v>
      </c>
      <c r="U48" s="35">
        <v>13</v>
      </c>
      <c r="V48" s="35">
        <v>13</v>
      </c>
      <c r="W48" s="35" t="s">
        <v>119</v>
      </c>
      <c r="X48" s="35" t="s">
        <v>119</v>
      </c>
      <c r="Y48" s="35">
        <v>13</v>
      </c>
      <c r="Z48" s="35">
        <v>13</v>
      </c>
      <c r="AA48" s="35">
        <v>13</v>
      </c>
      <c r="AB48" s="35" t="s">
        <v>119</v>
      </c>
      <c r="AC48" s="35">
        <v>8</v>
      </c>
      <c r="AD48" s="35">
        <v>8</v>
      </c>
      <c r="AE48" s="35">
        <v>8</v>
      </c>
      <c r="AF48" s="35">
        <v>8</v>
      </c>
      <c r="AG48" s="35" t="s">
        <v>119</v>
      </c>
      <c r="AH48" s="35">
        <v>13</v>
      </c>
      <c r="AI48" s="35">
        <v>13</v>
      </c>
      <c r="AJ48" s="35" t="s">
        <v>119</v>
      </c>
      <c r="AK48" s="35">
        <v>13</v>
      </c>
      <c r="AL48" s="35">
        <v>13</v>
      </c>
      <c r="AM48" s="35">
        <v>13</v>
      </c>
      <c r="AN48" s="35" t="s">
        <v>119</v>
      </c>
      <c r="AO48" s="293"/>
      <c r="AP48" s="222">
        <f t="shared" si="29"/>
        <v>10</v>
      </c>
      <c r="AQ48" s="122">
        <f t="shared" si="30"/>
        <v>0</v>
      </c>
      <c r="AR48" s="221">
        <f t="shared" si="31"/>
        <v>0</v>
      </c>
      <c r="AS48" s="8">
        <f t="shared" ref="AS48:AS57" si="32">MAX(FREQUENCY(COLUMN(AX48:CG48),(AX48:CG48&lt;&gt;1)*COLUMN(AX48:CG48))-1)</f>
        <v>4</v>
      </c>
      <c r="AT48" s="8">
        <f t="shared" si="19"/>
        <v>7</v>
      </c>
      <c r="AU48" s="8">
        <f t="shared" si="20"/>
        <v>13</v>
      </c>
      <c r="AX48" s="8">
        <f t="shared" si="21"/>
        <v>1</v>
      </c>
      <c r="AY48" s="8">
        <f t="shared" si="21"/>
        <v>1</v>
      </c>
      <c r="AZ48" s="8">
        <f t="shared" si="21"/>
        <v>0</v>
      </c>
      <c r="BA48" s="8">
        <f t="shared" si="21"/>
        <v>0</v>
      </c>
      <c r="BB48" s="8">
        <f t="shared" si="21"/>
        <v>1</v>
      </c>
      <c r="BC48" s="8">
        <f t="shared" si="27"/>
        <v>1</v>
      </c>
      <c r="BD48" s="8">
        <f t="shared" si="27"/>
        <v>1</v>
      </c>
      <c r="BE48" s="8">
        <f t="shared" si="27"/>
        <v>0</v>
      </c>
      <c r="BF48" s="8">
        <f t="shared" si="27"/>
        <v>0</v>
      </c>
      <c r="BG48" s="8">
        <f t="shared" si="27"/>
        <v>1</v>
      </c>
      <c r="BH48" s="8">
        <f t="shared" si="27"/>
        <v>1</v>
      </c>
      <c r="BI48" s="8">
        <f t="shared" si="27"/>
        <v>1</v>
      </c>
      <c r="BJ48" s="8">
        <f t="shared" si="27"/>
        <v>0</v>
      </c>
      <c r="BK48" s="8">
        <f t="shared" si="27"/>
        <v>0</v>
      </c>
      <c r="BL48" s="8">
        <f t="shared" si="27"/>
        <v>1</v>
      </c>
      <c r="BM48" s="8">
        <f t="shared" si="27"/>
        <v>1</v>
      </c>
      <c r="BN48" s="8">
        <f t="shared" si="27"/>
        <v>1</v>
      </c>
      <c r="BO48" s="8">
        <f t="shared" si="27"/>
        <v>0</v>
      </c>
      <c r="BP48" s="8">
        <f t="shared" si="27"/>
        <v>0</v>
      </c>
      <c r="BQ48" s="8">
        <f t="shared" si="27"/>
        <v>1</v>
      </c>
      <c r="BR48" s="8">
        <f t="shared" si="27"/>
        <v>1</v>
      </c>
      <c r="BS48" s="8">
        <f t="shared" si="28"/>
        <v>1</v>
      </c>
      <c r="BT48" s="8">
        <f t="shared" si="28"/>
        <v>0</v>
      </c>
      <c r="BU48" s="8">
        <f t="shared" si="28"/>
        <v>1</v>
      </c>
      <c r="BV48" s="8">
        <f t="shared" si="28"/>
        <v>1</v>
      </c>
      <c r="BW48" s="8">
        <f t="shared" si="28"/>
        <v>1</v>
      </c>
      <c r="BX48" s="8">
        <f t="shared" si="28"/>
        <v>1</v>
      </c>
      <c r="BY48" s="8">
        <f t="shared" si="28"/>
        <v>0</v>
      </c>
      <c r="BZ48" s="8">
        <f t="shared" si="28"/>
        <v>1</v>
      </c>
      <c r="CA48" s="8">
        <f t="shared" si="28"/>
        <v>1</v>
      </c>
      <c r="CB48" s="8">
        <f t="shared" si="28"/>
        <v>0</v>
      </c>
      <c r="CC48" s="8">
        <f t="shared" si="28"/>
        <v>1</v>
      </c>
      <c r="CD48" s="8">
        <f t="shared" si="28"/>
        <v>1</v>
      </c>
      <c r="CE48" s="8">
        <f t="shared" si="28"/>
        <v>1</v>
      </c>
      <c r="CF48" s="8">
        <f t="shared" si="28"/>
        <v>0</v>
      </c>
      <c r="CG48" s="8">
        <f t="shared" si="28"/>
        <v>0</v>
      </c>
    </row>
    <row r="49" spans="1:85" ht="19.350000000000001" customHeight="1" x14ac:dyDescent="0.25">
      <c r="A49" s="11" t="s">
        <v>188</v>
      </c>
      <c r="B49" s="1" t="s">
        <v>417</v>
      </c>
      <c r="C49" s="2" t="s">
        <v>437</v>
      </c>
      <c r="D49" s="35">
        <v>13</v>
      </c>
      <c r="E49" s="35">
        <v>13</v>
      </c>
      <c r="F49" s="35">
        <v>13</v>
      </c>
      <c r="G49" s="35">
        <v>13</v>
      </c>
      <c r="H49" s="35" t="s">
        <v>260</v>
      </c>
      <c r="I49" s="292"/>
      <c r="J49" s="164"/>
      <c r="K49" s="35">
        <v>8</v>
      </c>
      <c r="L49" s="35">
        <v>8</v>
      </c>
      <c r="M49" s="35">
        <v>13</v>
      </c>
      <c r="N49" s="35">
        <v>13</v>
      </c>
      <c r="O49" s="35" t="s">
        <v>119</v>
      </c>
      <c r="P49" s="35">
        <v>13</v>
      </c>
      <c r="Q49" s="35">
        <v>13</v>
      </c>
      <c r="R49" s="35" t="s">
        <v>119</v>
      </c>
      <c r="S49" s="35" t="s">
        <v>119</v>
      </c>
      <c r="T49" s="35">
        <v>13</v>
      </c>
      <c r="U49" s="35">
        <v>13</v>
      </c>
      <c r="V49" s="35" t="s">
        <v>119</v>
      </c>
      <c r="W49" s="35">
        <v>8</v>
      </c>
      <c r="X49" s="35">
        <v>8</v>
      </c>
      <c r="Y49" s="35">
        <v>8</v>
      </c>
      <c r="Z49" s="35" t="s">
        <v>119</v>
      </c>
      <c r="AA49" s="35">
        <v>13</v>
      </c>
      <c r="AB49" s="35">
        <v>13</v>
      </c>
      <c r="AC49" s="35" t="s">
        <v>119</v>
      </c>
      <c r="AD49" s="35" t="s">
        <v>119</v>
      </c>
      <c r="AE49" s="35">
        <v>13</v>
      </c>
      <c r="AF49" s="35">
        <v>13</v>
      </c>
      <c r="AG49" s="35">
        <v>13</v>
      </c>
      <c r="AH49" s="35">
        <v>13</v>
      </c>
      <c r="AI49" s="35">
        <v>13</v>
      </c>
      <c r="AJ49" s="35" t="s">
        <v>119</v>
      </c>
      <c r="AK49" s="35" t="s">
        <v>119</v>
      </c>
      <c r="AL49" s="35">
        <v>13</v>
      </c>
      <c r="AM49" s="35">
        <v>13</v>
      </c>
      <c r="AN49" s="35" t="s">
        <v>119</v>
      </c>
      <c r="AO49" s="293"/>
      <c r="AP49" s="222">
        <f t="shared" si="29"/>
        <v>10</v>
      </c>
      <c r="AQ49" s="122">
        <f t="shared" si="30"/>
        <v>0</v>
      </c>
      <c r="AR49" s="221">
        <f t="shared" si="31"/>
        <v>0</v>
      </c>
      <c r="AS49" s="8">
        <f t="shared" si="32"/>
        <v>5</v>
      </c>
      <c r="AT49" s="8">
        <f t="shared" si="19"/>
        <v>5</v>
      </c>
      <c r="AU49" s="8">
        <f t="shared" si="20"/>
        <v>15</v>
      </c>
      <c r="AX49" s="8">
        <f t="shared" si="21"/>
        <v>1</v>
      </c>
      <c r="AY49" s="8">
        <f t="shared" si="21"/>
        <v>1</v>
      </c>
      <c r="AZ49" s="8">
        <f t="shared" si="21"/>
        <v>1</v>
      </c>
      <c r="BA49" s="8">
        <f t="shared" si="21"/>
        <v>1</v>
      </c>
      <c r="BB49" s="8">
        <f t="shared" si="21"/>
        <v>0</v>
      </c>
      <c r="BC49" s="8">
        <f t="shared" si="27"/>
        <v>1</v>
      </c>
      <c r="BD49" s="8">
        <f t="shared" si="27"/>
        <v>1</v>
      </c>
      <c r="BE49" s="8">
        <f t="shared" si="27"/>
        <v>1</v>
      </c>
      <c r="BF49" s="8">
        <f t="shared" si="27"/>
        <v>1</v>
      </c>
      <c r="BG49" s="8">
        <f t="shared" si="27"/>
        <v>0</v>
      </c>
      <c r="BH49" s="8">
        <f t="shared" si="27"/>
        <v>1</v>
      </c>
      <c r="BI49" s="8">
        <f t="shared" si="27"/>
        <v>1</v>
      </c>
      <c r="BJ49" s="8">
        <f t="shared" si="27"/>
        <v>0</v>
      </c>
      <c r="BK49" s="8">
        <f t="shared" si="27"/>
        <v>0</v>
      </c>
      <c r="BL49" s="8">
        <f t="shared" si="27"/>
        <v>1</v>
      </c>
      <c r="BM49" s="8">
        <f t="shared" si="27"/>
        <v>1</v>
      </c>
      <c r="BN49" s="8">
        <f t="shared" si="27"/>
        <v>0</v>
      </c>
      <c r="BO49" s="8">
        <f t="shared" si="27"/>
        <v>1</v>
      </c>
      <c r="BP49" s="8">
        <f t="shared" si="27"/>
        <v>1</v>
      </c>
      <c r="BQ49" s="8">
        <f t="shared" si="27"/>
        <v>1</v>
      </c>
      <c r="BR49" s="8">
        <f t="shared" si="27"/>
        <v>0</v>
      </c>
      <c r="BS49" s="8">
        <f t="shared" si="28"/>
        <v>1</v>
      </c>
      <c r="BT49" s="8">
        <f t="shared" si="28"/>
        <v>1</v>
      </c>
      <c r="BU49" s="8">
        <f t="shared" si="28"/>
        <v>0</v>
      </c>
      <c r="BV49" s="8">
        <f t="shared" si="28"/>
        <v>0</v>
      </c>
      <c r="BW49" s="8">
        <f t="shared" si="28"/>
        <v>1</v>
      </c>
      <c r="BX49" s="8">
        <f t="shared" si="28"/>
        <v>1</v>
      </c>
      <c r="BY49" s="8">
        <f t="shared" si="28"/>
        <v>1</v>
      </c>
      <c r="BZ49" s="8">
        <f t="shared" si="28"/>
        <v>1</v>
      </c>
      <c r="CA49" s="8">
        <f t="shared" si="28"/>
        <v>1</v>
      </c>
      <c r="CB49" s="8">
        <f t="shared" si="28"/>
        <v>0</v>
      </c>
      <c r="CC49" s="8">
        <f t="shared" si="28"/>
        <v>0</v>
      </c>
      <c r="CD49" s="8">
        <f t="shared" si="28"/>
        <v>1</v>
      </c>
      <c r="CE49" s="8">
        <f t="shared" si="28"/>
        <v>1</v>
      </c>
      <c r="CF49" s="8">
        <f t="shared" si="28"/>
        <v>0</v>
      </c>
      <c r="CG49" s="8">
        <f t="shared" si="28"/>
        <v>0</v>
      </c>
    </row>
    <row r="50" spans="1:85" ht="19.350000000000001" customHeight="1" x14ac:dyDescent="0.25">
      <c r="A50" s="11" t="s">
        <v>188</v>
      </c>
      <c r="B50" s="1" t="s">
        <v>418</v>
      </c>
      <c r="C50" s="2" t="s">
        <v>442</v>
      </c>
      <c r="D50" s="35">
        <v>13</v>
      </c>
      <c r="E50" s="35" t="s">
        <v>260</v>
      </c>
      <c r="F50" s="35">
        <v>13</v>
      </c>
      <c r="G50" s="35">
        <v>13</v>
      </c>
      <c r="H50" s="35">
        <v>13</v>
      </c>
      <c r="I50" s="292" t="s">
        <v>273</v>
      </c>
      <c r="J50" s="164"/>
      <c r="K50" s="35" t="s">
        <v>119</v>
      </c>
      <c r="L50" s="35">
        <v>8</v>
      </c>
      <c r="M50" s="35">
        <v>8</v>
      </c>
      <c r="N50" s="35">
        <v>8</v>
      </c>
      <c r="O50" s="35">
        <v>13</v>
      </c>
      <c r="P50" s="35" t="s">
        <v>119</v>
      </c>
      <c r="Q50" s="35">
        <v>13</v>
      </c>
      <c r="R50" s="35">
        <v>13</v>
      </c>
      <c r="S50" s="35" t="s">
        <v>119</v>
      </c>
      <c r="T50" s="35" t="s">
        <v>119</v>
      </c>
      <c r="U50" s="35">
        <v>13</v>
      </c>
      <c r="V50" s="35">
        <v>13</v>
      </c>
      <c r="W50" s="35">
        <v>13</v>
      </c>
      <c r="X50" s="35">
        <v>13</v>
      </c>
      <c r="Y50" s="35" t="s">
        <v>261</v>
      </c>
      <c r="Z50" s="35">
        <v>8</v>
      </c>
      <c r="AA50" s="35">
        <v>8</v>
      </c>
      <c r="AB50" s="35">
        <v>13</v>
      </c>
      <c r="AC50" s="35">
        <v>13</v>
      </c>
      <c r="AD50" s="35">
        <v>13</v>
      </c>
      <c r="AE50" s="35" t="s">
        <v>119</v>
      </c>
      <c r="AF50" s="35" t="s">
        <v>119</v>
      </c>
      <c r="AG50" s="35">
        <v>13</v>
      </c>
      <c r="AH50" s="35" t="s">
        <v>119</v>
      </c>
      <c r="AI50" s="35" t="s">
        <v>119</v>
      </c>
      <c r="AJ50" s="35">
        <v>13</v>
      </c>
      <c r="AK50" s="35">
        <v>13</v>
      </c>
      <c r="AL50" s="35" t="s">
        <v>119</v>
      </c>
      <c r="AM50" s="35">
        <v>13</v>
      </c>
      <c r="AN50" s="35">
        <v>13</v>
      </c>
      <c r="AO50" s="293"/>
      <c r="AP50" s="222">
        <f t="shared" si="29"/>
        <v>10</v>
      </c>
      <c r="AQ50" s="122">
        <f t="shared" si="30"/>
        <v>0</v>
      </c>
      <c r="AR50" s="221">
        <f t="shared" si="31"/>
        <v>0</v>
      </c>
      <c r="AS50" s="8">
        <f t="shared" si="32"/>
        <v>5</v>
      </c>
      <c r="AT50" s="8">
        <f t="shared" si="19"/>
        <v>5</v>
      </c>
      <c r="AU50" s="8">
        <f t="shared" si="20"/>
        <v>15</v>
      </c>
      <c r="AX50" s="8">
        <f t="shared" si="21"/>
        <v>1</v>
      </c>
      <c r="AY50" s="8">
        <f t="shared" si="21"/>
        <v>0</v>
      </c>
      <c r="AZ50" s="8">
        <f t="shared" si="21"/>
        <v>1</v>
      </c>
      <c r="BA50" s="8">
        <f t="shared" si="21"/>
        <v>1</v>
      </c>
      <c r="BB50" s="8">
        <f t="shared" si="21"/>
        <v>1</v>
      </c>
      <c r="BC50" s="8">
        <f t="shared" si="27"/>
        <v>0</v>
      </c>
      <c r="BD50" s="8">
        <f t="shared" si="27"/>
        <v>1</v>
      </c>
      <c r="BE50" s="8">
        <f t="shared" si="27"/>
        <v>1</v>
      </c>
      <c r="BF50" s="8">
        <f t="shared" si="27"/>
        <v>1</v>
      </c>
      <c r="BG50" s="8">
        <f t="shared" si="27"/>
        <v>1</v>
      </c>
      <c r="BH50" s="8">
        <f t="shared" si="27"/>
        <v>0</v>
      </c>
      <c r="BI50" s="8">
        <f t="shared" si="27"/>
        <v>1</v>
      </c>
      <c r="BJ50" s="8">
        <f t="shared" si="27"/>
        <v>1</v>
      </c>
      <c r="BK50" s="8">
        <f t="shared" si="27"/>
        <v>0</v>
      </c>
      <c r="BL50" s="8">
        <f t="shared" si="27"/>
        <v>0</v>
      </c>
      <c r="BM50" s="8">
        <f t="shared" si="27"/>
        <v>1</v>
      </c>
      <c r="BN50" s="8">
        <f t="shared" si="27"/>
        <v>1</v>
      </c>
      <c r="BO50" s="8">
        <f t="shared" si="27"/>
        <v>1</v>
      </c>
      <c r="BP50" s="8">
        <f t="shared" si="27"/>
        <v>1</v>
      </c>
      <c r="BQ50" s="8">
        <f t="shared" si="27"/>
        <v>0</v>
      </c>
      <c r="BR50" s="8">
        <f t="shared" si="27"/>
        <v>1</v>
      </c>
      <c r="BS50" s="8">
        <f t="shared" si="28"/>
        <v>1</v>
      </c>
      <c r="BT50" s="8">
        <f t="shared" si="28"/>
        <v>1</v>
      </c>
      <c r="BU50" s="8">
        <f t="shared" si="28"/>
        <v>1</v>
      </c>
      <c r="BV50" s="8">
        <f t="shared" si="28"/>
        <v>1</v>
      </c>
      <c r="BW50" s="8">
        <f t="shared" si="28"/>
        <v>0</v>
      </c>
      <c r="BX50" s="8">
        <f t="shared" si="28"/>
        <v>0</v>
      </c>
      <c r="BY50" s="8">
        <f t="shared" si="28"/>
        <v>1</v>
      </c>
      <c r="BZ50" s="8">
        <f t="shared" si="28"/>
        <v>0</v>
      </c>
      <c r="CA50" s="8">
        <f t="shared" si="28"/>
        <v>0</v>
      </c>
      <c r="CB50" s="8">
        <f t="shared" si="28"/>
        <v>1</v>
      </c>
      <c r="CC50" s="8">
        <f t="shared" si="28"/>
        <v>1</v>
      </c>
      <c r="CD50" s="8">
        <f t="shared" si="28"/>
        <v>0</v>
      </c>
      <c r="CE50" s="8">
        <f t="shared" si="28"/>
        <v>1</v>
      </c>
      <c r="CF50" s="8">
        <f t="shared" si="28"/>
        <v>1</v>
      </c>
      <c r="CG50" s="8">
        <f t="shared" si="28"/>
        <v>0</v>
      </c>
    </row>
    <row r="51" spans="1:85" ht="19.350000000000001" customHeight="1" x14ac:dyDescent="0.25">
      <c r="A51" s="11" t="s">
        <v>188</v>
      </c>
      <c r="B51" s="1" t="s">
        <v>419</v>
      </c>
      <c r="C51" s="2" t="s">
        <v>436</v>
      </c>
      <c r="D51" s="35" t="s">
        <v>469</v>
      </c>
      <c r="E51" s="35">
        <v>13</v>
      </c>
      <c r="F51" s="35">
        <v>13</v>
      </c>
      <c r="G51" s="35">
        <v>13</v>
      </c>
      <c r="H51" s="35" t="s">
        <v>261</v>
      </c>
      <c r="I51" s="292" t="s">
        <v>572</v>
      </c>
      <c r="J51" s="164"/>
      <c r="K51" s="35">
        <v>13</v>
      </c>
      <c r="L51" s="35">
        <v>13</v>
      </c>
      <c r="M51" s="35">
        <v>13</v>
      </c>
      <c r="N51" s="35" t="s">
        <v>119</v>
      </c>
      <c r="O51" s="35" t="s">
        <v>119</v>
      </c>
      <c r="P51" s="35">
        <v>13</v>
      </c>
      <c r="Q51" s="35">
        <v>13</v>
      </c>
      <c r="R51" s="35" t="s">
        <v>119</v>
      </c>
      <c r="S51" s="35">
        <v>8</v>
      </c>
      <c r="T51" s="35">
        <v>8</v>
      </c>
      <c r="U51" s="35">
        <v>13</v>
      </c>
      <c r="V51" s="35">
        <v>13</v>
      </c>
      <c r="W51" s="35" t="s">
        <v>261</v>
      </c>
      <c r="X51" s="35" t="s">
        <v>261</v>
      </c>
      <c r="Y51" s="35">
        <v>8</v>
      </c>
      <c r="Z51" s="35">
        <v>13</v>
      </c>
      <c r="AA51" s="35">
        <v>13</v>
      </c>
      <c r="AB51" s="35">
        <v>13</v>
      </c>
      <c r="AC51" s="35">
        <v>13</v>
      </c>
      <c r="AD51" s="35" t="s">
        <v>119</v>
      </c>
      <c r="AE51" s="35" t="s">
        <v>119</v>
      </c>
      <c r="AF51" s="35" t="s">
        <v>119</v>
      </c>
      <c r="AG51" s="35">
        <v>8</v>
      </c>
      <c r="AH51" s="35">
        <v>13</v>
      </c>
      <c r="AI51" s="35">
        <v>13</v>
      </c>
      <c r="AJ51" s="35">
        <v>13</v>
      </c>
      <c r="AK51" s="35">
        <v>13</v>
      </c>
      <c r="AL51" s="35" t="s">
        <v>119</v>
      </c>
      <c r="AM51" s="35">
        <v>13</v>
      </c>
      <c r="AN51" s="35">
        <v>13</v>
      </c>
      <c r="AO51" s="293"/>
      <c r="AP51" s="222">
        <f t="shared" si="29"/>
        <v>9</v>
      </c>
      <c r="AQ51" s="122">
        <f t="shared" si="30"/>
        <v>0</v>
      </c>
      <c r="AR51" s="221">
        <f t="shared" si="31"/>
        <v>0</v>
      </c>
      <c r="AS51" s="8">
        <f t="shared" si="32"/>
        <v>5</v>
      </c>
      <c r="AT51" s="8">
        <f t="shared" si="19"/>
        <v>4</v>
      </c>
      <c r="AU51" s="8">
        <f t="shared" si="20"/>
        <v>17</v>
      </c>
      <c r="AX51" s="8">
        <f t="shared" si="21"/>
        <v>0</v>
      </c>
      <c r="AY51" s="8">
        <f t="shared" si="21"/>
        <v>1</v>
      </c>
      <c r="AZ51" s="8">
        <f t="shared" si="21"/>
        <v>1</v>
      </c>
      <c r="BA51" s="8">
        <f t="shared" si="21"/>
        <v>1</v>
      </c>
      <c r="BB51" s="8">
        <f t="shared" si="21"/>
        <v>0</v>
      </c>
      <c r="BC51" s="8">
        <f t="shared" si="27"/>
        <v>1</v>
      </c>
      <c r="BD51" s="8">
        <f t="shared" si="27"/>
        <v>1</v>
      </c>
      <c r="BE51" s="8">
        <f t="shared" si="27"/>
        <v>1</v>
      </c>
      <c r="BF51" s="8">
        <f t="shared" si="27"/>
        <v>0</v>
      </c>
      <c r="BG51" s="8">
        <f t="shared" si="27"/>
        <v>0</v>
      </c>
      <c r="BH51" s="8">
        <f t="shared" si="27"/>
        <v>1</v>
      </c>
      <c r="BI51" s="8">
        <f t="shared" si="27"/>
        <v>1</v>
      </c>
      <c r="BJ51" s="8">
        <f t="shared" si="27"/>
        <v>0</v>
      </c>
      <c r="BK51" s="8">
        <f t="shared" si="27"/>
        <v>1</v>
      </c>
      <c r="BL51" s="8">
        <f t="shared" si="27"/>
        <v>1</v>
      </c>
      <c r="BM51" s="8">
        <f t="shared" si="27"/>
        <v>1</v>
      </c>
      <c r="BN51" s="8">
        <f t="shared" si="27"/>
        <v>1</v>
      </c>
      <c r="BO51" s="8">
        <f t="shared" si="27"/>
        <v>0</v>
      </c>
      <c r="BP51" s="8">
        <f t="shared" si="27"/>
        <v>0</v>
      </c>
      <c r="BQ51" s="8">
        <f t="shared" si="27"/>
        <v>1</v>
      </c>
      <c r="BR51" s="8">
        <f t="shared" si="27"/>
        <v>1</v>
      </c>
      <c r="BS51" s="8">
        <f t="shared" si="28"/>
        <v>1</v>
      </c>
      <c r="BT51" s="8">
        <f t="shared" si="28"/>
        <v>1</v>
      </c>
      <c r="BU51" s="8">
        <f t="shared" si="28"/>
        <v>1</v>
      </c>
      <c r="BV51" s="8">
        <f t="shared" si="28"/>
        <v>0</v>
      </c>
      <c r="BW51" s="8">
        <f t="shared" si="28"/>
        <v>0</v>
      </c>
      <c r="BX51" s="8">
        <f t="shared" si="28"/>
        <v>0</v>
      </c>
      <c r="BY51" s="8">
        <f t="shared" si="28"/>
        <v>1</v>
      </c>
      <c r="BZ51" s="8">
        <f t="shared" si="28"/>
        <v>1</v>
      </c>
      <c r="CA51" s="8">
        <f t="shared" si="28"/>
        <v>1</v>
      </c>
      <c r="CB51" s="8">
        <f t="shared" si="28"/>
        <v>1</v>
      </c>
      <c r="CC51" s="8">
        <f t="shared" si="28"/>
        <v>1</v>
      </c>
      <c r="CD51" s="8">
        <f t="shared" si="28"/>
        <v>0</v>
      </c>
      <c r="CE51" s="8">
        <f t="shared" si="28"/>
        <v>1</v>
      </c>
      <c r="CF51" s="8">
        <f t="shared" si="28"/>
        <v>1</v>
      </c>
      <c r="CG51" s="8">
        <f t="shared" si="28"/>
        <v>0</v>
      </c>
    </row>
    <row r="52" spans="1:85" ht="19.350000000000001" customHeight="1" x14ac:dyDescent="0.25">
      <c r="A52" s="11" t="s">
        <v>188</v>
      </c>
      <c r="B52" s="166" t="s">
        <v>420</v>
      </c>
      <c r="C52" s="5" t="s">
        <v>438</v>
      </c>
      <c r="D52" s="35">
        <v>13</v>
      </c>
      <c r="E52" s="35">
        <v>13</v>
      </c>
      <c r="F52" s="35" t="s">
        <v>469</v>
      </c>
      <c r="G52" s="35" t="s">
        <v>260</v>
      </c>
      <c r="H52" s="39">
        <v>13</v>
      </c>
      <c r="I52" s="292" t="s">
        <v>579</v>
      </c>
      <c r="J52" s="164"/>
      <c r="K52" s="35">
        <v>13</v>
      </c>
      <c r="L52" s="35">
        <v>13</v>
      </c>
      <c r="M52" s="35" t="s">
        <v>261</v>
      </c>
      <c r="N52" s="35" t="s">
        <v>261</v>
      </c>
      <c r="O52" s="35">
        <v>13</v>
      </c>
      <c r="P52" s="35">
        <v>13</v>
      </c>
      <c r="Q52" s="35">
        <v>13</v>
      </c>
      <c r="R52" s="35">
        <v>13</v>
      </c>
      <c r="S52" s="35" t="s">
        <v>261</v>
      </c>
      <c r="T52" s="35" t="s">
        <v>261</v>
      </c>
      <c r="U52" s="35">
        <v>8</v>
      </c>
      <c r="V52" s="35">
        <v>8</v>
      </c>
      <c r="W52" s="35">
        <v>8</v>
      </c>
      <c r="X52" s="35">
        <v>8</v>
      </c>
      <c r="Y52" s="35">
        <v>13</v>
      </c>
      <c r="Z52" s="35" t="s">
        <v>119</v>
      </c>
      <c r="AA52" s="35" t="s">
        <v>119</v>
      </c>
      <c r="AB52" s="35">
        <v>13</v>
      </c>
      <c r="AC52" s="35">
        <v>13</v>
      </c>
      <c r="AD52" s="35">
        <v>13</v>
      </c>
      <c r="AE52" s="35">
        <v>13</v>
      </c>
      <c r="AF52" s="35">
        <v>13</v>
      </c>
      <c r="AG52" s="35" t="s">
        <v>119</v>
      </c>
      <c r="AH52" s="35">
        <v>8</v>
      </c>
      <c r="AI52" s="35">
        <v>8</v>
      </c>
      <c r="AJ52" s="35" t="s">
        <v>119</v>
      </c>
      <c r="AK52" s="35">
        <v>13</v>
      </c>
      <c r="AL52" s="35" t="s">
        <v>119</v>
      </c>
      <c r="AM52" s="35">
        <v>13</v>
      </c>
      <c r="AN52" s="35">
        <v>13</v>
      </c>
      <c r="AO52" s="299"/>
      <c r="AP52" s="222">
        <f t="shared" si="29"/>
        <v>9</v>
      </c>
      <c r="AQ52" s="122">
        <f t="shared" si="30"/>
        <v>0</v>
      </c>
      <c r="AR52" s="221">
        <f t="shared" si="31"/>
        <v>0</v>
      </c>
      <c r="AS52" s="8">
        <f t="shared" si="32"/>
        <v>5</v>
      </c>
      <c r="AT52" s="8">
        <f t="shared" si="19"/>
        <v>6</v>
      </c>
      <c r="AU52" s="8">
        <f t="shared" si="20"/>
        <v>15</v>
      </c>
      <c r="AX52" s="8">
        <f t="shared" si="21"/>
        <v>1</v>
      </c>
      <c r="AY52" s="8">
        <f t="shared" si="21"/>
        <v>1</v>
      </c>
      <c r="AZ52" s="8">
        <f t="shared" si="21"/>
        <v>0</v>
      </c>
      <c r="BA52" s="8">
        <f t="shared" si="21"/>
        <v>0</v>
      </c>
      <c r="BB52" s="8">
        <f t="shared" si="21"/>
        <v>1</v>
      </c>
      <c r="BC52" s="8">
        <f t="shared" si="27"/>
        <v>1</v>
      </c>
      <c r="BD52" s="8">
        <f t="shared" si="27"/>
        <v>1</v>
      </c>
      <c r="BE52" s="8">
        <f t="shared" si="27"/>
        <v>0</v>
      </c>
      <c r="BF52" s="8">
        <f t="shared" si="27"/>
        <v>0</v>
      </c>
      <c r="BG52" s="8">
        <f t="shared" si="27"/>
        <v>1</v>
      </c>
      <c r="BH52" s="8">
        <f t="shared" si="27"/>
        <v>1</v>
      </c>
      <c r="BI52" s="8">
        <f t="shared" si="27"/>
        <v>1</v>
      </c>
      <c r="BJ52" s="8">
        <f t="shared" si="27"/>
        <v>1</v>
      </c>
      <c r="BK52" s="8">
        <f t="shared" si="27"/>
        <v>0</v>
      </c>
      <c r="BL52" s="8">
        <f t="shared" si="27"/>
        <v>0</v>
      </c>
      <c r="BM52" s="8">
        <f t="shared" si="27"/>
        <v>1</v>
      </c>
      <c r="BN52" s="8">
        <f t="shared" si="27"/>
        <v>1</v>
      </c>
      <c r="BO52" s="8">
        <f t="shared" si="27"/>
        <v>1</v>
      </c>
      <c r="BP52" s="8">
        <f t="shared" si="27"/>
        <v>1</v>
      </c>
      <c r="BQ52" s="8">
        <f t="shared" si="27"/>
        <v>1</v>
      </c>
      <c r="BR52" s="8">
        <f t="shared" si="27"/>
        <v>0</v>
      </c>
      <c r="BS52" s="8">
        <f t="shared" si="28"/>
        <v>0</v>
      </c>
      <c r="BT52" s="8">
        <f t="shared" si="28"/>
        <v>1</v>
      </c>
      <c r="BU52" s="8">
        <f t="shared" si="28"/>
        <v>1</v>
      </c>
      <c r="BV52" s="8">
        <f t="shared" si="28"/>
        <v>1</v>
      </c>
      <c r="BW52" s="8">
        <f t="shared" si="28"/>
        <v>1</v>
      </c>
      <c r="BX52" s="8">
        <f t="shared" si="28"/>
        <v>1</v>
      </c>
      <c r="BY52" s="8">
        <f t="shared" si="28"/>
        <v>0</v>
      </c>
      <c r="BZ52" s="8">
        <f t="shared" si="28"/>
        <v>1</v>
      </c>
      <c r="CA52" s="8">
        <f t="shared" si="28"/>
        <v>1</v>
      </c>
      <c r="CB52" s="8">
        <f t="shared" si="28"/>
        <v>0</v>
      </c>
      <c r="CC52" s="8">
        <f t="shared" si="28"/>
        <v>1</v>
      </c>
      <c r="CD52" s="8">
        <f t="shared" si="28"/>
        <v>0</v>
      </c>
      <c r="CE52" s="8">
        <f t="shared" si="28"/>
        <v>1</v>
      </c>
      <c r="CF52" s="8">
        <f t="shared" si="28"/>
        <v>1</v>
      </c>
      <c r="CG52" s="8">
        <f t="shared" si="28"/>
        <v>0</v>
      </c>
    </row>
    <row r="53" spans="1:85" ht="19.350000000000001" customHeight="1" x14ac:dyDescent="0.25">
      <c r="A53" s="11" t="s">
        <v>188</v>
      </c>
      <c r="B53" s="1" t="s">
        <v>554</v>
      </c>
      <c r="C53" s="2" t="s">
        <v>499</v>
      </c>
      <c r="D53" s="68">
        <v>13</v>
      </c>
      <c r="E53" s="68">
        <v>13</v>
      </c>
      <c r="F53" s="68">
        <v>13</v>
      </c>
      <c r="G53" s="68">
        <v>13</v>
      </c>
      <c r="H53" s="35" t="s">
        <v>260</v>
      </c>
      <c r="I53" s="300" t="s">
        <v>580</v>
      </c>
      <c r="J53" s="241"/>
      <c r="K53" s="68">
        <v>13</v>
      </c>
      <c r="L53" s="68" t="s">
        <v>119</v>
      </c>
      <c r="M53" s="68">
        <v>13</v>
      </c>
      <c r="N53" s="68">
        <v>13</v>
      </c>
      <c r="O53" s="68">
        <v>13</v>
      </c>
      <c r="P53" s="68" t="s">
        <v>119</v>
      </c>
      <c r="Q53" s="68">
        <v>13</v>
      </c>
      <c r="R53" s="68">
        <v>13</v>
      </c>
      <c r="S53" s="68">
        <v>13</v>
      </c>
      <c r="T53" s="68" t="s">
        <v>261</v>
      </c>
      <c r="U53" s="68">
        <v>8</v>
      </c>
      <c r="V53" s="68">
        <v>8</v>
      </c>
      <c r="W53" s="68">
        <v>8</v>
      </c>
      <c r="X53" s="68">
        <v>13</v>
      </c>
      <c r="Y53" s="68">
        <v>13</v>
      </c>
      <c r="Z53" s="68" t="s">
        <v>119</v>
      </c>
      <c r="AA53" s="68" t="s">
        <v>119</v>
      </c>
      <c r="AB53" s="68">
        <v>13</v>
      </c>
      <c r="AC53" s="68">
        <v>13</v>
      </c>
      <c r="AD53" s="68">
        <v>13</v>
      </c>
      <c r="AE53" s="68">
        <v>13</v>
      </c>
      <c r="AF53" s="68" t="s">
        <v>119</v>
      </c>
      <c r="AG53" s="68">
        <v>13</v>
      </c>
      <c r="AH53" s="68" t="s">
        <v>119</v>
      </c>
      <c r="AI53" s="68" t="s">
        <v>261</v>
      </c>
      <c r="AJ53" s="68" t="s">
        <v>261</v>
      </c>
      <c r="AK53" s="68">
        <v>8</v>
      </c>
      <c r="AL53" s="68">
        <v>8</v>
      </c>
      <c r="AM53" s="68">
        <v>13</v>
      </c>
      <c r="AN53" s="68">
        <v>13</v>
      </c>
      <c r="AO53" s="293"/>
      <c r="AP53" s="222">
        <f t="shared" si="29"/>
        <v>9</v>
      </c>
      <c r="AQ53" s="122">
        <f t="shared" si="30"/>
        <v>0</v>
      </c>
      <c r="AR53" s="221">
        <f t="shared" si="31"/>
        <v>0</v>
      </c>
      <c r="AS53" s="8">
        <f t="shared" si="32"/>
        <v>5</v>
      </c>
      <c r="AT53" s="8">
        <f t="shared" si="19"/>
        <v>5</v>
      </c>
      <c r="AU53" s="8">
        <f t="shared" si="20"/>
        <v>16</v>
      </c>
      <c r="AX53" s="8">
        <f t="shared" si="21"/>
        <v>1</v>
      </c>
      <c r="AY53" s="8">
        <f t="shared" si="21"/>
        <v>1</v>
      </c>
      <c r="AZ53" s="8">
        <f t="shared" si="21"/>
        <v>1</v>
      </c>
      <c r="BA53" s="8">
        <f t="shared" si="21"/>
        <v>1</v>
      </c>
      <c r="BB53" s="8">
        <f t="shared" si="21"/>
        <v>0</v>
      </c>
      <c r="BC53" s="8">
        <f t="shared" si="27"/>
        <v>1</v>
      </c>
      <c r="BD53" s="8">
        <f t="shared" si="27"/>
        <v>0</v>
      </c>
      <c r="BE53" s="8">
        <f t="shared" si="27"/>
        <v>1</v>
      </c>
      <c r="BF53" s="8">
        <f t="shared" si="27"/>
        <v>1</v>
      </c>
      <c r="BG53" s="8">
        <f t="shared" si="27"/>
        <v>1</v>
      </c>
      <c r="BH53" s="8">
        <f t="shared" si="27"/>
        <v>0</v>
      </c>
      <c r="BI53" s="8">
        <f t="shared" si="27"/>
        <v>1</v>
      </c>
      <c r="BJ53" s="8">
        <f t="shared" si="27"/>
        <v>1</v>
      </c>
      <c r="BK53" s="8">
        <f t="shared" si="27"/>
        <v>1</v>
      </c>
      <c r="BL53" s="8">
        <f t="shared" si="27"/>
        <v>0</v>
      </c>
      <c r="BM53" s="8">
        <f t="shared" si="27"/>
        <v>1</v>
      </c>
      <c r="BN53" s="8">
        <f t="shared" si="27"/>
        <v>1</v>
      </c>
      <c r="BO53" s="8">
        <f t="shared" si="27"/>
        <v>1</v>
      </c>
      <c r="BP53" s="8">
        <f t="shared" si="27"/>
        <v>1</v>
      </c>
      <c r="BQ53" s="8">
        <f t="shared" si="27"/>
        <v>1</v>
      </c>
      <c r="BR53" s="8">
        <f t="shared" si="27"/>
        <v>0</v>
      </c>
      <c r="BS53" s="8">
        <f t="shared" si="28"/>
        <v>0</v>
      </c>
      <c r="BT53" s="8">
        <f t="shared" si="28"/>
        <v>1</v>
      </c>
      <c r="BU53" s="8">
        <f t="shared" si="28"/>
        <v>1</v>
      </c>
      <c r="BV53" s="8">
        <f t="shared" si="28"/>
        <v>1</v>
      </c>
      <c r="BW53" s="8">
        <f t="shared" si="28"/>
        <v>1</v>
      </c>
      <c r="BX53" s="8">
        <f t="shared" si="28"/>
        <v>0</v>
      </c>
      <c r="BY53" s="8">
        <f t="shared" si="28"/>
        <v>1</v>
      </c>
      <c r="BZ53" s="8">
        <f t="shared" si="28"/>
        <v>0</v>
      </c>
      <c r="CA53" s="8">
        <f t="shared" si="28"/>
        <v>0</v>
      </c>
      <c r="CB53" s="8">
        <f t="shared" si="28"/>
        <v>0</v>
      </c>
      <c r="CC53" s="8">
        <f t="shared" si="28"/>
        <v>1</v>
      </c>
      <c r="CD53" s="8">
        <f t="shared" si="28"/>
        <v>1</v>
      </c>
      <c r="CE53" s="8">
        <f t="shared" si="28"/>
        <v>1</v>
      </c>
      <c r="CF53" s="8">
        <f t="shared" si="28"/>
        <v>1</v>
      </c>
      <c r="CG53" s="8">
        <f t="shared" si="28"/>
        <v>0</v>
      </c>
    </row>
    <row r="54" spans="1:85" ht="19.350000000000001" customHeight="1" x14ac:dyDescent="0.25">
      <c r="A54" s="11" t="s">
        <v>188</v>
      </c>
      <c r="B54" s="1" t="s">
        <v>553</v>
      </c>
      <c r="C54" s="2" t="s">
        <v>500</v>
      </c>
      <c r="D54" s="35">
        <v>13</v>
      </c>
      <c r="E54" s="35">
        <v>13</v>
      </c>
      <c r="F54" s="35">
        <v>13</v>
      </c>
      <c r="G54" s="35" t="s">
        <v>260</v>
      </c>
      <c r="H54" s="35" t="s">
        <v>260</v>
      </c>
      <c r="I54" s="292"/>
      <c r="J54" s="164"/>
      <c r="K54" s="35">
        <v>13</v>
      </c>
      <c r="L54" s="35">
        <v>13</v>
      </c>
      <c r="M54" s="35">
        <v>13</v>
      </c>
      <c r="N54" s="35">
        <v>13</v>
      </c>
      <c r="O54" s="35">
        <v>13</v>
      </c>
      <c r="P54" s="35" t="s">
        <v>119</v>
      </c>
      <c r="Q54" s="35" t="s">
        <v>119</v>
      </c>
      <c r="R54" s="35">
        <v>8</v>
      </c>
      <c r="S54" s="35">
        <v>8</v>
      </c>
      <c r="T54" s="35">
        <v>8</v>
      </c>
      <c r="U54" s="35" t="s">
        <v>119</v>
      </c>
      <c r="V54" s="35" t="s">
        <v>119</v>
      </c>
      <c r="W54" s="35">
        <v>13</v>
      </c>
      <c r="X54" s="35">
        <v>13</v>
      </c>
      <c r="Y54" s="35" t="s">
        <v>119</v>
      </c>
      <c r="Z54" s="35" t="s">
        <v>119</v>
      </c>
      <c r="AA54" s="35">
        <v>13</v>
      </c>
      <c r="AB54" s="35">
        <v>13</v>
      </c>
      <c r="AC54" s="35">
        <v>13</v>
      </c>
      <c r="AD54" s="35" t="s">
        <v>119</v>
      </c>
      <c r="AE54" s="35" t="s">
        <v>119</v>
      </c>
      <c r="AF54" s="35">
        <v>13</v>
      </c>
      <c r="AG54" s="35">
        <v>13</v>
      </c>
      <c r="AH54" s="35">
        <v>13</v>
      </c>
      <c r="AI54" s="35" t="s">
        <v>119</v>
      </c>
      <c r="AJ54" s="35">
        <v>8</v>
      </c>
      <c r="AK54" s="35" t="s">
        <v>119</v>
      </c>
      <c r="AL54" s="35">
        <v>13</v>
      </c>
      <c r="AM54" s="35">
        <v>13</v>
      </c>
      <c r="AN54" s="35">
        <v>13</v>
      </c>
      <c r="AO54" s="293"/>
      <c r="AP54" s="76">
        <f t="shared" si="29"/>
        <v>10</v>
      </c>
      <c r="AQ54" s="10">
        <f t="shared" si="30"/>
        <v>0</v>
      </c>
      <c r="AR54" s="235">
        <f t="shared" si="31"/>
        <v>0</v>
      </c>
      <c r="AS54" s="8">
        <f t="shared" si="32"/>
        <v>5</v>
      </c>
      <c r="AT54" s="8">
        <f t="shared" si="19"/>
        <v>4</v>
      </c>
      <c r="AU54" s="8">
        <f t="shared" si="20"/>
        <v>16</v>
      </c>
      <c r="AX54" s="8">
        <f t="shared" si="21"/>
        <v>1</v>
      </c>
      <c r="AY54" s="8">
        <f t="shared" si="21"/>
        <v>1</v>
      </c>
      <c r="AZ54" s="8">
        <f t="shared" si="21"/>
        <v>1</v>
      </c>
      <c r="BA54" s="8">
        <f t="shared" si="21"/>
        <v>0</v>
      </c>
      <c r="BB54" s="8">
        <f t="shared" si="21"/>
        <v>0</v>
      </c>
      <c r="BC54" s="8">
        <f t="shared" si="27"/>
        <v>1</v>
      </c>
      <c r="BD54" s="8">
        <f t="shared" si="27"/>
        <v>1</v>
      </c>
      <c r="BE54" s="8">
        <f t="shared" si="27"/>
        <v>1</v>
      </c>
      <c r="BF54" s="8">
        <f t="shared" si="27"/>
        <v>1</v>
      </c>
      <c r="BG54" s="8">
        <f t="shared" si="27"/>
        <v>1</v>
      </c>
      <c r="BH54" s="8">
        <f t="shared" si="27"/>
        <v>0</v>
      </c>
      <c r="BI54" s="8">
        <f t="shared" si="27"/>
        <v>0</v>
      </c>
      <c r="BJ54" s="8">
        <f t="shared" si="27"/>
        <v>1</v>
      </c>
      <c r="BK54" s="8">
        <f t="shared" si="27"/>
        <v>1</v>
      </c>
      <c r="BL54" s="8">
        <f t="shared" si="27"/>
        <v>1</v>
      </c>
      <c r="BM54" s="8">
        <f t="shared" si="27"/>
        <v>0</v>
      </c>
      <c r="BN54" s="8">
        <f t="shared" si="27"/>
        <v>0</v>
      </c>
      <c r="BO54" s="8">
        <f t="shared" si="27"/>
        <v>1</v>
      </c>
      <c r="BP54" s="8">
        <f t="shared" si="27"/>
        <v>1</v>
      </c>
      <c r="BQ54" s="8">
        <f t="shared" si="27"/>
        <v>0</v>
      </c>
      <c r="BR54" s="8">
        <f t="shared" si="27"/>
        <v>0</v>
      </c>
      <c r="BS54" s="8">
        <f t="shared" si="28"/>
        <v>1</v>
      </c>
      <c r="BT54" s="8">
        <f t="shared" si="28"/>
        <v>1</v>
      </c>
      <c r="BU54" s="8">
        <f t="shared" si="28"/>
        <v>1</v>
      </c>
      <c r="BV54" s="8">
        <f t="shared" si="28"/>
        <v>0</v>
      </c>
      <c r="BW54" s="8">
        <f t="shared" si="28"/>
        <v>0</v>
      </c>
      <c r="BX54" s="8">
        <f t="shared" si="28"/>
        <v>1</v>
      </c>
      <c r="BY54" s="8">
        <f t="shared" si="28"/>
        <v>1</v>
      </c>
      <c r="BZ54" s="8">
        <f t="shared" si="28"/>
        <v>1</v>
      </c>
      <c r="CA54" s="8">
        <f t="shared" si="28"/>
        <v>0</v>
      </c>
      <c r="CB54" s="8">
        <f t="shared" si="28"/>
        <v>1</v>
      </c>
      <c r="CC54" s="8">
        <f t="shared" si="28"/>
        <v>0</v>
      </c>
      <c r="CD54" s="8">
        <f t="shared" si="28"/>
        <v>1</v>
      </c>
      <c r="CE54" s="8">
        <f t="shared" si="28"/>
        <v>1</v>
      </c>
      <c r="CF54" s="8">
        <f t="shared" si="28"/>
        <v>1</v>
      </c>
      <c r="CG54" s="8">
        <f t="shared" si="28"/>
        <v>0</v>
      </c>
    </row>
    <row r="55" spans="1:85" ht="19.350000000000001" customHeight="1" x14ac:dyDescent="0.25">
      <c r="A55" s="11" t="s">
        <v>188</v>
      </c>
      <c r="B55" s="4" t="s">
        <v>551</v>
      </c>
      <c r="C55" s="5" t="s">
        <v>502</v>
      </c>
      <c r="D55" s="38">
        <v>13</v>
      </c>
      <c r="E55" s="38">
        <v>13</v>
      </c>
      <c r="F55" s="38">
        <v>13</v>
      </c>
      <c r="G55" s="38" t="s">
        <v>260</v>
      </c>
      <c r="H55" s="38" t="s">
        <v>260</v>
      </c>
      <c r="I55" s="294"/>
      <c r="J55" s="165"/>
      <c r="K55" s="38">
        <v>13</v>
      </c>
      <c r="L55" s="38">
        <v>13</v>
      </c>
      <c r="M55" s="38">
        <v>13</v>
      </c>
      <c r="N55" s="38">
        <v>13</v>
      </c>
      <c r="O55" s="38" t="s">
        <v>119</v>
      </c>
      <c r="P55" s="38" t="s">
        <v>119</v>
      </c>
      <c r="Q55" s="38">
        <v>8</v>
      </c>
      <c r="R55" s="38">
        <v>8</v>
      </c>
      <c r="S55" s="38">
        <v>13</v>
      </c>
      <c r="T55" s="38">
        <v>13</v>
      </c>
      <c r="U55" s="38" t="s">
        <v>119</v>
      </c>
      <c r="V55" s="38" t="s">
        <v>119</v>
      </c>
      <c r="W55" s="38" t="s">
        <v>119</v>
      </c>
      <c r="X55" s="38">
        <v>13</v>
      </c>
      <c r="Y55" s="38">
        <v>13</v>
      </c>
      <c r="Z55" s="38" t="s">
        <v>119</v>
      </c>
      <c r="AA55" s="38">
        <v>13</v>
      </c>
      <c r="AB55" s="38" t="s">
        <v>261</v>
      </c>
      <c r="AC55" s="38">
        <v>8</v>
      </c>
      <c r="AD55" s="38">
        <v>8</v>
      </c>
      <c r="AE55" s="38">
        <v>8</v>
      </c>
      <c r="AF55" s="38">
        <v>8</v>
      </c>
      <c r="AG55" s="38" t="s">
        <v>119</v>
      </c>
      <c r="AH55" s="38">
        <v>13</v>
      </c>
      <c r="AI55" s="38">
        <v>13</v>
      </c>
      <c r="AJ55" s="38">
        <v>13</v>
      </c>
      <c r="AK55" s="38" t="s">
        <v>119</v>
      </c>
      <c r="AL55" s="38">
        <v>13</v>
      </c>
      <c r="AM55" s="38">
        <v>13</v>
      </c>
      <c r="AN55" s="38" t="s">
        <v>119</v>
      </c>
      <c r="AO55" s="295"/>
      <c r="AP55" s="75">
        <f t="shared" si="29"/>
        <v>10</v>
      </c>
      <c r="AQ55" s="13">
        <f t="shared" si="30"/>
        <v>0</v>
      </c>
      <c r="AR55" s="242">
        <f t="shared" si="31"/>
        <v>0</v>
      </c>
      <c r="AS55" s="8">
        <f t="shared" si="32"/>
        <v>4</v>
      </c>
      <c r="AT55" s="8">
        <f t="shared" si="19"/>
        <v>6</v>
      </c>
      <c r="AU55" s="8">
        <f t="shared" si="20"/>
        <v>14</v>
      </c>
      <c r="AX55" s="8">
        <f t="shared" si="21"/>
        <v>1</v>
      </c>
      <c r="AY55" s="8">
        <f t="shared" si="21"/>
        <v>1</v>
      </c>
      <c r="AZ55" s="8">
        <f t="shared" si="21"/>
        <v>1</v>
      </c>
      <c r="BA55" s="8">
        <f t="shared" si="21"/>
        <v>0</v>
      </c>
      <c r="BB55" s="8">
        <f t="shared" si="21"/>
        <v>0</v>
      </c>
      <c r="BC55" s="8">
        <f t="shared" si="27"/>
        <v>1</v>
      </c>
      <c r="BD55" s="8">
        <f t="shared" si="27"/>
        <v>1</v>
      </c>
      <c r="BE55" s="8">
        <f t="shared" si="27"/>
        <v>1</v>
      </c>
      <c r="BF55" s="8">
        <f t="shared" si="27"/>
        <v>1</v>
      </c>
      <c r="BG55" s="8">
        <f t="shared" si="27"/>
        <v>0</v>
      </c>
      <c r="BH55" s="8">
        <f t="shared" si="27"/>
        <v>0</v>
      </c>
      <c r="BI55" s="8">
        <f t="shared" si="27"/>
        <v>1</v>
      </c>
      <c r="BJ55" s="8">
        <f t="shared" si="27"/>
        <v>1</v>
      </c>
      <c r="BK55" s="8">
        <f t="shared" si="27"/>
        <v>1</v>
      </c>
      <c r="BL55" s="8">
        <f t="shared" si="27"/>
        <v>1</v>
      </c>
      <c r="BM55" s="8">
        <f t="shared" si="27"/>
        <v>0</v>
      </c>
      <c r="BN55" s="8">
        <f t="shared" si="27"/>
        <v>0</v>
      </c>
      <c r="BO55" s="8">
        <f t="shared" si="27"/>
        <v>0</v>
      </c>
      <c r="BP55" s="8">
        <f t="shared" si="27"/>
        <v>1</v>
      </c>
      <c r="BQ55" s="8">
        <f t="shared" si="27"/>
        <v>1</v>
      </c>
      <c r="BR55" s="8">
        <f t="shared" si="27"/>
        <v>0</v>
      </c>
      <c r="BS55" s="8">
        <f t="shared" si="28"/>
        <v>1</v>
      </c>
      <c r="BT55" s="8">
        <f t="shared" si="28"/>
        <v>0</v>
      </c>
      <c r="BU55" s="8">
        <f t="shared" si="28"/>
        <v>1</v>
      </c>
      <c r="BV55" s="8">
        <f t="shared" si="28"/>
        <v>1</v>
      </c>
      <c r="BW55" s="8">
        <f t="shared" si="28"/>
        <v>1</v>
      </c>
      <c r="BX55" s="8">
        <f t="shared" si="28"/>
        <v>1</v>
      </c>
      <c r="BY55" s="8">
        <f t="shared" si="28"/>
        <v>0</v>
      </c>
      <c r="BZ55" s="8">
        <f t="shared" si="28"/>
        <v>1</v>
      </c>
      <c r="CA55" s="8">
        <f t="shared" si="28"/>
        <v>1</v>
      </c>
      <c r="CB55" s="8">
        <f t="shared" si="28"/>
        <v>1</v>
      </c>
      <c r="CC55" s="8">
        <f t="shared" si="28"/>
        <v>0</v>
      </c>
      <c r="CD55" s="8">
        <f t="shared" si="28"/>
        <v>1</v>
      </c>
      <c r="CE55" s="8">
        <f t="shared" si="28"/>
        <v>1</v>
      </c>
      <c r="CF55" s="8">
        <f t="shared" si="28"/>
        <v>0</v>
      </c>
      <c r="CG55" s="8">
        <f t="shared" si="28"/>
        <v>0</v>
      </c>
    </row>
    <row r="56" spans="1:85" ht="19.350000000000001" customHeight="1" x14ac:dyDescent="0.25">
      <c r="A56" s="11" t="s">
        <v>188</v>
      </c>
      <c r="B56" s="3" t="s">
        <v>561</v>
      </c>
      <c r="C56" s="2" t="s">
        <v>560</v>
      </c>
      <c r="D56" s="35" t="s">
        <v>119</v>
      </c>
      <c r="E56" s="35" t="s">
        <v>434</v>
      </c>
      <c r="F56" s="35" t="s">
        <v>434</v>
      </c>
      <c r="G56" s="35" t="s">
        <v>434</v>
      </c>
      <c r="H56" s="35" t="s">
        <v>434</v>
      </c>
      <c r="I56" s="292"/>
      <c r="J56" s="164"/>
      <c r="K56" s="35" t="s">
        <v>425</v>
      </c>
      <c r="L56" s="35" t="s">
        <v>119</v>
      </c>
      <c r="M56" s="35" t="s">
        <v>284</v>
      </c>
      <c r="N56" s="35" t="s">
        <v>434</v>
      </c>
      <c r="O56" s="35" t="s">
        <v>434</v>
      </c>
      <c r="P56" s="35" t="s">
        <v>434</v>
      </c>
      <c r="Q56" s="35" t="s">
        <v>434</v>
      </c>
      <c r="R56" s="35" t="s">
        <v>425</v>
      </c>
      <c r="S56" s="35" t="s">
        <v>284</v>
      </c>
      <c r="T56" s="35" t="s">
        <v>119</v>
      </c>
      <c r="U56" s="35" t="s">
        <v>119</v>
      </c>
      <c r="V56" s="35" t="s">
        <v>434</v>
      </c>
      <c r="W56" s="35" t="s">
        <v>434</v>
      </c>
      <c r="X56" s="35" t="s">
        <v>434</v>
      </c>
      <c r="Y56" s="35" t="s">
        <v>434</v>
      </c>
      <c r="Z56" s="35" t="s">
        <v>434</v>
      </c>
      <c r="AA56" s="35" t="s">
        <v>284</v>
      </c>
      <c r="AB56" s="35" t="s">
        <v>284</v>
      </c>
      <c r="AC56" s="35">
        <v>13</v>
      </c>
      <c r="AD56" s="35">
        <v>13</v>
      </c>
      <c r="AE56" s="35">
        <v>13</v>
      </c>
      <c r="AF56" s="35" t="s">
        <v>119</v>
      </c>
      <c r="AG56" s="35">
        <v>13</v>
      </c>
      <c r="AH56" s="35">
        <v>13</v>
      </c>
      <c r="AI56" s="35" t="s">
        <v>119</v>
      </c>
      <c r="AJ56" s="35" t="s">
        <v>119</v>
      </c>
      <c r="AK56" s="35">
        <v>8</v>
      </c>
      <c r="AL56" s="35">
        <v>8</v>
      </c>
      <c r="AM56" s="35">
        <v>8</v>
      </c>
      <c r="AN56" s="35">
        <v>8</v>
      </c>
      <c r="AO56" s="293"/>
      <c r="AP56" s="76">
        <f t="shared" si="29"/>
        <v>10</v>
      </c>
      <c r="AQ56" s="10">
        <f t="shared" si="30"/>
        <v>0</v>
      </c>
      <c r="AR56" s="235">
        <f t="shared" si="31"/>
        <v>0</v>
      </c>
      <c r="AS56" s="8">
        <f t="shared" si="32"/>
        <v>0</v>
      </c>
      <c r="AT56" s="8">
        <f t="shared" si="19"/>
        <v>4</v>
      </c>
      <c r="AU56" s="8">
        <f t="shared" si="20"/>
        <v>16</v>
      </c>
    </row>
    <row r="57" spans="1:85" ht="19.350000000000001" customHeight="1" thickBot="1" x14ac:dyDescent="0.3">
      <c r="A57" s="11" t="s">
        <v>188</v>
      </c>
      <c r="B57" s="141" t="s">
        <v>581</v>
      </c>
      <c r="C57" s="151"/>
      <c r="D57" s="126" t="s">
        <v>398</v>
      </c>
      <c r="E57" s="126" t="s">
        <v>398</v>
      </c>
      <c r="F57" s="126" t="s">
        <v>35</v>
      </c>
      <c r="G57" s="126" t="s">
        <v>35</v>
      </c>
      <c r="H57" s="126" t="s">
        <v>434</v>
      </c>
      <c r="I57" s="301"/>
      <c r="J57" s="249"/>
      <c r="K57" s="126" t="s">
        <v>425</v>
      </c>
      <c r="L57" s="126" t="s">
        <v>425</v>
      </c>
      <c r="M57" s="126" t="s">
        <v>425</v>
      </c>
      <c r="N57" s="126" t="s">
        <v>425</v>
      </c>
      <c r="O57" s="126" t="s">
        <v>431</v>
      </c>
      <c r="P57" s="126" t="s">
        <v>431</v>
      </c>
      <c r="Q57" s="126" t="s">
        <v>425</v>
      </c>
      <c r="R57" s="126" t="s">
        <v>425</v>
      </c>
      <c r="S57" s="126" t="s">
        <v>425</v>
      </c>
      <c r="T57" s="126" t="s">
        <v>425</v>
      </c>
      <c r="U57" s="126" t="s">
        <v>425</v>
      </c>
      <c r="V57" s="126" t="s">
        <v>431</v>
      </c>
      <c r="W57" s="126" t="s">
        <v>431</v>
      </c>
      <c r="X57" s="126" t="s">
        <v>425</v>
      </c>
      <c r="Y57" s="126" t="s">
        <v>425</v>
      </c>
      <c r="Z57" s="126" t="s">
        <v>425</v>
      </c>
      <c r="AA57" s="126" t="s">
        <v>425</v>
      </c>
      <c r="AB57" s="126" t="s">
        <v>425</v>
      </c>
      <c r="AC57" s="126" t="s">
        <v>431</v>
      </c>
      <c r="AD57" s="126" t="s">
        <v>431</v>
      </c>
      <c r="AE57" s="126" t="s">
        <v>431</v>
      </c>
      <c r="AF57" s="126" t="s">
        <v>425</v>
      </c>
      <c r="AG57" s="126" t="s">
        <v>425</v>
      </c>
      <c r="AH57" s="126" t="s">
        <v>425</v>
      </c>
      <c r="AI57" s="126" t="s">
        <v>425</v>
      </c>
      <c r="AJ57" s="126" t="s">
        <v>425</v>
      </c>
      <c r="AK57" s="126" t="s">
        <v>431</v>
      </c>
      <c r="AL57" s="126" t="s">
        <v>431</v>
      </c>
      <c r="AM57" s="126" t="s">
        <v>431</v>
      </c>
      <c r="AN57" s="126" t="s">
        <v>425</v>
      </c>
      <c r="AO57" s="302"/>
      <c r="AP57" s="113">
        <f t="shared" si="29"/>
        <v>10</v>
      </c>
      <c r="AQ57" s="114">
        <f t="shared" si="30"/>
        <v>0</v>
      </c>
      <c r="AR57" s="116">
        <f t="shared" si="31"/>
        <v>0</v>
      </c>
      <c r="AS57" s="8">
        <f t="shared" si="32"/>
        <v>5</v>
      </c>
      <c r="AT57" s="8">
        <f t="shared" si="19"/>
        <v>0</v>
      </c>
      <c r="AU57" s="8">
        <f t="shared" si="20"/>
        <v>20</v>
      </c>
      <c r="AX57" s="8">
        <f t="shared" si="21"/>
        <v>1</v>
      </c>
      <c r="AY57" s="8">
        <f t="shared" si="21"/>
        <v>1</v>
      </c>
      <c r="AZ57" s="8">
        <f t="shared" si="21"/>
        <v>0</v>
      </c>
      <c r="BA57" s="8">
        <f t="shared" si="21"/>
        <v>0</v>
      </c>
      <c r="BB57" s="8">
        <f t="shared" si="21"/>
        <v>1</v>
      </c>
      <c r="BC57" s="8">
        <f t="shared" si="27"/>
        <v>1</v>
      </c>
      <c r="BD57" s="8">
        <f t="shared" si="27"/>
        <v>1</v>
      </c>
      <c r="BE57" s="8">
        <f t="shared" si="27"/>
        <v>1</v>
      </c>
      <c r="BF57" s="8">
        <f t="shared" si="27"/>
        <v>1</v>
      </c>
      <c r="BG57" s="8">
        <f t="shared" si="27"/>
        <v>0</v>
      </c>
      <c r="BH57" s="8">
        <f t="shared" si="27"/>
        <v>0</v>
      </c>
      <c r="BI57" s="8">
        <f t="shared" si="27"/>
        <v>1</v>
      </c>
      <c r="BJ57" s="8">
        <f t="shared" si="27"/>
        <v>1</v>
      </c>
      <c r="BK57" s="8">
        <f t="shared" si="27"/>
        <v>1</v>
      </c>
      <c r="BL57" s="8">
        <f t="shared" si="27"/>
        <v>1</v>
      </c>
      <c r="BM57" s="8">
        <f t="shared" si="27"/>
        <v>1</v>
      </c>
      <c r="BN57" s="8">
        <f t="shared" si="27"/>
        <v>0</v>
      </c>
      <c r="BO57" s="8">
        <f t="shared" si="27"/>
        <v>0</v>
      </c>
      <c r="BP57" s="8">
        <f t="shared" si="27"/>
        <v>1</v>
      </c>
      <c r="BQ57" s="8">
        <f t="shared" si="27"/>
        <v>1</v>
      </c>
      <c r="BR57" s="8">
        <f t="shared" si="27"/>
        <v>1</v>
      </c>
      <c r="BS57" s="8">
        <f t="shared" si="28"/>
        <v>1</v>
      </c>
      <c r="BT57" s="8">
        <f t="shared" si="28"/>
        <v>1</v>
      </c>
      <c r="BU57" s="8">
        <f t="shared" si="28"/>
        <v>0</v>
      </c>
      <c r="BV57" s="8">
        <f t="shared" si="28"/>
        <v>0</v>
      </c>
      <c r="BW57" s="8">
        <f t="shared" si="28"/>
        <v>0</v>
      </c>
      <c r="BX57" s="8">
        <f t="shared" si="28"/>
        <v>1</v>
      </c>
      <c r="BY57" s="8">
        <f t="shared" si="28"/>
        <v>1</v>
      </c>
      <c r="BZ57" s="8">
        <f t="shared" si="28"/>
        <v>1</v>
      </c>
      <c r="CA57" s="8">
        <f t="shared" si="28"/>
        <v>1</v>
      </c>
      <c r="CB57" s="8">
        <f t="shared" si="28"/>
        <v>1</v>
      </c>
      <c r="CC57" s="8">
        <f t="shared" si="28"/>
        <v>0</v>
      </c>
      <c r="CD57" s="8">
        <f t="shared" si="28"/>
        <v>0</v>
      </c>
      <c r="CE57" s="8">
        <f t="shared" si="28"/>
        <v>0</v>
      </c>
      <c r="CF57" s="8">
        <f t="shared" si="28"/>
        <v>1</v>
      </c>
      <c r="CG57" s="8">
        <f t="shared" si="28"/>
        <v>0</v>
      </c>
    </row>
    <row r="58" spans="1:85" ht="19.5" customHeight="1" outlineLevel="1" x14ac:dyDescent="0.25">
      <c r="B58" s="193" t="s">
        <v>358</v>
      </c>
      <c r="C58" s="8">
        <v>3</v>
      </c>
      <c r="D58" s="35"/>
      <c r="E58" s="35"/>
      <c r="F58" s="35"/>
      <c r="G58" s="35"/>
      <c r="H58" s="35"/>
      <c r="I58" s="35"/>
      <c r="J58" s="35"/>
      <c r="K58" s="194">
        <f t="shared" ref="K58:AL58" si="33">COUNTIF(K6:K24,"6"&amp;"*")+COUNTIF(K6:K24,"6")-COUNTIF(K6:K24,"6T")</f>
        <v>1</v>
      </c>
      <c r="L58" s="303">
        <f t="shared" si="33"/>
        <v>0</v>
      </c>
      <c r="M58" s="303">
        <f t="shared" si="33"/>
        <v>0</v>
      </c>
      <c r="N58" s="303">
        <f t="shared" si="33"/>
        <v>0</v>
      </c>
      <c r="O58" s="303">
        <f t="shared" si="33"/>
        <v>0</v>
      </c>
      <c r="P58" s="303">
        <f t="shared" si="33"/>
        <v>0</v>
      </c>
      <c r="Q58" s="303">
        <f t="shared" si="33"/>
        <v>0</v>
      </c>
      <c r="R58" s="303">
        <f t="shared" si="33"/>
        <v>0</v>
      </c>
      <c r="S58" s="303">
        <f t="shared" si="33"/>
        <v>0</v>
      </c>
      <c r="T58" s="303">
        <f t="shared" si="33"/>
        <v>0</v>
      </c>
      <c r="U58" s="303">
        <f t="shared" si="33"/>
        <v>0</v>
      </c>
      <c r="V58" s="303">
        <f t="shared" si="33"/>
        <v>0</v>
      </c>
      <c r="W58" s="303">
        <f t="shared" si="33"/>
        <v>0</v>
      </c>
      <c r="X58" s="303">
        <f t="shared" si="33"/>
        <v>0</v>
      </c>
      <c r="Y58" s="303">
        <f t="shared" si="33"/>
        <v>0</v>
      </c>
      <c r="Z58" s="303">
        <f t="shared" si="33"/>
        <v>0</v>
      </c>
      <c r="AA58" s="303">
        <f t="shared" si="33"/>
        <v>0</v>
      </c>
      <c r="AB58" s="303">
        <f t="shared" si="33"/>
        <v>0</v>
      </c>
      <c r="AC58" s="303">
        <f t="shared" si="33"/>
        <v>0</v>
      </c>
      <c r="AD58" s="303">
        <f t="shared" si="33"/>
        <v>0</v>
      </c>
      <c r="AE58" s="303">
        <f t="shared" si="33"/>
        <v>0</v>
      </c>
      <c r="AF58" s="303">
        <f t="shared" si="33"/>
        <v>0</v>
      </c>
      <c r="AG58" s="303">
        <f t="shared" si="33"/>
        <v>0</v>
      </c>
      <c r="AH58" s="303">
        <f t="shared" si="33"/>
        <v>0</v>
      </c>
      <c r="AI58" s="303">
        <f t="shared" si="33"/>
        <v>0</v>
      </c>
      <c r="AJ58" s="303">
        <f t="shared" si="33"/>
        <v>0</v>
      </c>
      <c r="AK58" s="303">
        <f t="shared" si="33"/>
        <v>0</v>
      </c>
      <c r="AL58" s="303">
        <f t="shared" si="33"/>
        <v>0</v>
      </c>
      <c r="AM58" s="303">
        <f>COUNTIF(AM5:AM23,"6"&amp;"*")+COUNTIF(AM5:AM23,"6")-COUNTIF(AM5:AM23,"6T")</f>
        <v>0</v>
      </c>
      <c r="AN58" s="303">
        <f>COUNTIF(AN5:AN23,"6"&amp;"*")+COUNTIF(AN5:AN23,"6")-COUNTIF(AN5:AN23,"6T")</f>
        <v>0</v>
      </c>
      <c r="AO58" s="303">
        <f>COUNTIF(AO5:AO23,"6"&amp;"*")+COUNTIF(AO5:AO23,"6")-COUNTIF(AO5:AO23,"6T")</f>
        <v>0</v>
      </c>
      <c r="AX58" s="8">
        <f t="shared" si="21"/>
        <v>0</v>
      </c>
      <c r="AY58" s="8">
        <f t="shared" si="21"/>
        <v>0</v>
      </c>
      <c r="AZ58" s="8">
        <f t="shared" si="21"/>
        <v>0</v>
      </c>
      <c r="BA58" s="8">
        <f t="shared" si="21"/>
        <v>0</v>
      </c>
      <c r="BB58" s="8">
        <f t="shared" si="21"/>
        <v>0</v>
      </c>
      <c r="BC58" s="8">
        <f t="shared" si="27"/>
        <v>1</v>
      </c>
      <c r="BD58" s="8">
        <f t="shared" si="27"/>
        <v>1</v>
      </c>
      <c r="BE58" s="8">
        <f t="shared" si="27"/>
        <v>1</v>
      </c>
      <c r="BF58" s="8">
        <f t="shared" si="27"/>
        <v>1</v>
      </c>
      <c r="BG58" s="8">
        <f t="shared" si="27"/>
        <v>1</v>
      </c>
      <c r="BH58" s="8">
        <f t="shared" si="27"/>
        <v>1</v>
      </c>
      <c r="BI58" s="8">
        <f t="shared" si="27"/>
        <v>1</v>
      </c>
      <c r="BJ58" s="8">
        <f t="shared" si="27"/>
        <v>1</v>
      </c>
      <c r="BK58" s="8">
        <f t="shared" si="27"/>
        <v>1</v>
      </c>
      <c r="BL58" s="8">
        <f t="shared" si="27"/>
        <v>1</v>
      </c>
      <c r="BM58" s="8">
        <f t="shared" si="27"/>
        <v>1</v>
      </c>
      <c r="BN58" s="8">
        <f t="shared" si="27"/>
        <v>1</v>
      </c>
      <c r="BO58" s="8">
        <f t="shared" si="27"/>
        <v>1</v>
      </c>
      <c r="BP58" s="8">
        <f t="shared" si="27"/>
        <v>1</v>
      </c>
      <c r="BQ58" s="8">
        <f t="shared" si="27"/>
        <v>1</v>
      </c>
      <c r="BR58" s="8">
        <f t="shared" si="27"/>
        <v>1</v>
      </c>
      <c r="BS58" s="8">
        <f t="shared" si="28"/>
        <v>1</v>
      </c>
      <c r="BT58" s="8">
        <f t="shared" si="28"/>
        <v>1</v>
      </c>
      <c r="BU58" s="8">
        <f t="shared" si="28"/>
        <v>1</v>
      </c>
      <c r="BV58" s="8">
        <f t="shared" si="28"/>
        <v>1</v>
      </c>
      <c r="BW58" s="8">
        <f t="shared" si="28"/>
        <v>1</v>
      </c>
      <c r="BX58" s="8">
        <f t="shared" si="28"/>
        <v>1</v>
      </c>
      <c r="BY58" s="8">
        <f t="shared" si="28"/>
        <v>1</v>
      </c>
      <c r="BZ58" s="8">
        <f t="shared" si="28"/>
        <v>1</v>
      </c>
      <c r="CA58" s="8">
        <f t="shared" si="28"/>
        <v>1</v>
      </c>
      <c r="CB58" s="8">
        <f t="shared" si="28"/>
        <v>1</v>
      </c>
      <c r="CC58" s="8">
        <f t="shared" si="28"/>
        <v>1</v>
      </c>
      <c r="CD58" s="8">
        <f t="shared" si="28"/>
        <v>1</v>
      </c>
      <c r="CE58" s="8">
        <f t="shared" si="28"/>
        <v>1</v>
      </c>
      <c r="CF58" s="8">
        <f t="shared" si="28"/>
        <v>1</v>
      </c>
      <c r="CG58" s="8">
        <f t="shared" si="28"/>
        <v>1</v>
      </c>
    </row>
    <row r="59" spans="1:85" ht="19.5" customHeight="1" outlineLevel="1" x14ac:dyDescent="0.25">
      <c r="B59" s="193" t="s">
        <v>358</v>
      </c>
      <c r="C59" s="8">
        <v>99</v>
      </c>
      <c r="D59" s="35"/>
      <c r="E59" s="35"/>
      <c r="F59" s="35"/>
      <c r="G59" s="35"/>
      <c r="H59" s="35"/>
      <c r="I59" s="35"/>
      <c r="J59" s="35"/>
      <c r="K59" s="194">
        <f>COUNTIF(K28:K57,"6"&amp;"*")+COUNTIF(K28:K57,"6")-COUNTIF(K28:K57,"6T")</f>
        <v>3</v>
      </c>
      <c r="L59" s="303">
        <f t="shared" ref="L59:AL59" si="34">COUNTIF(L28:L43,"6"&amp;"*")+COUNTIF(L28:L43,"6")-COUNTIF(L28:L43,"6T")</f>
        <v>0</v>
      </c>
      <c r="M59" s="303">
        <f t="shared" si="34"/>
        <v>0</v>
      </c>
      <c r="N59" s="303">
        <f t="shared" si="34"/>
        <v>0</v>
      </c>
      <c r="O59" s="303">
        <f t="shared" si="34"/>
        <v>0</v>
      </c>
      <c r="P59" s="303">
        <f t="shared" si="34"/>
        <v>0</v>
      </c>
      <c r="Q59" s="303">
        <f t="shared" si="34"/>
        <v>0</v>
      </c>
      <c r="R59" s="303">
        <f t="shared" si="34"/>
        <v>0</v>
      </c>
      <c r="S59" s="303">
        <f t="shared" si="34"/>
        <v>0</v>
      </c>
      <c r="T59" s="303">
        <f t="shared" si="34"/>
        <v>0</v>
      </c>
      <c r="U59" s="303">
        <f t="shared" si="34"/>
        <v>0</v>
      </c>
      <c r="V59" s="303">
        <f t="shared" si="34"/>
        <v>0</v>
      </c>
      <c r="W59" s="303">
        <f t="shared" si="34"/>
        <v>0</v>
      </c>
      <c r="X59" s="303">
        <f t="shared" si="34"/>
        <v>0</v>
      </c>
      <c r="Y59" s="303">
        <f t="shared" si="34"/>
        <v>0</v>
      </c>
      <c r="Z59" s="303">
        <f t="shared" si="34"/>
        <v>0</v>
      </c>
      <c r="AA59" s="303">
        <f t="shared" si="34"/>
        <v>0</v>
      </c>
      <c r="AB59" s="303">
        <f t="shared" si="34"/>
        <v>0</v>
      </c>
      <c r="AC59" s="303">
        <f t="shared" si="34"/>
        <v>0</v>
      </c>
      <c r="AD59" s="303">
        <f t="shared" si="34"/>
        <v>0</v>
      </c>
      <c r="AE59" s="303">
        <f t="shared" si="34"/>
        <v>0</v>
      </c>
      <c r="AF59" s="303">
        <f t="shared" si="34"/>
        <v>0</v>
      </c>
      <c r="AG59" s="303">
        <f t="shared" si="34"/>
        <v>0</v>
      </c>
      <c r="AH59" s="303">
        <f t="shared" si="34"/>
        <v>0</v>
      </c>
      <c r="AI59" s="303">
        <f t="shared" si="34"/>
        <v>0</v>
      </c>
      <c r="AJ59" s="303">
        <f t="shared" si="34"/>
        <v>0</v>
      </c>
      <c r="AK59" s="303">
        <f t="shared" si="34"/>
        <v>0</v>
      </c>
      <c r="AL59" s="303">
        <f t="shared" si="34"/>
        <v>0</v>
      </c>
      <c r="AM59" s="303">
        <f>COUNTIF(AM27:AM42,"6"&amp;"*")+COUNTIF(AM27:AM42,"6")-COUNTIF(AM27:AM42,"6T")</f>
        <v>0</v>
      </c>
      <c r="AN59" s="303">
        <f>COUNTIF(AN27:AN42,"6"&amp;"*")+COUNTIF(AN27:AN42,"6")-COUNTIF(AN27:AN42,"6T")</f>
        <v>0</v>
      </c>
      <c r="AO59" s="303">
        <f>COUNTIF(AO27:AO42,"6"&amp;"*")+COUNTIF(AO27:AO42,"6")-COUNTIF(AO27:AO42,"6T")</f>
        <v>0</v>
      </c>
      <c r="AX59" s="8">
        <f t="shared" si="21"/>
        <v>0</v>
      </c>
      <c r="AY59" s="8">
        <f t="shared" si="21"/>
        <v>0</v>
      </c>
      <c r="AZ59" s="8">
        <f t="shared" si="21"/>
        <v>0</v>
      </c>
      <c r="BA59" s="8">
        <f t="shared" si="21"/>
        <v>0</v>
      </c>
      <c r="BB59" s="8">
        <f t="shared" si="21"/>
        <v>0</v>
      </c>
      <c r="BC59" s="8">
        <f t="shared" si="27"/>
        <v>1</v>
      </c>
      <c r="BD59" s="8">
        <f t="shared" si="27"/>
        <v>1</v>
      </c>
      <c r="BE59" s="8">
        <f t="shared" si="27"/>
        <v>1</v>
      </c>
      <c r="BF59" s="8">
        <f t="shared" si="27"/>
        <v>1</v>
      </c>
      <c r="BG59" s="8">
        <f t="shared" si="27"/>
        <v>1</v>
      </c>
      <c r="BH59" s="8">
        <f t="shared" si="27"/>
        <v>1</v>
      </c>
      <c r="BI59" s="8">
        <f t="shared" si="27"/>
        <v>1</v>
      </c>
      <c r="BJ59" s="8">
        <f t="shared" si="27"/>
        <v>1</v>
      </c>
      <c r="BK59" s="8">
        <f t="shared" si="27"/>
        <v>1</v>
      </c>
      <c r="BL59" s="8">
        <f t="shared" si="27"/>
        <v>1</v>
      </c>
      <c r="BM59" s="8">
        <f t="shared" si="27"/>
        <v>1</v>
      </c>
      <c r="BN59" s="8">
        <f t="shared" si="27"/>
        <v>1</v>
      </c>
      <c r="BO59" s="8">
        <f t="shared" si="27"/>
        <v>1</v>
      </c>
      <c r="BP59" s="8">
        <f t="shared" si="27"/>
        <v>1</v>
      </c>
      <c r="BQ59" s="8">
        <f t="shared" si="27"/>
        <v>1</v>
      </c>
      <c r="BR59" s="8">
        <f t="shared" ref="BR59:CG75" si="35">IF(COUNTIF(Z59,"Off")+COUNTIF(Z59,"Paid")+COUNTIF(Z59,"Pl")+COUNTIF(Z59,"PAID")+COUNTIF(Z59,"PL")+COUNTIF(Z59,"OFF")+COUNTIF(Z59,""),0,1)</f>
        <v>1</v>
      </c>
      <c r="BS59" s="8">
        <f t="shared" si="28"/>
        <v>1</v>
      </c>
      <c r="BT59" s="8">
        <f t="shared" si="28"/>
        <v>1</v>
      </c>
      <c r="BU59" s="8">
        <f t="shared" si="28"/>
        <v>1</v>
      </c>
      <c r="BV59" s="8">
        <f t="shared" si="28"/>
        <v>1</v>
      </c>
      <c r="BW59" s="8">
        <f t="shared" si="28"/>
        <v>1</v>
      </c>
      <c r="BX59" s="8">
        <f t="shared" si="28"/>
        <v>1</v>
      </c>
      <c r="BY59" s="8">
        <f t="shared" si="28"/>
        <v>1</v>
      </c>
      <c r="BZ59" s="8">
        <f t="shared" si="28"/>
        <v>1</v>
      </c>
      <c r="CA59" s="8">
        <f t="shared" si="28"/>
        <v>1</v>
      </c>
      <c r="CB59" s="8">
        <f t="shared" si="28"/>
        <v>1</v>
      </c>
      <c r="CC59" s="8">
        <f t="shared" si="28"/>
        <v>1</v>
      </c>
      <c r="CD59" s="8">
        <f t="shared" si="28"/>
        <v>1</v>
      </c>
      <c r="CE59" s="8">
        <f t="shared" si="28"/>
        <v>1</v>
      </c>
      <c r="CF59" s="8">
        <f t="shared" si="28"/>
        <v>1</v>
      </c>
      <c r="CG59" s="8">
        <f t="shared" si="28"/>
        <v>1</v>
      </c>
    </row>
    <row r="60" spans="1:85" ht="19.5" customHeight="1" outlineLevel="1" x14ac:dyDescent="0.25">
      <c r="B60" s="193"/>
      <c r="C60" s="8" t="s">
        <v>94</v>
      </c>
      <c r="D60" s="35"/>
      <c r="E60" s="35"/>
      <c r="F60" s="35"/>
      <c r="G60" s="35"/>
      <c r="H60" s="35"/>
      <c r="I60" s="35"/>
      <c r="J60" s="35"/>
      <c r="K60" s="194">
        <f t="shared" ref="K60:AO60" si="36">SUM(K58:K59)</f>
        <v>4</v>
      </c>
      <c r="L60" s="303">
        <f t="shared" si="36"/>
        <v>0</v>
      </c>
      <c r="M60" s="303">
        <f t="shared" si="36"/>
        <v>0</v>
      </c>
      <c r="N60" s="303">
        <f t="shared" si="36"/>
        <v>0</v>
      </c>
      <c r="O60" s="303">
        <f t="shared" si="36"/>
        <v>0</v>
      </c>
      <c r="P60" s="303">
        <f t="shared" si="36"/>
        <v>0</v>
      </c>
      <c r="Q60" s="303">
        <f t="shared" si="36"/>
        <v>0</v>
      </c>
      <c r="R60" s="303">
        <f t="shared" si="36"/>
        <v>0</v>
      </c>
      <c r="S60" s="303">
        <f t="shared" si="36"/>
        <v>0</v>
      </c>
      <c r="T60" s="303">
        <f t="shared" si="36"/>
        <v>0</v>
      </c>
      <c r="U60" s="303">
        <f t="shared" si="36"/>
        <v>0</v>
      </c>
      <c r="V60" s="303">
        <f t="shared" si="36"/>
        <v>0</v>
      </c>
      <c r="W60" s="303">
        <f t="shared" si="36"/>
        <v>0</v>
      </c>
      <c r="X60" s="303">
        <f t="shared" si="36"/>
        <v>0</v>
      </c>
      <c r="Y60" s="303">
        <f t="shared" si="36"/>
        <v>0</v>
      </c>
      <c r="Z60" s="303">
        <f t="shared" si="36"/>
        <v>0</v>
      </c>
      <c r="AA60" s="303">
        <f t="shared" si="36"/>
        <v>0</v>
      </c>
      <c r="AB60" s="303">
        <f t="shared" si="36"/>
        <v>0</v>
      </c>
      <c r="AC60" s="303">
        <f t="shared" si="36"/>
        <v>0</v>
      </c>
      <c r="AD60" s="303">
        <f t="shared" si="36"/>
        <v>0</v>
      </c>
      <c r="AE60" s="303">
        <f t="shared" si="36"/>
        <v>0</v>
      </c>
      <c r="AF60" s="303">
        <f t="shared" si="36"/>
        <v>0</v>
      </c>
      <c r="AG60" s="303">
        <f t="shared" si="36"/>
        <v>0</v>
      </c>
      <c r="AH60" s="303">
        <f t="shared" si="36"/>
        <v>0</v>
      </c>
      <c r="AI60" s="303">
        <f t="shared" si="36"/>
        <v>0</v>
      </c>
      <c r="AJ60" s="303">
        <f t="shared" si="36"/>
        <v>0</v>
      </c>
      <c r="AK60" s="303">
        <f t="shared" si="36"/>
        <v>0</v>
      </c>
      <c r="AL60" s="303">
        <f t="shared" si="36"/>
        <v>0</v>
      </c>
      <c r="AM60" s="303">
        <f t="shared" si="36"/>
        <v>0</v>
      </c>
      <c r="AN60" s="303">
        <f t="shared" si="36"/>
        <v>0</v>
      </c>
      <c r="AO60" s="303">
        <f t="shared" si="36"/>
        <v>0</v>
      </c>
      <c r="AX60" s="8">
        <f t="shared" ref="AX60:BB93" si="37">IF(COUNTIF(D60,"Off")+COUNTIF(D60,"Paid")+COUNTIF(D60,"Pl")+COUNTIF(D60,"PAID")+COUNTIF(D60,"PL")+COUNTIF(D60,"OFF")+COUNTIF(D60,""),0,1)</f>
        <v>0</v>
      </c>
      <c r="AY60" s="8">
        <f t="shared" si="37"/>
        <v>0</v>
      </c>
      <c r="AZ60" s="8">
        <f t="shared" si="37"/>
        <v>0</v>
      </c>
      <c r="BA60" s="8">
        <f t="shared" si="37"/>
        <v>0</v>
      </c>
      <c r="BB60" s="8">
        <f t="shared" si="37"/>
        <v>0</v>
      </c>
      <c r="BC60" s="8">
        <f t="shared" ref="BC60:BQ76" si="38">IF(COUNTIF(K60,"Off")+COUNTIF(K60,"Paid")+COUNTIF(K60,"Pl")+COUNTIF(K60,"PAID")+COUNTIF(K60,"PL")+COUNTIF(K60,"OFF")+COUNTIF(K60,""),0,1)</f>
        <v>1</v>
      </c>
      <c r="BD60" s="8">
        <f t="shared" si="38"/>
        <v>1</v>
      </c>
      <c r="BE60" s="8">
        <f t="shared" si="38"/>
        <v>1</v>
      </c>
      <c r="BF60" s="8">
        <f t="shared" si="38"/>
        <v>1</v>
      </c>
      <c r="BG60" s="8">
        <f t="shared" si="38"/>
        <v>1</v>
      </c>
      <c r="BH60" s="8">
        <f t="shared" si="38"/>
        <v>1</v>
      </c>
      <c r="BI60" s="8">
        <f t="shared" si="38"/>
        <v>1</v>
      </c>
      <c r="BJ60" s="8">
        <f t="shared" si="38"/>
        <v>1</v>
      </c>
      <c r="BK60" s="8">
        <f t="shared" si="38"/>
        <v>1</v>
      </c>
      <c r="BL60" s="8">
        <f t="shared" si="38"/>
        <v>1</v>
      </c>
      <c r="BM60" s="8">
        <f t="shared" si="38"/>
        <v>1</v>
      </c>
      <c r="BN60" s="8">
        <f t="shared" si="38"/>
        <v>1</v>
      </c>
      <c r="BO60" s="8">
        <f t="shared" si="38"/>
        <v>1</v>
      </c>
      <c r="BP60" s="8">
        <f t="shared" si="38"/>
        <v>1</v>
      </c>
      <c r="BQ60" s="8">
        <f t="shared" si="38"/>
        <v>1</v>
      </c>
      <c r="BR60" s="8">
        <f t="shared" si="35"/>
        <v>1</v>
      </c>
      <c r="BS60" s="8">
        <f t="shared" si="28"/>
        <v>1</v>
      </c>
      <c r="BT60" s="8">
        <f t="shared" si="28"/>
        <v>1</v>
      </c>
      <c r="BU60" s="8">
        <f t="shared" si="28"/>
        <v>1</v>
      </c>
      <c r="BV60" s="8">
        <f t="shared" si="28"/>
        <v>1</v>
      </c>
      <c r="BW60" s="8">
        <f t="shared" si="28"/>
        <v>1</v>
      </c>
      <c r="BX60" s="8">
        <f t="shared" si="28"/>
        <v>1</v>
      </c>
      <c r="BY60" s="8">
        <f t="shared" si="28"/>
        <v>1</v>
      </c>
      <c r="BZ60" s="8">
        <f t="shared" si="28"/>
        <v>1</v>
      </c>
      <c r="CA60" s="8">
        <f t="shared" si="28"/>
        <v>1</v>
      </c>
      <c r="CB60" s="8">
        <f t="shared" si="28"/>
        <v>1</v>
      </c>
      <c r="CC60" s="8">
        <f t="shared" si="28"/>
        <v>1</v>
      </c>
      <c r="CD60" s="8">
        <f t="shared" si="28"/>
        <v>1</v>
      </c>
      <c r="CE60" s="8">
        <f t="shared" si="28"/>
        <v>1</v>
      </c>
      <c r="CF60" s="8">
        <f t="shared" si="28"/>
        <v>1</v>
      </c>
      <c r="CG60" s="8">
        <f t="shared" si="28"/>
        <v>1</v>
      </c>
    </row>
    <row r="61" spans="1:85" outlineLevel="1" x14ac:dyDescent="0.25">
      <c r="B61" s="304" t="s">
        <v>67</v>
      </c>
      <c r="C61" s="305">
        <v>3</v>
      </c>
      <c r="D61" s="8">
        <f>COUNTIF(D6:D24,"8"&amp;"*")+COUNTIF(D6:D24,"8")</f>
        <v>2</v>
      </c>
      <c r="E61" s="8">
        <f>COUNTIF(E6:E24,"8"&amp;"*")+COUNTIF(E6:E24,"8")</f>
        <v>2</v>
      </c>
      <c r="F61" s="8">
        <f>COUNTIF(F6:F24,"8"&amp;"*")+COUNTIF(F6:F24,"8")</f>
        <v>2</v>
      </c>
      <c r="G61" s="8">
        <f>COUNTIF(G6:G24,"8"&amp;"*")+COUNTIF(G6:G24,"8")</f>
        <v>2</v>
      </c>
      <c r="H61" s="8">
        <f>COUNTIF(H6:H24,"8"&amp;"*")+COUNTIF(H6:H24,"8")</f>
        <v>2</v>
      </c>
      <c r="I61" s="305">
        <v>2</v>
      </c>
      <c r="J61" s="306">
        <v>2</v>
      </c>
      <c r="K61" s="8">
        <f t="shared" ref="K61:AO61" si="39">COUNTIF(K6:K24,"8"&amp;"*")+COUNTIF(K6:K24,"8")-COUNTIF(K6:K24,"8T")</f>
        <v>1</v>
      </c>
      <c r="L61" s="8">
        <f t="shared" si="39"/>
        <v>2</v>
      </c>
      <c r="M61" s="8">
        <f t="shared" si="39"/>
        <v>2</v>
      </c>
      <c r="N61" s="8">
        <f t="shared" si="39"/>
        <v>2</v>
      </c>
      <c r="O61" s="8">
        <f t="shared" si="39"/>
        <v>2</v>
      </c>
      <c r="P61" s="8">
        <f t="shared" si="39"/>
        <v>2</v>
      </c>
      <c r="Q61" s="8">
        <f t="shared" si="39"/>
        <v>2</v>
      </c>
      <c r="R61" s="8">
        <f t="shared" si="39"/>
        <v>2</v>
      </c>
      <c r="S61" s="8">
        <f t="shared" si="39"/>
        <v>2</v>
      </c>
      <c r="T61" s="8">
        <f t="shared" si="39"/>
        <v>2</v>
      </c>
      <c r="U61" s="8">
        <f t="shared" si="39"/>
        <v>2</v>
      </c>
      <c r="V61" s="8">
        <f t="shared" si="39"/>
        <v>2</v>
      </c>
      <c r="W61" s="8">
        <f t="shared" si="39"/>
        <v>2</v>
      </c>
      <c r="X61" s="8">
        <f t="shared" si="39"/>
        <v>2</v>
      </c>
      <c r="Y61" s="8">
        <f t="shared" si="39"/>
        <v>2</v>
      </c>
      <c r="Z61" s="8">
        <f t="shared" si="39"/>
        <v>2</v>
      </c>
      <c r="AA61" s="8">
        <f t="shared" si="39"/>
        <v>2</v>
      </c>
      <c r="AB61" s="8">
        <f t="shared" si="39"/>
        <v>2</v>
      </c>
      <c r="AC61" s="8">
        <f t="shared" si="39"/>
        <v>2</v>
      </c>
      <c r="AD61" s="8">
        <f t="shared" si="39"/>
        <v>2</v>
      </c>
      <c r="AE61" s="8">
        <f t="shared" si="39"/>
        <v>2</v>
      </c>
      <c r="AF61" s="8">
        <f t="shared" si="39"/>
        <v>2</v>
      </c>
      <c r="AG61" s="8">
        <f t="shared" si="39"/>
        <v>2</v>
      </c>
      <c r="AH61" s="8">
        <f t="shared" si="39"/>
        <v>2</v>
      </c>
      <c r="AI61" s="8">
        <f t="shared" si="39"/>
        <v>2</v>
      </c>
      <c r="AJ61" s="8">
        <f t="shared" si="39"/>
        <v>2</v>
      </c>
      <c r="AK61" s="8">
        <f t="shared" si="39"/>
        <v>2</v>
      </c>
      <c r="AL61" s="8">
        <f t="shared" si="39"/>
        <v>2</v>
      </c>
      <c r="AM61" s="8">
        <f t="shared" si="39"/>
        <v>2</v>
      </c>
      <c r="AN61" s="8">
        <f t="shared" si="39"/>
        <v>2</v>
      </c>
      <c r="AO61" s="8">
        <f t="shared" si="39"/>
        <v>0</v>
      </c>
      <c r="AX61" s="8">
        <f t="shared" si="37"/>
        <v>1</v>
      </c>
      <c r="AY61" s="8">
        <f t="shared" si="37"/>
        <v>1</v>
      </c>
      <c r="AZ61" s="8">
        <f t="shared" si="37"/>
        <v>1</v>
      </c>
      <c r="BA61" s="8">
        <f t="shared" si="37"/>
        <v>1</v>
      </c>
      <c r="BB61" s="8">
        <f t="shared" si="37"/>
        <v>1</v>
      </c>
      <c r="BC61" s="8">
        <f t="shared" si="38"/>
        <v>1</v>
      </c>
      <c r="BD61" s="8">
        <f t="shared" si="38"/>
        <v>1</v>
      </c>
      <c r="BE61" s="8">
        <f t="shared" si="38"/>
        <v>1</v>
      </c>
      <c r="BF61" s="8">
        <f t="shared" si="38"/>
        <v>1</v>
      </c>
      <c r="BG61" s="8">
        <f t="shared" si="38"/>
        <v>1</v>
      </c>
      <c r="BH61" s="8">
        <f t="shared" si="38"/>
        <v>1</v>
      </c>
      <c r="BI61" s="8">
        <f t="shared" si="38"/>
        <v>1</v>
      </c>
      <c r="BJ61" s="8">
        <f t="shared" si="38"/>
        <v>1</v>
      </c>
      <c r="BK61" s="8">
        <f t="shared" si="38"/>
        <v>1</v>
      </c>
      <c r="BL61" s="8">
        <f t="shared" si="38"/>
        <v>1</v>
      </c>
      <c r="BM61" s="8">
        <f t="shared" si="38"/>
        <v>1</v>
      </c>
      <c r="BN61" s="8">
        <f t="shared" si="38"/>
        <v>1</v>
      </c>
      <c r="BO61" s="8">
        <f t="shared" si="38"/>
        <v>1</v>
      </c>
      <c r="BP61" s="8">
        <f t="shared" si="38"/>
        <v>1</v>
      </c>
      <c r="BQ61" s="8">
        <f t="shared" si="38"/>
        <v>1</v>
      </c>
      <c r="BR61" s="8">
        <f t="shared" si="35"/>
        <v>1</v>
      </c>
      <c r="BS61" s="8">
        <f t="shared" si="35"/>
        <v>1</v>
      </c>
      <c r="BT61" s="8">
        <f t="shared" si="35"/>
        <v>1</v>
      </c>
      <c r="BU61" s="8">
        <f t="shared" si="35"/>
        <v>1</v>
      </c>
      <c r="BV61" s="8">
        <f t="shared" si="35"/>
        <v>1</v>
      </c>
      <c r="BW61" s="8">
        <f t="shared" si="35"/>
        <v>1</v>
      </c>
      <c r="BX61" s="8">
        <f t="shared" si="35"/>
        <v>1</v>
      </c>
      <c r="BY61" s="8">
        <f t="shared" si="35"/>
        <v>1</v>
      </c>
      <c r="BZ61" s="8">
        <f t="shared" si="35"/>
        <v>1</v>
      </c>
      <c r="CA61" s="8">
        <f t="shared" si="35"/>
        <v>1</v>
      </c>
      <c r="CB61" s="8">
        <f t="shared" si="35"/>
        <v>1</v>
      </c>
      <c r="CC61" s="8">
        <f t="shared" si="35"/>
        <v>1</v>
      </c>
      <c r="CD61" s="8">
        <f t="shared" si="35"/>
        <v>1</v>
      </c>
      <c r="CE61" s="8">
        <f t="shared" si="35"/>
        <v>1</v>
      </c>
      <c r="CF61" s="8">
        <f t="shared" si="35"/>
        <v>1</v>
      </c>
      <c r="CG61" s="8">
        <f t="shared" si="35"/>
        <v>1</v>
      </c>
    </row>
    <row r="62" spans="1:85" outlineLevel="1" x14ac:dyDescent="0.25">
      <c r="B62" s="304" t="s">
        <v>67</v>
      </c>
      <c r="C62" s="307">
        <v>99</v>
      </c>
      <c r="D62" s="8">
        <f>COUNTIF(D28:D43,"8"&amp;"*")+COUNTIF(D28:D43,"8")</f>
        <v>3</v>
      </c>
      <c r="E62" s="8">
        <f>COUNTIF(E28:E43,"8"&amp;"*")+COUNTIF(E28:E43,"8")</f>
        <v>2</v>
      </c>
      <c r="F62" s="8">
        <f>COUNTIF(F28:F43,"8"&amp;"*")+COUNTIF(F28:F43,"8")</f>
        <v>1</v>
      </c>
      <c r="G62" s="8">
        <f>COUNTIF(G28:G43,"8"&amp;"*")+COUNTIF(G28:G43,"8")</f>
        <v>2</v>
      </c>
      <c r="H62" s="8">
        <f>COUNTIF(H28:H43,"8"&amp;"*")+COUNTIF(H28:H43,"8")</f>
        <v>2</v>
      </c>
      <c r="I62" s="307" t="s">
        <v>582</v>
      </c>
      <c r="J62" s="308">
        <v>7</v>
      </c>
      <c r="K62" s="8">
        <f t="shared" ref="K62:AO62" si="40">COUNTIF(K28:K57,"8"&amp;"*")+COUNTIF(K28:K57,"8")-COUNTIF(K28:K57,"8T")</f>
        <v>2</v>
      </c>
      <c r="L62" s="8">
        <f t="shared" si="40"/>
        <v>5</v>
      </c>
      <c r="M62" s="8">
        <f t="shared" si="40"/>
        <v>5</v>
      </c>
      <c r="N62" s="8">
        <f t="shared" si="40"/>
        <v>4</v>
      </c>
      <c r="O62" s="8">
        <f t="shared" si="40"/>
        <v>4</v>
      </c>
      <c r="P62" s="8">
        <f t="shared" si="40"/>
        <v>5</v>
      </c>
      <c r="Q62" s="8">
        <f t="shared" si="40"/>
        <v>5</v>
      </c>
      <c r="R62" s="8">
        <f t="shared" si="40"/>
        <v>5</v>
      </c>
      <c r="S62" s="8">
        <f t="shared" si="40"/>
        <v>5</v>
      </c>
      <c r="T62" s="8">
        <f t="shared" si="40"/>
        <v>5</v>
      </c>
      <c r="U62" s="8">
        <f t="shared" si="40"/>
        <v>5</v>
      </c>
      <c r="V62" s="8">
        <f t="shared" si="40"/>
        <v>5</v>
      </c>
      <c r="W62" s="8">
        <f t="shared" si="40"/>
        <v>5</v>
      </c>
      <c r="X62" s="8">
        <f t="shared" si="40"/>
        <v>5</v>
      </c>
      <c r="Y62" s="8">
        <f t="shared" si="40"/>
        <v>5</v>
      </c>
      <c r="Z62" s="8">
        <f t="shared" si="40"/>
        <v>5</v>
      </c>
      <c r="AA62" s="8">
        <f t="shared" si="40"/>
        <v>5</v>
      </c>
      <c r="AB62" s="8">
        <f t="shared" si="40"/>
        <v>5</v>
      </c>
      <c r="AC62" s="8">
        <f t="shared" si="40"/>
        <v>5</v>
      </c>
      <c r="AD62" s="8">
        <f t="shared" si="40"/>
        <v>5</v>
      </c>
      <c r="AE62" s="8">
        <f t="shared" si="40"/>
        <v>5</v>
      </c>
      <c r="AF62" s="8">
        <f t="shared" si="40"/>
        <v>5</v>
      </c>
      <c r="AG62" s="8">
        <f t="shared" si="40"/>
        <v>5</v>
      </c>
      <c r="AH62" s="8">
        <f t="shared" si="40"/>
        <v>5</v>
      </c>
      <c r="AI62" s="8">
        <f t="shared" si="40"/>
        <v>5</v>
      </c>
      <c r="AJ62" s="8">
        <f t="shared" si="40"/>
        <v>5</v>
      </c>
      <c r="AK62" s="8">
        <f t="shared" si="40"/>
        <v>5</v>
      </c>
      <c r="AL62" s="8">
        <f t="shared" si="40"/>
        <v>5</v>
      </c>
      <c r="AM62" s="8">
        <f t="shared" si="40"/>
        <v>5</v>
      </c>
      <c r="AN62" s="8">
        <f t="shared" si="40"/>
        <v>5</v>
      </c>
      <c r="AO62" s="8">
        <f t="shared" si="40"/>
        <v>0</v>
      </c>
      <c r="AX62" s="8">
        <f t="shared" si="37"/>
        <v>1</v>
      </c>
      <c r="AY62" s="8">
        <f t="shared" si="37"/>
        <v>1</v>
      </c>
      <c r="AZ62" s="8">
        <f t="shared" si="37"/>
        <v>1</v>
      </c>
      <c r="BA62" s="8">
        <f t="shared" si="37"/>
        <v>1</v>
      </c>
      <c r="BB62" s="8">
        <f t="shared" si="37"/>
        <v>1</v>
      </c>
      <c r="BC62" s="8">
        <f t="shared" si="38"/>
        <v>1</v>
      </c>
      <c r="BD62" s="8">
        <f t="shared" si="38"/>
        <v>1</v>
      </c>
      <c r="BE62" s="8">
        <f t="shared" si="38"/>
        <v>1</v>
      </c>
      <c r="BF62" s="8">
        <f t="shared" si="38"/>
        <v>1</v>
      </c>
      <c r="BG62" s="8">
        <f t="shared" si="38"/>
        <v>1</v>
      </c>
      <c r="BH62" s="8">
        <f t="shared" si="38"/>
        <v>1</v>
      </c>
      <c r="BI62" s="8">
        <f t="shared" si="38"/>
        <v>1</v>
      </c>
      <c r="BJ62" s="8">
        <f t="shared" si="38"/>
        <v>1</v>
      </c>
      <c r="BK62" s="8">
        <f t="shared" si="38"/>
        <v>1</v>
      </c>
      <c r="BL62" s="8">
        <f t="shared" si="38"/>
        <v>1</v>
      </c>
      <c r="BM62" s="8">
        <f t="shared" si="38"/>
        <v>1</v>
      </c>
      <c r="BN62" s="8">
        <f t="shared" si="38"/>
        <v>1</v>
      </c>
      <c r="BO62" s="8">
        <f t="shared" si="38"/>
        <v>1</v>
      </c>
      <c r="BP62" s="8">
        <f t="shared" si="38"/>
        <v>1</v>
      </c>
      <c r="BQ62" s="8">
        <f t="shared" si="38"/>
        <v>1</v>
      </c>
      <c r="BR62" s="8">
        <f t="shared" si="35"/>
        <v>1</v>
      </c>
      <c r="BS62" s="8">
        <f t="shared" si="35"/>
        <v>1</v>
      </c>
      <c r="BT62" s="8">
        <f t="shared" si="35"/>
        <v>1</v>
      </c>
      <c r="BU62" s="8">
        <f t="shared" si="35"/>
        <v>1</v>
      </c>
      <c r="BV62" s="8">
        <f t="shared" si="35"/>
        <v>1</v>
      </c>
      <c r="BW62" s="8">
        <f t="shared" si="35"/>
        <v>1</v>
      </c>
      <c r="BX62" s="8">
        <f t="shared" si="35"/>
        <v>1</v>
      </c>
      <c r="BY62" s="8">
        <f t="shared" si="35"/>
        <v>1</v>
      </c>
      <c r="BZ62" s="8">
        <f t="shared" si="35"/>
        <v>1</v>
      </c>
      <c r="CA62" s="8">
        <f t="shared" si="35"/>
        <v>1</v>
      </c>
      <c r="CB62" s="8">
        <f t="shared" si="35"/>
        <v>1</v>
      </c>
      <c r="CC62" s="8">
        <f t="shared" si="35"/>
        <v>1</v>
      </c>
      <c r="CD62" s="8">
        <f t="shared" si="35"/>
        <v>1</v>
      </c>
      <c r="CE62" s="8">
        <f t="shared" si="35"/>
        <v>1</v>
      </c>
      <c r="CF62" s="8">
        <f t="shared" si="35"/>
        <v>1</v>
      </c>
      <c r="CG62" s="8">
        <f t="shared" si="35"/>
        <v>1</v>
      </c>
    </row>
    <row r="63" spans="1:85" outlineLevel="1" x14ac:dyDescent="0.25">
      <c r="B63" s="304" t="s">
        <v>67</v>
      </c>
      <c r="C63" s="8" t="s">
        <v>94</v>
      </c>
      <c r="D63" s="8">
        <f>SUM(D61:D62)</f>
        <v>5</v>
      </c>
      <c r="E63" s="8">
        <f t="shared" ref="E63:H63" si="41">SUM(E61:E62)</f>
        <v>4</v>
      </c>
      <c r="F63" s="8">
        <f t="shared" si="41"/>
        <v>3</v>
      </c>
      <c r="G63" s="8">
        <f t="shared" si="41"/>
        <v>4</v>
      </c>
      <c r="H63" s="8">
        <f t="shared" si="41"/>
        <v>4</v>
      </c>
      <c r="I63" s="66">
        <v>9</v>
      </c>
      <c r="J63" s="309">
        <v>9</v>
      </c>
      <c r="K63" s="8">
        <f>SUM(K61:K62)</f>
        <v>3</v>
      </c>
      <c r="L63" s="8">
        <f>SUM(L61:L62)</f>
        <v>7</v>
      </c>
      <c r="M63" s="8">
        <f t="shared" ref="M63:AO63" si="42">SUM(M61:M62)</f>
        <v>7</v>
      </c>
      <c r="N63" s="8">
        <f t="shared" si="42"/>
        <v>6</v>
      </c>
      <c r="O63" s="8">
        <f t="shared" si="42"/>
        <v>6</v>
      </c>
      <c r="P63" s="8">
        <f t="shared" si="42"/>
        <v>7</v>
      </c>
      <c r="Q63" s="8">
        <f t="shared" si="42"/>
        <v>7</v>
      </c>
      <c r="R63" s="8">
        <f t="shared" si="42"/>
        <v>7</v>
      </c>
      <c r="S63" s="8">
        <f t="shared" si="42"/>
        <v>7</v>
      </c>
      <c r="T63" s="8">
        <f t="shared" si="42"/>
        <v>7</v>
      </c>
      <c r="U63" s="8">
        <f t="shared" si="42"/>
        <v>7</v>
      </c>
      <c r="V63" s="8">
        <f t="shared" si="42"/>
        <v>7</v>
      </c>
      <c r="W63" s="8">
        <f t="shared" si="42"/>
        <v>7</v>
      </c>
      <c r="X63" s="8">
        <f t="shared" si="42"/>
        <v>7</v>
      </c>
      <c r="Y63" s="8">
        <f t="shared" si="42"/>
        <v>7</v>
      </c>
      <c r="Z63" s="8">
        <f t="shared" si="42"/>
        <v>7</v>
      </c>
      <c r="AA63" s="8">
        <f t="shared" si="42"/>
        <v>7</v>
      </c>
      <c r="AB63" s="8">
        <f t="shared" si="42"/>
        <v>7</v>
      </c>
      <c r="AC63" s="8">
        <f t="shared" si="42"/>
        <v>7</v>
      </c>
      <c r="AD63" s="8">
        <f t="shared" si="42"/>
        <v>7</v>
      </c>
      <c r="AE63" s="8">
        <f t="shared" si="42"/>
        <v>7</v>
      </c>
      <c r="AF63" s="8">
        <f t="shared" si="42"/>
        <v>7</v>
      </c>
      <c r="AG63" s="8">
        <f t="shared" si="42"/>
        <v>7</v>
      </c>
      <c r="AH63" s="8">
        <f t="shared" si="42"/>
        <v>7</v>
      </c>
      <c r="AI63" s="8">
        <f t="shared" si="42"/>
        <v>7</v>
      </c>
      <c r="AJ63" s="8">
        <f t="shared" si="42"/>
        <v>7</v>
      </c>
      <c r="AK63" s="8">
        <f t="shared" si="42"/>
        <v>7</v>
      </c>
      <c r="AL63" s="8">
        <f t="shared" si="42"/>
        <v>7</v>
      </c>
      <c r="AM63" s="8">
        <f t="shared" si="42"/>
        <v>7</v>
      </c>
      <c r="AN63" s="8">
        <f t="shared" si="42"/>
        <v>7</v>
      </c>
      <c r="AO63" s="8">
        <f t="shared" si="42"/>
        <v>0</v>
      </c>
      <c r="AX63" s="8">
        <f t="shared" si="37"/>
        <v>1</v>
      </c>
      <c r="AY63" s="8">
        <f t="shared" si="37"/>
        <v>1</v>
      </c>
      <c r="AZ63" s="8">
        <f t="shared" si="37"/>
        <v>1</v>
      </c>
      <c r="BA63" s="8">
        <f t="shared" si="37"/>
        <v>1</v>
      </c>
      <c r="BB63" s="8">
        <f t="shared" si="37"/>
        <v>1</v>
      </c>
      <c r="BC63" s="8">
        <f t="shared" si="38"/>
        <v>1</v>
      </c>
      <c r="BD63" s="8">
        <f t="shared" si="38"/>
        <v>1</v>
      </c>
      <c r="BE63" s="8">
        <f t="shared" si="38"/>
        <v>1</v>
      </c>
      <c r="BF63" s="8">
        <f t="shared" si="38"/>
        <v>1</v>
      </c>
      <c r="BG63" s="8">
        <f t="shared" si="38"/>
        <v>1</v>
      </c>
      <c r="BH63" s="8">
        <f t="shared" si="38"/>
        <v>1</v>
      </c>
      <c r="BI63" s="8">
        <f t="shared" si="38"/>
        <v>1</v>
      </c>
      <c r="BJ63" s="8">
        <f t="shared" si="38"/>
        <v>1</v>
      </c>
      <c r="BK63" s="8">
        <f t="shared" si="38"/>
        <v>1</v>
      </c>
      <c r="BL63" s="8">
        <f t="shared" si="38"/>
        <v>1</v>
      </c>
      <c r="BM63" s="8">
        <f t="shared" si="38"/>
        <v>1</v>
      </c>
      <c r="BN63" s="8">
        <f t="shared" si="38"/>
        <v>1</v>
      </c>
      <c r="BO63" s="8">
        <f t="shared" si="38"/>
        <v>1</v>
      </c>
      <c r="BP63" s="8">
        <f t="shared" si="38"/>
        <v>1</v>
      </c>
      <c r="BQ63" s="8">
        <f t="shared" si="38"/>
        <v>1</v>
      </c>
      <c r="BR63" s="8">
        <f t="shared" si="35"/>
        <v>1</v>
      </c>
      <c r="BS63" s="8">
        <f t="shared" si="35"/>
        <v>1</v>
      </c>
      <c r="BT63" s="8">
        <f t="shared" si="35"/>
        <v>1</v>
      </c>
      <c r="BU63" s="8">
        <f t="shared" si="35"/>
        <v>1</v>
      </c>
      <c r="BV63" s="8">
        <f t="shared" si="35"/>
        <v>1</v>
      </c>
      <c r="BW63" s="8">
        <f t="shared" si="35"/>
        <v>1</v>
      </c>
      <c r="BX63" s="8">
        <f t="shared" si="35"/>
        <v>1</v>
      </c>
      <c r="BY63" s="8">
        <f t="shared" si="35"/>
        <v>1</v>
      </c>
      <c r="BZ63" s="8">
        <f t="shared" si="35"/>
        <v>1</v>
      </c>
      <c r="CA63" s="8">
        <f t="shared" si="35"/>
        <v>1</v>
      </c>
      <c r="CB63" s="8">
        <f t="shared" si="35"/>
        <v>1</v>
      </c>
      <c r="CC63" s="8">
        <f t="shared" si="35"/>
        <v>1</v>
      </c>
      <c r="CD63" s="8">
        <f t="shared" si="35"/>
        <v>1</v>
      </c>
      <c r="CE63" s="8">
        <f t="shared" si="35"/>
        <v>1</v>
      </c>
      <c r="CF63" s="8">
        <f t="shared" si="35"/>
        <v>1</v>
      </c>
      <c r="CG63" s="8">
        <f t="shared" si="35"/>
        <v>1</v>
      </c>
    </row>
    <row r="64" spans="1:85" outlineLevel="1" x14ac:dyDescent="0.25">
      <c r="B64" s="310" t="s">
        <v>68</v>
      </c>
      <c r="C64" s="305">
        <v>3</v>
      </c>
      <c r="D64" s="8">
        <f>COUNTIF(D6:D24,"13"&amp;"*")+COUNTIF(D6:D24,"13")</f>
        <v>8</v>
      </c>
      <c r="E64" s="8">
        <f>COUNTIF(E6:E24,"13"&amp;"*")+COUNTIF(E6:E24,"13")</f>
        <v>7</v>
      </c>
      <c r="F64" s="8">
        <f>COUNTIF(F6:F24,"13"&amp;"*")+COUNTIF(F6:F24,"13")</f>
        <v>7</v>
      </c>
      <c r="G64" s="8">
        <f>COUNTIF(G6:G24,"13"&amp;"*")+COUNTIF(G6:G24,"13")</f>
        <v>6</v>
      </c>
      <c r="H64" s="8">
        <f>COUNTIF(H6:H24,"13"&amp;"*")+COUNTIF(H6:H24,"13")</f>
        <v>7</v>
      </c>
      <c r="I64" s="305">
        <v>2</v>
      </c>
      <c r="J64" s="311">
        <v>2</v>
      </c>
      <c r="K64" s="8">
        <f t="shared" ref="K64:AO64" si="43">COUNTIF(K6:K24,"13"&amp;"*")+COUNTIF(K6:K24,"13")-COUNTIF(K6:K24,"13T")</f>
        <v>8</v>
      </c>
      <c r="L64" s="8">
        <f t="shared" si="43"/>
        <v>8</v>
      </c>
      <c r="M64" s="8">
        <f t="shared" si="43"/>
        <v>9</v>
      </c>
      <c r="N64" s="8">
        <f t="shared" si="43"/>
        <v>8</v>
      </c>
      <c r="O64" s="8">
        <f t="shared" si="43"/>
        <v>9</v>
      </c>
      <c r="P64" s="8">
        <f t="shared" si="43"/>
        <v>9</v>
      </c>
      <c r="Q64" s="8">
        <f t="shared" si="43"/>
        <v>8</v>
      </c>
      <c r="R64" s="8">
        <f t="shared" si="43"/>
        <v>9</v>
      </c>
      <c r="S64" s="8">
        <f t="shared" si="43"/>
        <v>8</v>
      </c>
      <c r="T64" s="8">
        <f t="shared" si="43"/>
        <v>7</v>
      </c>
      <c r="U64" s="8">
        <f t="shared" si="43"/>
        <v>10</v>
      </c>
      <c r="V64" s="8">
        <f t="shared" si="43"/>
        <v>9</v>
      </c>
      <c r="W64" s="8">
        <f t="shared" si="43"/>
        <v>8</v>
      </c>
      <c r="X64" s="8">
        <f t="shared" si="43"/>
        <v>9</v>
      </c>
      <c r="Y64" s="8">
        <f t="shared" si="43"/>
        <v>8</v>
      </c>
      <c r="Z64" s="8">
        <f t="shared" si="43"/>
        <v>9</v>
      </c>
      <c r="AA64" s="8">
        <f t="shared" si="43"/>
        <v>9</v>
      </c>
      <c r="AB64" s="8">
        <f t="shared" si="43"/>
        <v>9</v>
      </c>
      <c r="AC64" s="8">
        <f t="shared" si="43"/>
        <v>9</v>
      </c>
      <c r="AD64" s="8">
        <f t="shared" si="43"/>
        <v>8</v>
      </c>
      <c r="AE64" s="8">
        <f t="shared" si="43"/>
        <v>9</v>
      </c>
      <c r="AF64" s="8">
        <f t="shared" si="43"/>
        <v>10</v>
      </c>
      <c r="AG64" s="8">
        <f t="shared" si="43"/>
        <v>9</v>
      </c>
      <c r="AH64" s="8">
        <f t="shared" si="43"/>
        <v>8</v>
      </c>
      <c r="AI64" s="8">
        <f t="shared" si="43"/>
        <v>9</v>
      </c>
      <c r="AJ64" s="8">
        <f t="shared" si="43"/>
        <v>8</v>
      </c>
      <c r="AK64" s="8">
        <f t="shared" si="43"/>
        <v>9</v>
      </c>
      <c r="AL64" s="8">
        <f t="shared" si="43"/>
        <v>8</v>
      </c>
      <c r="AM64" s="8">
        <f t="shared" si="43"/>
        <v>9</v>
      </c>
      <c r="AN64" s="8">
        <f t="shared" si="43"/>
        <v>9</v>
      </c>
      <c r="AO64" s="8">
        <f t="shared" si="43"/>
        <v>0</v>
      </c>
      <c r="AX64" s="8">
        <f t="shared" si="37"/>
        <v>1</v>
      </c>
      <c r="AY64" s="8">
        <f t="shared" si="37"/>
        <v>1</v>
      </c>
      <c r="AZ64" s="8">
        <f t="shared" si="37"/>
        <v>1</v>
      </c>
      <c r="BA64" s="8">
        <f t="shared" si="37"/>
        <v>1</v>
      </c>
      <c r="BB64" s="8">
        <f t="shared" si="37"/>
        <v>1</v>
      </c>
      <c r="BC64" s="8">
        <f t="shared" si="38"/>
        <v>1</v>
      </c>
      <c r="BD64" s="8">
        <f t="shared" si="38"/>
        <v>1</v>
      </c>
      <c r="BE64" s="8">
        <f t="shared" si="38"/>
        <v>1</v>
      </c>
      <c r="BF64" s="8">
        <f t="shared" si="38"/>
        <v>1</v>
      </c>
      <c r="BG64" s="8">
        <f t="shared" si="38"/>
        <v>1</v>
      </c>
      <c r="BH64" s="8">
        <f t="shared" si="38"/>
        <v>1</v>
      </c>
      <c r="BI64" s="8">
        <f t="shared" si="38"/>
        <v>1</v>
      </c>
      <c r="BJ64" s="8">
        <f t="shared" si="38"/>
        <v>1</v>
      </c>
      <c r="BK64" s="8">
        <f t="shared" si="38"/>
        <v>1</v>
      </c>
      <c r="BL64" s="8">
        <f t="shared" si="38"/>
        <v>1</v>
      </c>
      <c r="BM64" s="8">
        <f t="shared" si="38"/>
        <v>1</v>
      </c>
      <c r="BN64" s="8">
        <f t="shared" si="38"/>
        <v>1</v>
      </c>
      <c r="BO64" s="8">
        <f t="shared" si="38"/>
        <v>1</v>
      </c>
      <c r="BP64" s="8">
        <f t="shared" si="38"/>
        <v>1</v>
      </c>
      <c r="BQ64" s="8">
        <f t="shared" si="38"/>
        <v>1</v>
      </c>
      <c r="BR64" s="8">
        <f t="shared" si="35"/>
        <v>1</v>
      </c>
      <c r="BS64" s="8">
        <f t="shared" si="35"/>
        <v>1</v>
      </c>
      <c r="BT64" s="8">
        <f t="shared" si="35"/>
        <v>1</v>
      </c>
      <c r="BU64" s="8">
        <f t="shared" si="35"/>
        <v>1</v>
      </c>
      <c r="BV64" s="8">
        <f t="shared" si="35"/>
        <v>1</v>
      </c>
      <c r="BW64" s="8">
        <f t="shared" si="35"/>
        <v>1</v>
      </c>
      <c r="BX64" s="8">
        <f t="shared" si="35"/>
        <v>1</v>
      </c>
      <c r="BY64" s="8">
        <f t="shared" si="35"/>
        <v>1</v>
      </c>
      <c r="BZ64" s="8">
        <f t="shared" si="35"/>
        <v>1</v>
      </c>
      <c r="CA64" s="8">
        <f t="shared" si="35"/>
        <v>1</v>
      </c>
      <c r="CB64" s="8">
        <f t="shared" si="35"/>
        <v>1</v>
      </c>
      <c r="CC64" s="8">
        <f t="shared" si="35"/>
        <v>1</v>
      </c>
      <c r="CD64" s="8">
        <f t="shared" si="35"/>
        <v>1</v>
      </c>
      <c r="CE64" s="8">
        <f t="shared" si="35"/>
        <v>1</v>
      </c>
      <c r="CF64" s="8">
        <f t="shared" si="35"/>
        <v>1</v>
      </c>
      <c r="CG64" s="8">
        <f t="shared" si="35"/>
        <v>1</v>
      </c>
    </row>
    <row r="65" spans="2:89" outlineLevel="1" x14ac:dyDescent="0.25">
      <c r="B65" s="310" t="s">
        <v>68</v>
      </c>
      <c r="C65" s="307">
        <v>99</v>
      </c>
      <c r="D65" s="8">
        <f>COUNTIF(D28:D43,"13"&amp;"*")+COUNTIF(D28:D43,"13")</f>
        <v>4</v>
      </c>
      <c r="E65" s="8">
        <f>COUNTIF(E28:E43,"13"&amp;"*")+COUNTIF(E28:E43,"13")</f>
        <v>6</v>
      </c>
      <c r="F65" s="8">
        <f>COUNTIF(F28:F43,"13"&amp;"*")+COUNTIF(F28:F43,"13")</f>
        <v>6</v>
      </c>
      <c r="G65" s="8">
        <f>COUNTIF(G28:G43,"13"&amp;"*")+COUNTIF(G28:G43,"13")</f>
        <v>5</v>
      </c>
      <c r="H65" s="8">
        <f>COUNTIF(H28:H43,"13"&amp;"*")+COUNTIF(H28:H43,"13")</f>
        <v>5</v>
      </c>
      <c r="I65" s="307" t="s">
        <v>583</v>
      </c>
      <c r="J65" s="312">
        <v>15</v>
      </c>
      <c r="K65" s="8">
        <f t="shared" ref="K65:AO65" si="44">COUNTIF(K28:K57,"13"&amp;"*")+COUNTIF(K28:K57,"13")-COUNTIF(K28:K57,"13T")</f>
        <v>14</v>
      </c>
      <c r="L65" s="8">
        <f t="shared" si="44"/>
        <v>15</v>
      </c>
      <c r="M65" s="8">
        <f t="shared" si="44"/>
        <v>15</v>
      </c>
      <c r="N65" s="8">
        <f t="shared" si="44"/>
        <v>15</v>
      </c>
      <c r="O65" s="8">
        <f t="shared" si="44"/>
        <v>14</v>
      </c>
      <c r="P65" s="8">
        <f t="shared" si="44"/>
        <v>13</v>
      </c>
      <c r="Q65" s="8">
        <f t="shared" si="44"/>
        <v>14</v>
      </c>
      <c r="R65" s="8">
        <f t="shared" si="44"/>
        <v>14</v>
      </c>
      <c r="S65" s="8">
        <f t="shared" si="44"/>
        <v>15</v>
      </c>
      <c r="T65" s="8">
        <f t="shared" si="44"/>
        <v>15</v>
      </c>
      <c r="U65" s="8">
        <f t="shared" si="44"/>
        <v>14</v>
      </c>
      <c r="V65" s="8">
        <f t="shared" si="44"/>
        <v>14</v>
      </c>
      <c r="W65" s="8">
        <f t="shared" si="44"/>
        <v>14</v>
      </c>
      <c r="X65" s="8">
        <f t="shared" si="44"/>
        <v>13</v>
      </c>
      <c r="Y65" s="8">
        <f t="shared" si="44"/>
        <v>13</v>
      </c>
      <c r="Z65" s="8">
        <f t="shared" si="44"/>
        <v>15</v>
      </c>
      <c r="AA65" s="8">
        <f t="shared" si="44"/>
        <v>15</v>
      </c>
      <c r="AB65" s="8">
        <f t="shared" si="44"/>
        <v>14</v>
      </c>
      <c r="AC65" s="8">
        <f t="shared" si="44"/>
        <v>14</v>
      </c>
      <c r="AD65" s="8">
        <f t="shared" si="44"/>
        <v>14</v>
      </c>
      <c r="AE65" s="8">
        <f t="shared" si="44"/>
        <v>14</v>
      </c>
      <c r="AF65" s="8">
        <f t="shared" si="44"/>
        <v>14</v>
      </c>
      <c r="AG65" s="8">
        <f t="shared" si="44"/>
        <v>15</v>
      </c>
      <c r="AH65" s="8">
        <f t="shared" si="44"/>
        <v>15</v>
      </c>
      <c r="AI65" s="8">
        <f t="shared" si="44"/>
        <v>14</v>
      </c>
      <c r="AJ65" s="8">
        <f t="shared" si="44"/>
        <v>14</v>
      </c>
      <c r="AK65" s="8">
        <f t="shared" si="44"/>
        <v>14</v>
      </c>
      <c r="AL65" s="8">
        <f t="shared" si="44"/>
        <v>14</v>
      </c>
      <c r="AM65" s="8">
        <f t="shared" si="44"/>
        <v>15</v>
      </c>
      <c r="AN65" s="8">
        <f t="shared" si="44"/>
        <v>15</v>
      </c>
      <c r="AO65" s="8">
        <f t="shared" si="44"/>
        <v>0</v>
      </c>
      <c r="AX65" s="8">
        <f t="shared" si="37"/>
        <v>1</v>
      </c>
      <c r="AY65" s="8">
        <f t="shared" si="37"/>
        <v>1</v>
      </c>
      <c r="AZ65" s="8">
        <f t="shared" si="37"/>
        <v>1</v>
      </c>
      <c r="BA65" s="8">
        <f t="shared" si="37"/>
        <v>1</v>
      </c>
      <c r="BB65" s="8">
        <f t="shared" si="37"/>
        <v>1</v>
      </c>
      <c r="BC65" s="8">
        <f t="shared" si="38"/>
        <v>1</v>
      </c>
      <c r="BD65" s="8">
        <f t="shared" si="38"/>
        <v>1</v>
      </c>
      <c r="BE65" s="8">
        <f t="shared" si="38"/>
        <v>1</v>
      </c>
      <c r="BF65" s="8">
        <f t="shared" si="38"/>
        <v>1</v>
      </c>
      <c r="BG65" s="8">
        <f t="shared" si="38"/>
        <v>1</v>
      </c>
      <c r="BH65" s="8">
        <f t="shared" si="38"/>
        <v>1</v>
      </c>
      <c r="BI65" s="8">
        <f t="shared" si="38"/>
        <v>1</v>
      </c>
      <c r="BJ65" s="8">
        <f t="shared" si="38"/>
        <v>1</v>
      </c>
      <c r="BK65" s="8">
        <f t="shared" si="38"/>
        <v>1</v>
      </c>
      <c r="BL65" s="8">
        <f t="shared" si="38"/>
        <v>1</v>
      </c>
      <c r="BM65" s="8">
        <f t="shared" si="38"/>
        <v>1</v>
      </c>
      <c r="BN65" s="8">
        <f t="shared" si="38"/>
        <v>1</v>
      </c>
      <c r="BO65" s="8">
        <f t="shared" si="38"/>
        <v>1</v>
      </c>
      <c r="BP65" s="8">
        <f t="shared" si="38"/>
        <v>1</v>
      </c>
      <c r="BQ65" s="8">
        <f t="shared" si="38"/>
        <v>1</v>
      </c>
      <c r="BR65" s="8">
        <f t="shared" si="35"/>
        <v>1</v>
      </c>
      <c r="BS65" s="8">
        <f t="shared" si="35"/>
        <v>1</v>
      </c>
      <c r="BT65" s="8">
        <f t="shared" si="35"/>
        <v>1</v>
      </c>
      <c r="BU65" s="8">
        <f t="shared" si="35"/>
        <v>1</v>
      </c>
      <c r="BV65" s="8">
        <f t="shared" si="35"/>
        <v>1</v>
      </c>
      <c r="BW65" s="8">
        <f t="shared" si="35"/>
        <v>1</v>
      </c>
      <c r="BX65" s="8">
        <f t="shared" si="35"/>
        <v>1</v>
      </c>
      <c r="BY65" s="8">
        <f t="shared" si="35"/>
        <v>1</v>
      </c>
      <c r="BZ65" s="8">
        <f t="shared" si="35"/>
        <v>1</v>
      </c>
      <c r="CA65" s="8">
        <f t="shared" si="35"/>
        <v>1</v>
      </c>
      <c r="CB65" s="8">
        <f t="shared" si="35"/>
        <v>1</v>
      </c>
      <c r="CC65" s="8">
        <f t="shared" si="35"/>
        <v>1</v>
      </c>
      <c r="CD65" s="8">
        <f t="shared" si="35"/>
        <v>1</v>
      </c>
      <c r="CE65" s="8">
        <f t="shared" si="35"/>
        <v>1</v>
      </c>
      <c r="CF65" s="8">
        <f t="shared" si="35"/>
        <v>1</v>
      </c>
      <c r="CG65" s="8">
        <f t="shared" si="35"/>
        <v>1</v>
      </c>
    </row>
    <row r="66" spans="2:89" outlineLevel="1" x14ac:dyDescent="0.25">
      <c r="B66" s="310" t="s">
        <v>68</v>
      </c>
      <c r="C66" s="8" t="s">
        <v>94</v>
      </c>
      <c r="D66" s="8">
        <f>SUM(D64:D65)</f>
        <v>12</v>
      </c>
      <c r="E66" s="8">
        <f t="shared" ref="E66:H66" si="45">SUM(E64:E65)</f>
        <v>13</v>
      </c>
      <c r="F66" s="8">
        <f t="shared" si="45"/>
        <v>13</v>
      </c>
      <c r="G66" s="8">
        <f t="shared" si="45"/>
        <v>11</v>
      </c>
      <c r="H66" s="8">
        <f t="shared" si="45"/>
        <v>12</v>
      </c>
      <c r="I66" s="66">
        <v>17</v>
      </c>
      <c r="J66" s="313">
        <v>17</v>
      </c>
      <c r="K66" s="8">
        <f>SUM(K64:K65)</f>
        <v>22</v>
      </c>
      <c r="L66" s="8">
        <f>SUM(L64:L65)</f>
        <v>23</v>
      </c>
      <c r="M66" s="8">
        <f t="shared" ref="M66:AO66" si="46">SUM(M64:M65)</f>
        <v>24</v>
      </c>
      <c r="N66" s="8">
        <f t="shared" si="46"/>
        <v>23</v>
      </c>
      <c r="O66" s="8">
        <f t="shared" si="46"/>
        <v>23</v>
      </c>
      <c r="P66" s="8">
        <f t="shared" si="46"/>
        <v>22</v>
      </c>
      <c r="Q66" s="8">
        <f t="shared" si="46"/>
        <v>22</v>
      </c>
      <c r="R66" s="8">
        <f t="shared" si="46"/>
        <v>23</v>
      </c>
      <c r="S66" s="8">
        <f t="shared" si="46"/>
        <v>23</v>
      </c>
      <c r="T66" s="8">
        <f t="shared" si="46"/>
        <v>22</v>
      </c>
      <c r="U66" s="8">
        <f t="shared" si="46"/>
        <v>24</v>
      </c>
      <c r="V66" s="8">
        <f t="shared" si="46"/>
        <v>23</v>
      </c>
      <c r="W66" s="8">
        <f t="shared" si="46"/>
        <v>22</v>
      </c>
      <c r="X66" s="8">
        <f t="shared" si="46"/>
        <v>22</v>
      </c>
      <c r="Y66" s="8">
        <f t="shared" si="46"/>
        <v>21</v>
      </c>
      <c r="Z66" s="8">
        <f t="shared" si="46"/>
        <v>24</v>
      </c>
      <c r="AA66" s="8">
        <f t="shared" si="46"/>
        <v>24</v>
      </c>
      <c r="AB66" s="8">
        <f t="shared" si="46"/>
        <v>23</v>
      </c>
      <c r="AC66" s="8">
        <f t="shared" si="46"/>
        <v>23</v>
      </c>
      <c r="AD66" s="8">
        <f t="shared" si="46"/>
        <v>22</v>
      </c>
      <c r="AE66" s="8">
        <f t="shared" si="46"/>
        <v>23</v>
      </c>
      <c r="AF66" s="8">
        <f t="shared" si="46"/>
        <v>24</v>
      </c>
      <c r="AG66" s="8">
        <f t="shared" si="46"/>
        <v>24</v>
      </c>
      <c r="AH66" s="8">
        <f t="shared" si="46"/>
        <v>23</v>
      </c>
      <c r="AI66" s="8">
        <f t="shared" si="46"/>
        <v>23</v>
      </c>
      <c r="AJ66" s="8">
        <f t="shared" si="46"/>
        <v>22</v>
      </c>
      <c r="AK66" s="8">
        <f t="shared" si="46"/>
        <v>23</v>
      </c>
      <c r="AL66" s="8">
        <f t="shared" si="46"/>
        <v>22</v>
      </c>
      <c r="AM66" s="8">
        <f t="shared" si="46"/>
        <v>24</v>
      </c>
      <c r="AN66" s="8">
        <f t="shared" si="46"/>
        <v>24</v>
      </c>
      <c r="AO66" s="8">
        <f t="shared" si="46"/>
        <v>0</v>
      </c>
      <c r="AX66" s="8">
        <f t="shared" si="37"/>
        <v>1</v>
      </c>
      <c r="AY66" s="8">
        <f t="shared" si="37"/>
        <v>1</v>
      </c>
      <c r="AZ66" s="8">
        <f t="shared" si="37"/>
        <v>1</v>
      </c>
      <c r="BA66" s="8">
        <f t="shared" si="37"/>
        <v>1</v>
      </c>
      <c r="BB66" s="8">
        <f t="shared" si="37"/>
        <v>1</v>
      </c>
      <c r="BC66" s="8">
        <f t="shared" si="38"/>
        <v>1</v>
      </c>
      <c r="BD66" s="8">
        <f t="shared" si="38"/>
        <v>1</v>
      </c>
      <c r="BE66" s="8">
        <f t="shared" si="38"/>
        <v>1</v>
      </c>
      <c r="BF66" s="8">
        <f t="shared" si="38"/>
        <v>1</v>
      </c>
      <c r="BG66" s="8">
        <f t="shared" si="38"/>
        <v>1</v>
      </c>
      <c r="BH66" s="8">
        <f t="shared" si="38"/>
        <v>1</v>
      </c>
      <c r="BI66" s="8">
        <f t="shared" si="38"/>
        <v>1</v>
      </c>
      <c r="BJ66" s="8">
        <f t="shared" si="38"/>
        <v>1</v>
      </c>
      <c r="BK66" s="8">
        <f t="shared" si="38"/>
        <v>1</v>
      </c>
      <c r="BL66" s="8">
        <f t="shared" si="38"/>
        <v>1</v>
      </c>
      <c r="BM66" s="8">
        <f t="shared" si="38"/>
        <v>1</v>
      </c>
      <c r="BN66" s="8">
        <f t="shared" si="38"/>
        <v>1</v>
      </c>
      <c r="BO66" s="8">
        <f t="shared" si="38"/>
        <v>1</v>
      </c>
      <c r="BP66" s="8">
        <f t="shared" si="38"/>
        <v>1</v>
      </c>
      <c r="BQ66" s="8">
        <f t="shared" si="38"/>
        <v>1</v>
      </c>
      <c r="BR66" s="8">
        <f t="shared" si="35"/>
        <v>1</v>
      </c>
      <c r="BS66" s="8">
        <f t="shared" si="35"/>
        <v>1</v>
      </c>
      <c r="BT66" s="8">
        <f t="shared" si="35"/>
        <v>1</v>
      </c>
      <c r="BU66" s="8">
        <f t="shared" si="35"/>
        <v>1</v>
      </c>
      <c r="BV66" s="8">
        <f t="shared" si="35"/>
        <v>1</v>
      </c>
      <c r="BW66" s="8">
        <f t="shared" si="35"/>
        <v>1</v>
      </c>
      <c r="BX66" s="8">
        <f t="shared" si="35"/>
        <v>1</v>
      </c>
      <c r="BY66" s="8">
        <f t="shared" si="35"/>
        <v>1</v>
      </c>
      <c r="BZ66" s="8">
        <f t="shared" si="35"/>
        <v>1</v>
      </c>
      <c r="CA66" s="8">
        <f t="shared" si="35"/>
        <v>1</v>
      </c>
      <c r="CB66" s="8">
        <f t="shared" si="35"/>
        <v>1</v>
      </c>
      <c r="CC66" s="8">
        <f t="shared" si="35"/>
        <v>1</v>
      </c>
      <c r="CD66" s="8">
        <f t="shared" si="35"/>
        <v>1</v>
      </c>
      <c r="CE66" s="8">
        <f t="shared" si="35"/>
        <v>1</v>
      </c>
      <c r="CF66" s="8">
        <f t="shared" si="35"/>
        <v>1</v>
      </c>
      <c r="CG66" s="8">
        <f t="shared" si="35"/>
        <v>1</v>
      </c>
    </row>
    <row r="67" spans="2:89" s="52" customFormat="1" outlineLevel="1" x14ac:dyDescent="0.25">
      <c r="C67" s="52" t="s">
        <v>69</v>
      </c>
      <c r="D67" s="52">
        <f>COUNTIF(D6:D37,"13*T")+COUNTIF(D6:D37,"8*T")</f>
        <v>0</v>
      </c>
      <c r="E67" s="52">
        <f>COUNTIF(E6:E37,"13*T")+COUNTIF(E6:E37,"8*T")</f>
        <v>0</v>
      </c>
      <c r="F67" s="52">
        <f>COUNTIF(F6:F37,"13*T")+COUNTIF(F6:F37,"8*T")</f>
        <v>0</v>
      </c>
      <c r="G67" s="52">
        <f>COUNTIF(G6:G37,"13*T")+COUNTIF(G6:G37,"8*T")</f>
        <v>0</v>
      </c>
      <c r="H67" s="52">
        <f>COUNTIF(H6:H37,"13*T")+COUNTIF(H6:H37,"8*T")</f>
        <v>0</v>
      </c>
      <c r="K67" s="52">
        <f t="shared" ref="K67:AO67" si="47">COUNTIF(K6:K57,"13*T")+COUNTIF(K6:K57,"8*T")+COUNTIF(K6:K57,"13*Te")+COUNTIF(K6:K57,"13*Tr")</f>
        <v>2</v>
      </c>
      <c r="L67" s="52">
        <f t="shared" si="47"/>
        <v>1</v>
      </c>
      <c r="M67" s="52">
        <f t="shared" si="47"/>
        <v>1</v>
      </c>
      <c r="N67" s="52">
        <f t="shared" si="47"/>
        <v>2</v>
      </c>
      <c r="O67" s="52">
        <f t="shared" si="47"/>
        <v>1</v>
      </c>
      <c r="P67" s="52">
        <f t="shared" si="47"/>
        <v>1</v>
      </c>
      <c r="Q67" s="52">
        <f t="shared" si="47"/>
        <v>2</v>
      </c>
      <c r="R67" s="52">
        <f t="shared" si="47"/>
        <v>2</v>
      </c>
      <c r="S67" s="52">
        <f t="shared" si="47"/>
        <v>1</v>
      </c>
      <c r="T67" s="52">
        <f t="shared" si="47"/>
        <v>1</v>
      </c>
      <c r="U67" s="52">
        <f t="shared" si="47"/>
        <v>1</v>
      </c>
      <c r="V67" s="52">
        <f t="shared" si="47"/>
        <v>1</v>
      </c>
      <c r="W67" s="52">
        <f t="shared" si="47"/>
        <v>1</v>
      </c>
      <c r="X67" s="52">
        <f t="shared" si="47"/>
        <v>2</v>
      </c>
      <c r="Y67" s="52">
        <f t="shared" si="47"/>
        <v>2</v>
      </c>
      <c r="Z67" s="52">
        <f t="shared" si="47"/>
        <v>2</v>
      </c>
      <c r="AA67" s="52">
        <f t="shared" si="47"/>
        <v>1</v>
      </c>
      <c r="AB67" s="52">
        <f t="shared" si="47"/>
        <v>1</v>
      </c>
      <c r="AC67" s="52">
        <f t="shared" si="47"/>
        <v>0</v>
      </c>
      <c r="AD67" s="52">
        <f t="shared" si="47"/>
        <v>0</v>
      </c>
      <c r="AE67" s="52">
        <f t="shared" si="47"/>
        <v>0</v>
      </c>
      <c r="AF67" s="52">
        <f t="shared" si="47"/>
        <v>1</v>
      </c>
      <c r="AG67" s="52">
        <f t="shared" si="47"/>
        <v>1</v>
      </c>
      <c r="AH67" s="52">
        <f t="shared" si="47"/>
        <v>1</v>
      </c>
      <c r="AI67" s="52">
        <f t="shared" si="47"/>
        <v>1</v>
      </c>
      <c r="AJ67" s="52">
        <f t="shared" si="47"/>
        <v>1</v>
      </c>
      <c r="AK67" s="52">
        <f t="shared" si="47"/>
        <v>0</v>
      </c>
      <c r="AL67" s="52">
        <f t="shared" si="47"/>
        <v>0</v>
      </c>
      <c r="AM67" s="52">
        <f t="shared" si="47"/>
        <v>0</v>
      </c>
      <c r="AN67" s="52">
        <f t="shared" si="47"/>
        <v>1</v>
      </c>
      <c r="AO67" s="52">
        <f t="shared" si="47"/>
        <v>0</v>
      </c>
      <c r="AX67" s="8">
        <f t="shared" si="37"/>
        <v>1</v>
      </c>
      <c r="AY67" s="8">
        <f t="shared" si="37"/>
        <v>1</v>
      </c>
      <c r="AZ67" s="8">
        <f t="shared" si="37"/>
        <v>1</v>
      </c>
      <c r="BA67" s="8">
        <f t="shared" si="37"/>
        <v>1</v>
      </c>
      <c r="BB67" s="8">
        <f t="shared" si="37"/>
        <v>1</v>
      </c>
      <c r="BC67" s="8">
        <f t="shared" si="38"/>
        <v>1</v>
      </c>
      <c r="BD67" s="8">
        <f t="shared" si="38"/>
        <v>1</v>
      </c>
      <c r="BE67" s="8">
        <f t="shared" si="38"/>
        <v>1</v>
      </c>
      <c r="BF67" s="8">
        <f t="shared" si="38"/>
        <v>1</v>
      </c>
      <c r="BG67" s="8">
        <f t="shared" si="38"/>
        <v>1</v>
      </c>
      <c r="BH67" s="8">
        <f t="shared" si="38"/>
        <v>1</v>
      </c>
      <c r="BI67" s="8">
        <f t="shared" si="38"/>
        <v>1</v>
      </c>
      <c r="BJ67" s="8">
        <f t="shared" si="38"/>
        <v>1</v>
      </c>
      <c r="BK67" s="8">
        <f t="shared" si="38"/>
        <v>1</v>
      </c>
      <c r="BL67" s="8">
        <f t="shared" si="38"/>
        <v>1</v>
      </c>
      <c r="BM67" s="8">
        <f t="shared" si="38"/>
        <v>1</v>
      </c>
      <c r="BN67" s="8">
        <f t="shared" si="38"/>
        <v>1</v>
      </c>
      <c r="BO67" s="8">
        <f t="shared" si="38"/>
        <v>1</v>
      </c>
      <c r="BP67" s="8">
        <f t="shared" si="38"/>
        <v>1</v>
      </c>
      <c r="BQ67" s="8">
        <f t="shared" si="38"/>
        <v>1</v>
      </c>
      <c r="BR67" s="8">
        <f t="shared" si="35"/>
        <v>1</v>
      </c>
      <c r="BS67" s="8">
        <f t="shared" si="35"/>
        <v>1</v>
      </c>
      <c r="BT67" s="8">
        <f t="shared" si="35"/>
        <v>1</v>
      </c>
      <c r="BU67" s="8">
        <f t="shared" si="35"/>
        <v>1</v>
      </c>
      <c r="BV67" s="8">
        <f t="shared" si="35"/>
        <v>1</v>
      </c>
      <c r="BW67" s="8">
        <f t="shared" si="35"/>
        <v>1</v>
      </c>
      <c r="BX67" s="8">
        <f t="shared" si="35"/>
        <v>1</v>
      </c>
      <c r="BY67" s="8">
        <f t="shared" si="35"/>
        <v>1</v>
      </c>
      <c r="BZ67" s="8">
        <f t="shared" si="35"/>
        <v>1</v>
      </c>
      <c r="CA67" s="8">
        <f t="shared" si="35"/>
        <v>1</v>
      </c>
      <c r="CB67" s="8">
        <f t="shared" si="35"/>
        <v>1</v>
      </c>
      <c r="CC67" s="8">
        <f t="shared" si="35"/>
        <v>1</v>
      </c>
      <c r="CD67" s="8">
        <f t="shared" si="35"/>
        <v>1</v>
      </c>
      <c r="CE67" s="8">
        <f t="shared" si="35"/>
        <v>1</v>
      </c>
      <c r="CF67" s="8">
        <f t="shared" si="35"/>
        <v>1</v>
      </c>
      <c r="CG67" s="8">
        <f t="shared" si="35"/>
        <v>1</v>
      </c>
      <c r="CK67" s="81"/>
    </row>
    <row r="68" spans="2:89" s="52" customFormat="1" outlineLevel="1" x14ac:dyDescent="0.25">
      <c r="B68" s="197" t="s">
        <v>359</v>
      </c>
      <c r="C68" s="305">
        <v>3</v>
      </c>
      <c r="K68" s="52">
        <f t="shared" ref="K68:AO68" si="48">COUNTIF(K6:K24,"14"&amp;"*")+COUNTIF(K6:K24,"14")-COUNTIF(K6:K24,"14T")</f>
        <v>0</v>
      </c>
      <c r="L68" s="52">
        <f t="shared" si="48"/>
        <v>0</v>
      </c>
      <c r="M68" s="52">
        <f t="shared" si="48"/>
        <v>0</v>
      </c>
      <c r="N68" s="52">
        <f t="shared" si="48"/>
        <v>0</v>
      </c>
      <c r="O68" s="52">
        <f t="shared" si="48"/>
        <v>0</v>
      </c>
      <c r="P68" s="52">
        <f t="shared" si="48"/>
        <v>0</v>
      </c>
      <c r="Q68" s="52">
        <f t="shared" si="48"/>
        <v>0</v>
      </c>
      <c r="R68" s="52">
        <f t="shared" si="48"/>
        <v>0</v>
      </c>
      <c r="S68" s="52">
        <f t="shared" si="48"/>
        <v>0</v>
      </c>
      <c r="T68" s="52">
        <f t="shared" si="48"/>
        <v>0</v>
      </c>
      <c r="U68" s="52">
        <f t="shared" si="48"/>
        <v>0</v>
      </c>
      <c r="V68" s="52">
        <f t="shared" si="48"/>
        <v>0</v>
      </c>
      <c r="W68" s="52">
        <f t="shared" si="48"/>
        <v>0</v>
      </c>
      <c r="X68" s="52">
        <f t="shared" si="48"/>
        <v>0</v>
      </c>
      <c r="Y68" s="52">
        <f t="shared" si="48"/>
        <v>0</v>
      </c>
      <c r="Z68" s="52">
        <f t="shared" si="48"/>
        <v>0</v>
      </c>
      <c r="AA68" s="52">
        <f t="shared" si="48"/>
        <v>0</v>
      </c>
      <c r="AB68" s="52">
        <f t="shared" si="48"/>
        <v>0</v>
      </c>
      <c r="AC68" s="52">
        <f t="shared" si="48"/>
        <v>0</v>
      </c>
      <c r="AD68" s="52">
        <f t="shared" si="48"/>
        <v>0</v>
      </c>
      <c r="AE68" s="52">
        <f t="shared" si="48"/>
        <v>0</v>
      </c>
      <c r="AF68" s="52">
        <f t="shared" si="48"/>
        <v>0</v>
      </c>
      <c r="AG68" s="52">
        <f t="shared" si="48"/>
        <v>0</v>
      </c>
      <c r="AH68" s="52">
        <f t="shared" si="48"/>
        <v>0</v>
      </c>
      <c r="AI68" s="52">
        <f t="shared" si="48"/>
        <v>0</v>
      </c>
      <c r="AJ68" s="52">
        <f t="shared" si="48"/>
        <v>0</v>
      </c>
      <c r="AK68" s="52">
        <f t="shared" si="48"/>
        <v>0</v>
      </c>
      <c r="AL68" s="52">
        <f t="shared" si="48"/>
        <v>0</v>
      </c>
      <c r="AM68" s="52">
        <f t="shared" si="48"/>
        <v>0</v>
      </c>
      <c r="AN68" s="52">
        <f t="shared" si="48"/>
        <v>0</v>
      </c>
      <c r="AO68" s="52">
        <f t="shared" si="48"/>
        <v>0</v>
      </c>
      <c r="AX68" s="8">
        <f t="shared" si="37"/>
        <v>0</v>
      </c>
      <c r="AY68" s="8">
        <f t="shared" si="37"/>
        <v>0</v>
      </c>
      <c r="AZ68" s="8">
        <f t="shared" si="37"/>
        <v>0</v>
      </c>
      <c r="BA68" s="8">
        <f t="shared" si="37"/>
        <v>0</v>
      </c>
      <c r="BB68" s="8">
        <f t="shared" si="37"/>
        <v>0</v>
      </c>
      <c r="BC68" s="8">
        <f t="shared" si="38"/>
        <v>1</v>
      </c>
      <c r="BD68" s="8">
        <f t="shared" si="38"/>
        <v>1</v>
      </c>
      <c r="BE68" s="8">
        <f t="shared" si="38"/>
        <v>1</v>
      </c>
      <c r="BF68" s="8">
        <f t="shared" si="38"/>
        <v>1</v>
      </c>
      <c r="BG68" s="8">
        <f t="shared" si="38"/>
        <v>1</v>
      </c>
      <c r="BH68" s="8">
        <f t="shared" si="38"/>
        <v>1</v>
      </c>
      <c r="BI68" s="8">
        <f t="shared" si="38"/>
        <v>1</v>
      </c>
      <c r="BJ68" s="8">
        <f t="shared" si="38"/>
        <v>1</v>
      </c>
      <c r="BK68" s="8">
        <f t="shared" si="38"/>
        <v>1</v>
      </c>
      <c r="BL68" s="8">
        <f t="shared" si="38"/>
        <v>1</v>
      </c>
      <c r="BM68" s="8">
        <f t="shared" si="38"/>
        <v>1</v>
      </c>
      <c r="BN68" s="8">
        <f t="shared" si="38"/>
        <v>1</v>
      </c>
      <c r="BO68" s="8">
        <f t="shared" si="38"/>
        <v>1</v>
      </c>
      <c r="BP68" s="8">
        <f t="shared" si="38"/>
        <v>1</v>
      </c>
      <c r="BQ68" s="8">
        <f t="shared" si="38"/>
        <v>1</v>
      </c>
      <c r="BR68" s="8">
        <f t="shared" si="35"/>
        <v>1</v>
      </c>
      <c r="BS68" s="8">
        <f t="shared" si="35"/>
        <v>1</v>
      </c>
      <c r="BT68" s="8">
        <f t="shared" si="35"/>
        <v>1</v>
      </c>
      <c r="BU68" s="8">
        <f t="shared" si="35"/>
        <v>1</v>
      </c>
      <c r="BV68" s="8">
        <f t="shared" si="35"/>
        <v>1</v>
      </c>
      <c r="BW68" s="8">
        <f t="shared" si="35"/>
        <v>1</v>
      </c>
      <c r="BX68" s="8">
        <f t="shared" si="35"/>
        <v>1</v>
      </c>
      <c r="BY68" s="8">
        <f t="shared" si="35"/>
        <v>1</v>
      </c>
      <c r="BZ68" s="8">
        <f t="shared" si="35"/>
        <v>1</v>
      </c>
      <c r="CA68" s="8">
        <f t="shared" si="35"/>
        <v>1</v>
      </c>
      <c r="CB68" s="8">
        <f t="shared" si="35"/>
        <v>1</v>
      </c>
      <c r="CC68" s="8">
        <f t="shared" si="35"/>
        <v>1</v>
      </c>
      <c r="CD68" s="8">
        <f t="shared" si="35"/>
        <v>1</v>
      </c>
      <c r="CE68" s="8">
        <f t="shared" si="35"/>
        <v>1</v>
      </c>
      <c r="CF68" s="8">
        <f t="shared" si="35"/>
        <v>1</v>
      </c>
      <c r="CG68" s="8">
        <f t="shared" si="35"/>
        <v>1</v>
      </c>
      <c r="CK68" s="81"/>
    </row>
    <row r="69" spans="2:89" s="52" customFormat="1" ht="21.75" customHeight="1" outlineLevel="1" x14ac:dyDescent="0.25">
      <c r="B69" s="197" t="s">
        <v>359</v>
      </c>
      <c r="C69" s="307">
        <v>99</v>
      </c>
      <c r="K69" s="52">
        <f t="shared" ref="K69:AO69" si="49">COUNTIF(K28:K57,"14"&amp;"*")+COUNTIF(K28:K57,"14")-COUNTIF(K28:K57,"14T")</f>
        <v>0</v>
      </c>
      <c r="L69" s="314">
        <f t="shared" si="49"/>
        <v>0</v>
      </c>
      <c r="M69" s="314">
        <f t="shared" si="49"/>
        <v>0</v>
      </c>
      <c r="N69" s="314">
        <f t="shared" si="49"/>
        <v>0</v>
      </c>
      <c r="O69" s="314">
        <f t="shared" si="49"/>
        <v>0</v>
      </c>
      <c r="P69" s="314">
        <f t="shared" si="49"/>
        <v>0</v>
      </c>
      <c r="Q69" s="314">
        <f t="shared" si="49"/>
        <v>0</v>
      </c>
      <c r="R69" s="314">
        <f t="shared" si="49"/>
        <v>0</v>
      </c>
      <c r="S69" s="314">
        <f t="shared" si="49"/>
        <v>0</v>
      </c>
      <c r="T69" s="314">
        <f t="shared" si="49"/>
        <v>0</v>
      </c>
      <c r="U69" s="314">
        <f t="shared" si="49"/>
        <v>0</v>
      </c>
      <c r="V69" s="314">
        <f t="shared" si="49"/>
        <v>0</v>
      </c>
      <c r="W69" s="314">
        <f t="shared" si="49"/>
        <v>0</v>
      </c>
      <c r="X69" s="314">
        <f t="shared" si="49"/>
        <v>0</v>
      </c>
      <c r="Y69" s="314">
        <f t="shared" si="49"/>
        <v>0</v>
      </c>
      <c r="Z69" s="314">
        <f t="shared" si="49"/>
        <v>0</v>
      </c>
      <c r="AA69" s="314">
        <f t="shared" si="49"/>
        <v>0</v>
      </c>
      <c r="AB69" s="314">
        <f t="shared" si="49"/>
        <v>0</v>
      </c>
      <c r="AC69" s="314">
        <f t="shared" si="49"/>
        <v>0</v>
      </c>
      <c r="AD69" s="314">
        <f t="shared" si="49"/>
        <v>0</v>
      </c>
      <c r="AE69" s="314">
        <f t="shared" si="49"/>
        <v>0</v>
      </c>
      <c r="AF69" s="314">
        <f t="shared" si="49"/>
        <v>0</v>
      </c>
      <c r="AG69" s="314">
        <f t="shared" si="49"/>
        <v>0</v>
      </c>
      <c r="AH69" s="314">
        <f t="shared" si="49"/>
        <v>0</v>
      </c>
      <c r="AI69" s="314">
        <f t="shared" si="49"/>
        <v>0</v>
      </c>
      <c r="AJ69" s="314">
        <f t="shared" si="49"/>
        <v>0</v>
      </c>
      <c r="AK69" s="314">
        <f t="shared" si="49"/>
        <v>0</v>
      </c>
      <c r="AL69" s="314">
        <f t="shared" si="49"/>
        <v>0</v>
      </c>
      <c r="AM69" s="314">
        <f t="shared" si="49"/>
        <v>0</v>
      </c>
      <c r="AN69" s="314">
        <f t="shared" si="49"/>
        <v>0</v>
      </c>
      <c r="AO69" s="314">
        <f t="shared" si="49"/>
        <v>0</v>
      </c>
      <c r="AX69" s="8">
        <f t="shared" si="37"/>
        <v>0</v>
      </c>
      <c r="AY69" s="8">
        <f t="shared" si="37"/>
        <v>0</v>
      </c>
      <c r="AZ69" s="8">
        <f t="shared" si="37"/>
        <v>0</v>
      </c>
      <c r="BA69" s="8">
        <f t="shared" si="37"/>
        <v>0</v>
      </c>
      <c r="BB69" s="8">
        <f t="shared" si="37"/>
        <v>0</v>
      </c>
      <c r="BC69" s="8">
        <f t="shared" si="38"/>
        <v>1</v>
      </c>
      <c r="BD69" s="8">
        <f t="shared" si="38"/>
        <v>1</v>
      </c>
      <c r="BE69" s="8">
        <f t="shared" si="38"/>
        <v>1</v>
      </c>
      <c r="BF69" s="8">
        <f t="shared" si="38"/>
        <v>1</v>
      </c>
      <c r="BG69" s="8">
        <f t="shared" si="38"/>
        <v>1</v>
      </c>
      <c r="BH69" s="8">
        <f t="shared" si="38"/>
        <v>1</v>
      </c>
      <c r="BI69" s="8">
        <f t="shared" si="38"/>
        <v>1</v>
      </c>
      <c r="BJ69" s="8">
        <f t="shared" si="38"/>
        <v>1</v>
      </c>
      <c r="BK69" s="8">
        <f t="shared" si="38"/>
        <v>1</v>
      </c>
      <c r="BL69" s="8">
        <f t="shared" si="38"/>
        <v>1</v>
      </c>
      <c r="BM69" s="8">
        <f t="shared" si="38"/>
        <v>1</v>
      </c>
      <c r="BN69" s="8">
        <f t="shared" si="38"/>
        <v>1</v>
      </c>
      <c r="BO69" s="8">
        <f t="shared" si="38"/>
        <v>1</v>
      </c>
      <c r="BP69" s="8">
        <f t="shared" si="38"/>
        <v>1</v>
      </c>
      <c r="BQ69" s="8">
        <f t="shared" si="38"/>
        <v>1</v>
      </c>
      <c r="BR69" s="8">
        <f t="shared" si="35"/>
        <v>1</v>
      </c>
      <c r="BS69" s="8">
        <f t="shared" si="35"/>
        <v>1</v>
      </c>
      <c r="BT69" s="8">
        <f t="shared" si="35"/>
        <v>1</v>
      </c>
      <c r="BU69" s="8">
        <f t="shared" si="35"/>
        <v>1</v>
      </c>
      <c r="BV69" s="8">
        <f t="shared" si="35"/>
        <v>1</v>
      </c>
      <c r="BW69" s="8">
        <f t="shared" si="35"/>
        <v>1</v>
      </c>
      <c r="BX69" s="8">
        <f t="shared" si="35"/>
        <v>1</v>
      </c>
      <c r="BY69" s="8">
        <f t="shared" si="35"/>
        <v>1</v>
      </c>
      <c r="BZ69" s="8">
        <f t="shared" si="35"/>
        <v>1</v>
      </c>
      <c r="CA69" s="8">
        <f t="shared" si="35"/>
        <v>1</v>
      </c>
      <c r="CB69" s="8">
        <f t="shared" si="35"/>
        <v>1</v>
      </c>
      <c r="CC69" s="8">
        <f t="shared" si="35"/>
        <v>1</v>
      </c>
      <c r="CD69" s="8">
        <f t="shared" si="35"/>
        <v>1</v>
      </c>
      <c r="CE69" s="8">
        <f t="shared" si="35"/>
        <v>1</v>
      </c>
      <c r="CF69" s="8">
        <f t="shared" si="35"/>
        <v>1</v>
      </c>
      <c r="CG69" s="8">
        <f t="shared" si="35"/>
        <v>1</v>
      </c>
      <c r="CK69" s="81"/>
    </row>
    <row r="70" spans="2:89" s="52" customFormat="1" outlineLevel="1" x14ac:dyDescent="0.25">
      <c r="B70" s="197"/>
      <c r="C70" s="8" t="s">
        <v>94</v>
      </c>
      <c r="K70" s="52">
        <f>SUM(K68:K69)</f>
        <v>0</v>
      </c>
      <c r="L70" s="314">
        <f t="shared" ref="L70:AO70" si="50">SUM(L68:L69)</f>
        <v>0</v>
      </c>
      <c r="M70" s="314">
        <f t="shared" si="50"/>
        <v>0</v>
      </c>
      <c r="N70" s="314">
        <f t="shared" si="50"/>
        <v>0</v>
      </c>
      <c r="O70" s="314">
        <f t="shared" si="50"/>
        <v>0</v>
      </c>
      <c r="P70" s="314">
        <f t="shared" si="50"/>
        <v>0</v>
      </c>
      <c r="Q70" s="314">
        <f t="shared" si="50"/>
        <v>0</v>
      </c>
      <c r="R70" s="314">
        <f t="shared" si="50"/>
        <v>0</v>
      </c>
      <c r="S70" s="314">
        <f t="shared" si="50"/>
        <v>0</v>
      </c>
      <c r="T70" s="314">
        <f t="shared" si="50"/>
        <v>0</v>
      </c>
      <c r="U70" s="314">
        <f t="shared" si="50"/>
        <v>0</v>
      </c>
      <c r="V70" s="314">
        <f t="shared" si="50"/>
        <v>0</v>
      </c>
      <c r="W70" s="314">
        <f t="shared" si="50"/>
        <v>0</v>
      </c>
      <c r="X70" s="314">
        <f t="shared" si="50"/>
        <v>0</v>
      </c>
      <c r="Y70" s="314">
        <f t="shared" si="50"/>
        <v>0</v>
      </c>
      <c r="Z70" s="314">
        <f t="shared" si="50"/>
        <v>0</v>
      </c>
      <c r="AA70" s="314">
        <f t="shared" si="50"/>
        <v>0</v>
      </c>
      <c r="AB70" s="314">
        <f t="shared" si="50"/>
        <v>0</v>
      </c>
      <c r="AC70" s="314">
        <f t="shared" si="50"/>
        <v>0</v>
      </c>
      <c r="AD70" s="314">
        <f t="shared" si="50"/>
        <v>0</v>
      </c>
      <c r="AE70" s="314">
        <f t="shared" si="50"/>
        <v>0</v>
      </c>
      <c r="AF70" s="314">
        <f t="shared" si="50"/>
        <v>0</v>
      </c>
      <c r="AG70" s="314">
        <f t="shared" si="50"/>
        <v>0</v>
      </c>
      <c r="AH70" s="314">
        <f t="shared" si="50"/>
        <v>0</v>
      </c>
      <c r="AI70" s="314">
        <f t="shared" si="50"/>
        <v>0</v>
      </c>
      <c r="AJ70" s="314">
        <f t="shared" si="50"/>
        <v>0</v>
      </c>
      <c r="AK70" s="314">
        <f t="shared" si="50"/>
        <v>0</v>
      </c>
      <c r="AL70" s="314">
        <f t="shared" si="50"/>
        <v>0</v>
      </c>
      <c r="AM70" s="314">
        <f t="shared" si="50"/>
        <v>0</v>
      </c>
      <c r="AN70" s="314">
        <f t="shared" si="50"/>
        <v>0</v>
      </c>
      <c r="AO70" s="314">
        <f t="shared" si="50"/>
        <v>0</v>
      </c>
      <c r="AX70" s="8">
        <f t="shared" si="37"/>
        <v>0</v>
      </c>
      <c r="AY70" s="8">
        <f t="shared" si="37"/>
        <v>0</v>
      </c>
      <c r="AZ70" s="8">
        <f t="shared" si="37"/>
        <v>0</v>
      </c>
      <c r="BA70" s="8">
        <f t="shared" si="37"/>
        <v>0</v>
      </c>
      <c r="BB70" s="8">
        <f t="shared" si="37"/>
        <v>0</v>
      </c>
      <c r="BC70" s="8">
        <f t="shared" si="38"/>
        <v>1</v>
      </c>
      <c r="BD70" s="8">
        <f t="shared" si="38"/>
        <v>1</v>
      </c>
      <c r="BE70" s="8">
        <f t="shared" si="38"/>
        <v>1</v>
      </c>
      <c r="BF70" s="8">
        <f t="shared" si="38"/>
        <v>1</v>
      </c>
      <c r="BG70" s="8">
        <f t="shared" si="38"/>
        <v>1</v>
      </c>
      <c r="BH70" s="8">
        <f t="shared" si="38"/>
        <v>1</v>
      </c>
      <c r="BI70" s="8">
        <f t="shared" si="38"/>
        <v>1</v>
      </c>
      <c r="BJ70" s="8">
        <f t="shared" si="38"/>
        <v>1</v>
      </c>
      <c r="BK70" s="8">
        <f t="shared" si="38"/>
        <v>1</v>
      </c>
      <c r="BL70" s="8">
        <f t="shared" si="38"/>
        <v>1</v>
      </c>
      <c r="BM70" s="8">
        <f t="shared" si="38"/>
        <v>1</v>
      </c>
      <c r="BN70" s="8">
        <f t="shared" si="38"/>
        <v>1</v>
      </c>
      <c r="BO70" s="8">
        <f t="shared" si="38"/>
        <v>1</v>
      </c>
      <c r="BP70" s="8">
        <f t="shared" si="38"/>
        <v>1</v>
      </c>
      <c r="BQ70" s="8">
        <f t="shared" si="38"/>
        <v>1</v>
      </c>
      <c r="BR70" s="8">
        <f t="shared" si="35"/>
        <v>1</v>
      </c>
      <c r="BS70" s="8">
        <f t="shared" si="35"/>
        <v>1</v>
      </c>
      <c r="BT70" s="8">
        <f t="shared" si="35"/>
        <v>1</v>
      </c>
      <c r="BU70" s="8">
        <f t="shared" si="35"/>
        <v>1</v>
      </c>
      <c r="BV70" s="8">
        <f t="shared" si="35"/>
        <v>1</v>
      </c>
      <c r="BW70" s="8">
        <f t="shared" si="35"/>
        <v>1</v>
      </c>
      <c r="BX70" s="8">
        <f t="shared" si="35"/>
        <v>1</v>
      </c>
      <c r="BY70" s="8">
        <f t="shared" si="35"/>
        <v>1</v>
      </c>
      <c r="BZ70" s="8">
        <f t="shared" si="35"/>
        <v>1</v>
      </c>
      <c r="CA70" s="8">
        <f t="shared" si="35"/>
        <v>1</v>
      </c>
      <c r="CB70" s="8">
        <f t="shared" si="35"/>
        <v>1</v>
      </c>
      <c r="CC70" s="8">
        <f t="shared" si="35"/>
        <v>1</v>
      </c>
      <c r="CD70" s="8">
        <f t="shared" si="35"/>
        <v>1</v>
      </c>
      <c r="CE70" s="8">
        <f t="shared" si="35"/>
        <v>1</v>
      </c>
      <c r="CF70" s="8">
        <f t="shared" si="35"/>
        <v>1</v>
      </c>
      <c r="CG70" s="8">
        <f t="shared" si="35"/>
        <v>1</v>
      </c>
      <c r="CK70" s="81"/>
    </row>
    <row r="71" spans="2:89" outlineLevel="1" x14ac:dyDescent="0.25">
      <c r="B71" s="46" t="s">
        <v>6</v>
      </c>
      <c r="C71" s="46" t="s">
        <v>95</v>
      </c>
      <c r="D71" s="46">
        <f>SUM(D63,D66)-D67</f>
        <v>17</v>
      </c>
      <c r="E71" s="46">
        <f>SUM(E63,E66)-E67</f>
        <v>17</v>
      </c>
      <c r="F71" s="46">
        <f>SUM(F63,F66)-F67</f>
        <v>16</v>
      </c>
      <c r="G71" s="46">
        <f>SUM(G63,G66)-G67</f>
        <v>15</v>
      </c>
      <c r="H71" s="46">
        <f>SUM(H63,H66)-H67</f>
        <v>16</v>
      </c>
      <c r="I71" s="46"/>
      <c r="J71" s="46"/>
      <c r="K71" s="46">
        <f>SUM(K60,K63,K66,K70)</f>
        <v>29</v>
      </c>
      <c r="L71" s="315">
        <f t="shared" ref="L71:AO71" si="51">SUM(L60,L63,L66,L70)</f>
        <v>30</v>
      </c>
      <c r="M71" s="315">
        <f t="shared" si="51"/>
        <v>31</v>
      </c>
      <c r="N71" s="315">
        <f t="shared" si="51"/>
        <v>29</v>
      </c>
      <c r="O71" s="315">
        <f t="shared" si="51"/>
        <v>29</v>
      </c>
      <c r="P71" s="315">
        <f t="shared" si="51"/>
        <v>29</v>
      </c>
      <c r="Q71" s="315">
        <f t="shared" si="51"/>
        <v>29</v>
      </c>
      <c r="R71" s="315">
        <f t="shared" si="51"/>
        <v>30</v>
      </c>
      <c r="S71" s="315">
        <f t="shared" si="51"/>
        <v>30</v>
      </c>
      <c r="T71" s="315">
        <f t="shared" si="51"/>
        <v>29</v>
      </c>
      <c r="U71" s="315">
        <f t="shared" si="51"/>
        <v>31</v>
      </c>
      <c r="V71" s="315">
        <f t="shared" si="51"/>
        <v>30</v>
      </c>
      <c r="W71" s="315">
        <f t="shared" si="51"/>
        <v>29</v>
      </c>
      <c r="X71" s="315">
        <f t="shared" si="51"/>
        <v>29</v>
      </c>
      <c r="Y71" s="315">
        <f t="shared" si="51"/>
        <v>28</v>
      </c>
      <c r="Z71" s="315">
        <f t="shared" si="51"/>
        <v>31</v>
      </c>
      <c r="AA71" s="315">
        <f t="shared" si="51"/>
        <v>31</v>
      </c>
      <c r="AB71" s="315">
        <f t="shared" si="51"/>
        <v>30</v>
      </c>
      <c r="AC71" s="315">
        <f>SUM(AC60,AC63,AC66,AC70)</f>
        <v>30</v>
      </c>
      <c r="AD71" s="315">
        <f t="shared" si="51"/>
        <v>29</v>
      </c>
      <c r="AE71" s="315">
        <f t="shared" si="51"/>
        <v>30</v>
      </c>
      <c r="AF71" s="315">
        <f t="shared" si="51"/>
        <v>31</v>
      </c>
      <c r="AG71" s="315">
        <f t="shared" si="51"/>
        <v>31</v>
      </c>
      <c r="AH71" s="315">
        <f t="shared" si="51"/>
        <v>30</v>
      </c>
      <c r="AI71" s="315">
        <f t="shared" si="51"/>
        <v>30</v>
      </c>
      <c r="AJ71" s="315">
        <f t="shared" si="51"/>
        <v>29</v>
      </c>
      <c r="AK71" s="315">
        <f t="shared" si="51"/>
        <v>30</v>
      </c>
      <c r="AL71" s="315">
        <f t="shared" si="51"/>
        <v>29</v>
      </c>
      <c r="AM71" s="315">
        <f t="shared" si="51"/>
        <v>31</v>
      </c>
      <c r="AN71" s="315">
        <f t="shared" si="51"/>
        <v>31</v>
      </c>
      <c r="AO71" s="315">
        <f t="shared" si="51"/>
        <v>0</v>
      </c>
      <c r="AX71" s="8">
        <f t="shared" si="37"/>
        <v>1</v>
      </c>
      <c r="AY71" s="8">
        <f t="shared" si="37"/>
        <v>1</v>
      </c>
      <c r="AZ71" s="8">
        <f t="shared" si="37"/>
        <v>1</v>
      </c>
      <c r="BA71" s="8">
        <f t="shared" si="37"/>
        <v>1</v>
      </c>
      <c r="BB71" s="8">
        <f t="shared" si="37"/>
        <v>1</v>
      </c>
      <c r="BC71" s="8">
        <f t="shared" si="38"/>
        <v>1</v>
      </c>
      <c r="BD71" s="8">
        <f t="shared" si="38"/>
        <v>1</v>
      </c>
      <c r="BE71" s="8">
        <f t="shared" si="38"/>
        <v>1</v>
      </c>
      <c r="BF71" s="8">
        <f t="shared" si="38"/>
        <v>1</v>
      </c>
      <c r="BG71" s="8">
        <f t="shared" si="38"/>
        <v>1</v>
      </c>
      <c r="BH71" s="8">
        <f t="shared" si="38"/>
        <v>1</v>
      </c>
      <c r="BI71" s="8">
        <f t="shared" si="38"/>
        <v>1</v>
      </c>
      <c r="BJ71" s="8">
        <f t="shared" si="38"/>
        <v>1</v>
      </c>
      <c r="BK71" s="8">
        <f t="shared" si="38"/>
        <v>1</v>
      </c>
      <c r="BL71" s="8">
        <f t="shared" si="38"/>
        <v>1</v>
      </c>
      <c r="BM71" s="8">
        <f t="shared" si="38"/>
        <v>1</v>
      </c>
      <c r="BN71" s="8">
        <f t="shared" si="38"/>
        <v>1</v>
      </c>
      <c r="BO71" s="8">
        <f t="shared" si="38"/>
        <v>1</v>
      </c>
      <c r="BP71" s="8">
        <f t="shared" si="38"/>
        <v>1</v>
      </c>
      <c r="BQ71" s="8">
        <f t="shared" si="38"/>
        <v>1</v>
      </c>
      <c r="BR71" s="8">
        <f t="shared" si="35"/>
        <v>1</v>
      </c>
      <c r="BS71" s="8">
        <f t="shared" si="35"/>
        <v>1</v>
      </c>
      <c r="BT71" s="8">
        <f t="shared" si="35"/>
        <v>1</v>
      </c>
      <c r="BU71" s="8">
        <f t="shared" si="35"/>
        <v>1</v>
      </c>
      <c r="BV71" s="8">
        <f t="shared" si="35"/>
        <v>1</v>
      </c>
      <c r="BW71" s="8">
        <f t="shared" si="35"/>
        <v>1</v>
      </c>
      <c r="BX71" s="8">
        <f t="shared" si="35"/>
        <v>1</v>
      </c>
      <c r="BY71" s="8">
        <f t="shared" si="35"/>
        <v>1</v>
      </c>
      <c r="BZ71" s="8">
        <f t="shared" si="35"/>
        <v>1</v>
      </c>
      <c r="CA71" s="8">
        <f t="shared" si="35"/>
        <v>1</v>
      </c>
      <c r="CB71" s="8">
        <f t="shared" si="35"/>
        <v>1</v>
      </c>
      <c r="CC71" s="8">
        <f t="shared" si="35"/>
        <v>1</v>
      </c>
      <c r="CD71" s="8">
        <f t="shared" si="35"/>
        <v>1</v>
      </c>
      <c r="CE71" s="8">
        <f t="shared" si="35"/>
        <v>1</v>
      </c>
      <c r="CF71" s="8">
        <f t="shared" si="35"/>
        <v>1</v>
      </c>
      <c r="CG71" s="8">
        <f t="shared" si="35"/>
        <v>1</v>
      </c>
    </row>
    <row r="72" spans="2:89" outlineLevel="1" x14ac:dyDescent="0.25">
      <c r="AX72" s="8">
        <f t="shared" si="37"/>
        <v>0</v>
      </c>
      <c r="AY72" s="8">
        <f t="shared" si="37"/>
        <v>0</v>
      </c>
      <c r="AZ72" s="8">
        <f t="shared" si="37"/>
        <v>0</v>
      </c>
      <c r="BA72" s="8">
        <f t="shared" si="37"/>
        <v>0</v>
      </c>
      <c r="BB72" s="8">
        <f t="shared" si="37"/>
        <v>0</v>
      </c>
      <c r="BC72" s="8">
        <f t="shared" si="38"/>
        <v>0</v>
      </c>
      <c r="BD72" s="8">
        <f t="shared" si="38"/>
        <v>0</v>
      </c>
      <c r="BE72" s="8">
        <f t="shared" si="38"/>
        <v>0</v>
      </c>
      <c r="BF72" s="8">
        <f t="shared" si="38"/>
        <v>0</v>
      </c>
      <c r="BG72" s="8">
        <f t="shared" si="38"/>
        <v>0</v>
      </c>
      <c r="BH72" s="8">
        <f t="shared" si="38"/>
        <v>0</v>
      </c>
      <c r="BI72" s="8">
        <f t="shared" si="38"/>
        <v>0</v>
      </c>
      <c r="BJ72" s="8">
        <f t="shared" si="38"/>
        <v>0</v>
      </c>
      <c r="BK72" s="8">
        <f t="shared" si="38"/>
        <v>0</v>
      </c>
      <c r="BL72" s="8">
        <f t="shared" si="38"/>
        <v>0</v>
      </c>
      <c r="BM72" s="8">
        <f t="shared" si="38"/>
        <v>0</v>
      </c>
      <c r="BN72" s="8">
        <f t="shared" si="38"/>
        <v>0</v>
      </c>
      <c r="BO72" s="8">
        <f t="shared" si="38"/>
        <v>0</v>
      </c>
      <c r="BP72" s="8">
        <f t="shared" si="38"/>
        <v>0</v>
      </c>
      <c r="BQ72" s="8">
        <f t="shared" si="38"/>
        <v>0</v>
      </c>
      <c r="BR72" s="8">
        <f t="shared" si="35"/>
        <v>0</v>
      </c>
      <c r="BS72" s="8">
        <f t="shared" si="35"/>
        <v>0</v>
      </c>
      <c r="BT72" s="8">
        <f t="shared" si="35"/>
        <v>0</v>
      </c>
      <c r="BU72" s="8">
        <f t="shared" si="35"/>
        <v>0</v>
      </c>
      <c r="BV72" s="8">
        <f t="shared" si="35"/>
        <v>0</v>
      </c>
      <c r="BW72" s="8">
        <f t="shared" si="35"/>
        <v>0</v>
      </c>
      <c r="BX72" s="8">
        <f t="shared" si="35"/>
        <v>0</v>
      </c>
      <c r="BY72" s="8">
        <f t="shared" si="35"/>
        <v>0</v>
      </c>
      <c r="BZ72" s="8">
        <f t="shared" si="35"/>
        <v>0</v>
      </c>
      <c r="CA72" s="8">
        <f t="shared" si="35"/>
        <v>0</v>
      </c>
      <c r="CB72" s="8">
        <f t="shared" si="35"/>
        <v>0</v>
      </c>
      <c r="CC72" s="8">
        <f t="shared" si="35"/>
        <v>0</v>
      </c>
      <c r="CD72" s="8">
        <f t="shared" si="35"/>
        <v>0</v>
      </c>
      <c r="CE72" s="8">
        <f t="shared" si="35"/>
        <v>0</v>
      </c>
      <c r="CF72" s="8">
        <f t="shared" si="35"/>
        <v>0</v>
      </c>
      <c r="CG72" s="8">
        <f t="shared" si="35"/>
        <v>0</v>
      </c>
    </row>
    <row r="73" spans="2:89" outlineLevel="1" x14ac:dyDescent="0.25">
      <c r="AX73" s="8">
        <f t="shared" si="37"/>
        <v>0</v>
      </c>
      <c r="AY73" s="8">
        <f t="shared" si="37"/>
        <v>0</v>
      </c>
      <c r="AZ73" s="8">
        <f t="shared" si="37"/>
        <v>0</v>
      </c>
      <c r="BA73" s="8">
        <f t="shared" si="37"/>
        <v>0</v>
      </c>
      <c r="BB73" s="8">
        <f t="shared" si="37"/>
        <v>0</v>
      </c>
      <c r="BC73" s="8">
        <f t="shared" si="38"/>
        <v>0</v>
      </c>
      <c r="BD73" s="8">
        <f t="shared" si="38"/>
        <v>0</v>
      </c>
      <c r="BE73" s="8">
        <f t="shared" si="38"/>
        <v>0</v>
      </c>
      <c r="BF73" s="8">
        <f t="shared" si="38"/>
        <v>0</v>
      </c>
      <c r="BG73" s="8">
        <f t="shared" si="38"/>
        <v>0</v>
      </c>
      <c r="BH73" s="8">
        <f t="shared" si="38"/>
        <v>0</v>
      </c>
      <c r="BI73" s="8">
        <f t="shared" si="38"/>
        <v>0</v>
      </c>
      <c r="BJ73" s="8">
        <f t="shared" si="38"/>
        <v>0</v>
      </c>
      <c r="BK73" s="8">
        <f t="shared" si="38"/>
        <v>0</v>
      </c>
      <c r="BL73" s="8">
        <f t="shared" si="38"/>
        <v>0</v>
      </c>
      <c r="BM73" s="8">
        <f t="shared" si="38"/>
        <v>0</v>
      </c>
      <c r="BN73" s="8">
        <f t="shared" si="38"/>
        <v>0</v>
      </c>
      <c r="BO73" s="8">
        <f t="shared" si="38"/>
        <v>0</v>
      </c>
      <c r="BP73" s="8">
        <f t="shared" si="38"/>
        <v>0</v>
      </c>
      <c r="BQ73" s="8">
        <f t="shared" si="38"/>
        <v>0</v>
      </c>
      <c r="BR73" s="8">
        <f t="shared" si="35"/>
        <v>0</v>
      </c>
      <c r="BS73" s="8">
        <f t="shared" si="35"/>
        <v>0</v>
      </c>
      <c r="BT73" s="8">
        <f t="shared" si="35"/>
        <v>0</v>
      </c>
      <c r="BU73" s="8">
        <f t="shared" si="35"/>
        <v>0</v>
      </c>
      <c r="BV73" s="8">
        <f t="shared" si="35"/>
        <v>0</v>
      </c>
      <c r="BW73" s="8">
        <f t="shared" si="35"/>
        <v>0</v>
      </c>
      <c r="BX73" s="8">
        <f t="shared" si="35"/>
        <v>0</v>
      </c>
      <c r="BY73" s="8">
        <f t="shared" si="35"/>
        <v>0</v>
      </c>
      <c r="BZ73" s="8">
        <f t="shared" si="35"/>
        <v>0</v>
      </c>
      <c r="CA73" s="8">
        <f t="shared" si="35"/>
        <v>0</v>
      </c>
      <c r="CB73" s="8">
        <f t="shared" si="35"/>
        <v>0</v>
      </c>
      <c r="CC73" s="8">
        <f t="shared" si="35"/>
        <v>0</v>
      </c>
      <c r="CD73" s="8">
        <f t="shared" si="35"/>
        <v>0</v>
      </c>
      <c r="CE73" s="8">
        <f t="shared" si="35"/>
        <v>0</v>
      </c>
      <c r="CF73" s="8">
        <f t="shared" si="35"/>
        <v>0</v>
      </c>
      <c r="CG73" s="8">
        <f t="shared" si="35"/>
        <v>0</v>
      </c>
    </row>
    <row r="74" spans="2:89" outlineLevel="1" x14ac:dyDescent="0.25">
      <c r="B74" s="8">
        <v>1</v>
      </c>
      <c r="C74" s="8" t="s">
        <v>8</v>
      </c>
      <c r="K74" s="8">
        <f t="shared" ref="K74:T83" si="52">COUNTIF(K$6:K$57,$C74)</f>
        <v>0</v>
      </c>
      <c r="L74" s="8">
        <f t="shared" si="52"/>
        <v>0</v>
      </c>
      <c r="M74" s="8">
        <f t="shared" si="52"/>
        <v>0</v>
      </c>
      <c r="N74" s="8">
        <f t="shared" si="52"/>
        <v>0</v>
      </c>
      <c r="O74" s="8">
        <f t="shared" si="52"/>
        <v>0</v>
      </c>
      <c r="P74" s="8">
        <f t="shared" si="52"/>
        <v>0</v>
      </c>
      <c r="Q74" s="8">
        <f t="shared" si="52"/>
        <v>0</v>
      </c>
      <c r="R74" s="8">
        <f t="shared" si="52"/>
        <v>0</v>
      </c>
      <c r="S74" s="8">
        <f t="shared" si="52"/>
        <v>0</v>
      </c>
      <c r="T74" s="8">
        <f t="shared" si="52"/>
        <v>0</v>
      </c>
      <c r="U74" s="8">
        <f t="shared" ref="U74:AD83" si="53">COUNTIF(U$6:U$57,$C74)</f>
        <v>0</v>
      </c>
      <c r="V74" s="8">
        <f t="shared" si="53"/>
        <v>0</v>
      </c>
      <c r="W74" s="8">
        <f t="shared" si="53"/>
        <v>0</v>
      </c>
      <c r="X74" s="8">
        <f t="shared" si="53"/>
        <v>0</v>
      </c>
      <c r="Y74" s="8">
        <f t="shared" si="53"/>
        <v>0</v>
      </c>
      <c r="Z74" s="8">
        <f t="shared" si="53"/>
        <v>0</v>
      </c>
      <c r="AA74" s="8">
        <f t="shared" si="53"/>
        <v>0</v>
      </c>
      <c r="AB74" s="8">
        <f t="shared" si="53"/>
        <v>0</v>
      </c>
      <c r="AC74" s="8">
        <f t="shared" si="53"/>
        <v>0</v>
      </c>
      <c r="AD74" s="8">
        <f t="shared" si="53"/>
        <v>0</v>
      </c>
      <c r="AE74" s="8">
        <f t="shared" ref="AE74:AN83" si="54">COUNTIF(AE$6:AE$57,$C74)</f>
        <v>0</v>
      </c>
      <c r="AF74" s="8">
        <f t="shared" si="54"/>
        <v>0</v>
      </c>
      <c r="AG74" s="8">
        <f t="shared" si="54"/>
        <v>0</v>
      </c>
      <c r="AH74" s="8">
        <f t="shared" si="54"/>
        <v>0</v>
      </c>
      <c r="AI74" s="8">
        <f t="shared" si="54"/>
        <v>0</v>
      </c>
      <c r="AJ74" s="8">
        <f t="shared" si="54"/>
        <v>0</v>
      </c>
      <c r="AK74" s="8">
        <f t="shared" si="54"/>
        <v>0</v>
      </c>
      <c r="AL74" s="8">
        <f t="shared" si="54"/>
        <v>0</v>
      </c>
      <c r="AM74" s="8">
        <f t="shared" si="54"/>
        <v>0</v>
      </c>
      <c r="AN74" s="8">
        <f t="shared" si="54"/>
        <v>0</v>
      </c>
      <c r="AO74" s="8">
        <f>COUNTIF(AO$6:AO$43,$C74)</f>
        <v>0</v>
      </c>
      <c r="AX74" s="8">
        <f t="shared" si="37"/>
        <v>0</v>
      </c>
      <c r="AY74" s="8">
        <f t="shared" si="37"/>
        <v>0</v>
      </c>
      <c r="AZ74" s="8">
        <f t="shared" si="37"/>
        <v>0</v>
      </c>
      <c r="BA74" s="8">
        <f t="shared" si="37"/>
        <v>0</v>
      </c>
      <c r="BB74" s="8">
        <f t="shared" si="37"/>
        <v>0</v>
      </c>
      <c r="BC74" s="8">
        <f t="shared" si="38"/>
        <v>1</v>
      </c>
      <c r="BD74" s="8">
        <f t="shared" si="38"/>
        <v>1</v>
      </c>
      <c r="BE74" s="8">
        <f t="shared" si="38"/>
        <v>1</v>
      </c>
      <c r="BF74" s="8">
        <f t="shared" si="38"/>
        <v>1</v>
      </c>
      <c r="BG74" s="8">
        <f t="shared" si="38"/>
        <v>1</v>
      </c>
      <c r="BH74" s="8">
        <f t="shared" si="38"/>
        <v>1</v>
      </c>
      <c r="BI74" s="8">
        <f t="shared" si="38"/>
        <v>1</v>
      </c>
      <c r="BJ74" s="8">
        <f t="shared" si="38"/>
        <v>1</v>
      </c>
      <c r="BK74" s="8">
        <f t="shared" si="38"/>
        <v>1</v>
      </c>
      <c r="BL74" s="8">
        <f t="shared" si="38"/>
        <v>1</v>
      </c>
      <c r="BM74" s="8">
        <f t="shared" si="38"/>
        <v>1</v>
      </c>
      <c r="BN74" s="8">
        <f t="shared" si="38"/>
        <v>1</v>
      </c>
      <c r="BO74" s="8">
        <f t="shared" si="38"/>
        <v>1</v>
      </c>
      <c r="BP74" s="8">
        <f t="shared" si="38"/>
        <v>1</v>
      </c>
      <c r="BQ74" s="8">
        <f t="shared" si="38"/>
        <v>1</v>
      </c>
      <c r="BR74" s="8">
        <f t="shared" si="35"/>
        <v>1</v>
      </c>
      <c r="BS74" s="8">
        <f t="shared" si="35"/>
        <v>1</v>
      </c>
      <c r="BT74" s="8">
        <f t="shared" si="35"/>
        <v>1</v>
      </c>
      <c r="BU74" s="8">
        <f t="shared" si="35"/>
        <v>1</v>
      </c>
      <c r="BV74" s="8">
        <f t="shared" si="35"/>
        <v>1</v>
      </c>
      <c r="BW74" s="8">
        <f t="shared" si="35"/>
        <v>1</v>
      </c>
      <c r="BX74" s="8">
        <f t="shared" si="35"/>
        <v>1</v>
      </c>
      <c r="BY74" s="8">
        <f t="shared" si="35"/>
        <v>1</v>
      </c>
      <c r="BZ74" s="8">
        <f t="shared" si="35"/>
        <v>1</v>
      </c>
      <c r="CA74" s="8">
        <f t="shared" si="35"/>
        <v>1</v>
      </c>
      <c r="CB74" s="8">
        <f t="shared" si="35"/>
        <v>1</v>
      </c>
      <c r="CC74" s="8">
        <f t="shared" si="35"/>
        <v>1</v>
      </c>
      <c r="CD74" s="8">
        <f t="shared" si="35"/>
        <v>1</v>
      </c>
      <c r="CE74" s="8">
        <f t="shared" si="35"/>
        <v>1</v>
      </c>
      <c r="CF74" s="8">
        <f t="shared" si="35"/>
        <v>1</v>
      </c>
      <c r="CG74" s="8">
        <f t="shared" si="35"/>
        <v>1</v>
      </c>
    </row>
    <row r="75" spans="2:89" outlineLevel="1" x14ac:dyDescent="0.25">
      <c r="B75" s="8">
        <v>2</v>
      </c>
      <c r="C75" s="8" t="s">
        <v>9</v>
      </c>
      <c r="K75" s="8">
        <f t="shared" si="52"/>
        <v>0</v>
      </c>
      <c r="L75" s="8">
        <f t="shared" si="52"/>
        <v>0</v>
      </c>
      <c r="M75" s="8">
        <f t="shared" si="52"/>
        <v>0</v>
      </c>
      <c r="N75" s="8">
        <f t="shared" si="52"/>
        <v>0</v>
      </c>
      <c r="O75" s="8">
        <f t="shared" si="52"/>
        <v>0</v>
      </c>
      <c r="P75" s="8">
        <f t="shared" si="52"/>
        <v>0</v>
      </c>
      <c r="Q75" s="8">
        <f t="shared" si="52"/>
        <v>0</v>
      </c>
      <c r="R75" s="8">
        <f t="shared" si="52"/>
        <v>0</v>
      </c>
      <c r="S75" s="8">
        <f t="shared" si="52"/>
        <v>0</v>
      </c>
      <c r="T75" s="8">
        <f t="shared" si="52"/>
        <v>0</v>
      </c>
      <c r="U75" s="8">
        <f t="shared" si="53"/>
        <v>0</v>
      </c>
      <c r="V75" s="8">
        <f t="shared" si="53"/>
        <v>0</v>
      </c>
      <c r="W75" s="8">
        <f t="shared" si="53"/>
        <v>0</v>
      </c>
      <c r="X75" s="8">
        <f t="shared" si="53"/>
        <v>0</v>
      </c>
      <c r="Y75" s="8">
        <f t="shared" si="53"/>
        <v>0</v>
      </c>
      <c r="Z75" s="8">
        <f t="shared" si="53"/>
        <v>0</v>
      </c>
      <c r="AA75" s="8">
        <f t="shared" si="53"/>
        <v>0</v>
      </c>
      <c r="AB75" s="8">
        <f t="shared" si="53"/>
        <v>0</v>
      </c>
      <c r="AC75" s="8">
        <f t="shared" si="53"/>
        <v>0</v>
      </c>
      <c r="AD75" s="8">
        <f t="shared" si="53"/>
        <v>0</v>
      </c>
      <c r="AE75" s="8">
        <f t="shared" si="54"/>
        <v>0</v>
      </c>
      <c r="AF75" s="8">
        <f t="shared" si="54"/>
        <v>0</v>
      </c>
      <c r="AG75" s="8">
        <f t="shared" si="54"/>
        <v>0</v>
      </c>
      <c r="AH75" s="8">
        <f t="shared" si="54"/>
        <v>0</v>
      </c>
      <c r="AI75" s="8">
        <f t="shared" si="54"/>
        <v>0</v>
      </c>
      <c r="AJ75" s="8">
        <f t="shared" si="54"/>
        <v>0</v>
      </c>
      <c r="AK75" s="8">
        <f t="shared" si="54"/>
        <v>0</v>
      </c>
      <c r="AL75" s="8">
        <f t="shared" si="54"/>
        <v>0</v>
      </c>
      <c r="AM75" s="8">
        <f t="shared" si="54"/>
        <v>0</v>
      </c>
      <c r="AN75" s="8">
        <f t="shared" si="54"/>
        <v>0</v>
      </c>
      <c r="AO75" s="8">
        <f>COUNTIF(AO$6:AO$43,$C75)</f>
        <v>0</v>
      </c>
      <c r="AX75" s="8">
        <f t="shared" si="37"/>
        <v>0</v>
      </c>
      <c r="AY75" s="8">
        <f t="shared" si="37"/>
        <v>0</v>
      </c>
      <c r="AZ75" s="8">
        <f t="shared" si="37"/>
        <v>0</v>
      </c>
      <c r="BA75" s="8">
        <f t="shared" si="37"/>
        <v>0</v>
      </c>
      <c r="BB75" s="8">
        <f t="shared" si="37"/>
        <v>0</v>
      </c>
      <c r="BC75" s="8">
        <f t="shared" si="38"/>
        <v>1</v>
      </c>
      <c r="BD75" s="8">
        <f t="shared" si="38"/>
        <v>1</v>
      </c>
      <c r="BE75" s="8">
        <f t="shared" si="38"/>
        <v>1</v>
      </c>
      <c r="BF75" s="8">
        <f t="shared" si="38"/>
        <v>1</v>
      </c>
      <c r="BG75" s="8">
        <f t="shared" si="38"/>
        <v>1</v>
      </c>
      <c r="BH75" s="8">
        <f t="shared" si="38"/>
        <v>1</v>
      </c>
      <c r="BI75" s="8">
        <f t="shared" si="38"/>
        <v>1</v>
      </c>
      <c r="BJ75" s="8">
        <f t="shared" si="38"/>
        <v>1</v>
      </c>
      <c r="BK75" s="8">
        <f t="shared" si="38"/>
        <v>1</v>
      </c>
      <c r="BL75" s="8">
        <f t="shared" si="38"/>
        <v>1</v>
      </c>
      <c r="BM75" s="8">
        <f t="shared" si="38"/>
        <v>1</v>
      </c>
      <c r="BN75" s="8">
        <f t="shared" si="38"/>
        <v>1</v>
      </c>
      <c r="BO75" s="8">
        <f t="shared" si="38"/>
        <v>1</v>
      </c>
      <c r="BP75" s="8">
        <f t="shared" si="38"/>
        <v>1</v>
      </c>
      <c r="BQ75" s="8">
        <f t="shared" si="38"/>
        <v>1</v>
      </c>
      <c r="BR75" s="8">
        <f t="shared" si="35"/>
        <v>1</v>
      </c>
      <c r="BS75" s="8">
        <f t="shared" si="35"/>
        <v>1</v>
      </c>
      <c r="BT75" s="8">
        <f t="shared" si="35"/>
        <v>1</v>
      </c>
      <c r="BU75" s="8">
        <f t="shared" si="35"/>
        <v>1</v>
      </c>
      <c r="BV75" s="8">
        <f t="shared" si="35"/>
        <v>1</v>
      </c>
      <c r="BW75" s="8">
        <f t="shared" si="35"/>
        <v>1</v>
      </c>
      <c r="BX75" s="8">
        <f t="shared" si="35"/>
        <v>1</v>
      </c>
      <c r="BY75" s="8">
        <f t="shared" si="35"/>
        <v>1</v>
      </c>
      <c r="BZ75" s="8">
        <f t="shared" si="35"/>
        <v>1</v>
      </c>
      <c r="CA75" s="8">
        <f t="shared" si="35"/>
        <v>1</v>
      </c>
      <c r="CB75" s="8">
        <f t="shared" si="35"/>
        <v>1</v>
      </c>
      <c r="CC75" s="8">
        <f t="shared" si="35"/>
        <v>1</v>
      </c>
      <c r="CD75" s="8">
        <f t="shared" si="35"/>
        <v>1</v>
      </c>
      <c r="CE75" s="8">
        <f t="shared" si="35"/>
        <v>1</v>
      </c>
      <c r="CF75" s="8">
        <f t="shared" si="35"/>
        <v>1</v>
      </c>
      <c r="CG75" s="8">
        <f t="shared" si="35"/>
        <v>1</v>
      </c>
    </row>
    <row r="76" spans="2:89" outlineLevel="1" x14ac:dyDescent="0.25">
      <c r="B76" s="8">
        <v>3</v>
      </c>
      <c r="C76" s="8" t="s">
        <v>10</v>
      </c>
      <c r="K76" s="8">
        <f t="shared" si="52"/>
        <v>0</v>
      </c>
      <c r="L76" s="8">
        <f t="shared" si="52"/>
        <v>0</v>
      </c>
      <c r="M76" s="8">
        <f t="shared" si="52"/>
        <v>0</v>
      </c>
      <c r="N76" s="8">
        <f t="shared" si="52"/>
        <v>0</v>
      </c>
      <c r="O76" s="8">
        <f t="shared" si="52"/>
        <v>0</v>
      </c>
      <c r="P76" s="8">
        <f t="shared" si="52"/>
        <v>0</v>
      </c>
      <c r="Q76" s="8">
        <f t="shared" si="52"/>
        <v>0</v>
      </c>
      <c r="R76" s="8">
        <f t="shared" si="52"/>
        <v>0</v>
      </c>
      <c r="S76" s="8">
        <f t="shared" si="52"/>
        <v>0</v>
      </c>
      <c r="T76" s="8">
        <f t="shared" si="52"/>
        <v>0</v>
      </c>
      <c r="U76" s="8">
        <f t="shared" si="53"/>
        <v>0</v>
      </c>
      <c r="V76" s="8">
        <f t="shared" si="53"/>
        <v>0</v>
      </c>
      <c r="W76" s="8">
        <f t="shared" si="53"/>
        <v>0</v>
      </c>
      <c r="X76" s="8">
        <f t="shared" si="53"/>
        <v>0</v>
      </c>
      <c r="Y76" s="8">
        <f t="shared" si="53"/>
        <v>0</v>
      </c>
      <c r="Z76" s="8">
        <f t="shared" si="53"/>
        <v>0</v>
      </c>
      <c r="AA76" s="8">
        <f t="shared" si="53"/>
        <v>0</v>
      </c>
      <c r="AB76" s="8">
        <f t="shared" si="53"/>
        <v>0</v>
      </c>
      <c r="AC76" s="8">
        <f t="shared" si="53"/>
        <v>0</v>
      </c>
      <c r="AD76" s="8">
        <f t="shared" si="53"/>
        <v>0</v>
      </c>
      <c r="AE76" s="8">
        <f t="shared" si="54"/>
        <v>0</v>
      </c>
      <c r="AF76" s="8">
        <f t="shared" si="54"/>
        <v>0</v>
      </c>
      <c r="AG76" s="8">
        <f t="shared" si="54"/>
        <v>0</v>
      </c>
      <c r="AH76" s="8">
        <f t="shared" si="54"/>
        <v>0</v>
      </c>
      <c r="AI76" s="8">
        <f t="shared" si="54"/>
        <v>0</v>
      </c>
      <c r="AJ76" s="8">
        <f t="shared" si="54"/>
        <v>0</v>
      </c>
      <c r="AK76" s="8">
        <f t="shared" si="54"/>
        <v>0</v>
      </c>
      <c r="AL76" s="8">
        <f t="shared" si="54"/>
        <v>0</v>
      </c>
      <c r="AM76" s="8">
        <f t="shared" si="54"/>
        <v>0</v>
      </c>
      <c r="AN76" s="8">
        <f t="shared" si="54"/>
        <v>0</v>
      </c>
      <c r="AO76" s="8">
        <f>COUNTIF(AO$6:AO$43,$C76)</f>
        <v>0</v>
      </c>
      <c r="AX76" s="8">
        <f t="shared" si="37"/>
        <v>0</v>
      </c>
      <c r="AY76" s="8">
        <f t="shared" si="37"/>
        <v>0</v>
      </c>
      <c r="AZ76" s="8">
        <f t="shared" si="37"/>
        <v>0</v>
      </c>
      <c r="BA76" s="8">
        <f t="shared" si="37"/>
        <v>0</v>
      </c>
      <c r="BB76" s="8">
        <f t="shared" si="37"/>
        <v>0</v>
      </c>
      <c r="BC76" s="8">
        <f t="shared" si="38"/>
        <v>1</v>
      </c>
      <c r="BD76" s="8">
        <f t="shared" si="38"/>
        <v>1</v>
      </c>
      <c r="BE76" s="8">
        <f t="shared" si="38"/>
        <v>1</v>
      </c>
      <c r="BF76" s="8">
        <f t="shared" si="38"/>
        <v>1</v>
      </c>
      <c r="BG76" s="8">
        <f t="shared" si="38"/>
        <v>1</v>
      </c>
      <c r="BH76" s="8">
        <f t="shared" si="38"/>
        <v>1</v>
      </c>
      <c r="BI76" s="8">
        <f t="shared" si="38"/>
        <v>1</v>
      </c>
      <c r="BJ76" s="8">
        <f t="shared" si="38"/>
        <v>1</v>
      </c>
      <c r="BK76" s="8">
        <f t="shared" si="38"/>
        <v>1</v>
      </c>
      <c r="BL76" s="8">
        <f t="shared" si="38"/>
        <v>1</v>
      </c>
      <c r="BM76" s="8">
        <f t="shared" si="38"/>
        <v>1</v>
      </c>
      <c r="BN76" s="8">
        <f t="shared" si="38"/>
        <v>1</v>
      </c>
      <c r="BO76" s="8">
        <f t="shared" si="38"/>
        <v>1</v>
      </c>
      <c r="BP76" s="8">
        <f t="shared" si="38"/>
        <v>1</v>
      </c>
      <c r="BQ76" s="8">
        <f t="shared" si="38"/>
        <v>1</v>
      </c>
      <c r="BR76" s="8">
        <f t="shared" ref="BR76:CG91" si="55">IF(COUNTIF(Z76,"Off")+COUNTIF(Z76,"Paid")+COUNTIF(Z76,"Pl")+COUNTIF(Z76,"PAID")+COUNTIF(Z76,"PL")+COUNTIF(Z76,"OFF")+COUNTIF(Z76,""),0,1)</f>
        <v>1</v>
      </c>
      <c r="BS76" s="8">
        <f t="shared" si="55"/>
        <v>1</v>
      </c>
      <c r="BT76" s="8">
        <f t="shared" si="55"/>
        <v>1</v>
      </c>
      <c r="BU76" s="8">
        <f t="shared" si="55"/>
        <v>1</v>
      </c>
      <c r="BV76" s="8">
        <f t="shared" si="55"/>
        <v>1</v>
      </c>
      <c r="BW76" s="8">
        <f t="shared" si="55"/>
        <v>1</v>
      </c>
      <c r="BX76" s="8">
        <f t="shared" si="55"/>
        <v>1</v>
      </c>
      <c r="BY76" s="8">
        <f t="shared" si="55"/>
        <v>1</v>
      </c>
      <c r="BZ76" s="8">
        <f t="shared" si="55"/>
        <v>1</v>
      </c>
      <c r="CA76" s="8">
        <f t="shared" si="55"/>
        <v>1</v>
      </c>
      <c r="CB76" s="8">
        <f t="shared" si="55"/>
        <v>1</v>
      </c>
      <c r="CC76" s="8">
        <f t="shared" si="55"/>
        <v>1</v>
      </c>
      <c r="CD76" s="8">
        <f t="shared" si="55"/>
        <v>1</v>
      </c>
      <c r="CE76" s="8">
        <f t="shared" si="55"/>
        <v>1</v>
      </c>
      <c r="CF76" s="8">
        <f t="shared" si="55"/>
        <v>1</v>
      </c>
      <c r="CG76" s="8">
        <f t="shared" si="55"/>
        <v>1</v>
      </c>
    </row>
    <row r="77" spans="2:89" outlineLevel="1" x14ac:dyDescent="0.25">
      <c r="B77" s="8">
        <v>4</v>
      </c>
      <c r="C77" s="8" t="s">
        <v>11</v>
      </c>
      <c r="K77" s="8">
        <f t="shared" si="52"/>
        <v>0</v>
      </c>
      <c r="L77" s="8">
        <f t="shared" si="52"/>
        <v>0</v>
      </c>
      <c r="M77" s="8">
        <f t="shared" si="52"/>
        <v>0</v>
      </c>
      <c r="N77" s="8">
        <f t="shared" si="52"/>
        <v>0</v>
      </c>
      <c r="O77" s="8">
        <f t="shared" si="52"/>
        <v>0</v>
      </c>
      <c r="P77" s="8">
        <f t="shared" si="52"/>
        <v>0</v>
      </c>
      <c r="Q77" s="8">
        <f t="shared" si="52"/>
        <v>0</v>
      </c>
      <c r="R77" s="8">
        <f t="shared" si="52"/>
        <v>0</v>
      </c>
      <c r="S77" s="8">
        <f t="shared" si="52"/>
        <v>0</v>
      </c>
      <c r="T77" s="8">
        <f t="shared" si="52"/>
        <v>0</v>
      </c>
      <c r="U77" s="8">
        <f t="shared" si="53"/>
        <v>0</v>
      </c>
      <c r="V77" s="8">
        <f t="shared" si="53"/>
        <v>0</v>
      </c>
      <c r="W77" s="8">
        <f t="shared" si="53"/>
        <v>0</v>
      </c>
      <c r="X77" s="8">
        <f t="shared" si="53"/>
        <v>0</v>
      </c>
      <c r="Y77" s="8">
        <f t="shared" si="53"/>
        <v>0</v>
      </c>
      <c r="Z77" s="8">
        <f t="shared" si="53"/>
        <v>0</v>
      </c>
      <c r="AA77" s="8">
        <f t="shared" si="53"/>
        <v>0</v>
      </c>
      <c r="AB77" s="8">
        <f t="shared" si="53"/>
        <v>0</v>
      </c>
      <c r="AC77" s="8">
        <f t="shared" si="53"/>
        <v>0</v>
      </c>
      <c r="AD77" s="8">
        <f t="shared" si="53"/>
        <v>0</v>
      </c>
      <c r="AE77" s="8">
        <f t="shared" si="54"/>
        <v>0</v>
      </c>
      <c r="AF77" s="8">
        <f t="shared" si="54"/>
        <v>0</v>
      </c>
      <c r="AG77" s="8">
        <f t="shared" si="54"/>
        <v>0</v>
      </c>
      <c r="AH77" s="8">
        <f t="shared" si="54"/>
        <v>0</v>
      </c>
      <c r="AI77" s="8">
        <f t="shared" si="54"/>
        <v>0</v>
      </c>
      <c r="AJ77" s="8">
        <f t="shared" si="54"/>
        <v>0</v>
      </c>
      <c r="AK77" s="8">
        <f t="shared" si="54"/>
        <v>0</v>
      </c>
      <c r="AL77" s="8">
        <f t="shared" si="54"/>
        <v>0</v>
      </c>
      <c r="AM77" s="8">
        <f t="shared" si="54"/>
        <v>0</v>
      </c>
      <c r="AN77" s="8">
        <f t="shared" si="54"/>
        <v>0</v>
      </c>
      <c r="AO77" s="8">
        <f>COUNTIF(AO$6:AO$43,$C77)</f>
        <v>0</v>
      </c>
      <c r="AX77" s="8">
        <f t="shared" si="37"/>
        <v>0</v>
      </c>
      <c r="AY77" s="8">
        <f t="shared" si="37"/>
        <v>0</v>
      </c>
      <c r="AZ77" s="8">
        <f t="shared" si="37"/>
        <v>0</v>
      </c>
      <c r="BA77" s="8">
        <f t="shared" si="37"/>
        <v>0</v>
      </c>
      <c r="BB77" s="8">
        <f t="shared" si="37"/>
        <v>0</v>
      </c>
      <c r="BC77" s="8">
        <f t="shared" ref="BC77:BR93" si="56">IF(COUNTIF(K77,"Off")+COUNTIF(K77,"Paid")+COUNTIF(K77,"Pl")+COUNTIF(K77,"PAID")+COUNTIF(K77,"PL")+COUNTIF(K77,"OFF")+COUNTIF(K77,""),0,1)</f>
        <v>1</v>
      </c>
      <c r="BD77" s="8">
        <f t="shared" si="56"/>
        <v>1</v>
      </c>
      <c r="BE77" s="8">
        <f t="shared" si="56"/>
        <v>1</v>
      </c>
      <c r="BF77" s="8">
        <f t="shared" si="56"/>
        <v>1</v>
      </c>
      <c r="BG77" s="8">
        <f t="shared" si="56"/>
        <v>1</v>
      </c>
      <c r="BH77" s="8">
        <f t="shared" si="56"/>
        <v>1</v>
      </c>
      <c r="BI77" s="8">
        <f t="shared" si="56"/>
        <v>1</v>
      </c>
      <c r="BJ77" s="8">
        <f t="shared" si="56"/>
        <v>1</v>
      </c>
      <c r="BK77" s="8">
        <f t="shared" si="56"/>
        <v>1</v>
      </c>
      <c r="BL77" s="8">
        <f t="shared" si="56"/>
        <v>1</v>
      </c>
      <c r="BM77" s="8">
        <f t="shared" si="56"/>
        <v>1</v>
      </c>
      <c r="BN77" s="8">
        <f t="shared" si="56"/>
        <v>1</v>
      </c>
      <c r="BO77" s="8">
        <f t="shared" si="56"/>
        <v>1</v>
      </c>
      <c r="BP77" s="8">
        <f t="shared" si="56"/>
        <v>1</v>
      </c>
      <c r="BQ77" s="8">
        <f t="shared" si="56"/>
        <v>1</v>
      </c>
      <c r="BR77" s="8">
        <f t="shared" si="55"/>
        <v>1</v>
      </c>
      <c r="BS77" s="8">
        <f t="shared" si="55"/>
        <v>1</v>
      </c>
      <c r="BT77" s="8">
        <f t="shared" si="55"/>
        <v>1</v>
      </c>
      <c r="BU77" s="8">
        <f t="shared" si="55"/>
        <v>1</v>
      </c>
      <c r="BV77" s="8">
        <f t="shared" si="55"/>
        <v>1</v>
      </c>
      <c r="BW77" s="8">
        <f t="shared" si="55"/>
        <v>1</v>
      </c>
      <c r="BX77" s="8">
        <f t="shared" si="55"/>
        <v>1</v>
      </c>
      <c r="BY77" s="8">
        <f t="shared" si="55"/>
        <v>1</v>
      </c>
      <c r="BZ77" s="8">
        <f t="shared" si="55"/>
        <v>1</v>
      </c>
      <c r="CA77" s="8">
        <f t="shared" si="55"/>
        <v>1</v>
      </c>
      <c r="CB77" s="8">
        <f t="shared" si="55"/>
        <v>1</v>
      </c>
      <c r="CC77" s="8">
        <f t="shared" si="55"/>
        <v>1</v>
      </c>
      <c r="CD77" s="8">
        <f t="shared" si="55"/>
        <v>1</v>
      </c>
      <c r="CE77" s="8">
        <f t="shared" si="55"/>
        <v>1</v>
      </c>
      <c r="CF77" s="8">
        <f t="shared" si="55"/>
        <v>1</v>
      </c>
      <c r="CG77" s="8">
        <f t="shared" si="55"/>
        <v>1</v>
      </c>
    </row>
    <row r="78" spans="2:89" outlineLevel="1" x14ac:dyDescent="0.25">
      <c r="C78" s="231" t="s">
        <v>471</v>
      </c>
      <c r="K78" s="8">
        <f t="shared" si="52"/>
        <v>0</v>
      </c>
      <c r="L78" s="8">
        <f t="shared" si="52"/>
        <v>0</v>
      </c>
      <c r="M78" s="8">
        <f t="shared" si="52"/>
        <v>0</v>
      </c>
      <c r="N78" s="8">
        <f t="shared" si="52"/>
        <v>0</v>
      </c>
      <c r="O78" s="8">
        <f t="shared" si="52"/>
        <v>0</v>
      </c>
      <c r="P78" s="8">
        <f t="shared" si="52"/>
        <v>0</v>
      </c>
      <c r="Q78" s="8">
        <f t="shared" si="52"/>
        <v>0</v>
      </c>
      <c r="R78" s="8">
        <f t="shared" si="52"/>
        <v>0</v>
      </c>
      <c r="S78" s="8">
        <f t="shared" si="52"/>
        <v>0</v>
      </c>
      <c r="T78" s="8">
        <f t="shared" si="52"/>
        <v>0</v>
      </c>
      <c r="U78" s="8">
        <f t="shared" si="53"/>
        <v>0</v>
      </c>
      <c r="V78" s="8">
        <f t="shared" si="53"/>
        <v>0</v>
      </c>
      <c r="W78" s="8">
        <f t="shared" si="53"/>
        <v>0</v>
      </c>
      <c r="X78" s="8">
        <f t="shared" si="53"/>
        <v>0</v>
      </c>
      <c r="Y78" s="8">
        <f t="shared" si="53"/>
        <v>0</v>
      </c>
      <c r="Z78" s="8">
        <f t="shared" si="53"/>
        <v>0</v>
      </c>
      <c r="AA78" s="8">
        <f t="shared" si="53"/>
        <v>0</v>
      </c>
      <c r="AB78" s="8">
        <f t="shared" si="53"/>
        <v>0</v>
      </c>
      <c r="AC78" s="8">
        <f t="shared" si="53"/>
        <v>0</v>
      </c>
      <c r="AD78" s="8">
        <f t="shared" si="53"/>
        <v>0</v>
      </c>
      <c r="AE78" s="8">
        <f t="shared" si="54"/>
        <v>0</v>
      </c>
      <c r="AF78" s="8">
        <f t="shared" si="54"/>
        <v>0</v>
      </c>
      <c r="AG78" s="8">
        <f t="shared" si="54"/>
        <v>0</v>
      </c>
      <c r="AH78" s="8">
        <f t="shared" si="54"/>
        <v>0</v>
      </c>
      <c r="AI78" s="8">
        <f t="shared" si="54"/>
        <v>0</v>
      </c>
      <c r="AJ78" s="8">
        <f t="shared" si="54"/>
        <v>0</v>
      </c>
      <c r="AK78" s="8">
        <f t="shared" si="54"/>
        <v>0</v>
      </c>
      <c r="AL78" s="8">
        <f t="shared" si="54"/>
        <v>0</v>
      </c>
      <c r="AM78" s="8">
        <f t="shared" si="54"/>
        <v>0</v>
      </c>
      <c r="AN78" s="8">
        <f t="shared" si="54"/>
        <v>0</v>
      </c>
      <c r="AO78" s="8">
        <f>COUNTIF(AO$6:AO$57,$C78)</f>
        <v>0</v>
      </c>
      <c r="AX78" s="8">
        <f t="shared" si="37"/>
        <v>0</v>
      </c>
      <c r="AY78" s="8">
        <f t="shared" si="37"/>
        <v>0</v>
      </c>
      <c r="AZ78" s="8">
        <f t="shared" si="37"/>
        <v>0</v>
      </c>
      <c r="BA78" s="8">
        <f t="shared" si="37"/>
        <v>0</v>
      </c>
      <c r="BB78" s="8">
        <f t="shared" si="37"/>
        <v>0</v>
      </c>
      <c r="BC78" s="8">
        <f t="shared" si="56"/>
        <v>1</v>
      </c>
      <c r="BD78" s="8">
        <f t="shared" si="56"/>
        <v>1</v>
      </c>
      <c r="BE78" s="8">
        <f t="shared" si="56"/>
        <v>1</v>
      </c>
      <c r="BF78" s="8">
        <f t="shared" si="56"/>
        <v>1</v>
      </c>
      <c r="BG78" s="8">
        <f t="shared" si="56"/>
        <v>1</v>
      </c>
      <c r="BH78" s="8">
        <f t="shared" si="56"/>
        <v>1</v>
      </c>
      <c r="BI78" s="8">
        <f t="shared" si="56"/>
        <v>1</v>
      </c>
      <c r="BJ78" s="8">
        <f t="shared" si="56"/>
        <v>1</v>
      </c>
      <c r="BK78" s="8">
        <f t="shared" si="56"/>
        <v>1</v>
      </c>
      <c r="BL78" s="8">
        <f t="shared" si="56"/>
        <v>1</v>
      </c>
      <c r="BM78" s="8">
        <f t="shared" si="56"/>
        <v>1</v>
      </c>
      <c r="BN78" s="8">
        <f t="shared" si="56"/>
        <v>1</v>
      </c>
      <c r="BO78" s="8">
        <f t="shared" si="56"/>
        <v>1</v>
      </c>
      <c r="BP78" s="8">
        <f t="shared" si="56"/>
        <v>1</v>
      </c>
      <c r="BQ78" s="8">
        <f t="shared" si="56"/>
        <v>1</v>
      </c>
      <c r="BR78" s="8">
        <f t="shared" si="55"/>
        <v>1</v>
      </c>
      <c r="BS78" s="8">
        <f t="shared" si="55"/>
        <v>1</v>
      </c>
      <c r="BT78" s="8">
        <f t="shared" si="55"/>
        <v>1</v>
      </c>
      <c r="BU78" s="8">
        <f t="shared" si="55"/>
        <v>1</v>
      </c>
      <c r="BV78" s="8">
        <f t="shared" si="55"/>
        <v>1</v>
      </c>
      <c r="BW78" s="8">
        <f t="shared" si="55"/>
        <v>1</v>
      </c>
      <c r="BX78" s="8">
        <f t="shared" si="55"/>
        <v>1</v>
      </c>
      <c r="BY78" s="8">
        <f t="shared" si="55"/>
        <v>1</v>
      </c>
      <c r="BZ78" s="8">
        <f t="shared" si="55"/>
        <v>1</v>
      </c>
      <c r="CA78" s="8">
        <f t="shared" si="55"/>
        <v>1</v>
      </c>
      <c r="CB78" s="8">
        <f t="shared" si="55"/>
        <v>1</v>
      </c>
      <c r="CC78" s="8">
        <f t="shared" si="55"/>
        <v>1</v>
      </c>
      <c r="CD78" s="8">
        <f t="shared" si="55"/>
        <v>1</v>
      </c>
      <c r="CE78" s="8">
        <f t="shared" si="55"/>
        <v>1</v>
      </c>
      <c r="CF78" s="8">
        <f t="shared" si="55"/>
        <v>1</v>
      </c>
      <c r="CG78" s="8">
        <f t="shared" si="55"/>
        <v>1</v>
      </c>
    </row>
    <row r="79" spans="2:89" outlineLevel="1" x14ac:dyDescent="0.25">
      <c r="B79" s="8">
        <v>5</v>
      </c>
      <c r="C79" s="8" t="s">
        <v>16</v>
      </c>
      <c r="K79" s="8">
        <f t="shared" si="52"/>
        <v>0</v>
      </c>
      <c r="L79" s="8">
        <f t="shared" si="52"/>
        <v>0</v>
      </c>
      <c r="M79" s="8">
        <f t="shared" si="52"/>
        <v>0</v>
      </c>
      <c r="N79" s="8">
        <f t="shared" si="52"/>
        <v>0</v>
      </c>
      <c r="O79" s="8">
        <f t="shared" si="52"/>
        <v>0</v>
      </c>
      <c r="P79" s="8">
        <f t="shared" si="52"/>
        <v>0</v>
      </c>
      <c r="Q79" s="8">
        <f t="shared" si="52"/>
        <v>0</v>
      </c>
      <c r="R79" s="8">
        <f t="shared" si="52"/>
        <v>0</v>
      </c>
      <c r="S79" s="8">
        <f t="shared" si="52"/>
        <v>0</v>
      </c>
      <c r="T79" s="8">
        <f t="shared" si="52"/>
        <v>0</v>
      </c>
      <c r="U79" s="8">
        <f t="shared" si="53"/>
        <v>0</v>
      </c>
      <c r="V79" s="8">
        <f t="shared" si="53"/>
        <v>0</v>
      </c>
      <c r="W79" s="8">
        <f t="shared" si="53"/>
        <v>0</v>
      </c>
      <c r="X79" s="8">
        <f t="shared" si="53"/>
        <v>0</v>
      </c>
      <c r="Y79" s="8">
        <f t="shared" si="53"/>
        <v>0</v>
      </c>
      <c r="Z79" s="8">
        <f t="shared" si="53"/>
        <v>0</v>
      </c>
      <c r="AA79" s="8">
        <f t="shared" si="53"/>
        <v>0</v>
      </c>
      <c r="AB79" s="8">
        <f t="shared" si="53"/>
        <v>0</v>
      </c>
      <c r="AC79" s="8">
        <f t="shared" si="53"/>
        <v>0</v>
      </c>
      <c r="AD79" s="8">
        <f t="shared" si="53"/>
        <v>0</v>
      </c>
      <c r="AE79" s="8">
        <f t="shared" si="54"/>
        <v>0</v>
      </c>
      <c r="AF79" s="8">
        <f t="shared" si="54"/>
        <v>0</v>
      </c>
      <c r="AG79" s="8">
        <f t="shared" si="54"/>
        <v>0</v>
      </c>
      <c r="AH79" s="8">
        <f t="shared" si="54"/>
        <v>0</v>
      </c>
      <c r="AI79" s="8">
        <f t="shared" si="54"/>
        <v>0</v>
      </c>
      <c r="AJ79" s="8">
        <f t="shared" si="54"/>
        <v>0</v>
      </c>
      <c r="AK79" s="8">
        <f t="shared" si="54"/>
        <v>0</v>
      </c>
      <c r="AL79" s="8">
        <f t="shared" si="54"/>
        <v>0</v>
      </c>
      <c r="AM79" s="8">
        <f t="shared" si="54"/>
        <v>0</v>
      </c>
      <c r="AN79" s="8">
        <f t="shared" si="54"/>
        <v>0</v>
      </c>
      <c r="AO79" s="8">
        <f t="shared" ref="AO79:AO98" si="57">COUNTIF(AO$6:AO$43,$C79)</f>
        <v>0</v>
      </c>
      <c r="AX79" s="8">
        <f t="shared" si="37"/>
        <v>0</v>
      </c>
      <c r="AY79" s="8">
        <f t="shared" si="37"/>
        <v>0</v>
      </c>
      <c r="AZ79" s="8">
        <f t="shared" si="37"/>
        <v>0</v>
      </c>
      <c r="BA79" s="8">
        <f t="shared" si="37"/>
        <v>0</v>
      </c>
      <c r="BB79" s="8">
        <f t="shared" si="37"/>
        <v>0</v>
      </c>
      <c r="BC79" s="8">
        <f t="shared" si="56"/>
        <v>1</v>
      </c>
      <c r="BD79" s="8">
        <f t="shared" si="56"/>
        <v>1</v>
      </c>
      <c r="BE79" s="8">
        <f t="shared" si="56"/>
        <v>1</v>
      </c>
      <c r="BF79" s="8">
        <f t="shared" si="56"/>
        <v>1</v>
      </c>
      <c r="BG79" s="8">
        <f t="shared" si="56"/>
        <v>1</v>
      </c>
      <c r="BH79" s="8">
        <f t="shared" si="56"/>
        <v>1</v>
      </c>
      <c r="BI79" s="8">
        <f t="shared" si="56"/>
        <v>1</v>
      </c>
      <c r="BJ79" s="8">
        <f t="shared" si="56"/>
        <v>1</v>
      </c>
      <c r="BK79" s="8">
        <f t="shared" si="56"/>
        <v>1</v>
      </c>
      <c r="BL79" s="8">
        <f t="shared" si="56"/>
        <v>1</v>
      </c>
      <c r="BM79" s="8">
        <f t="shared" si="56"/>
        <v>1</v>
      </c>
      <c r="BN79" s="8">
        <f t="shared" si="56"/>
        <v>1</v>
      </c>
      <c r="BO79" s="8">
        <f t="shared" si="56"/>
        <v>1</v>
      </c>
      <c r="BP79" s="8">
        <f t="shared" si="56"/>
        <v>1</v>
      </c>
      <c r="BQ79" s="8">
        <f t="shared" si="56"/>
        <v>1</v>
      </c>
      <c r="BR79" s="8">
        <f t="shared" si="55"/>
        <v>1</v>
      </c>
      <c r="BS79" s="8">
        <f t="shared" si="55"/>
        <v>1</v>
      </c>
      <c r="BT79" s="8">
        <f t="shared" si="55"/>
        <v>1</v>
      </c>
      <c r="BU79" s="8">
        <f t="shared" si="55"/>
        <v>1</v>
      </c>
      <c r="BV79" s="8">
        <f t="shared" si="55"/>
        <v>1</v>
      </c>
      <c r="BW79" s="8">
        <f t="shared" si="55"/>
        <v>1</v>
      </c>
      <c r="BX79" s="8">
        <f t="shared" si="55"/>
        <v>1</v>
      </c>
      <c r="BY79" s="8">
        <f t="shared" si="55"/>
        <v>1</v>
      </c>
      <c r="BZ79" s="8">
        <f t="shared" si="55"/>
        <v>1</v>
      </c>
      <c r="CA79" s="8">
        <f t="shared" si="55"/>
        <v>1</v>
      </c>
      <c r="CB79" s="8">
        <f t="shared" si="55"/>
        <v>1</v>
      </c>
      <c r="CC79" s="8">
        <f t="shared" si="55"/>
        <v>1</v>
      </c>
      <c r="CD79" s="8">
        <f t="shared" si="55"/>
        <v>1</v>
      </c>
      <c r="CE79" s="8">
        <f t="shared" si="55"/>
        <v>1</v>
      </c>
      <c r="CF79" s="8">
        <f t="shared" si="55"/>
        <v>1</v>
      </c>
      <c r="CG79" s="8">
        <f t="shared" si="55"/>
        <v>1</v>
      </c>
    </row>
    <row r="80" spans="2:89" outlineLevel="1" x14ac:dyDescent="0.25">
      <c r="B80" s="8">
        <v>6</v>
      </c>
      <c r="C80" s="8" t="s">
        <v>17</v>
      </c>
      <c r="K80" s="8">
        <f t="shared" si="52"/>
        <v>0</v>
      </c>
      <c r="L80" s="8">
        <f t="shared" si="52"/>
        <v>0</v>
      </c>
      <c r="M80" s="8">
        <f t="shared" si="52"/>
        <v>0</v>
      </c>
      <c r="N80" s="8">
        <f t="shared" si="52"/>
        <v>0</v>
      </c>
      <c r="O80" s="8">
        <f t="shared" si="52"/>
        <v>0</v>
      </c>
      <c r="P80" s="8">
        <f t="shared" si="52"/>
        <v>0</v>
      </c>
      <c r="Q80" s="8">
        <f t="shared" si="52"/>
        <v>0</v>
      </c>
      <c r="R80" s="8">
        <f t="shared" si="52"/>
        <v>0</v>
      </c>
      <c r="S80" s="8">
        <f t="shared" si="52"/>
        <v>0</v>
      </c>
      <c r="T80" s="8">
        <f t="shared" si="52"/>
        <v>0</v>
      </c>
      <c r="U80" s="8">
        <f t="shared" si="53"/>
        <v>0</v>
      </c>
      <c r="V80" s="8">
        <f t="shared" si="53"/>
        <v>0</v>
      </c>
      <c r="W80" s="8">
        <f t="shared" si="53"/>
        <v>0</v>
      </c>
      <c r="X80" s="8">
        <f t="shared" si="53"/>
        <v>0</v>
      </c>
      <c r="Y80" s="8">
        <f t="shared" si="53"/>
        <v>0</v>
      </c>
      <c r="Z80" s="8">
        <f t="shared" si="53"/>
        <v>0</v>
      </c>
      <c r="AA80" s="8">
        <f t="shared" si="53"/>
        <v>0</v>
      </c>
      <c r="AB80" s="8">
        <f t="shared" si="53"/>
        <v>0</v>
      </c>
      <c r="AC80" s="8">
        <f t="shared" si="53"/>
        <v>0</v>
      </c>
      <c r="AD80" s="8">
        <f t="shared" si="53"/>
        <v>0</v>
      </c>
      <c r="AE80" s="8">
        <f t="shared" si="54"/>
        <v>0</v>
      </c>
      <c r="AF80" s="8">
        <f t="shared" si="54"/>
        <v>0</v>
      </c>
      <c r="AG80" s="8">
        <f t="shared" si="54"/>
        <v>0</v>
      </c>
      <c r="AH80" s="8">
        <f t="shared" si="54"/>
        <v>0</v>
      </c>
      <c r="AI80" s="8">
        <f t="shared" si="54"/>
        <v>0</v>
      </c>
      <c r="AJ80" s="8">
        <f t="shared" si="54"/>
        <v>0</v>
      </c>
      <c r="AK80" s="8">
        <f t="shared" si="54"/>
        <v>0</v>
      </c>
      <c r="AL80" s="8">
        <f t="shared" si="54"/>
        <v>0</v>
      </c>
      <c r="AM80" s="8">
        <f t="shared" si="54"/>
        <v>0</v>
      </c>
      <c r="AN80" s="8">
        <f t="shared" si="54"/>
        <v>0</v>
      </c>
      <c r="AO80" s="8">
        <f t="shared" si="57"/>
        <v>0</v>
      </c>
      <c r="AX80" s="8">
        <f t="shared" si="37"/>
        <v>0</v>
      </c>
      <c r="AY80" s="8">
        <f t="shared" si="37"/>
        <v>0</v>
      </c>
      <c r="AZ80" s="8">
        <f t="shared" si="37"/>
        <v>0</v>
      </c>
      <c r="BA80" s="8">
        <f t="shared" si="37"/>
        <v>0</v>
      </c>
      <c r="BB80" s="8">
        <f t="shared" si="37"/>
        <v>0</v>
      </c>
      <c r="BC80" s="8">
        <f t="shared" si="56"/>
        <v>1</v>
      </c>
      <c r="BD80" s="8">
        <f t="shared" si="56"/>
        <v>1</v>
      </c>
      <c r="BE80" s="8">
        <f t="shared" si="56"/>
        <v>1</v>
      </c>
      <c r="BF80" s="8">
        <f t="shared" si="56"/>
        <v>1</v>
      </c>
      <c r="BG80" s="8">
        <f t="shared" si="56"/>
        <v>1</v>
      </c>
      <c r="BH80" s="8">
        <f t="shared" si="56"/>
        <v>1</v>
      </c>
      <c r="BI80" s="8">
        <f t="shared" si="56"/>
        <v>1</v>
      </c>
      <c r="BJ80" s="8">
        <f t="shared" si="56"/>
        <v>1</v>
      </c>
      <c r="BK80" s="8">
        <f t="shared" si="56"/>
        <v>1</v>
      </c>
      <c r="BL80" s="8">
        <f t="shared" si="56"/>
        <v>1</v>
      </c>
      <c r="BM80" s="8">
        <f t="shared" si="56"/>
        <v>1</v>
      </c>
      <c r="BN80" s="8">
        <f t="shared" si="56"/>
        <v>1</v>
      </c>
      <c r="BO80" s="8">
        <f t="shared" si="56"/>
        <v>1</v>
      </c>
      <c r="BP80" s="8">
        <f t="shared" si="56"/>
        <v>1</v>
      </c>
      <c r="BQ80" s="8">
        <f t="shared" si="56"/>
        <v>1</v>
      </c>
      <c r="BR80" s="8">
        <f t="shared" si="55"/>
        <v>1</v>
      </c>
      <c r="BS80" s="8">
        <f t="shared" si="55"/>
        <v>1</v>
      </c>
      <c r="BT80" s="8">
        <f t="shared" si="55"/>
        <v>1</v>
      </c>
      <c r="BU80" s="8">
        <f t="shared" si="55"/>
        <v>1</v>
      </c>
      <c r="BV80" s="8">
        <f t="shared" si="55"/>
        <v>1</v>
      </c>
      <c r="BW80" s="8">
        <f t="shared" si="55"/>
        <v>1</v>
      </c>
      <c r="BX80" s="8">
        <f t="shared" si="55"/>
        <v>1</v>
      </c>
      <c r="BY80" s="8">
        <f t="shared" si="55"/>
        <v>1</v>
      </c>
      <c r="BZ80" s="8">
        <f t="shared" si="55"/>
        <v>1</v>
      </c>
      <c r="CA80" s="8">
        <f t="shared" si="55"/>
        <v>1</v>
      </c>
      <c r="CB80" s="8">
        <f t="shared" si="55"/>
        <v>1</v>
      </c>
      <c r="CC80" s="8">
        <f t="shared" si="55"/>
        <v>1</v>
      </c>
      <c r="CD80" s="8">
        <f t="shared" si="55"/>
        <v>1</v>
      </c>
      <c r="CE80" s="8">
        <f t="shared" si="55"/>
        <v>1</v>
      </c>
      <c r="CF80" s="8">
        <f t="shared" si="55"/>
        <v>1</v>
      </c>
      <c r="CG80" s="8">
        <f t="shared" si="55"/>
        <v>1</v>
      </c>
    </row>
    <row r="81" spans="2:85" outlineLevel="1" x14ac:dyDescent="0.25">
      <c r="B81" s="8">
        <v>7</v>
      </c>
      <c r="C81" s="8" t="s">
        <v>18</v>
      </c>
      <c r="K81" s="8">
        <f t="shared" si="52"/>
        <v>0</v>
      </c>
      <c r="L81" s="8">
        <f t="shared" si="52"/>
        <v>0</v>
      </c>
      <c r="M81" s="8">
        <f t="shared" si="52"/>
        <v>0</v>
      </c>
      <c r="N81" s="8">
        <f t="shared" si="52"/>
        <v>0</v>
      </c>
      <c r="O81" s="8">
        <f t="shared" si="52"/>
        <v>0</v>
      </c>
      <c r="P81" s="8">
        <f t="shared" si="52"/>
        <v>0</v>
      </c>
      <c r="Q81" s="8">
        <f t="shared" si="52"/>
        <v>0</v>
      </c>
      <c r="R81" s="8">
        <f t="shared" si="52"/>
        <v>0</v>
      </c>
      <c r="S81" s="8">
        <f t="shared" si="52"/>
        <v>0</v>
      </c>
      <c r="T81" s="8">
        <f t="shared" si="52"/>
        <v>0</v>
      </c>
      <c r="U81" s="8">
        <f t="shared" si="53"/>
        <v>0</v>
      </c>
      <c r="V81" s="8">
        <f t="shared" si="53"/>
        <v>0</v>
      </c>
      <c r="W81" s="8">
        <f t="shared" si="53"/>
        <v>0</v>
      </c>
      <c r="X81" s="8">
        <f t="shared" si="53"/>
        <v>0</v>
      </c>
      <c r="Y81" s="8">
        <f t="shared" si="53"/>
        <v>0</v>
      </c>
      <c r="Z81" s="8">
        <f t="shared" si="53"/>
        <v>0</v>
      </c>
      <c r="AA81" s="8">
        <f t="shared" si="53"/>
        <v>0</v>
      </c>
      <c r="AB81" s="8">
        <f t="shared" si="53"/>
        <v>0</v>
      </c>
      <c r="AC81" s="8">
        <f t="shared" si="53"/>
        <v>0</v>
      </c>
      <c r="AD81" s="8">
        <f t="shared" si="53"/>
        <v>0</v>
      </c>
      <c r="AE81" s="8">
        <f t="shared" si="54"/>
        <v>0</v>
      </c>
      <c r="AF81" s="8">
        <f t="shared" si="54"/>
        <v>0</v>
      </c>
      <c r="AG81" s="8">
        <f t="shared" si="54"/>
        <v>0</v>
      </c>
      <c r="AH81" s="8">
        <f t="shared" si="54"/>
        <v>0</v>
      </c>
      <c r="AI81" s="8">
        <f t="shared" si="54"/>
        <v>0</v>
      </c>
      <c r="AJ81" s="8">
        <f t="shared" si="54"/>
        <v>0</v>
      </c>
      <c r="AK81" s="8">
        <f t="shared" si="54"/>
        <v>0</v>
      </c>
      <c r="AL81" s="8">
        <f t="shared" si="54"/>
        <v>0</v>
      </c>
      <c r="AM81" s="8">
        <f t="shared" si="54"/>
        <v>0</v>
      </c>
      <c r="AN81" s="8">
        <f t="shared" si="54"/>
        <v>0</v>
      </c>
      <c r="AO81" s="8">
        <f t="shared" si="57"/>
        <v>0</v>
      </c>
      <c r="AX81" s="8">
        <f t="shared" si="37"/>
        <v>0</v>
      </c>
      <c r="AY81" s="8">
        <f t="shared" si="37"/>
        <v>0</v>
      </c>
      <c r="AZ81" s="8">
        <f t="shared" si="37"/>
        <v>0</v>
      </c>
      <c r="BA81" s="8">
        <f t="shared" si="37"/>
        <v>0</v>
      </c>
      <c r="BB81" s="8">
        <f t="shared" si="37"/>
        <v>0</v>
      </c>
      <c r="BC81" s="8">
        <f t="shared" si="56"/>
        <v>1</v>
      </c>
      <c r="BD81" s="8">
        <f t="shared" si="56"/>
        <v>1</v>
      </c>
      <c r="BE81" s="8">
        <f t="shared" si="56"/>
        <v>1</v>
      </c>
      <c r="BF81" s="8">
        <f t="shared" si="56"/>
        <v>1</v>
      </c>
      <c r="BG81" s="8">
        <f t="shared" si="56"/>
        <v>1</v>
      </c>
      <c r="BH81" s="8">
        <f t="shared" si="56"/>
        <v>1</v>
      </c>
      <c r="BI81" s="8">
        <f t="shared" si="56"/>
        <v>1</v>
      </c>
      <c r="BJ81" s="8">
        <f t="shared" si="56"/>
        <v>1</v>
      </c>
      <c r="BK81" s="8">
        <f t="shared" si="56"/>
        <v>1</v>
      </c>
      <c r="BL81" s="8">
        <f t="shared" si="56"/>
        <v>1</v>
      </c>
      <c r="BM81" s="8">
        <f t="shared" si="56"/>
        <v>1</v>
      </c>
      <c r="BN81" s="8">
        <f t="shared" si="56"/>
        <v>1</v>
      </c>
      <c r="BO81" s="8">
        <f t="shared" si="56"/>
        <v>1</v>
      </c>
      <c r="BP81" s="8">
        <f t="shared" si="56"/>
        <v>1</v>
      </c>
      <c r="BQ81" s="8">
        <f t="shared" si="56"/>
        <v>1</v>
      </c>
      <c r="BR81" s="8">
        <f t="shared" si="55"/>
        <v>1</v>
      </c>
      <c r="BS81" s="8">
        <f t="shared" si="55"/>
        <v>1</v>
      </c>
      <c r="BT81" s="8">
        <f t="shared" si="55"/>
        <v>1</v>
      </c>
      <c r="BU81" s="8">
        <f t="shared" si="55"/>
        <v>1</v>
      </c>
      <c r="BV81" s="8">
        <f t="shared" si="55"/>
        <v>1</v>
      </c>
      <c r="BW81" s="8">
        <f t="shared" si="55"/>
        <v>1</v>
      </c>
      <c r="BX81" s="8">
        <f t="shared" si="55"/>
        <v>1</v>
      </c>
      <c r="BY81" s="8">
        <f t="shared" si="55"/>
        <v>1</v>
      </c>
      <c r="BZ81" s="8">
        <f t="shared" si="55"/>
        <v>1</v>
      </c>
      <c r="CA81" s="8">
        <f t="shared" si="55"/>
        <v>1</v>
      </c>
      <c r="CB81" s="8">
        <f t="shared" si="55"/>
        <v>1</v>
      </c>
      <c r="CC81" s="8">
        <f t="shared" si="55"/>
        <v>1</v>
      </c>
      <c r="CD81" s="8">
        <f t="shared" si="55"/>
        <v>1</v>
      </c>
      <c r="CE81" s="8">
        <f t="shared" si="55"/>
        <v>1</v>
      </c>
      <c r="CF81" s="8">
        <f t="shared" si="55"/>
        <v>1</v>
      </c>
      <c r="CG81" s="8">
        <f t="shared" si="55"/>
        <v>1</v>
      </c>
    </row>
    <row r="82" spans="2:85" outlineLevel="1" x14ac:dyDescent="0.25">
      <c r="B82" s="8">
        <v>8</v>
      </c>
      <c r="C82" s="8" t="s">
        <v>19</v>
      </c>
      <c r="K82" s="8">
        <f t="shared" si="52"/>
        <v>0</v>
      </c>
      <c r="L82" s="8">
        <f t="shared" si="52"/>
        <v>0</v>
      </c>
      <c r="M82" s="8">
        <f t="shared" si="52"/>
        <v>0</v>
      </c>
      <c r="N82" s="8">
        <f t="shared" si="52"/>
        <v>0</v>
      </c>
      <c r="O82" s="8">
        <f t="shared" si="52"/>
        <v>0</v>
      </c>
      <c r="P82" s="8">
        <f t="shared" si="52"/>
        <v>0</v>
      </c>
      <c r="Q82" s="8">
        <f t="shared" si="52"/>
        <v>0</v>
      </c>
      <c r="R82" s="8">
        <f t="shared" si="52"/>
        <v>0</v>
      </c>
      <c r="S82" s="8">
        <f t="shared" si="52"/>
        <v>0</v>
      </c>
      <c r="T82" s="8">
        <f t="shared" si="52"/>
        <v>0</v>
      </c>
      <c r="U82" s="8">
        <f t="shared" si="53"/>
        <v>0</v>
      </c>
      <c r="V82" s="8">
        <f t="shared" si="53"/>
        <v>0</v>
      </c>
      <c r="W82" s="8">
        <f t="shared" si="53"/>
        <v>0</v>
      </c>
      <c r="X82" s="8">
        <f t="shared" si="53"/>
        <v>0</v>
      </c>
      <c r="Y82" s="8">
        <f t="shared" si="53"/>
        <v>0</v>
      </c>
      <c r="Z82" s="8">
        <f t="shared" si="53"/>
        <v>0</v>
      </c>
      <c r="AA82" s="8">
        <f t="shared" si="53"/>
        <v>0</v>
      </c>
      <c r="AB82" s="8">
        <f t="shared" si="53"/>
        <v>0</v>
      </c>
      <c r="AC82" s="8">
        <f t="shared" si="53"/>
        <v>0</v>
      </c>
      <c r="AD82" s="8">
        <f t="shared" si="53"/>
        <v>0</v>
      </c>
      <c r="AE82" s="8">
        <f t="shared" si="54"/>
        <v>0</v>
      </c>
      <c r="AF82" s="8">
        <f t="shared" si="54"/>
        <v>0</v>
      </c>
      <c r="AG82" s="8">
        <f t="shared" si="54"/>
        <v>0</v>
      </c>
      <c r="AH82" s="8">
        <f t="shared" si="54"/>
        <v>0</v>
      </c>
      <c r="AI82" s="8">
        <f t="shared" si="54"/>
        <v>0</v>
      </c>
      <c r="AJ82" s="8">
        <f t="shared" si="54"/>
        <v>0</v>
      </c>
      <c r="AK82" s="8">
        <f t="shared" si="54"/>
        <v>0</v>
      </c>
      <c r="AL82" s="8">
        <f t="shared" si="54"/>
        <v>0</v>
      </c>
      <c r="AM82" s="8">
        <f t="shared" si="54"/>
        <v>0</v>
      </c>
      <c r="AN82" s="8">
        <f t="shared" si="54"/>
        <v>0</v>
      </c>
      <c r="AO82" s="8">
        <f t="shared" si="57"/>
        <v>0</v>
      </c>
      <c r="AX82" s="8">
        <f t="shared" si="37"/>
        <v>0</v>
      </c>
      <c r="AY82" s="8">
        <f t="shared" si="37"/>
        <v>0</v>
      </c>
      <c r="AZ82" s="8">
        <f t="shared" si="37"/>
        <v>0</v>
      </c>
      <c r="BA82" s="8">
        <f t="shared" si="37"/>
        <v>0</v>
      </c>
      <c r="BB82" s="8">
        <f t="shared" si="37"/>
        <v>0</v>
      </c>
      <c r="BC82" s="8">
        <f t="shared" si="56"/>
        <v>1</v>
      </c>
      <c r="BD82" s="8">
        <f t="shared" si="56"/>
        <v>1</v>
      </c>
      <c r="BE82" s="8">
        <f t="shared" si="56"/>
        <v>1</v>
      </c>
      <c r="BF82" s="8">
        <f t="shared" si="56"/>
        <v>1</v>
      </c>
      <c r="BG82" s="8">
        <f t="shared" si="56"/>
        <v>1</v>
      </c>
      <c r="BH82" s="8">
        <f t="shared" si="56"/>
        <v>1</v>
      </c>
      <c r="BI82" s="8">
        <f t="shared" si="56"/>
        <v>1</v>
      </c>
      <c r="BJ82" s="8">
        <f t="shared" si="56"/>
        <v>1</v>
      </c>
      <c r="BK82" s="8">
        <f t="shared" si="56"/>
        <v>1</v>
      </c>
      <c r="BL82" s="8">
        <f t="shared" si="56"/>
        <v>1</v>
      </c>
      <c r="BM82" s="8">
        <f t="shared" si="56"/>
        <v>1</v>
      </c>
      <c r="BN82" s="8">
        <f t="shared" si="56"/>
        <v>1</v>
      </c>
      <c r="BO82" s="8">
        <f t="shared" si="56"/>
        <v>1</v>
      </c>
      <c r="BP82" s="8">
        <f t="shared" si="56"/>
        <v>1</v>
      </c>
      <c r="BQ82" s="8">
        <f t="shared" si="56"/>
        <v>1</v>
      </c>
      <c r="BR82" s="8">
        <f t="shared" si="55"/>
        <v>1</v>
      </c>
      <c r="BS82" s="8">
        <f t="shared" si="55"/>
        <v>1</v>
      </c>
      <c r="BT82" s="8">
        <f t="shared" si="55"/>
        <v>1</v>
      </c>
      <c r="BU82" s="8">
        <f t="shared" si="55"/>
        <v>1</v>
      </c>
      <c r="BV82" s="8">
        <f t="shared" si="55"/>
        <v>1</v>
      </c>
      <c r="BW82" s="8">
        <f t="shared" si="55"/>
        <v>1</v>
      </c>
      <c r="BX82" s="8">
        <f t="shared" si="55"/>
        <v>1</v>
      </c>
      <c r="BY82" s="8">
        <f t="shared" si="55"/>
        <v>1</v>
      </c>
      <c r="BZ82" s="8">
        <f t="shared" si="55"/>
        <v>1</v>
      </c>
      <c r="CA82" s="8">
        <f t="shared" si="55"/>
        <v>1</v>
      </c>
      <c r="CB82" s="8">
        <f t="shared" si="55"/>
        <v>1</v>
      </c>
      <c r="CC82" s="8">
        <f t="shared" si="55"/>
        <v>1</v>
      </c>
      <c r="CD82" s="8">
        <f t="shared" si="55"/>
        <v>1</v>
      </c>
      <c r="CE82" s="8">
        <f t="shared" si="55"/>
        <v>1</v>
      </c>
      <c r="CF82" s="8">
        <f t="shared" si="55"/>
        <v>1</v>
      </c>
      <c r="CG82" s="8">
        <f t="shared" si="55"/>
        <v>1</v>
      </c>
    </row>
    <row r="83" spans="2:85" outlineLevel="1" x14ac:dyDescent="0.25">
      <c r="B83" s="8">
        <v>9</v>
      </c>
      <c r="C83" s="8" t="s">
        <v>20</v>
      </c>
      <c r="K83" s="8">
        <f t="shared" si="52"/>
        <v>0</v>
      </c>
      <c r="L83" s="8">
        <f t="shared" si="52"/>
        <v>0</v>
      </c>
      <c r="M83" s="8">
        <f t="shared" si="52"/>
        <v>0</v>
      </c>
      <c r="N83" s="8">
        <f t="shared" si="52"/>
        <v>0</v>
      </c>
      <c r="O83" s="8">
        <f t="shared" si="52"/>
        <v>0</v>
      </c>
      <c r="P83" s="8">
        <f t="shared" si="52"/>
        <v>0</v>
      </c>
      <c r="Q83" s="8">
        <f t="shared" si="52"/>
        <v>0</v>
      </c>
      <c r="R83" s="8">
        <f t="shared" si="52"/>
        <v>0</v>
      </c>
      <c r="S83" s="8">
        <f t="shared" si="52"/>
        <v>0</v>
      </c>
      <c r="T83" s="8">
        <f t="shared" si="52"/>
        <v>0</v>
      </c>
      <c r="U83" s="8">
        <f t="shared" si="53"/>
        <v>0</v>
      </c>
      <c r="V83" s="8">
        <f t="shared" si="53"/>
        <v>0</v>
      </c>
      <c r="W83" s="8">
        <f t="shared" si="53"/>
        <v>0</v>
      </c>
      <c r="X83" s="8">
        <f t="shared" si="53"/>
        <v>0</v>
      </c>
      <c r="Y83" s="8">
        <f t="shared" si="53"/>
        <v>0</v>
      </c>
      <c r="Z83" s="8">
        <f t="shared" si="53"/>
        <v>0</v>
      </c>
      <c r="AA83" s="8">
        <f t="shared" si="53"/>
        <v>0</v>
      </c>
      <c r="AB83" s="8">
        <f t="shared" si="53"/>
        <v>0</v>
      </c>
      <c r="AC83" s="8">
        <f t="shared" si="53"/>
        <v>0</v>
      </c>
      <c r="AD83" s="8">
        <f t="shared" si="53"/>
        <v>0</v>
      </c>
      <c r="AE83" s="8">
        <f t="shared" si="54"/>
        <v>0</v>
      </c>
      <c r="AF83" s="8">
        <f t="shared" si="54"/>
        <v>0</v>
      </c>
      <c r="AG83" s="8">
        <f t="shared" si="54"/>
        <v>0</v>
      </c>
      <c r="AH83" s="8">
        <f t="shared" si="54"/>
        <v>0</v>
      </c>
      <c r="AI83" s="8">
        <f t="shared" si="54"/>
        <v>0</v>
      </c>
      <c r="AJ83" s="8">
        <f t="shared" si="54"/>
        <v>0</v>
      </c>
      <c r="AK83" s="8">
        <f t="shared" si="54"/>
        <v>0</v>
      </c>
      <c r="AL83" s="8">
        <f t="shared" si="54"/>
        <v>0</v>
      </c>
      <c r="AM83" s="8">
        <f t="shared" si="54"/>
        <v>0</v>
      </c>
      <c r="AN83" s="8">
        <f t="shared" si="54"/>
        <v>0</v>
      </c>
      <c r="AO83" s="8">
        <f t="shared" si="57"/>
        <v>0</v>
      </c>
      <c r="AX83" s="8">
        <f t="shared" si="37"/>
        <v>0</v>
      </c>
      <c r="AY83" s="8">
        <f t="shared" si="37"/>
        <v>0</v>
      </c>
      <c r="AZ83" s="8">
        <f t="shared" si="37"/>
        <v>0</v>
      </c>
      <c r="BA83" s="8">
        <f t="shared" si="37"/>
        <v>0</v>
      </c>
      <c r="BB83" s="8">
        <f t="shared" si="37"/>
        <v>0</v>
      </c>
      <c r="BC83" s="8">
        <f t="shared" si="56"/>
        <v>1</v>
      </c>
      <c r="BD83" s="8">
        <f t="shared" si="56"/>
        <v>1</v>
      </c>
      <c r="BE83" s="8">
        <f t="shared" si="56"/>
        <v>1</v>
      </c>
      <c r="BF83" s="8">
        <f t="shared" si="56"/>
        <v>1</v>
      </c>
      <c r="BG83" s="8">
        <f t="shared" si="56"/>
        <v>1</v>
      </c>
      <c r="BH83" s="8">
        <f t="shared" si="56"/>
        <v>1</v>
      </c>
      <c r="BI83" s="8">
        <f t="shared" si="56"/>
        <v>1</v>
      </c>
      <c r="BJ83" s="8">
        <f t="shared" si="56"/>
        <v>1</v>
      </c>
      <c r="BK83" s="8">
        <f t="shared" si="56"/>
        <v>1</v>
      </c>
      <c r="BL83" s="8">
        <f t="shared" si="56"/>
        <v>1</v>
      </c>
      <c r="BM83" s="8">
        <f t="shared" si="56"/>
        <v>1</v>
      </c>
      <c r="BN83" s="8">
        <f t="shared" si="56"/>
        <v>1</v>
      </c>
      <c r="BO83" s="8">
        <f t="shared" si="56"/>
        <v>1</v>
      </c>
      <c r="BP83" s="8">
        <f t="shared" si="56"/>
        <v>1</v>
      </c>
      <c r="BQ83" s="8">
        <f t="shared" si="56"/>
        <v>1</v>
      </c>
      <c r="BR83" s="8">
        <f t="shared" si="55"/>
        <v>1</v>
      </c>
      <c r="BS83" s="8">
        <f t="shared" si="55"/>
        <v>1</v>
      </c>
      <c r="BT83" s="8">
        <f t="shared" si="55"/>
        <v>1</v>
      </c>
      <c r="BU83" s="8">
        <f t="shared" si="55"/>
        <v>1</v>
      </c>
      <c r="BV83" s="8">
        <f t="shared" si="55"/>
        <v>1</v>
      </c>
      <c r="BW83" s="8">
        <f t="shared" si="55"/>
        <v>1</v>
      </c>
      <c r="BX83" s="8">
        <f t="shared" si="55"/>
        <v>1</v>
      </c>
      <c r="BY83" s="8">
        <f t="shared" si="55"/>
        <v>1</v>
      </c>
      <c r="BZ83" s="8">
        <f t="shared" si="55"/>
        <v>1</v>
      </c>
      <c r="CA83" s="8">
        <f t="shared" si="55"/>
        <v>1</v>
      </c>
      <c r="CB83" s="8">
        <f t="shared" si="55"/>
        <v>1</v>
      </c>
      <c r="CC83" s="8">
        <f t="shared" si="55"/>
        <v>1</v>
      </c>
      <c r="CD83" s="8">
        <f t="shared" si="55"/>
        <v>1</v>
      </c>
      <c r="CE83" s="8">
        <f t="shared" si="55"/>
        <v>1</v>
      </c>
      <c r="CF83" s="8">
        <f t="shared" si="55"/>
        <v>1</v>
      </c>
      <c r="CG83" s="8">
        <f t="shared" si="55"/>
        <v>1</v>
      </c>
    </row>
    <row r="84" spans="2:85" outlineLevel="1" x14ac:dyDescent="0.25">
      <c r="B84" s="8">
        <v>10</v>
      </c>
      <c r="C84" s="8" t="s">
        <v>21</v>
      </c>
      <c r="K84" s="8">
        <f t="shared" ref="K84:T98" si="58">COUNTIF(K$6:K$57,$C84)</f>
        <v>0</v>
      </c>
      <c r="L84" s="8">
        <f t="shared" si="58"/>
        <v>0</v>
      </c>
      <c r="M84" s="8">
        <f t="shared" si="58"/>
        <v>0</v>
      </c>
      <c r="N84" s="8">
        <f t="shared" si="58"/>
        <v>0</v>
      </c>
      <c r="O84" s="8">
        <f t="shared" si="58"/>
        <v>0</v>
      </c>
      <c r="P84" s="8">
        <f t="shared" si="58"/>
        <v>0</v>
      </c>
      <c r="Q84" s="8">
        <f t="shared" si="58"/>
        <v>0</v>
      </c>
      <c r="R84" s="8">
        <f t="shared" si="58"/>
        <v>0</v>
      </c>
      <c r="S84" s="8">
        <f t="shared" si="58"/>
        <v>0</v>
      </c>
      <c r="T84" s="8">
        <f t="shared" si="58"/>
        <v>0</v>
      </c>
      <c r="U84" s="8">
        <f t="shared" ref="U84:AD98" si="59">COUNTIF(U$6:U$57,$C84)</f>
        <v>0</v>
      </c>
      <c r="V84" s="8">
        <f t="shared" si="59"/>
        <v>0</v>
      </c>
      <c r="W84" s="8">
        <f t="shared" si="59"/>
        <v>0</v>
      </c>
      <c r="X84" s="8">
        <f t="shared" si="59"/>
        <v>0</v>
      </c>
      <c r="Y84" s="8">
        <f t="shared" si="59"/>
        <v>0</v>
      </c>
      <c r="Z84" s="8">
        <f t="shared" si="59"/>
        <v>0</v>
      </c>
      <c r="AA84" s="8">
        <f t="shared" si="59"/>
        <v>0</v>
      </c>
      <c r="AB84" s="8">
        <f t="shared" si="59"/>
        <v>0</v>
      </c>
      <c r="AC84" s="8">
        <f t="shared" si="59"/>
        <v>0</v>
      </c>
      <c r="AD84" s="8">
        <f t="shared" si="59"/>
        <v>0</v>
      </c>
      <c r="AE84" s="8">
        <f t="shared" ref="AE84:AN98" si="60">COUNTIF(AE$6:AE$57,$C84)</f>
        <v>0</v>
      </c>
      <c r="AF84" s="8">
        <f t="shared" si="60"/>
        <v>0</v>
      </c>
      <c r="AG84" s="8">
        <f t="shared" si="60"/>
        <v>0</v>
      </c>
      <c r="AH84" s="8">
        <f t="shared" si="60"/>
        <v>0</v>
      </c>
      <c r="AI84" s="8">
        <f t="shared" si="60"/>
        <v>0</v>
      </c>
      <c r="AJ84" s="8">
        <f t="shared" si="60"/>
        <v>0</v>
      </c>
      <c r="AK84" s="8">
        <f t="shared" si="60"/>
        <v>0</v>
      </c>
      <c r="AL84" s="8">
        <f t="shared" si="60"/>
        <v>0</v>
      </c>
      <c r="AM84" s="8">
        <f t="shared" si="60"/>
        <v>0</v>
      </c>
      <c r="AN84" s="8">
        <f t="shared" si="60"/>
        <v>0</v>
      </c>
      <c r="AO84" s="8">
        <f t="shared" si="57"/>
        <v>0</v>
      </c>
      <c r="AX84" s="8">
        <f t="shared" si="37"/>
        <v>0</v>
      </c>
      <c r="AY84" s="8">
        <f t="shared" si="37"/>
        <v>0</v>
      </c>
      <c r="AZ84" s="8">
        <f t="shared" si="37"/>
        <v>0</v>
      </c>
      <c r="BA84" s="8">
        <f t="shared" si="37"/>
        <v>0</v>
      </c>
      <c r="BB84" s="8">
        <f t="shared" si="37"/>
        <v>0</v>
      </c>
      <c r="BC84" s="8">
        <f t="shared" si="56"/>
        <v>1</v>
      </c>
      <c r="BD84" s="8">
        <f t="shared" si="56"/>
        <v>1</v>
      </c>
      <c r="BE84" s="8">
        <f t="shared" si="56"/>
        <v>1</v>
      </c>
      <c r="BF84" s="8">
        <f t="shared" si="56"/>
        <v>1</v>
      </c>
      <c r="BG84" s="8">
        <f t="shared" si="56"/>
        <v>1</v>
      </c>
      <c r="BH84" s="8">
        <f t="shared" si="56"/>
        <v>1</v>
      </c>
      <c r="BI84" s="8">
        <f t="shared" si="56"/>
        <v>1</v>
      </c>
      <c r="BJ84" s="8">
        <f t="shared" si="56"/>
        <v>1</v>
      </c>
      <c r="BK84" s="8">
        <f t="shared" si="56"/>
        <v>1</v>
      </c>
      <c r="BL84" s="8">
        <f t="shared" si="56"/>
        <v>1</v>
      </c>
      <c r="BM84" s="8">
        <f t="shared" si="56"/>
        <v>1</v>
      </c>
      <c r="BN84" s="8">
        <f t="shared" si="56"/>
        <v>1</v>
      </c>
      <c r="BO84" s="8">
        <f t="shared" si="56"/>
        <v>1</v>
      </c>
      <c r="BP84" s="8">
        <f t="shared" si="56"/>
        <v>1</v>
      </c>
      <c r="BQ84" s="8">
        <f t="shared" si="56"/>
        <v>1</v>
      </c>
      <c r="BR84" s="8">
        <f t="shared" si="55"/>
        <v>1</v>
      </c>
      <c r="BS84" s="8">
        <f t="shared" si="55"/>
        <v>1</v>
      </c>
      <c r="BT84" s="8">
        <f t="shared" si="55"/>
        <v>1</v>
      </c>
      <c r="BU84" s="8">
        <f t="shared" si="55"/>
        <v>1</v>
      </c>
      <c r="BV84" s="8">
        <f t="shared" si="55"/>
        <v>1</v>
      </c>
      <c r="BW84" s="8">
        <f t="shared" si="55"/>
        <v>1</v>
      </c>
      <c r="BX84" s="8">
        <f t="shared" si="55"/>
        <v>1</v>
      </c>
      <c r="BY84" s="8">
        <f t="shared" si="55"/>
        <v>1</v>
      </c>
      <c r="BZ84" s="8">
        <f t="shared" si="55"/>
        <v>1</v>
      </c>
      <c r="CA84" s="8">
        <f t="shared" si="55"/>
        <v>1</v>
      </c>
      <c r="CB84" s="8">
        <f t="shared" si="55"/>
        <v>1</v>
      </c>
      <c r="CC84" s="8">
        <f t="shared" si="55"/>
        <v>1</v>
      </c>
      <c r="CD84" s="8">
        <f t="shared" si="55"/>
        <v>1</v>
      </c>
      <c r="CE84" s="8">
        <f t="shared" si="55"/>
        <v>1</v>
      </c>
      <c r="CF84" s="8">
        <f t="shared" si="55"/>
        <v>1</v>
      </c>
      <c r="CG84" s="8">
        <f t="shared" si="55"/>
        <v>1</v>
      </c>
    </row>
    <row r="85" spans="2:85" outlineLevel="1" x14ac:dyDescent="0.25">
      <c r="B85" s="8">
        <v>11</v>
      </c>
      <c r="C85" s="8" t="s">
        <v>22</v>
      </c>
      <c r="K85" s="8">
        <f t="shared" si="58"/>
        <v>0</v>
      </c>
      <c r="L85" s="8">
        <f t="shared" si="58"/>
        <v>0</v>
      </c>
      <c r="M85" s="8">
        <f t="shared" si="58"/>
        <v>0</v>
      </c>
      <c r="N85" s="8">
        <f t="shared" si="58"/>
        <v>0</v>
      </c>
      <c r="O85" s="8">
        <f t="shared" si="58"/>
        <v>0</v>
      </c>
      <c r="P85" s="8">
        <f t="shared" si="58"/>
        <v>0</v>
      </c>
      <c r="Q85" s="8">
        <f t="shared" si="58"/>
        <v>0</v>
      </c>
      <c r="R85" s="8">
        <f t="shared" si="58"/>
        <v>0</v>
      </c>
      <c r="S85" s="8">
        <f t="shared" si="58"/>
        <v>0</v>
      </c>
      <c r="T85" s="8">
        <f t="shared" si="58"/>
        <v>0</v>
      </c>
      <c r="U85" s="8">
        <f t="shared" si="59"/>
        <v>0</v>
      </c>
      <c r="V85" s="8">
        <f t="shared" si="59"/>
        <v>0</v>
      </c>
      <c r="W85" s="8">
        <f t="shared" si="59"/>
        <v>0</v>
      </c>
      <c r="X85" s="8">
        <f t="shared" si="59"/>
        <v>0</v>
      </c>
      <c r="Y85" s="8">
        <f t="shared" si="59"/>
        <v>0</v>
      </c>
      <c r="Z85" s="8">
        <f t="shared" si="59"/>
        <v>0</v>
      </c>
      <c r="AA85" s="8">
        <f t="shared" si="59"/>
        <v>0</v>
      </c>
      <c r="AB85" s="8">
        <f t="shared" si="59"/>
        <v>0</v>
      </c>
      <c r="AC85" s="8">
        <f t="shared" si="59"/>
        <v>0</v>
      </c>
      <c r="AD85" s="8">
        <f t="shared" si="59"/>
        <v>0</v>
      </c>
      <c r="AE85" s="8">
        <f t="shared" si="60"/>
        <v>0</v>
      </c>
      <c r="AF85" s="8">
        <f t="shared" si="60"/>
        <v>0</v>
      </c>
      <c r="AG85" s="8">
        <f t="shared" si="60"/>
        <v>0</v>
      </c>
      <c r="AH85" s="8">
        <f t="shared" si="60"/>
        <v>0</v>
      </c>
      <c r="AI85" s="8">
        <f t="shared" si="60"/>
        <v>0</v>
      </c>
      <c r="AJ85" s="8">
        <f t="shared" si="60"/>
        <v>0</v>
      </c>
      <c r="AK85" s="8">
        <f t="shared" si="60"/>
        <v>0</v>
      </c>
      <c r="AL85" s="8">
        <f t="shared" si="60"/>
        <v>0</v>
      </c>
      <c r="AM85" s="8">
        <f t="shared" si="60"/>
        <v>0</v>
      </c>
      <c r="AN85" s="8">
        <f t="shared" si="60"/>
        <v>0</v>
      </c>
      <c r="AO85" s="8">
        <f t="shared" si="57"/>
        <v>0</v>
      </c>
      <c r="AX85" s="8">
        <f t="shared" si="37"/>
        <v>0</v>
      </c>
      <c r="AY85" s="8">
        <f t="shared" si="37"/>
        <v>0</v>
      </c>
      <c r="AZ85" s="8">
        <f t="shared" si="37"/>
        <v>0</v>
      </c>
      <c r="BA85" s="8">
        <f t="shared" si="37"/>
        <v>0</v>
      </c>
      <c r="BB85" s="8">
        <f t="shared" si="37"/>
        <v>0</v>
      </c>
      <c r="BC85" s="8">
        <f t="shared" si="56"/>
        <v>1</v>
      </c>
      <c r="BD85" s="8">
        <f t="shared" si="56"/>
        <v>1</v>
      </c>
      <c r="BE85" s="8">
        <f t="shared" si="56"/>
        <v>1</v>
      </c>
      <c r="BF85" s="8">
        <f t="shared" si="56"/>
        <v>1</v>
      </c>
      <c r="BG85" s="8">
        <f t="shared" si="56"/>
        <v>1</v>
      </c>
      <c r="BH85" s="8">
        <f t="shared" si="56"/>
        <v>1</v>
      </c>
      <c r="BI85" s="8">
        <f t="shared" si="56"/>
        <v>1</v>
      </c>
      <c r="BJ85" s="8">
        <f t="shared" si="56"/>
        <v>1</v>
      </c>
      <c r="BK85" s="8">
        <f t="shared" si="56"/>
        <v>1</v>
      </c>
      <c r="BL85" s="8">
        <f t="shared" si="56"/>
        <v>1</v>
      </c>
      <c r="BM85" s="8">
        <f t="shared" si="56"/>
        <v>1</v>
      </c>
      <c r="BN85" s="8">
        <f t="shared" si="56"/>
        <v>1</v>
      </c>
      <c r="BO85" s="8">
        <f t="shared" si="56"/>
        <v>1</v>
      </c>
      <c r="BP85" s="8">
        <f t="shared" si="56"/>
        <v>1</v>
      </c>
      <c r="BQ85" s="8">
        <f t="shared" si="56"/>
        <v>1</v>
      </c>
      <c r="BR85" s="8">
        <f t="shared" si="55"/>
        <v>1</v>
      </c>
      <c r="BS85" s="8">
        <f t="shared" si="55"/>
        <v>1</v>
      </c>
      <c r="BT85" s="8">
        <f t="shared" si="55"/>
        <v>1</v>
      </c>
      <c r="BU85" s="8">
        <f t="shared" si="55"/>
        <v>1</v>
      </c>
      <c r="BV85" s="8">
        <f t="shared" si="55"/>
        <v>1</v>
      </c>
      <c r="BW85" s="8">
        <f t="shared" si="55"/>
        <v>1</v>
      </c>
      <c r="BX85" s="8">
        <f t="shared" si="55"/>
        <v>1</v>
      </c>
      <c r="BY85" s="8">
        <f t="shared" si="55"/>
        <v>1</v>
      </c>
      <c r="BZ85" s="8">
        <f t="shared" si="55"/>
        <v>1</v>
      </c>
      <c r="CA85" s="8">
        <f t="shared" si="55"/>
        <v>1</v>
      </c>
      <c r="CB85" s="8">
        <f t="shared" si="55"/>
        <v>1</v>
      </c>
      <c r="CC85" s="8">
        <f t="shared" si="55"/>
        <v>1</v>
      </c>
      <c r="CD85" s="8">
        <f t="shared" si="55"/>
        <v>1</v>
      </c>
      <c r="CE85" s="8">
        <f t="shared" si="55"/>
        <v>1</v>
      </c>
      <c r="CF85" s="8">
        <f t="shared" si="55"/>
        <v>1</v>
      </c>
      <c r="CG85" s="8">
        <f t="shared" si="55"/>
        <v>1</v>
      </c>
    </row>
    <row r="86" spans="2:85" outlineLevel="1" x14ac:dyDescent="0.25">
      <c r="B86" s="8">
        <v>12</v>
      </c>
      <c r="C86" s="8" t="s">
        <v>23</v>
      </c>
      <c r="K86" s="8">
        <f t="shared" si="58"/>
        <v>0</v>
      </c>
      <c r="L86" s="8">
        <f t="shared" si="58"/>
        <v>0</v>
      </c>
      <c r="M86" s="8">
        <f t="shared" si="58"/>
        <v>0</v>
      </c>
      <c r="N86" s="8">
        <f t="shared" si="58"/>
        <v>0</v>
      </c>
      <c r="O86" s="8">
        <f t="shared" si="58"/>
        <v>0</v>
      </c>
      <c r="P86" s="8">
        <f t="shared" si="58"/>
        <v>0</v>
      </c>
      <c r="Q86" s="8">
        <f t="shared" si="58"/>
        <v>0</v>
      </c>
      <c r="R86" s="8">
        <f t="shared" si="58"/>
        <v>0</v>
      </c>
      <c r="S86" s="8">
        <f t="shared" si="58"/>
        <v>0</v>
      </c>
      <c r="T86" s="8">
        <f t="shared" si="58"/>
        <v>0</v>
      </c>
      <c r="U86" s="8">
        <f t="shared" si="59"/>
        <v>0</v>
      </c>
      <c r="V86" s="8">
        <f t="shared" si="59"/>
        <v>0</v>
      </c>
      <c r="W86" s="8">
        <f t="shared" si="59"/>
        <v>0</v>
      </c>
      <c r="X86" s="8">
        <f t="shared" si="59"/>
        <v>0</v>
      </c>
      <c r="Y86" s="8">
        <f t="shared" si="59"/>
        <v>0</v>
      </c>
      <c r="Z86" s="8">
        <f t="shared" si="59"/>
        <v>0</v>
      </c>
      <c r="AA86" s="8">
        <f t="shared" si="59"/>
        <v>0</v>
      </c>
      <c r="AB86" s="8">
        <f t="shared" si="59"/>
        <v>0</v>
      </c>
      <c r="AC86" s="8">
        <f t="shared" si="59"/>
        <v>0</v>
      </c>
      <c r="AD86" s="8">
        <f t="shared" si="59"/>
        <v>0</v>
      </c>
      <c r="AE86" s="8">
        <f t="shared" si="60"/>
        <v>0</v>
      </c>
      <c r="AF86" s="8">
        <f t="shared" si="60"/>
        <v>0</v>
      </c>
      <c r="AG86" s="8">
        <f t="shared" si="60"/>
        <v>0</v>
      </c>
      <c r="AH86" s="8">
        <f t="shared" si="60"/>
        <v>0</v>
      </c>
      <c r="AI86" s="8">
        <f t="shared" si="60"/>
        <v>0</v>
      </c>
      <c r="AJ86" s="8">
        <f t="shared" si="60"/>
        <v>0</v>
      </c>
      <c r="AK86" s="8">
        <f t="shared" si="60"/>
        <v>0</v>
      </c>
      <c r="AL86" s="8">
        <f t="shared" si="60"/>
        <v>0</v>
      </c>
      <c r="AM86" s="8">
        <f t="shared" si="60"/>
        <v>0</v>
      </c>
      <c r="AN86" s="8">
        <f t="shared" si="60"/>
        <v>0</v>
      </c>
      <c r="AO86" s="8">
        <f t="shared" si="57"/>
        <v>0</v>
      </c>
      <c r="AX86" s="8">
        <f t="shared" si="37"/>
        <v>0</v>
      </c>
      <c r="AY86" s="8">
        <f t="shared" si="37"/>
        <v>0</v>
      </c>
      <c r="AZ86" s="8">
        <f t="shared" si="37"/>
        <v>0</v>
      </c>
      <c r="BA86" s="8">
        <f t="shared" si="37"/>
        <v>0</v>
      </c>
      <c r="BB86" s="8">
        <f t="shared" si="37"/>
        <v>0</v>
      </c>
      <c r="BC86" s="8">
        <f t="shared" si="56"/>
        <v>1</v>
      </c>
      <c r="BD86" s="8">
        <f t="shared" si="56"/>
        <v>1</v>
      </c>
      <c r="BE86" s="8">
        <f t="shared" si="56"/>
        <v>1</v>
      </c>
      <c r="BF86" s="8">
        <f t="shared" si="56"/>
        <v>1</v>
      </c>
      <c r="BG86" s="8">
        <f t="shared" si="56"/>
        <v>1</v>
      </c>
      <c r="BH86" s="8">
        <f t="shared" si="56"/>
        <v>1</v>
      </c>
      <c r="BI86" s="8">
        <f t="shared" si="56"/>
        <v>1</v>
      </c>
      <c r="BJ86" s="8">
        <f t="shared" si="56"/>
        <v>1</v>
      </c>
      <c r="BK86" s="8">
        <f t="shared" si="56"/>
        <v>1</v>
      </c>
      <c r="BL86" s="8">
        <f t="shared" si="56"/>
        <v>1</v>
      </c>
      <c r="BM86" s="8">
        <f t="shared" si="56"/>
        <v>1</v>
      </c>
      <c r="BN86" s="8">
        <f t="shared" si="56"/>
        <v>1</v>
      </c>
      <c r="BO86" s="8">
        <f t="shared" si="56"/>
        <v>1</v>
      </c>
      <c r="BP86" s="8">
        <f t="shared" si="56"/>
        <v>1</v>
      </c>
      <c r="BQ86" s="8">
        <f t="shared" si="56"/>
        <v>1</v>
      </c>
      <c r="BR86" s="8">
        <f t="shared" si="55"/>
        <v>1</v>
      </c>
      <c r="BS86" s="8">
        <f t="shared" si="55"/>
        <v>1</v>
      </c>
      <c r="BT86" s="8">
        <f t="shared" si="55"/>
        <v>1</v>
      </c>
      <c r="BU86" s="8">
        <f t="shared" si="55"/>
        <v>1</v>
      </c>
      <c r="BV86" s="8">
        <f t="shared" si="55"/>
        <v>1</v>
      </c>
      <c r="BW86" s="8">
        <f t="shared" si="55"/>
        <v>1</v>
      </c>
      <c r="BX86" s="8">
        <f t="shared" si="55"/>
        <v>1</v>
      </c>
      <c r="BY86" s="8">
        <f t="shared" si="55"/>
        <v>1</v>
      </c>
      <c r="BZ86" s="8">
        <f t="shared" si="55"/>
        <v>1</v>
      </c>
      <c r="CA86" s="8">
        <f t="shared" si="55"/>
        <v>1</v>
      </c>
      <c r="CB86" s="8">
        <f t="shared" si="55"/>
        <v>1</v>
      </c>
      <c r="CC86" s="8">
        <f t="shared" si="55"/>
        <v>1</v>
      </c>
      <c r="CD86" s="8">
        <f t="shared" si="55"/>
        <v>1</v>
      </c>
      <c r="CE86" s="8">
        <f t="shared" si="55"/>
        <v>1</v>
      </c>
      <c r="CF86" s="8">
        <f t="shared" si="55"/>
        <v>1</v>
      </c>
      <c r="CG86" s="8">
        <f t="shared" si="55"/>
        <v>1</v>
      </c>
    </row>
    <row r="87" spans="2:85" outlineLevel="1" x14ac:dyDescent="0.25">
      <c r="B87" s="8">
        <v>13</v>
      </c>
      <c r="C87" s="8" t="s">
        <v>24</v>
      </c>
      <c r="K87" s="8">
        <f t="shared" si="58"/>
        <v>0</v>
      </c>
      <c r="L87" s="8">
        <f t="shared" si="58"/>
        <v>0</v>
      </c>
      <c r="M87" s="8">
        <f t="shared" si="58"/>
        <v>0</v>
      </c>
      <c r="N87" s="8">
        <f t="shared" si="58"/>
        <v>0</v>
      </c>
      <c r="O87" s="8">
        <f t="shared" si="58"/>
        <v>0</v>
      </c>
      <c r="P87" s="8">
        <f t="shared" si="58"/>
        <v>0</v>
      </c>
      <c r="Q87" s="8">
        <f t="shared" si="58"/>
        <v>0</v>
      </c>
      <c r="R87" s="8">
        <f t="shared" si="58"/>
        <v>0</v>
      </c>
      <c r="S87" s="8">
        <f t="shared" si="58"/>
        <v>0</v>
      </c>
      <c r="T87" s="8">
        <f t="shared" si="58"/>
        <v>0</v>
      </c>
      <c r="U87" s="8">
        <f t="shared" si="59"/>
        <v>0</v>
      </c>
      <c r="V87" s="8">
        <f t="shared" si="59"/>
        <v>0</v>
      </c>
      <c r="W87" s="8">
        <f t="shared" si="59"/>
        <v>0</v>
      </c>
      <c r="X87" s="8">
        <f t="shared" si="59"/>
        <v>0</v>
      </c>
      <c r="Y87" s="8">
        <f t="shared" si="59"/>
        <v>0</v>
      </c>
      <c r="Z87" s="8">
        <f t="shared" si="59"/>
        <v>0</v>
      </c>
      <c r="AA87" s="8">
        <f t="shared" si="59"/>
        <v>0</v>
      </c>
      <c r="AB87" s="8">
        <f t="shared" si="59"/>
        <v>0</v>
      </c>
      <c r="AC87" s="8">
        <f t="shared" si="59"/>
        <v>0</v>
      </c>
      <c r="AD87" s="8">
        <f t="shared" si="59"/>
        <v>0</v>
      </c>
      <c r="AE87" s="8">
        <f t="shared" si="60"/>
        <v>0</v>
      </c>
      <c r="AF87" s="8">
        <f t="shared" si="60"/>
        <v>0</v>
      </c>
      <c r="AG87" s="8">
        <f t="shared" si="60"/>
        <v>0</v>
      </c>
      <c r="AH87" s="8">
        <f t="shared" si="60"/>
        <v>0</v>
      </c>
      <c r="AI87" s="8">
        <f t="shared" si="60"/>
        <v>0</v>
      </c>
      <c r="AJ87" s="8">
        <f t="shared" si="60"/>
        <v>0</v>
      </c>
      <c r="AK87" s="8">
        <f t="shared" si="60"/>
        <v>0</v>
      </c>
      <c r="AL87" s="8">
        <f t="shared" si="60"/>
        <v>0</v>
      </c>
      <c r="AM87" s="8">
        <f t="shared" si="60"/>
        <v>0</v>
      </c>
      <c r="AN87" s="8">
        <f t="shared" si="60"/>
        <v>0</v>
      </c>
      <c r="AO87" s="8">
        <f t="shared" si="57"/>
        <v>0</v>
      </c>
      <c r="AX87" s="8">
        <f t="shared" si="37"/>
        <v>0</v>
      </c>
      <c r="AY87" s="8">
        <f t="shared" si="37"/>
        <v>0</v>
      </c>
      <c r="AZ87" s="8">
        <f t="shared" si="37"/>
        <v>0</v>
      </c>
      <c r="BA87" s="8">
        <f t="shared" si="37"/>
        <v>0</v>
      </c>
      <c r="BB87" s="8">
        <f t="shared" si="37"/>
        <v>0</v>
      </c>
      <c r="BC87" s="8">
        <f t="shared" si="56"/>
        <v>1</v>
      </c>
      <c r="BD87" s="8">
        <f t="shared" si="56"/>
        <v>1</v>
      </c>
      <c r="BE87" s="8">
        <f t="shared" si="56"/>
        <v>1</v>
      </c>
      <c r="BF87" s="8">
        <f t="shared" si="56"/>
        <v>1</v>
      </c>
      <c r="BG87" s="8">
        <f t="shared" si="56"/>
        <v>1</v>
      </c>
      <c r="BH87" s="8">
        <f t="shared" si="56"/>
        <v>1</v>
      </c>
      <c r="BI87" s="8">
        <f t="shared" si="56"/>
        <v>1</v>
      </c>
      <c r="BJ87" s="8">
        <f t="shared" si="56"/>
        <v>1</v>
      </c>
      <c r="BK87" s="8">
        <f t="shared" si="56"/>
        <v>1</v>
      </c>
      <c r="BL87" s="8">
        <f t="shared" si="56"/>
        <v>1</v>
      </c>
      <c r="BM87" s="8">
        <f t="shared" si="56"/>
        <v>1</v>
      </c>
      <c r="BN87" s="8">
        <f t="shared" si="56"/>
        <v>1</v>
      </c>
      <c r="BO87" s="8">
        <f t="shared" si="56"/>
        <v>1</v>
      </c>
      <c r="BP87" s="8">
        <f t="shared" si="56"/>
        <v>1</v>
      </c>
      <c r="BQ87" s="8">
        <f t="shared" si="56"/>
        <v>1</v>
      </c>
      <c r="BR87" s="8">
        <f t="shared" si="55"/>
        <v>1</v>
      </c>
      <c r="BS87" s="8">
        <f t="shared" si="55"/>
        <v>1</v>
      </c>
      <c r="BT87" s="8">
        <f t="shared" si="55"/>
        <v>1</v>
      </c>
      <c r="BU87" s="8">
        <f t="shared" si="55"/>
        <v>1</v>
      </c>
      <c r="BV87" s="8">
        <f t="shared" si="55"/>
        <v>1</v>
      </c>
      <c r="BW87" s="8">
        <f t="shared" si="55"/>
        <v>1</v>
      </c>
      <c r="BX87" s="8">
        <f t="shared" si="55"/>
        <v>1</v>
      </c>
      <c r="BY87" s="8">
        <f t="shared" si="55"/>
        <v>1</v>
      </c>
      <c r="BZ87" s="8">
        <f t="shared" si="55"/>
        <v>1</v>
      </c>
      <c r="CA87" s="8">
        <f t="shared" si="55"/>
        <v>1</v>
      </c>
      <c r="CB87" s="8">
        <f t="shared" si="55"/>
        <v>1</v>
      </c>
      <c r="CC87" s="8">
        <f t="shared" si="55"/>
        <v>1</v>
      </c>
      <c r="CD87" s="8">
        <f t="shared" si="55"/>
        <v>1</v>
      </c>
      <c r="CE87" s="8">
        <f t="shared" si="55"/>
        <v>1</v>
      </c>
      <c r="CF87" s="8">
        <f t="shared" si="55"/>
        <v>1</v>
      </c>
      <c r="CG87" s="8">
        <f t="shared" si="55"/>
        <v>1</v>
      </c>
    </row>
    <row r="88" spans="2:85" outlineLevel="1" x14ac:dyDescent="0.25">
      <c r="B88" s="8">
        <v>14</v>
      </c>
      <c r="C88" s="8" t="s">
        <v>25</v>
      </c>
      <c r="K88" s="8">
        <f t="shared" si="58"/>
        <v>0</v>
      </c>
      <c r="L88" s="8">
        <f t="shared" si="58"/>
        <v>0</v>
      </c>
      <c r="M88" s="8">
        <f t="shared" si="58"/>
        <v>0</v>
      </c>
      <c r="N88" s="8">
        <f t="shared" si="58"/>
        <v>0</v>
      </c>
      <c r="O88" s="8">
        <f t="shared" si="58"/>
        <v>0</v>
      </c>
      <c r="P88" s="8">
        <f t="shared" si="58"/>
        <v>0</v>
      </c>
      <c r="Q88" s="8">
        <f t="shared" si="58"/>
        <v>0</v>
      </c>
      <c r="R88" s="8">
        <f t="shared" si="58"/>
        <v>0</v>
      </c>
      <c r="S88" s="8">
        <f t="shared" si="58"/>
        <v>0</v>
      </c>
      <c r="T88" s="8">
        <f t="shared" si="58"/>
        <v>0</v>
      </c>
      <c r="U88" s="8">
        <f t="shared" si="59"/>
        <v>0</v>
      </c>
      <c r="V88" s="8">
        <f t="shared" si="59"/>
        <v>0</v>
      </c>
      <c r="W88" s="8">
        <f t="shared" si="59"/>
        <v>0</v>
      </c>
      <c r="X88" s="8">
        <f t="shared" si="59"/>
        <v>0</v>
      </c>
      <c r="Y88" s="8">
        <f t="shared" si="59"/>
        <v>0</v>
      </c>
      <c r="Z88" s="8">
        <f t="shared" si="59"/>
        <v>0</v>
      </c>
      <c r="AA88" s="8">
        <f t="shared" si="59"/>
        <v>0</v>
      </c>
      <c r="AB88" s="8">
        <f t="shared" si="59"/>
        <v>0</v>
      </c>
      <c r="AC88" s="8">
        <f t="shared" si="59"/>
        <v>0</v>
      </c>
      <c r="AD88" s="8">
        <f t="shared" si="59"/>
        <v>0</v>
      </c>
      <c r="AE88" s="8">
        <f t="shared" si="60"/>
        <v>0</v>
      </c>
      <c r="AF88" s="8">
        <f t="shared" si="60"/>
        <v>0</v>
      </c>
      <c r="AG88" s="8">
        <f t="shared" si="60"/>
        <v>0</v>
      </c>
      <c r="AH88" s="8">
        <f t="shared" si="60"/>
        <v>0</v>
      </c>
      <c r="AI88" s="8">
        <f t="shared" si="60"/>
        <v>0</v>
      </c>
      <c r="AJ88" s="8">
        <f t="shared" si="60"/>
        <v>0</v>
      </c>
      <c r="AK88" s="8">
        <f t="shared" si="60"/>
        <v>0</v>
      </c>
      <c r="AL88" s="8">
        <f t="shared" si="60"/>
        <v>0</v>
      </c>
      <c r="AM88" s="8">
        <f t="shared" si="60"/>
        <v>0</v>
      </c>
      <c r="AN88" s="8">
        <f t="shared" si="60"/>
        <v>0</v>
      </c>
      <c r="AO88" s="8">
        <f t="shared" si="57"/>
        <v>0</v>
      </c>
      <c r="AX88" s="8">
        <f t="shared" si="37"/>
        <v>0</v>
      </c>
      <c r="AY88" s="8">
        <f t="shared" si="37"/>
        <v>0</v>
      </c>
      <c r="AZ88" s="8">
        <f t="shared" si="37"/>
        <v>0</v>
      </c>
      <c r="BA88" s="8">
        <f t="shared" si="37"/>
        <v>0</v>
      </c>
      <c r="BB88" s="8">
        <f t="shared" si="37"/>
        <v>0</v>
      </c>
      <c r="BC88" s="8">
        <f t="shared" si="56"/>
        <v>1</v>
      </c>
      <c r="BD88" s="8">
        <f t="shared" si="56"/>
        <v>1</v>
      </c>
      <c r="BE88" s="8">
        <f t="shared" si="56"/>
        <v>1</v>
      </c>
      <c r="BF88" s="8">
        <f t="shared" si="56"/>
        <v>1</v>
      </c>
      <c r="BG88" s="8">
        <f t="shared" si="56"/>
        <v>1</v>
      </c>
      <c r="BH88" s="8">
        <f t="shared" si="56"/>
        <v>1</v>
      </c>
      <c r="BI88" s="8">
        <f t="shared" si="56"/>
        <v>1</v>
      </c>
      <c r="BJ88" s="8">
        <f t="shared" si="56"/>
        <v>1</v>
      </c>
      <c r="BK88" s="8">
        <f t="shared" si="56"/>
        <v>1</v>
      </c>
      <c r="BL88" s="8">
        <f t="shared" si="56"/>
        <v>1</v>
      </c>
      <c r="BM88" s="8">
        <f t="shared" si="56"/>
        <v>1</v>
      </c>
      <c r="BN88" s="8">
        <f t="shared" si="56"/>
        <v>1</v>
      </c>
      <c r="BO88" s="8">
        <f t="shared" si="56"/>
        <v>1</v>
      </c>
      <c r="BP88" s="8">
        <f t="shared" si="56"/>
        <v>1</v>
      </c>
      <c r="BQ88" s="8">
        <f t="shared" si="56"/>
        <v>1</v>
      </c>
      <c r="BR88" s="8">
        <f t="shared" si="55"/>
        <v>1</v>
      </c>
      <c r="BS88" s="8">
        <f t="shared" si="55"/>
        <v>1</v>
      </c>
      <c r="BT88" s="8">
        <f t="shared" si="55"/>
        <v>1</v>
      </c>
      <c r="BU88" s="8">
        <f t="shared" si="55"/>
        <v>1</v>
      </c>
      <c r="BV88" s="8">
        <f t="shared" si="55"/>
        <v>1</v>
      </c>
      <c r="BW88" s="8">
        <f t="shared" si="55"/>
        <v>1</v>
      </c>
      <c r="BX88" s="8">
        <f t="shared" si="55"/>
        <v>1</v>
      </c>
      <c r="BY88" s="8">
        <f t="shared" si="55"/>
        <v>1</v>
      </c>
      <c r="BZ88" s="8">
        <f t="shared" si="55"/>
        <v>1</v>
      </c>
      <c r="CA88" s="8">
        <f t="shared" si="55"/>
        <v>1</v>
      </c>
      <c r="CB88" s="8">
        <f t="shared" si="55"/>
        <v>1</v>
      </c>
      <c r="CC88" s="8">
        <f t="shared" si="55"/>
        <v>1</v>
      </c>
      <c r="CD88" s="8">
        <f t="shared" si="55"/>
        <v>1</v>
      </c>
      <c r="CE88" s="8">
        <f t="shared" si="55"/>
        <v>1</v>
      </c>
      <c r="CF88" s="8">
        <f t="shared" si="55"/>
        <v>1</v>
      </c>
      <c r="CG88" s="8">
        <f t="shared" si="55"/>
        <v>1</v>
      </c>
    </row>
    <row r="89" spans="2:85" outlineLevel="1" x14ac:dyDescent="0.25">
      <c r="B89" s="8">
        <v>15</v>
      </c>
      <c r="C89" s="8" t="s">
        <v>26</v>
      </c>
      <c r="K89" s="8">
        <f t="shared" si="58"/>
        <v>0</v>
      </c>
      <c r="L89" s="8">
        <f t="shared" si="58"/>
        <v>0</v>
      </c>
      <c r="M89" s="8">
        <f t="shared" si="58"/>
        <v>0</v>
      </c>
      <c r="N89" s="8">
        <f t="shared" si="58"/>
        <v>0</v>
      </c>
      <c r="O89" s="8">
        <f t="shared" si="58"/>
        <v>0</v>
      </c>
      <c r="P89" s="8">
        <f t="shared" si="58"/>
        <v>0</v>
      </c>
      <c r="Q89" s="8">
        <f t="shared" si="58"/>
        <v>0</v>
      </c>
      <c r="R89" s="8">
        <f t="shared" si="58"/>
        <v>0</v>
      </c>
      <c r="S89" s="8">
        <f t="shared" si="58"/>
        <v>0</v>
      </c>
      <c r="T89" s="8">
        <f t="shared" si="58"/>
        <v>0</v>
      </c>
      <c r="U89" s="8">
        <f t="shared" si="59"/>
        <v>0</v>
      </c>
      <c r="V89" s="8">
        <f t="shared" si="59"/>
        <v>0</v>
      </c>
      <c r="W89" s="8">
        <f t="shared" si="59"/>
        <v>0</v>
      </c>
      <c r="X89" s="8">
        <f t="shared" si="59"/>
        <v>0</v>
      </c>
      <c r="Y89" s="8">
        <f t="shared" si="59"/>
        <v>0</v>
      </c>
      <c r="Z89" s="8">
        <f t="shared" si="59"/>
        <v>0</v>
      </c>
      <c r="AA89" s="8">
        <f t="shared" si="59"/>
        <v>0</v>
      </c>
      <c r="AB89" s="8">
        <f t="shared" si="59"/>
        <v>0</v>
      </c>
      <c r="AC89" s="8">
        <f t="shared" si="59"/>
        <v>0</v>
      </c>
      <c r="AD89" s="8">
        <f t="shared" si="59"/>
        <v>0</v>
      </c>
      <c r="AE89" s="8">
        <f t="shared" si="60"/>
        <v>0</v>
      </c>
      <c r="AF89" s="8">
        <f t="shared" si="60"/>
        <v>0</v>
      </c>
      <c r="AG89" s="8">
        <f t="shared" si="60"/>
        <v>0</v>
      </c>
      <c r="AH89" s="8">
        <f t="shared" si="60"/>
        <v>0</v>
      </c>
      <c r="AI89" s="8">
        <f t="shared" si="60"/>
        <v>0</v>
      </c>
      <c r="AJ89" s="8">
        <f t="shared" si="60"/>
        <v>0</v>
      </c>
      <c r="AK89" s="8">
        <f t="shared" si="60"/>
        <v>0</v>
      </c>
      <c r="AL89" s="8">
        <f t="shared" si="60"/>
        <v>0</v>
      </c>
      <c r="AM89" s="8">
        <f t="shared" si="60"/>
        <v>0</v>
      </c>
      <c r="AN89" s="8">
        <f t="shared" si="60"/>
        <v>0</v>
      </c>
      <c r="AO89" s="8">
        <f t="shared" si="57"/>
        <v>0</v>
      </c>
      <c r="AX89" s="8">
        <f t="shared" si="37"/>
        <v>0</v>
      </c>
      <c r="AY89" s="8">
        <f t="shared" si="37"/>
        <v>0</v>
      </c>
      <c r="AZ89" s="8">
        <f t="shared" si="37"/>
        <v>0</v>
      </c>
      <c r="BA89" s="8">
        <f t="shared" si="37"/>
        <v>0</v>
      </c>
      <c r="BB89" s="8">
        <f t="shared" si="37"/>
        <v>0</v>
      </c>
      <c r="BC89" s="8">
        <f t="shared" si="56"/>
        <v>1</v>
      </c>
      <c r="BD89" s="8">
        <f t="shared" si="56"/>
        <v>1</v>
      </c>
      <c r="BE89" s="8">
        <f t="shared" si="56"/>
        <v>1</v>
      </c>
      <c r="BF89" s="8">
        <f t="shared" si="56"/>
        <v>1</v>
      </c>
      <c r="BG89" s="8">
        <f t="shared" si="56"/>
        <v>1</v>
      </c>
      <c r="BH89" s="8">
        <f t="shared" si="56"/>
        <v>1</v>
      </c>
      <c r="BI89" s="8">
        <f t="shared" si="56"/>
        <v>1</v>
      </c>
      <c r="BJ89" s="8">
        <f t="shared" si="56"/>
        <v>1</v>
      </c>
      <c r="BK89" s="8">
        <f t="shared" si="56"/>
        <v>1</v>
      </c>
      <c r="BL89" s="8">
        <f t="shared" si="56"/>
        <v>1</v>
      </c>
      <c r="BM89" s="8">
        <f t="shared" si="56"/>
        <v>1</v>
      </c>
      <c r="BN89" s="8">
        <f t="shared" si="56"/>
        <v>1</v>
      </c>
      <c r="BO89" s="8">
        <f t="shared" si="56"/>
        <v>1</v>
      </c>
      <c r="BP89" s="8">
        <f t="shared" si="56"/>
        <v>1</v>
      </c>
      <c r="BQ89" s="8">
        <f t="shared" si="56"/>
        <v>1</v>
      </c>
      <c r="BR89" s="8">
        <f t="shared" si="55"/>
        <v>1</v>
      </c>
      <c r="BS89" s="8">
        <f t="shared" si="55"/>
        <v>1</v>
      </c>
      <c r="BT89" s="8">
        <f t="shared" si="55"/>
        <v>1</v>
      </c>
      <c r="BU89" s="8">
        <f t="shared" si="55"/>
        <v>1</v>
      </c>
      <c r="BV89" s="8">
        <f t="shared" si="55"/>
        <v>1</v>
      </c>
      <c r="BW89" s="8">
        <f t="shared" si="55"/>
        <v>1</v>
      </c>
      <c r="BX89" s="8">
        <f t="shared" si="55"/>
        <v>1</v>
      </c>
      <c r="BY89" s="8">
        <f t="shared" si="55"/>
        <v>1</v>
      </c>
      <c r="BZ89" s="8">
        <f t="shared" si="55"/>
        <v>1</v>
      </c>
      <c r="CA89" s="8">
        <f t="shared" si="55"/>
        <v>1</v>
      </c>
      <c r="CB89" s="8">
        <f t="shared" si="55"/>
        <v>1</v>
      </c>
      <c r="CC89" s="8">
        <f t="shared" si="55"/>
        <v>1</v>
      </c>
      <c r="CD89" s="8">
        <f t="shared" si="55"/>
        <v>1</v>
      </c>
      <c r="CE89" s="8">
        <f t="shared" si="55"/>
        <v>1</v>
      </c>
      <c r="CF89" s="8">
        <f t="shared" si="55"/>
        <v>1</v>
      </c>
      <c r="CG89" s="8">
        <f t="shared" si="55"/>
        <v>1</v>
      </c>
    </row>
    <row r="90" spans="2:85" outlineLevel="1" x14ac:dyDescent="0.25">
      <c r="B90" s="8">
        <v>16</v>
      </c>
      <c r="C90" s="8" t="s">
        <v>27</v>
      </c>
      <c r="K90" s="8">
        <f t="shared" si="58"/>
        <v>0</v>
      </c>
      <c r="L90" s="8">
        <f t="shared" si="58"/>
        <v>0</v>
      </c>
      <c r="M90" s="8">
        <f t="shared" si="58"/>
        <v>0</v>
      </c>
      <c r="N90" s="8">
        <f t="shared" si="58"/>
        <v>0</v>
      </c>
      <c r="O90" s="8">
        <f t="shared" si="58"/>
        <v>0</v>
      </c>
      <c r="P90" s="8">
        <f t="shared" si="58"/>
        <v>0</v>
      </c>
      <c r="Q90" s="8">
        <f t="shared" si="58"/>
        <v>0</v>
      </c>
      <c r="R90" s="8">
        <f t="shared" si="58"/>
        <v>0</v>
      </c>
      <c r="S90" s="8">
        <f t="shared" si="58"/>
        <v>0</v>
      </c>
      <c r="T90" s="8">
        <f t="shared" si="58"/>
        <v>0</v>
      </c>
      <c r="U90" s="8">
        <f t="shared" si="59"/>
        <v>0</v>
      </c>
      <c r="V90" s="8">
        <f t="shared" si="59"/>
        <v>0</v>
      </c>
      <c r="W90" s="8">
        <f t="shared" si="59"/>
        <v>0</v>
      </c>
      <c r="X90" s="8">
        <f t="shared" si="59"/>
        <v>0</v>
      </c>
      <c r="Y90" s="8">
        <f t="shared" si="59"/>
        <v>0</v>
      </c>
      <c r="Z90" s="8">
        <f t="shared" si="59"/>
        <v>0</v>
      </c>
      <c r="AA90" s="8">
        <f t="shared" si="59"/>
        <v>0</v>
      </c>
      <c r="AB90" s="8">
        <f t="shared" si="59"/>
        <v>0</v>
      </c>
      <c r="AC90" s="8">
        <f t="shared" si="59"/>
        <v>0</v>
      </c>
      <c r="AD90" s="8">
        <f t="shared" si="59"/>
        <v>0</v>
      </c>
      <c r="AE90" s="8">
        <f t="shared" si="60"/>
        <v>0</v>
      </c>
      <c r="AF90" s="8">
        <f t="shared" si="60"/>
        <v>0</v>
      </c>
      <c r="AG90" s="8">
        <f t="shared" si="60"/>
        <v>0</v>
      </c>
      <c r="AH90" s="8">
        <f t="shared" si="60"/>
        <v>0</v>
      </c>
      <c r="AI90" s="8">
        <f t="shared" si="60"/>
        <v>0</v>
      </c>
      <c r="AJ90" s="8">
        <f t="shared" si="60"/>
        <v>0</v>
      </c>
      <c r="AK90" s="8">
        <f t="shared" si="60"/>
        <v>0</v>
      </c>
      <c r="AL90" s="8">
        <f t="shared" si="60"/>
        <v>0</v>
      </c>
      <c r="AM90" s="8">
        <f t="shared" si="60"/>
        <v>0</v>
      </c>
      <c r="AN90" s="8">
        <f t="shared" si="60"/>
        <v>0</v>
      </c>
      <c r="AO90" s="8">
        <f t="shared" si="57"/>
        <v>0</v>
      </c>
      <c r="AX90" s="8">
        <f t="shared" si="37"/>
        <v>0</v>
      </c>
      <c r="AY90" s="8">
        <f t="shared" si="37"/>
        <v>0</v>
      </c>
      <c r="AZ90" s="8">
        <f t="shared" si="37"/>
        <v>0</v>
      </c>
      <c r="BA90" s="8">
        <f t="shared" si="37"/>
        <v>0</v>
      </c>
      <c r="BB90" s="8">
        <f t="shared" si="37"/>
        <v>0</v>
      </c>
      <c r="BC90" s="8">
        <f t="shared" si="56"/>
        <v>1</v>
      </c>
      <c r="BD90" s="8">
        <f t="shared" si="56"/>
        <v>1</v>
      </c>
      <c r="BE90" s="8">
        <f t="shared" si="56"/>
        <v>1</v>
      </c>
      <c r="BF90" s="8">
        <f t="shared" si="56"/>
        <v>1</v>
      </c>
      <c r="BG90" s="8">
        <f t="shared" si="56"/>
        <v>1</v>
      </c>
      <c r="BH90" s="8">
        <f t="shared" si="56"/>
        <v>1</v>
      </c>
      <c r="BI90" s="8">
        <f t="shared" si="56"/>
        <v>1</v>
      </c>
      <c r="BJ90" s="8">
        <f t="shared" si="56"/>
        <v>1</v>
      </c>
      <c r="BK90" s="8">
        <f t="shared" si="56"/>
        <v>1</v>
      </c>
      <c r="BL90" s="8">
        <f t="shared" si="56"/>
        <v>1</v>
      </c>
      <c r="BM90" s="8">
        <f t="shared" si="56"/>
        <v>1</v>
      </c>
      <c r="BN90" s="8">
        <f t="shared" si="56"/>
        <v>1</v>
      </c>
      <c r="BO90" s="8">
        <f t="shared" si="56"/>
        <v>1</v>
      </c>
      <c r="BP90" s="8">
        <f t="shared" si="56"/>
        <v>1</v>
      </c>
      <c r="BQ90" s="8">
        <f t="shared" si="56"/>
        <v>1</v>
      </c>
      <c r="BR90" s="8">
        <f t="shared" si="55"/>
        <v>1</v>
      </c>
      <c r="BS90" s="8">
        <f t="shared" si="55"/>
        <v>1</v>
      </c>
      <c r="BT90" s="8">
        <f t="shared" si="55"/>
        <v>1</v>
      </c>
      <c r="BU90" s="8">
        <f t="shared" si="55"/>
        <v>1</v>
      </c>
      <c r="BV90" s="8">
        <f t="shared" si="55"/>
        <v>1</v>
      </c>
      <c r="BW90" s="8">
        <f t="shared" si="55"/>
        <v>1</v>
      </c>
      <c r="BX90" s="8">
        <f t="shared" si="55"/>
        <v>1</v>
      </c>
      <c r="BY90" s="8">
        <f t="shared" si="55"/>
        <v>1</v>
      </c>
      <c r="BZ90" s="8">
        <f t="shared" si="55"/>
        <v>1</v>
      </c>
      <c r="CA90" s="8">
        <f t="shared" si="55"/>
        <v>1</v>
      </c>
      <c r="CB90" s="8">
        <f t="shared" si="55"/>
        <v>1</v>
      </c>
      <c r="CC90" s="8">
        <f t="shared" si="55"/>
        <v>1</v>
      </c>
      <c r="CD90" s="8">
        <f t="shared" si="55"/>
        <v>1</v>
      </c>
      <c r="CE90" s="8">
        <f t="shared" si="55"/>
        <v>1</v>
      </c>
      <c r="CF90" s="8">
        <f t="shared" si="55"/>
        <v>1</v>
      </c>
      <c r="CG90" s="8">
        <f t="shared" si="55"/>
        <v>1</v>
      </c>
    </row>
    <row r="91" spans="2:85" outlineLevel="1" x14ac:dyDescent="0.25">
      <c r="B91" s="8">
        <v>17</v>
      </c>
      <c r="C91" s="8" t="s">
        <v>28</v>
      </c>
      <c r="K91" s="8">
        <f t="shared" si="58"/>
        <v>0</v>
      </c>
      <c r="L91" s="8">
        <f t="shared" si="58"/>
        <v>0</v>
      </c>
      <c r="M91" s="8">
        <f t="shared" si="58"/>
        <v>0</v>
      </c>
      <c r="N91" s="8">
        <f t="shared" si="58"/>
        <v>0</v>
      </c>
      <c r="O91" s="8">
        <f t="shared" si="58"/>
        <v>0</v>
      </c>
      <c r="P91" s="8">
        <f t="shared" si="58"/>
        <v>0</v>
      </c>
      <c r="Q91" s="8">
        <f t="shared" si="58"/>
        <v>0</v>
      </c>
      <c r="R91" s="8">
        <f t="shared" si="58"/>
        <v>0</v>
      </c>
      <c r="S91" s="8">
        <f t="shared" si="58"/>
        <v>0</v>
      </c>
      <c r="T91" s="8">
        <f t="shared" si="58"/>
        <v>0</v>
      </c>
      <c r="U91" s="8">
        <f t="shared" si="59"/>
        <v>0</v>
      </c>
      <c r="V91" s="8">
        <f t="shared" si="59"/>
        <v>0</v>
      </c>
      <c r="W91" s="8">
        <f t="shared" si="59"/>
        <v>0</v>
      </c>
      <c r="X91" s="8">
        <f t="shared" si="59"/>
        <v>0</v>
      </c>
      <c r="Y91" s="8">
        <f t="shared" si="59"/>
        <v>0</v>
      </c>
      <c r="Z91" s="8">
        <f t="shared" si="59"/>
        <v>0</v>
      </c>
      <c r="AA91" s="8">
        <f t="shared" si="59"/>
        <v>0</v>
      </c>
      <c r="AB91" s="8">
        <f t="shared" si="59"/>
        <v>0</v>
      </c>
      <c r="AC91" s="8">
        <f t="shared" si="59"/>
        <v>0</v>
      </c>
      <c r="AD91" s="8">
        <f t="shared" si="59"/>
        <v>0</v>
      </c>
      <c r="AE91" s="8">
        <f t="shared" si="60"/>
        <v>0</v>
      </c>
      <c r="AF91" s="8">
        <f t="shared" si="60"/>
        <v>0</v>
      </c>
      <c r="AG91" s="8">
        <f t="shared" si="60"/>
        <v>0</v>
      </c>
      <c r="AH91" s="8">
        <f t="shared" si="60"/>
        <v>0</v>
      </c>
      <c r="AI91" s="8">
        <f t="shared" si="60"/>
        <v>0</v>
      </c>
      <c r="AJ91" s="8">
        <f t="shared" si="60"/>
        <v>0</v>
      </c>
      <c r="AK91" s="8">
        <f t="shared" si="60"/>
        <v>0</v>
      </c>
      <c r="AL91" s="8">
        <f t="shared" si="60"/>
        <v>0</v>
      </c>
      <c r="AM91" s="8">
        <f t="shared" si="60"/>
        <v>0</v>
      </c>
      <c r="AN91" s="8">
        <f t="shared" si="60"/>
        <v>0</v>
      </c>
      <c r="AO91" s="8">
        <f t="shared" si="57"/>
        <v>0</v>
      </c>
      <c r="AX91" s="8">
        <f t="shared" si="37"/>
        <v>0</v>
      </c>
      <c r="AY91" s="8">
        <f t="shared" si="37"/>
        <v>0</v>
      </c>
      <c r="AZ91" s="8">
        <f t="shared" si="37"/>
        <v>0</v>
      </c>
      <c r="BA91" s="8">
        <f t="shared" si="37"/>
        <v>0</v>
      </c>
      <c r="BB91" s="8">
        <f t="shared" si="37"/>
        <v>0</v>
      </c>
      <c r="BC91" s="8">
        <f t="shared" si="56"/>
        <v>1</v>
      </c>
      <c r="BD91" s="8">
        <f t="shared" si="56"/>
        <v>1</v>
      </c>
      <c r="BE91" s="8">
        <f t="shared" si="56"/>
        <v>1</v>
      </c>
      <c r="BF91" s="8">
        <f t="shared" si="56"/>
        <v>1</v>
      </c>
      <c r="BG91" s="8">
        <f t="shared" si="56"/>
        <v>1</v>
      </c>
      <c r="BH91" s="8">
        <f t="shared" si="56"/>
        <v>1</v>
      </c>
      <c r="BI91" s="8">
        <f t="shared" si="56"/>
        <v>1</v>
      </c>
      <c r="BJ91" s="8">
        <f t="shared" si="56"/>
        <v>1</v>
      </c>
      <c r="BK91" s="8">
        <f t="shared" si="56"/>
        <v>1</v>
      </c>
      <c r="BL91" s="8">
        <f t="shared" si="56"/>
        <v>1</v>
      </c>
      <c r="BM91" s="8">
        <f t="shared" si="56"/>
        <v>1</v>
      </c>
      <c r="BN91" s="8">
        <f t="shared" si="56"/>
        <v>1</v>
      </c>
      <c r="BO91" s="8">
        <f t="shared" si="56"/>
        <v>1</v>
      </c>
      <c r="BP91" s="8">
        <f t="shared" si="56"/>
        <v>1</v>
      </c>
      <c r="BQ91" s="8">
        <f t="shared" si="56"/>
        <v>1</v>
      </c>
      <c r="BR91" s="8">
        <f t="shared" si="55"/>
        <v>1</v>
      </c>
      <c r="BS91" s="8">
        <f t="shared" si="55"/>
        <v>1</v>
      </c>
      <c r="BT91" s="8">
        <f t="shared" si="55"/>
        <v>1</v>
      </c>
      <c r="BU91" s="8">
        <f t="shared" si="55"/>
        <v>1</v>
      </c>
      <c r="BV91" s="8">
        <f t="shared" si="55"/>
        <v>1</v>
      </c>
      <c r="BW91" s="8">
        <f t="shared" si="55"/>
        <v>1</v>
      </c>
      <c r="BX91" s="8">
        <f t="shared" si="55"/>
        <v>1</v>
      </c>
      <c r="BY91" s="8">
        <f t="shared" si="55"/>
        <v>1</v>
      </c>
      <c r="BZ91" s="8">
        <f t="shared" si="55"/>
        <v>1</v>
      </c>
      <c r="CA91" s="8">
        <f t="shared" si="55"/>
        <v>1</v>
      </c>
      <c r="CB91" s="8">
        <f t="shared" si="55"/>
        <v>1</v>
      </c>
      <c r="CC91" s="8">
        <f t="shared" si="55"/>
        <v>1</v>
      </c>
      <c r="CD91" s="8">
        <f t="shared" si="55"/>
        <v>1</v>
      </c>
      <c r="CE91" s="8">
        <f t="shared" si="55"/>
        <v>1</v>
      </c>
      <c r="CF91" s="8">
        <f t="shared" si="55"/>
        <v>1</v>
      </c>
      <c r="CG91" s="8">
        <f t="shared" ref="BS91:CG108" si="61">IF(COUNTIF(AO91,"Off")+COUNTIF(AO91,"Paid")+COUNTIF(AO91,"Pl")+COUNTIF(AO91,"PAID")+COUNTIF(AO91,"PL")+COUNTIF(AO91,"OFF")+COUNTIF(AO91,""),0,1)</f>
        <v>1</v>
      </c>
    </row>
    <row r="92" spans="2:85" outlineLevel="1" x14ac:dyDescent="0.25">
      <c r="C92" s="8" t="s">
        <v>29</v>
      </c>
      <c r="K92" s="8">
        <f t="shared" si="58"/>
        <v>0</v>
      </c>
      <c r="L92" s="8">
        <f t="shared" si="58"/>
        <v>0</v>
      </c>
      <c r="M92" s="8">
        <f t="shared" si="58"/>
        <v>0</v>
      </c>
      <c r="N92" s="8">
        <f t="shared" si="58"/>
        <v>0</v>
      </c>
      <c r="O92" s="8">
        <f t="shared" si="58"/>
        <v>0</v>
      </c>
      <c r="P92" s="8">
        <f t="shared" si="58"/>
        <v>0</v>
      </c>
      <c r="Q92" s="8">
        <f t="shared" si="58"/>
        <v>0</v>
      </c>
      <c r="R92" s="8">
        <f t="shared" si="58"/>
        <v>0</v>
      </c>
      <c r="S92" s="8">
        <f t="shared" si="58"/>
        <v>0</v>
      </c>
      <c r="T92" s="8">
        <f t="shared" si="58"/>
        <v>0</v>
      </c>
      <c r="U92" s="8">
        <f t="shared" si="59"/>
        <v>0</v>
      </c>
      <c r="V92" s="8">
        <f t="shared" si="59"/>
        <v>0</v>
      </c>
      <c r="W92" s="8">
        <f t="shared" si="59"/>
        <v>0</v>
      </c>
      <c r="X92" s="8">
        <f t="shared" si="59"/>
        <v>0</v>
      </c>
      <c r="Y92" s="8">
        <f t="shared" si="59"/>
        <v>0</v>
      </c>
      <c r="Z92" s="8">
        <f t="shared" si="59"/>
        <v>0</v>
      </c>
      <c r="AA92" s="8">
        <f t="shared" si="59"/>
        <v>0</v>
      </c>
      <c r="AB92" s="8">
        <f t="shared" si="59"/>
        <v>0</v>
      </c>
      <c r="AC92" s="8">
        <f t="shared" si="59"/>
        <v>0</v>
      </c>
      <c r="AD92" s="8">
        <f t="shared" si="59"/>
        <v>0</v>
      </c>
      <c r="AE92" s="8">
        <f t="shared" si="60"/>
        <v>0</v>
      </c>
      <c r="AF92" s="8">
        <f t="shared" si="60"/>
        <v>0</v>
      </c>
      <c r="AG92" s="8">
        <f t="shared" si="60"/>
        <v>0</v>
      </c>
      <c r="AH92" s="8">
        <f t="shared" si="60"/>
        <v>0</v>
      </c>
      <c r="AI92" s="8">
        <f t="shared" si="60"/>
        <v>0</v>
      </c>
      <c r="AJ92" s="8">
        <f t="shared" si="60"/>
        <v>0</v>
      </c>
      <c r="AK92" s="8">
        <f t="shared" si="60"/>
        <v>0</v>
      </c>
      <c r="AL92" s="8">
        <f t="shared" si="60"/>
        <v>0</v>
      </c>
      <c r="AM92" s="8">
        <f t="shared" si="60"/>
        <v>0</v>
      </c>
      <c r="AN92" s="8">
        <f t="shared" si="60"/>
        <v>0</v>
      </c>
      <c r="AO92" s="8">
        <f t="shared" si="57"/>
        <v>0</v>
      </c>
      <c r="AX92" s="8">
        <f t="shared" si="37"/>
        <v>0</v>
      </c>
      <c r="AY92" s="8">
        <f t="shared" si="37"/>
        <v>0</v>
      </c>
      <c r="AZ92" s="8">
        <f t="shared" si="37"/>
        <v>0</v>
      </c>
      <c r="BA92" s="8">
        <f t="shared" si="37"/>
        <v>0</v>
      </c>
      <c r="BB92" s="8">
        <f t="shared" si="37"/>
        <v>0</v>
      </c>
      <c r="BC92" s="8">
        <f t="shared" si="56"/>
        <v>1</v>
      </c>
      <c r="BD92" s="8">
        <f t="shared" si="56"/>
        <v>1</v>
      </c>
      <c r="BE92" s="8">
        <f t="shared" si="56"/>
        <v>1</v>
      </c>
      <c r="BF92" s="8">
        <f t="shared" si="56"/>
        <v>1</v>
      </c>
      <c r="BG92" s="8">
        <f t="shared" si="56"/>
        <v>1</v>
      </c>
      <c r="BH92" s="8">
        <f t="shared" si="56"/>
        <v>1</v>
      </c>
      <c r="BI92" s="8">
        <f t="shared" si="56"/>
        <v>1</v>
      </c>
      <c r="BJ92" s="8">
        <f t="shared" si="56"/>
        <v>1</v>
      </c>
      <c r="BK92" s="8">
        <f t="shared" si="56"/>
        <v>1</v>
      </c>
      <c r="BL92" s="8">
        <f t="shared" si="56"/>
        <v>1</v>
      </c>
      <c r="BM92" s="8">
        <f t="shared" si="56"/>
        <v>1</v>
      </c>
      <c r="BN92" s="8">
        <f t="shared" si="56"/>
        <v>1</v>
      </c>
      <c r="BO92" s="8">
        <f t="shared" si="56"/>
        <v>1</v>
      </c>
      <c r="BP92" s="8">
        <f t="shared" si="56"/>
        <v>1</v>
      </c>
      <c r="BQ92" s="8">
        <f t="shared" si="56"/>
        <v>1</v>
      </c>
      <c r="BR92" s="8">
        <f t="shared" si="56"/>
        <v>1</v>
      </c>
      <c r="BS92" s="8">
        <f t="shared" si="61"/>
        <v>1</v>
      </c>
      <c r="BT92" s="8">
        <f t="shared" si="61"/>
        <v>1</v>
      </c>
      <c r="BU92" s="8">
        <f t="shared" si="61"/>
        <v>1</v>
      </c>
      <c r="BV92" s="8">
        <f t="shared" si="61"/>
        <v>1</v>
      </c>
      <c r="BW92" s="8">
        <f t="shared" si="61"/>
        <v>1</v>
      </c>
      <c r="BX92" s="8">
        <f t="shared" si="61"/>
        <v>1</v>
      </c>
      <c r="BY92" s="8">
        <f t="shared" si="61"/>
        <v>1</v>
      </c>
      <c r="BZ92" s="8">
        <f t="shared" si="61"/>
        <v>1</v>
      </c>
      <c r="CA92" s="8">
        <f t="shared" si="61"/>
        <v>1</v>
      </c>
      <c r="CB92" s="8">
        <f t="shared" si="61"/>
        <v>1</v>
      </c>
      <c r="CC92" s="8">
        <f t="shared" si="61"/>
        <v>1</v>
      </c>
      <c r="CD92" s="8">
        <f t="shared" si="61"/>
        <v>1</v>
      </c>
      <c r="CE92" s="8">
        <f t="shared" si="61"/>
        <v>1</v>
      </c>
      <c r="CF92" s="8">
        <f t="shared" si="61"/>
        <v>1</v>
      </c>
      <c r="CG92" s="8">
        <f t="shared" si="61"/>
        <v>1</v>
      </c>
    </row>
    <row r="93" spans="2:85" outlineLevel="1" x14ac:dyDescent="0.25">
      <c r="B93" s="8">
        <v>18</v>
      </c>
      <c r="C93" s="8" t="s">
        <v>313</v>
      </c>
      <c r="K93" s="8">
        <f t="shared" si="58"/>
        <v>0</v>
      </c>
      <c r="L93" s="8">
        <f t="shared" si="58"/>
        <v>0</v>
      </c>
      <c r="M93" s="8">
        <f t="shared" si="58"/>
        <v>0</v>
      </c>
      <c r="N93" s="8">
        <f t="shared" si="58"/>
        <v>0</v>
      </c>
      <c r="O93" s="8">
        <f t="shared" si="58"/>
        <v>0</v>
      </c>
      <c r="P93" s="8">
        <f t="shared" si="58"/>
        <v>0</v>
      </c>
      <c r="Q93" s="8">
        <f t="shared" si="58"/>
        <v>0</v>
      </c>
      <c r="R93" s="8">
        <f t="shared" si="58"/>
        <v>0</v>
      </c>
      <c r="S93" s="8">
        <f t="shared" si="58"/>
        <v>0</v>
      </c>
      <c r="T93" s="8">
        <f t="shared" si="58"/>
        <v>0</v>
      </c>
      <c r="U93" s="8">
        <f t="shared" si="59"/>
        <v>0</v>
      </c>
      <c r="V93" s="8">
        <f t="shared" si="59"/>
        <v>0</v>
      </c>
      <c r="W93" s="8">
        <f t="shared" si="59"/>
        <v>0</v>
      </c>
      <c r="X93" s="8">
        <f t="shared" si="59"/>
        <v>0</v>
      </c>
      <c r="Y93" s="8">
        <f t="shared" si="59"/>
        <v>0</v>
      </c>
      <c r="Z93" s="8">
        <f t="shared" si="59"/>
        <v>0</v>
      </c>
      <c r="AA93" s="8">
        <f t="shared" si="59"/>
        <v>0</v>
      </c>
      <c r="AB93" s="8">
        <f t="shared" si="59"/>
        <v>0</v>
      </c>
      <c r="AC93" s="8">
        <f t="shared" si="59"/>
        <v>0</v>
      </c>
      <c r="AD93" s="8">
        <f t="shared" si="59"/>
        <v>0</v>
      </c>
      <c r="AE93" s="8">
        <f t="shared" si="60"/>
        <v>0</v>
      </c>
      <c r="AF93" s="8">
        <f t="shared" si="60"/>
        <v>0</v>
      </c>
      <c r="AG93" s="8">
        <f t="shared" si="60"/>
        <v>0</v>
      </c>
      <c r="AH93" s="8">
        <f t="shared" si="60"/>
        <v>0</v>
      </c>
      <c r="AI93" s="8">
        <f t="shared" si="60"/>
        <v>0</v>
      </c>
      <c r="AJ93" s="8">
        <f t="shared" si="60"/>
        <v>0</v>
      </c>
      <c r="AK93" s="8">
        <f t="shared" si="60"/>
        <v>0</v>
      </c>
      <c r="AL93" s="8">
        <f t="shared" si="60"/>
        <v>0</v>
      </c>
      <c r="AM93" s="8">
        <f t="shared" si="60"/>
        <v>0</v>
      </c>
      <c r="AN93" s="8">
        <f t="shared" si="60"/>
        <v>0</v>
      </c>
      <c r="AO93" s="8">
        <f t="shared" si="57"/>
        <v>0</v>
      </c>
      <c r="AX93" s="8">
        <f t="shared" si="37"/>
        <v>0</v>
      </c>
      <c r="AY93" s="8">
        <f t="shared" si="37"/>
        <v>0</v>
      </c>
      <c r="AZ93" s="8">
        <f t="shared" si="37"/>
        <v>0</v>
      </c>
      <c r="BA93" s="8">
        <f t="shared" si="37"/>
        <v>0</v>
      </c>
      <c r="BB93" s="8">
        <f t="shared" si="37"/>
        <v>0</v>
      </c>
      <c r="BC93" s="8">
        <f t="shared" si="56"/>
        <v>1</v>
      </c>
      <c r="BD93" s="8">
        <f t="shared" si="56"/>
        <v>1</v>
      </c>
      <c r="BE93" s="8">
        <f t="shared" si="56"/>
        <v>1</v>
      </c>
      <c r="BF93" s="8">
        <f t="shared" si="56"/>
        <v>1</v>
      </c>
      <c r="BG93" s="8">
        <f t="shared" si="56"/>
        <v>1</v>
      </c>
      <c r="BH93" s="8">
        <f t="shared" si="56"/>
        <v>1</v>
      </c>
      <c r="BI93" s="8">
        <f t="shared" si="56"/>
        <v>1</v>
      </c>
      <c r="BJ93" s="8">
        <f t="shared" si="56"/>
        <v>1</v>
      </c>
      <c r="BK93" s="8">
        <f t="shared" si="56"/>
        <v>1</v>
      </c>
      <c r="BL93" s="8">
        <f t="shared" si="56"/>
        <v>1</v>
      </c>
      <c r="BM93" s="8">
        <f t="shared" si="56"/>
        <v>1</v>
      </c>
      <c r="BN93" s="8">
        <f t="shared" si="56"/>
        <v>1</v>
      </c>
      <c r="BO93" s="8">
        <f t="shared" si="56"/>
        <v>1</v>
      </c>
      <c r="BP93" s="8">
        <f t="shared" si="56"/>
        <v>1</v>
      </c>
      <c r="BQ93" s="8">
        <f t="shared" ref="BQ93:BR109" si="62">IF(COUNTIF(Y93,"Off")+COUNTIF(Y93,"Paid")+COUNTIF(Y93,"Pl")+COUNTIF(Y93,"PAID")+COUNTIF(Y93,"PL")+COUNTIF(Y93,"OFF")+COUNTIF(Y93,""),0,1)</f>
        <v>1</v>
      </c>
      <c r="BR93" s="8">
        <f t="shared" si="62"/>
        <v>1</v>
      </c>
      <c r="BS93" s="8">
        <f t="shared" si="61"/>
        <v>1</v>
      </c>
      <c r="BT93" s="8">
        <f t="shared" si="61"/>
        <v>1</v>
      </c>
      <c r="BU93" s="8">
        <f t="shared" si="61"/>
        <v>1</v>
      </c>
      <c r="BV93" s="8">
        <f t="shared" si="61"/>
        <v>1</v>
      </c>
      <c r="BW93" s="8">
        <f t="shared" si="61"/>
        <v>1</v>
      </c>
      <c r="BX93" s="8">
        <f t="shared" si="61"/>
        <v>1</v>
      </c>
      <c r="BY93" s="8">
        <f t="shared" si="61"/>
        <v>1</v>
      </c>
      <c r="BZ93" s="8">
        <f t="shared" si="61"/>
        <v>1</v>
      </c>
      <c r="CA93" s="8">
        <f t="shared" si="61"/>
        <v>1</v>
      </c>
      <c r="CB93" s="8">
        <f t="shared" si="61"/>
        <v>1</v>
      </c>
      <c r="CC93" s="8">
        <f t="shared" si="61"/>
        <v>1</v>
      </c>
      <c r="CD93" s="8">
        <f t="shared" si="61"/>
        <v>1</v>
      </c>
      <c r="CE93" s="8">
        <f t="shared" si="61"/>
        <v>1</v>
      </c>
      <c r="CF93" s="8">
        <f t="shared" si="61"/>
        <v>1</v>
      </c>
      <c r="CG93" s="8">
        <f t="shared" si="61"/>
        <v>1</v>
      </c>
    </row>
    <row r="94" spans="2:85" outlineLevel="1" x14ac:dyDescent="0.25">
      <c r="B94" s="8">
        <v>19</v>
      </c>
      <c r="C94" s="8" t="s">
        <v>315</v>
      </c>
      <c r="K94" s="8">
        <f t="shared" si="58"/>
        <v>0</v>
      </c>
      <c r="L94" s="8">
        <f t="shared" si="58"/>
        <v>0</v>
      </c>
      <c r="M94" s="8">
        <f t="shared" si="58"/>
        <v>0</v>
      </c>
      <c r="N94" s="8">
        <f t="shared" si="58"/>
        <v>0</v>
      </c>
      <c r="O94" s="8">
        <f t="shared" si="58"/>
        <v>0</v>
      </c>
      <c r="P94" s="8">
        <f t="shared" si="58"/>
        <v>0</v>
      </c>
      <c r="Q94" s="8">
        <f t="shared" si="58"/>
        <v>0</v>
      </c>
      <c r="R94" s="8">
        <f t="shared" si="58"/>
        <v>0</v>
      </c>
      <c r="S94" s="8">
        <f t="shared" si="58"/>
        <v>0</v>
      </c>
      <c r="T94" s="8">
        <f t="shared" si="58"/>
        <v>0</v>
      </c>
      <c r="U94" s="8">
        <f t="shared" si="59"/>
        <v>0</v>
      </c>
      <c r="V94" s="8">
        <f t="shared" si="59"/>
        <v>0</v>
      </c>
      <c r="W94" s="8">
        <f t="shared" si="59"/>
        <v>0</v>
      </c>
      <c r="X94" s="8">
        <f t="shared" si="59"/>
        <v>0</v>
      </c>
      <c r="Y94" s="8">
        <f t="shared" si="59"/>
        <v>0</v>
      </c>
      <c r="Z94" s="8">
        <f t="shared" si="59"/>
        <v>0</v>
      </c>
      <c r="AA94" s="8">
        <f t="shared" si="59"/>
        <v>0</v>
      </c>
      <c r="AB94" s="8">
        <f t="shared" si="59"/>
        <v>0</v>
      </c>
      <c r="AC94" s="8">
        <f t="shared" si="59"/>
        <v>0</v>
      </c>
      <c r="AD94" s="8">
        <f t="shared" si="59"/>
        <v>0</v>
      </c>
      <c r="AE94" s="8">
        <f t="shared" si="60"/>
        <v>0</v>
      </c>
      <c r="AF94" s="8">
        <f t="shared" si="60"/>
        <v>0</v>
      </c>
      <c r="AG94" s="8">
        <f t="shared" si="60"/>
        <v>0</v>
      </c>
      <c r="AH94" s="8">
        <f t="shared" si="60"/>
        <v>0</v>
      </c>
      <c r="AI94" s="8">
        <f t="shared" si="60"/>
        <v>0</v>
      </c>
      <c r="AJ94" s="8">
        <f t="shared" si="60"/>
        <v>0</v>
      </c>
      <c r="AK94" s="8">
        <f t="shared" si="60"/>
        <v>0</v>
      </c>
      <c r="AL94" s="8">
        <f t="shared" si="60"/>
        <v>0</v>
      </c>
      <c r="AM94" s="8">
        <f t="shared" si="60"/>
        <v>0</v>
      </c>
      <c r="AN94" s="8">
        <f t="shared" si="60"/>
        <v>0</v>
      </c>
      <c r="AO94" s="8">
        <f t="shared" si="57"/>
        <v>0</v>
      </c>
      <c r="AX94" s="8">
        <f t="shared" ref="AX94:BB113" si="63">IF(COUNTIF(D94,"Off")+COUNTIF(D94,"Paid")+COUNTIF(D94,"Pl")+COUNTIF(D94,"PAID")+COUNTIF(D94,"PL")+COUNTIF(D94,"OFF")+COUNTIF(D94,""),0,1)</f>
        <v>0</v>
      </c>
      <c r="AY94" s="8">
        <f t="shared" si="63"/>
        <v>0</v>
      </c>
      <c r="AZ94" s="8">
        <f t="shared" si="63"/>
        <v>0</v>
      </c>
      <c r="BA94" s="8">
        <f t="shared" si="63"/>
        <v>0</v>
      </c>
      <c r="BB94" s="8">
        <f t="shared" si="63"/>
        <v>0</v>
      </c>
      <c r="BC94" s="8">
        <f t="shared" ref="BC94:BQ110" si="64">IF(COUNTIF(K94,"Off")+COUNTIF(K94,"Paid")+COUNTIF(K94,"Pl")+COUNTIF(K94,"PAID")+COUNTIF(K94,"PL")+COUNTIF(K94,"OFF")+COUNTIF(K94,""),0,1)</f>
        <v>1</v>
      </c>
      <c r="BD94" s="8">
        <f t="shared" si="64"/>
        <v>1</v>
      </c>
      <c r="BE94" s="8">
        <f t="shared" si="64"/>
        <v>1</v>
      </c>
      <c r="BF94" s="8">
        <f t="shared" si="64"/>
        <v>1</v>
      </c>
      <c r="BG94" s="8">
        <f t="shared" si="64"/>
        <v>1</v>
      </c>
      <c r="BH94" s="8">
        <f t="shared" si="64"/>
        <v>1</v>
      </c>
      <c r="BI94" s="8">
        <f t="shared" si="64"/>
        <v>1</v>
      </c>
      <c r="BJ94" s="8">
        <f t="shared" si="64"/>
        <v>1</v>
      </c>
      <c r="BK94" s="8">
        <f t="shared" si="64"/>
        <v>1</v>
      </c>
      <c r="BL94" s="8">
        <f t="shared" si="64"/>
        <v>1</v>
      </c>
      <c r="BM94" s="8">
        <f t="shared" si="64"/>
        <v>1</v>
      </c>
      <c r="BN94" s="8">
        <f t="shared" si="64"/>
        <v>1</v>
      </c>
      <c r="BO94" s="8">
        <f t="shared" si="64"/>
        <v>1</v>
      </c>
      <c r="BP94" s="8">
        <f t="shared" si="64"/>
        <v>1</v>
      </c>
      <c r="BQ94" s="8">
        <f t="shared" si="64"/>
        <v>1</v>
      </c>
      <c r="BR94" s="8">
        <f t="shared" si="62"/>
        <v>1</v>
      </c>
      <c r="BS94" s="8">
        <f t="shared" si="61"/>
        <v>1</v>
      </c>
      <c r="BT94" s="8">
        <f t="shared" si="61"/>
        <v>1</v>
      </c>
      <c r="BU94" s="8">
        <f t="shared" si="61"/>
        <v>1</v>
      </c>
      <c r="BV94" s="8">
        <f t="shared" si="61"/>
        <v>1</v>
      </c>
      <c r="BW94" s="8">
        <f t="shared" si="61"/>
        <v>1</v>
      </c>
      <c r="BX94" s="8">
        <f t="shared" si="61"/>
        <v>1</v>
      </c>
      <c r="BY94" s="8">
        <f t="shared" si="61"/>
        <v>1</v>
      </c>
      <c r="BZ94" s="8">
        <f t="shared" si="61"/>
        <v>1</v>
      </c>
      <c r="CA94" s="8">
        <f t="shared" si="61"/>
        <v>1</v>
      </c>
      <c r="CB94" s="8">
        <f t="shared" si="61"/>
        <v>1</v>
      </c>
      <c r="CC94" s="8">
        <f t="shared" si="61"/>
        <v>1</v>
      </c>
      <c r="CD94" s="8">
        <f t="shared" si="61"/>
        <v>1</v>
      </c>
      <c r="CE94" s="8">
        <f t="shared" si="61"/>
        <v>1</v>
      </c>
      <c r="CF94" s="8">
        <f t="shared" si="61"/>
        <v>1</v>
      </c>
      <c r="CG94" s="8">
        <f t="shared" si="61"/>
        <v>1</v>
      </c>
    </row>
    <row r="95" spans="2:85" outlineLevel="1" x14ac:dyDescent="0.25">
      <c r="B95" s="8">
        <v>20</v>
      </c>
      <c r="C95" s="8" t="s">
        <v>456</v>
      </c>
      <c r="K95" s="8">
        <f t="shared" si="58"/>
        <v>0</v>
      </c>
      <c r="L95" s="8">
        <f t="shared" si="58"/>
        <v>0</v>
      </c>
      <c r="M95" s="8">
        <f t="shared" si="58"/>
        <v>0</v>
      </c>
      <c r="N95" s="8">
        <f t="shared" si="58"/>
        <v>0</v>
      </c>
      <c r="O95" s="8">
        <f t="shared" si="58"/>
        <v>0</v>
      </c>
      <c r="P95" s="8">
        <f t="shared" si="58"/>
        <v>0</v>
      </c>
      <c r="Q95" s="8">
        <f t="shared" si="58"/>
        <v>0</v>
      </c>
      <c r="R95" s="8">
        <f t="shared" si="58"/>
        <v>0</v>
      </c>
      <c r="S95" s="8">
        <f t="shared" si="58"/>
        <v>0</v>
      </c>
      <c r="T95" s="8">
        <f t="shared" si="58"/>
        <v>0</v>
      </c>
      <c r="U95" s="8">
        <f t="shared" si="59"/>
        <v>0</v>
      </c>
      <c r="V95" s="8">
        <f t="shared" si="59"/>
        <v>0</v>
      </c>
      <c r="W95" s="8">
        <f t="shared" si="59"/>
        <v>0</v>
      </c>
      <c r="X95" s="8">
        <f t="shared" si="59"/>
        <v>0</v>
      </c>
      <c r="Y95" s="8">
        <f t="shared" si="59"/>
        <v>0</v>
      </c>
      <c r="Z95" s="8">
        <f t="shared" si="59"/>
        <v>0</v>
      </c>
      <c r="AA95" s="8">
        <f t="shared" si="59"/>
        <v>0</v>
      </c>
      <c r="AB95" s="8">
        <f t="shared" si="59"/>
        <v>0</v>
      </c>
      <c r="AC95" s="8">
        <f t="shared" si="59"/>
        <v>0</v>
      </c>
      <c r="AD95" s="8">
        <f t="shared" si="59"/>
        <v>0</v>
      </c>
      <c r="AE95" s="8">
        <f t="shared" si="60"/>
        <v>0</v>
      </c>
      <c r="AF95" s="8">
        <f t="shared" si="60"/>
        <v>0</v>
      </c>
      <c r="AG95" s="8">
        <f t="shared" si="60"/>
        <v>0</v>
      </c>
      <c r="AH95" s="8">
        <f t="shared" si="60"/>
        <v>0</v>
      </c>
      <c r="AI95" s="8">
        <f t="shared" si="60"/>
        <v>0</v>
      </c>
      <c r="AJ95" s="8">
        <f t="shared" si="60"/>
        <v>0</v>
      </c>
      <c r="AK95" s="8">
        <f t="shared" si="60"/>
        <v>0</v>
      </c>
      <c r="AL95" s="8">
        <f t="shared" si="60"/>
        <v>0</v>
      </c>
      <c r="AM95" s="8">
        <f t="shared" si="60"/>
        <v>0</v>
      </c>
      <c r="AN95" s="8">
        <f t="shared" si="60"/>
        <v>0</v>
      </c>
      <c r="AO95" s="8">
        <f t="shared" si="57"/>
        <v>0</v>
      </c>
      <c r="AX95" s="8">
        <f t="shared" si="63"/>
        <v>0</v>
      </c>
      <c r="AY95" s="8">
        <f t="shared" si="63"/>
        <v>0</v>
      </c>
      <c r="AZ95" s="8">
        <f t="shared" si="63"/>
        <v>0</v>
      </c>
      <c r="BA95" s="8">
        <f t="shared" si="63"/>
        <v>0</v>
      </c>
      <c r="BB95" s="8">
        <f t="shared" si="63"/>
        <v>0</v>
      </c>
      <c r="BC95" s="8">
        <f t="shared" si="64"/>
        <v>1</v>
      </c>
      <c r="BD95" s="8">
        <f t="shared" si="64"/>
        <v>1</v>
      </c>
      <c r="BE95" s="8">
        <f t="shared" si="64"/>
        <v>1</v>
      </c>
      <c r="BF95" s="8">
        <f t="shared" si="64"/>
        <v>1</v>
      </c>
      <c r="BG95" s="8">
        <f t="shared" si="64"/>
        <v>1</v>
      </c>
      <c r="BH95" s="8">
        <f t="shared" si="64"/>
        <v>1</v>
      </c>
      <c r="BI95" s="8">
        <f t="shared" si="64"/>
        <v>1</v>
      </c>
      <c r="BJ95" s="8">
        <f t="shared" si="64"/>
        <v>1</v>
      </c>
      <c r="BK95" s="8">
        <f t="shared" si="64"/>
        <v>1</v>
      </c>
      <c r="BL95" s="8">
        <f t="shared" si="64"/>
        <v>1</v>
      </c>
      <c r="BM95" s="8">
        <f t="shared" si="64"/>
        <v>1</v>
      </c>
      <c r="BN95" s="8">
        <f t="shared" si="64"/>
        <v>1</v>
      </c>
      <c r="BO95" s="8">
        <f t="shared" si="64"/>
        <v>1</v>
      </c>
      <c r="BP95" s="8">
        <f t="shared" si="64"/>
        <v>1</v>
      </c>
      <c r="BQ95" s="8">
        <f t="shared" si="64"/>
        <v>1</v>
      </c>
      <c r="BR95" s="8">
        <f t="shared" si="62"/>
        <v>1</v>
      </c>
      <c r="BS95" s="8">
        <f t="shared" si="61"/>
        <v>1</v>
      </c>
      <c r="BT95" s="8">
        <f t="shared" si="61"/>
        <v>1</v>
      </c>
      <c r="BU95" s="8">
        <f t="shared" si="61"/>
        <v>1</v>
      </c>
      <c r="BV95" s="8">
        <f t="shared" si="61"/>
        <v>1</v>
      </c>
      <c r="BW95" s="8">
        <f t="shared" si="61"/>
        <v>1</v>
      </c>
      <c r="BX95" s="8">
        <f t="shared" si="61"/>
        <v>1</v>
      </c>
      <c r="BY95" s="8">
        <f t="shared" si="61"/>
        <v>1</v>
      </c>
      <c r="BZ95" s="8">
        <f t="shared" si="61"/>
        <v>1</v>
      </c>
      <c r="CA95" s="8">
        <f t="shared" si="61"/>
        <v>1</v>
      </c>
      <c r="CB95" s="8">
        <f t="shared" si="61"/>
        <v>1</v>
      </c>
      <c r="CC95" s="8">
        <f t="shared" si="61"/>
        <v>1</v>
      </c>
      <c r="CD95" s="8">
        <f t="shared" si="61"/>
        <v>1</v>
      </c>
      <c r="CE95" s="8">
        <f t="shared" si="61"/>
        <v>1</v>
      </c>
      <c r="CF95" s="8">
        <f t="shared" si="61"/>
        <v>1</v>
      </c>
      <c r="CG95" s="8">
        <f t="shared" si="61"/>
        <v>1</v>
      </c>
    </row>
    <row r="96" spans="2:85" outlineLevel="1" x14ac:dyDescent="0.25">
      <c r="B96" s="8">
        <v>21</v>
      </c>
      <c r="C96" s="8" t="s">
        <v>309</v>
      </c>
      <c r="K96" s="8">
        <f t="shared" si="58"/>
        <v>0</v>
      </c>
      <c r="L96" s="8">
        <f t="shared" si="58"/>
        <v>0</v>
      </c>
      <c r="M96" s="8">
        <f t="shared" si="58"/>
        <v>0</v>
      </c>
      <c r="N96" s="8">
        <f t="shared" si="58"/>
        <v>0</v>
      </c>
      <c r="O96" s="8">
        <f t="shared" si="58"/>
        <v>0</v>
      </c>
      <c r="P96" s="8">
        <f t="shared" si="58"/>
        <v>0</v>
      </c>
      <c r="Q96" s="8">
        <f t="shared" si="58"/>
        <v>0</v>
      </c>
      <c r="R96" s="8">
        <f t="shared" si="58"/>
        <v>0</v>
      </c>
      <c r="S96" s="8">
        <f t="shared" si="58"/>
        <v>0</v>
      </c>
      <c r="T96" s="8">
        <f t="shared" si="58"/>
        <v>0</v>
      </c>
      <c r="U96" s="8">
        <f t="shared" si="59"/>
        <v>0</v>
      </c>
      <c r="V96" s="8">
        <f t="shared" si="59"/>
        <v>0</v>
      </c>
      <c r="W96" s="8">
        <f t="shared" si="59"/>
        <v>0</v>
      </c>
      <c r="X96" s="8">
        <f t="shared" si="59"/>
        <v>0</v>
      </c>
      <c r="Y96" s="8">
        <f t="shared" si="59"/>
        <v>0</v>
      </c>
      <c r="Z96" s="8">
        <f t="shared" si="59"/>
        <v>0</v>
      </c>
      <c r="AA96" s="8">
        <f t="shared" si="59"/>
        <v>0</v>
      </c>
      <c r="AB96" s="8">
        <f t="shared" si="59"/>
        <v>0</v>
      </c>
      <c r="AC96" s="8">
        <f t="shared" si="59"/>
        <v>0</v>
      </c>
      <c r="AD96" s="8">
        <f t="shared" si="59"/>
        <v>0</v>
      </c>
      <c r="AE96" s="8">
        <f t="shared" si="60"/>
        <v>0</v>
      </c>
      <c r="AF96" s="8">
        <f t="shared" si="60"/>
        <v>0</v>
      </c>
      <c r="AG96" s="8">
        <f t="shared" si="60"/>
        <v>0</v>
      </c>
      <c r="AH96" s="8">
        <f t="shared" si="60"/>
        <v>0</v>
      </c>
      <c r="AI96" s="8">
        <f t="shared" si="60"/>
        <v>0</v>
      </c>
      <c r="AJ96" s="8">
        <f t="shared" si="60"/>
        <v>0</v>
      </c>
      <c r="AK96" s="8">
        <f t="shared" si="60"/>
        <v>0</v>
      </c>
      <c r="AL96" s="8">
        <f t="shared" si="60"/>
        <v>0</v>
      </c>
      <c r="AM96" s="8">
        <f t="shared" si="60"/>
        <v>0</v>
      </c>
      <c r="AN96" s="8">
        <f t="shared" si="60"/>
        <v>0</v>
      </c>
      <c r="AO96" s="8">
        <f t="shared" si="57"/>
        <v>0</v>
      </c>
      <c r="AX96" s="8">
        <f t="shared" si="63"/>
        <v>0</v>
      </c>
      <c r="AY96" s="8">
        <f t="shared" si="63"/>
        <v>0</v>
      </c>
      <c r="AZ96" s="8">
        <f t="shared" si="63"/>
        <v>0</v>
      </c>
      <c r="BA96" s="8">
        <f t="shared" si="63"/>
        <v>0</v>
      </c>
      <c r="BB96" s="8">
        <f t="shared" si="63"/>
        <v>0</v>
      </c>
      <c r="BC96" s="8">
        <f t="shared" si="64"/>
        <v>1</v>
      </c>
      <c r="BD96" s="8">
        <f t="shared" si="64"/>
        <v>1</v>
      </c>
      <c r="BE96" s="8">
        <f t="shared" si="64"/>
        <v>1</v>
      </c>
      <c r="BF96" s="8">
        <f t="shared" si="64"/>
        <v>1</v>
      </c>
      <c r="BG96" s="8">
        <f t="shared" si="64"/>
        <v>1</v>
      </c>
      <c r="BH96" s="8">
        <f t="shared" si="64"/>
        <v>1</v>
      </c>
      <c r="BI96" s="8">
        <f t="shared" si="64"/>
        <v>1</v>
      </c>
      <c r="BJ96" s="8">
        <f t="shared" si="64"/>
        <v>1</v>
      </c>
      <c r="BK96" s="8">
        <f t="shared" si="64"/>
        <v>1</v>
      </c>
      <c r="BL96" s="8">
        <f t="shared" si="64"/>
        <v>1</v>
      </c>
      <c r="BM96" s="8">
        <f t="shared" si="64"/>
        <v>1</v>
      </c>
      <c r="BN96" s="8">
        <f t="shared" si="64"/>
        <v>1</v>
      </c>
      <c r="BO96" s="8">
        <f t="shared" si="64"/>
        <v>1</v>
      </c>
      <c r="BP96" s="8">
        <f t="shared" si="64"/>
        <v>1</v>
      </c>
      <c r="BQ96" s="8">
        <f t="shared" si="64"/>
        <v>1</v>
      </c>
      <c r="BR96" s="8">
        <f t="shared" si="62"/>
        <v>1</v>
      </c>
      <c r="BS96" s="8">
        <f t="shared" si="61"/>
        <v>1</v>
      </c>
      <c r="BT96" s="8">
        <f t="shared" si="61"/>
        <v>1</v>
      </c>
      <c r="BU96" s="8">
        <f t="shared" si="61"/>
        <v>1</v>
      </c>
      <c r="BV96" s="8">
        <f t="shared" si="61"/>
        <v>1</v>
      </c>
      <c r="BW96" s="8">
        <f t="shared" si="61"/>
        <v>1</v>
      </c>
      <c r="BX96" s="8">
        <f t="shared" si="61"/>
        <v>1</v>
      </c>
      <c r="BY96" s="8">
        <f t="shared" si="61"/>
        <v>1</v>
      </c>
      <c r="BZ96" s="8">
        <f t="shared" si="61"/>
        <v>1</v>
      </c>
      <c r="CA96" s="8">
        <f t="shared" si="61"/>
        <v>1</v>
      </c>
      <c r="CB96" s="8">
        <f t="shared" si="61"/>
        <v>1</v>
      </c>
      <c r="CC96" s="8">
        <f t="shared" si="61"/>
        <v>1</v>
      </c>
      <c r="CD96" s="8">
        <f t="shared" si="61"/>
        <v>1</v>
      </c>
      <c r="CE96" s="8">
        <f t="shared" si="61"/>
        <v>1</v>
      </c>
      <c r="CF96" s="8">
        <f t="shared" si="61"/>
        <v>1</v>
      </c>
      <c r="CG96" s="8">
        <f t="shared" si="61"/>
        <v>1</v>
      </c>
    </row>
    <row r="97" spans="2:85" outlineLevel="1" x14ac:dyDescent="0.25">
      <c r="B97" s="8">
        <v>22</v>
      </c>
      <c r="C97" s="8" t="s">
        <v>311</v>
      </c>
      <c r="K97" s="8">
        <f t="shared" si="58"/>
        <v>0</v>
      </c>
      <c r="L97" s="8">
        <f t="shared" si="58"/>
        <v>0</v>
      </c>
      <c r="M97" s="8">
        <f t="shared" si="58"/>
        <v>0</v>
      </c>
      <c r="N97" s="8">
        <f t="shared" si="58"/>
        <v>0</v>
      </c>
      <c r="O97" s="8">
        <f t="shared" si="58"/>
        <v>0</v>
      </c>
      <c r="P97" s="8">
        <f t="shared" si="58"/>
        <v>0</v>
      </c>
      <c r="Q97" s="8">
        <f t="shared" si="58"/>
        <v>0</v>
      </c>
      <c r="R97" s="8">
        <f t="shared" si="58"/>
        <v>0</v>
      </c>
      <c r="S97" s="8">
        <f t="shared" si="58"/>
        <v>0</v>
      </c>
      <c r="T97" s="8">
        <f t="shared" si="58"/>
        <v>0</v>
      </c>
      <c r="U97" s="8">
        <f t="shared" si="59"/>
        <v>0</v>
      </c>
      <c r="V97" s="8">
        <f t="shared" si="59"/>
        <v>0</v>
      </c>
      <c r="W97" s="8">
        <f t="shared" si="59"/>
        <v>0</v>
      </c>
      <c r="X97" s="8">
        <f t="shared" si="59"/>
        <v>0</v>
      </c>
      <c r="Y97" s="8">
        <f t="shared" si="59"/>
        <v>0</v>
      </c>
      <c r="Z97" s="8">
        <f t="shared" si="59"/>
        <v>0</v>
      </c>
      <c r="AA97" s="8">
        <f t="shared" si="59"/>
        <v>0</v>
      </c>
      <c r="AB97" s="8">
        <f t="shared" si="59"/>
        <v>0</v>
      </c>
      <c r="AC97" s="8">
        <f t="shared" si="59"/>
        <v>0</v>
      </c>
      <c r="AD97" s="8">
        <f t="shared" si="59"/>
        <v>0</v>
      </c>
      <c r="AE97" s="8">
        <f t="shared" si="60"/>
        <v>0</v>
      </c>
      <c r="AF97" s="8">
        <f t="shared" si="60"/>
        <v>0</v>
      </c>
      <c r="AG97" s="8">
        <f t="shared" si="60"/>
        <v>0</v>
      </c>
      <c r="AH97" s="8">
        <f t="shared" si="60"/>
        <v>0</v>
      </c>
      <c r="AI97" s="8">
        <f t="shared" si="60"/>
        <v>0</v>
      </c>
      <c r="AJ97" s="8">
        <f t="shared" si="60"/>
        <v>0</v>
      </c>
      <c r="AK97" s="8">
        <f t="shared" si="60"/>
        <v>0</v>
      </c>
      <c r="AL97" s="8">
        <f t="shared" si="60"/>
        <v>0</v>
      </c>
      <c r="AM97" s="8">
        <f t="shared" si="60"/>
        <v>0</v>
      </c>
      <c r="AN97" s="8">
        <f t="shared" si="60"/>
        <v>0</v>
      </c>
      <c r="AO97" s="8">
        <f t="shared" si="57"/>
        <v>0</v>
      </c>
      <c r="AX97" s="8">
        <f t="shared" si="63"/>
        <v>0</v>
      </c>
      <c r="AY97" s="8">
        <f t="shared" si="63"/>
        <v>0</v>
      </c>
      <c r="AZ97" s="8">
        <f t="shared" si="63"/>
        <v>0</v>
      </c>
      <c r="BA97" s="8">
        <f t="shared" si="63"/>
        <v>0</v>
      </c>
      <c r="BB97" s="8">
        <f t="shared" si="63"/>
        <v>0</v>
      </c>
      <c r="BC97" s="8">
        <f t="shared" si="64"/>
        <v>1</v>
      </c>
      <c r="BD97" s="8">
        <f t="shared" si="64"/>
        <v>1</v>
      </c>
      <c r="BE97" s="8">
        <f t="shared" si="64"/>
        <v>1</v>
      </c>
      <c r="BF97" s="8">
        <f t="shared" si="64"/>
        <v>1</v>
      </c>
      <c r="BG97" s="8">
        <f t="shared" si="64"/>
        <v>1</v>
      </c>
      <c r="BH97" s="8">
        <f t="shared" si="64"/>
        <v>1</v>
      </c>
      <c r="BI97" s="8">
        <f t="shared" si="64"/>
        <v>1</v>
      </c>
      <c r="BJ97" s="8">
        <f t="shared" si="64"/>
        <v>1</v>
      </c>
      <c r="BK97" s="8">
        <f t="shared" si="64"/>
        <v>1</v>
      </c>
      <c r="BL97" s="8">
        <f t="shared" si="64"/>
        <v>1</v>
      </c>
      <c r="BM97" s="8">
        <f t="shared" si="64"/>
        <v>1</v>
      </c>
      <c r="BN97" s="8">
        <f t="shared" si="64"/>
        <v>1</v>
      </c>
      <c r="BO97" s="8">
        <f t="shared" si="64"/>
        <v>1</v>
      </c>
      <c r="BP97" s="8">
        <f t="shared" si="64"/>
        <v>1</v>
      </c>
      <c r="BQ97" s="8">
        <f t="shared" si="64"/>
        <v>1</v>
      </c>
      <c r="BR97" s="8">
        <f t="shared" si="62"/>
        <v>1</v>
      </c>
      <c r="BS97" s="8">
        <f t="shared" si="61"/>
        <v>1</v>
      </c>
      <c r="BT97" s="8">
        <f t="shared" si="61"/>
        <v>1</v>
      </c>
      <c r="BU97" s="8">
        <f t="shared" si="61"/>
        <v>1</v>
      </c>
      <c r="BV97" s="8">
        <f t="shared" si="61"/>
        <v>1</v>
      </c>
      <c r="BW97" s="8">
        <f t="shared" si="61"/>
        <v>1</v>
      </c>
      <c r="BX97" s="8">
        <f t="shared" si="61"/>
        <v>1</v>
      </c>
      <c r="BY97" s="8">
        <f t="shared" si="61"/>
        <v>1</v>
      </c>
      <c r="BZ97" s="8">
        <f t="shared" si="61"/>
        <v>1</v>
      </c>
      <c r="CA97" s="8">
        <f t="shared" si="61"/>
        <v>1</v>
      </c>
      <c r="CB97" s="8">
        <f t="shared" si="61"/>
        <v>1</v>
      </c>
      <c r="CC97" s="8">
        <f t="shared" si="61"/>
        <v>1</v>
      </c>
      <c r="CD97" s="8">
        <f t="shared" si="61"/>
        <v>1</v>
      </c>
      <c r="CE97" s="8">
        <f t="shared" si="61"/>
        <v>1</v>
      </c>
      <c r="CF97" s="8">
        <f t="shared" si="61"/>
        <v>1</v>
      </c>
      <c r="CG97" s="8">
        <f t="shared" si="61"/>
        <v>1</v>
      </c>
    </row>
    <row r="98" spans="2:85" outlineLevel="1" x14ac:dyDescent="0.25">
      <c r="B98" s="8">
        <v>23</v>
      </c>
      <c r="C98" s="8" t="s">
        <v>445</v>
      </c>
      <c r="K98" s="8">
        <f t="shared" si="58"/>
        <v>0</v>
      </c>
      <c r="L98" s="8">
        <f t="shared" si="58"/>
        <v>0</v>
      </c>
      <c r="M98" s="8">
        <f t="shared" si="58"/>
        <v>0</v>
      </c>
      <c r="N98" s="8">
        <f t="shared" si="58"/>
        <v>0</v>
      </c>
      <c r="O98" s="8">
        <f t="shared" si="58"/>
        <v>0</v>
      </c>
      <c r="P98" s="8">
        <f t="shared" si="58"/>
        <v>0</v>
      </c>
      <c r="Q98" s="8">
        <f t="shared" si="58"/>
        <v>0</v>
      </c>
      <c r="R98" s="8">
        <f t="shared" si="58"/>
        <v>0</v>
      </c>
      <c r="S98" s="8">
        <f t="shared" si="58"/>
        <v>0</v>
      </c>
      <c r="T98" s="8">
        <f t="shared" si="58"/>
        <v>0</v>
      </c>
      <c r="U98" s="8">
        <f t="shared" si="59"/>
        <v>0</v>
      </c>
      <c r="V98" s="8">
        <f t="shared" si="59"/>
        <v>0</v>
      </c>
      <c r="W98" s="8">
        <f t="shared" si="59"/>
        <v>0</v>
      </c>
      <c r="X98" s="8">
        <f t="shared" si="59"/>
        <v>0</v>
      </c>
      <c r="Y98" s="8">
        <f t="shared" si="59"/>
        <v>0</v>
      </c>
      <c r="Z98" s="8">
        <f t="shared" si="59"/>
        <v>0</v>
      </c>
      <c r="AA98" s="8">
        <f t="shared" si="59"/>
        <v>0</v>
      </c>
      <c r="AB98" s="8">
        <f t="shared" si="59"/>
        <v>0</v>
      </c>
      <c r="AC98" s="8">
        <f t="shared" si="59"/>
        <v>0</v>
      </c>
      <c r="AD98" s="8">
        <f t="shared" si="59"/>
        <v>0</v>
      </c>
      <c r="AE98" s="8">
        <f t="shared" si="60"/>
        <v>0</v>
      </c>
      <c r="AF98" s="8">
        <f t="shared" si="60"/>
        <v>0</v>
      </c>
      <c r="AG98" s="8">
        <f t="shared" si="60"/>
        <v>0</v>
      </c>
      <c r="AH98" s="8">
        <f t="shared" si="60"/>
        <v>0</v>
      </c>
      <c r="AI98" s="8">
        <f t="shared" si="60"/>
        <v>0</v>
      </c>
      <c r="AJ98" s="8">
        <f t="shared" si="60"/>
        <v>0</v>
      </c>
      <c r="AK98" s="8">
        <f t="shared" si="60"/>
        <v>0</v>
      </c>
      <c r="AL98" s="8">
        <f t="shared" si="60"/>
        <v>0</v>
      </c>
      <c r="AM98" s="8">
        <f t="shared" si="60"/>
        <v>0</v>
      </c>
      <c r="AN98" s="8">
        <f t="shared" si="60"/>
        <v>0</v>
      </c>
      <c r="AO98" s="8">
        <f t="shared" si="57"/>
        <v>0</v>
      </c>
      <c r="AX98" s="8">
        <f t="shared" si="63"/>
        <v>0</v>
      </c>
      <c r="AY98" s="8">
        <f t="shared" si="63"/>
        <v>0</v>
      </c>
      <c r="AZ98" s="8">
        <f t="shared" si="63"/>
        <v>0</v>
      </c>
      <c r="BA98" s="8">
        <f t="shared" si="63"/>
        <v>0</v>
      </c>
      <c r="BB98" s="8">
        <f t="shared" si="63"/>
        <v>0</v>
      </c>
      <c r="BC98" s="8">
        <f t="shared" si="64"/>
        <v>1</v>
      </c>
      <c r="BD98" s="8">
        <f t="shared" si="64"/>
        <v>1</v>
      </c>
      <c r="BE98" s="8">
        <f t="shared" si="64"/>
        <v>1</v>
      </c>
      <c r="BF98" s="8">
        <f t="shared" si="64"/>
        <v>1</v>
      </c>
      <c r="BG98" s="8">
        <f t="shared" si="64"/>
        <v>1</v>
      </c>
      <c r="BH98" s="8">
        <f t="shared" si="64"/>
        <v>1</v>
      </c>
      <c r="BI98" s="8">
        <f t="shared" si="64"/>
        <v>1</v>
      </c>
      <c r="BJ98" s="8">
        <f t="shared" si="64"/>
        <v>1</v>
      </c>
      <c r="BK98" s="8">
        <f t="shared" si="64"/>
        <v>1</v>
      </c>
      <c r="BL98" s="8">
        <f t="shared" si="64"/>
        <v>1</v>
      </c>
      <c r="BM98" s="8">
        <f t="shared" si="64"/>
        <v>1</v>
      </c>
      <c r="BN98" s="8">
        <f t="shared" si="64"/>
        <v>1</v>
      </c>
      <c r="BO98" s="8">
        <f t="shared" si="64"/>
        <v>1</v>
      </c>
      <c r="BP98" s="8">
        <f t="shared" si="64"/>
        <v>1</v>
      </c>
      <c r="BQ98" s="8">
        <f t="shared" si="64"/>
        <v>1</v>
      </c>
      <c r="BR98" s="8">
        <f t="shared" si="62"/>
        <v>1</v>
      </c>
      <c r="BS98" s="8">
        <f t="shared" si="61"/>
        <v>1</v>
      </c>
      <c r="BT98" s="8">
        <f t="shared" si="61"/>
        <v>1</v>
      </c>
      <c r="BU98" s="8">
        <f t="shared" si="61"/>
        <v>1</v>
      </c>
      <c r="BV98" s="8">
        <f t="shared" si="61"/>
        <v>1</v>
      </c>
      <c r="BW98" s="8">
        <f t="shared" si="61"/>
        <v>1</v>
      </c>
      <c r="BX98" s="8">
        <f t="shared" si="61"/>
        <v>1</v>
      </c>
      <c r="BY98" s="8">
        <f t="shared" si="61"/>
        <v>1</v>
      </c>
      <c r="BZ98" s="8">
        <f t="shared" si="61"/>
        <v>1</v>
      </c>
      <c r="CA98" s="8">
        <f t="shared" si="61"/>
        <v>1</v>
      </c>
      <c r="CB98" s="8">
        <f t="shared" si="61"/>
        <v>1</v>
      </c>
      <c r="CC98" s="8">
        <f t="shared" si="61"/>
        <v>1</v>
      </c>
      <c r="CD98" s="8">
        <f t="shared" si="61"/>
        <v>1</v>
      </c>
      <c r="CE98" s="8">
        <f t="shared" si="61"/>
        <v>1</v>
      </c>
      <c r="CF98" s="8">
        <f t="shared" si="61"/>
        <v>1</v>
      </c>
      <c r="CG98" s="8">
        <f t="shared" si="61"/>
        <v>1</v>
      </c>
    </row>
    <row r="99" spans="2:85" outlineLevel="1" x14ac:dyDescent="0.25">
      <c r="AX99" s="8">
        <f t="shared" si="63"/>
        <v>0</v>
      </c>
      <c r="AY99" s="8">
        <f t="shared" si="63"/>
        <v>0</v>
      </c>
      <c r="AZ99" s="8">
        <f t="shared" si="63"/>
        <v>0</v>
      </c>
      <c r="BA99" s="8">
        <f t="shared" si="63"/>
        <v>0</v>
      </c>
      <c r="BB99" s="8">
        <f t="shared" si="63"/>
        <v>0</v>
      </c>
      <c r="BC99" s="8">
        <f t="shared" si="64"/>
        <v>0</v>
      </c>
      <c r="BD99" s="8">
        <f t="shared" si="64"/>
        <v>0</v>
      </c>
      <c r="BE99" s="8">
        <f t="shared" si="64"/>
        <v>0</v>
      </c>
      <c r="BF99" s="8">
        <f t="shared" si="64"/>
        <v>0</v>
      </c>
      <c r="BG99" s="8">
        <f t="shared" si="64"/>
        <v>0</v>
      </c>
      <c r="BH99" s="8">
        <f t="shared" si="64"/>
        <v>0</v>
      </c>
      <c r="BI99" s="8">
        <f t="shared" si="64"/>
        <v>0</v>
      </c>
      <c r="BJ99" s="8">
        <f t="shared" si="64"/>
        <v>0</v>
      </c>
      <c r="BK99" s="8">
        <f t="shared" si="64"/>
        <v>0</v>
      </c>
      <c r="BL99" s="8">
        <f t="shared" si="64"/>
        <v>0</v>
      </c>
      <c r="BM99" s="8">
        <f t="shared" si="64"/>
        <v>0</v>
      </c>
      <c r="BN99" s="8">
        <f t="shared" si="64"/>
        <v>0</v>
      </c>
      <c r="BO99" s="8">
        <f t="shared" si="64"/>
        <v>0</v>
      </c>
      <c r="BP99" s="8">
        <f t="shared" si="64"/>
        <v>0</v>
      </c>
      <c r="BQ99" s="8">
        <f t="shared" si="64"/>
        <v>0</v>
      </c>
      <c r="BR99" s="8">
        <f t="shared" si="62"/>
        <v>0</v>
      </c>
      <c r="BS99" s="8">
        <f t="shared" si="61"/>
        <v>0</v>
      </c>
      <c r="BT99" s="8">
        <f t="shared" si="61"/>
        <v>0</v>
      </c>
      <c r="BU99" s="8">
        <f t="shared" si="61"/>
        <v>0</v>
      </c>
      <c r="BV99" s="8">
        <f t="shared" si="61"/>
        <v>0</v>
      </c>
      <c r="BW99" s="8">
        <f t="shared" si="61"/>
        <v>0</v>
      </c>
      <c r="BX99" s="8">
        <f t="shared" si="61"/>
        <v>0</v>
      </c>
      <c r="BY99" s="8">
        <f t="shared" si="61"/>
        <v>0</v>
      </c>
      <c r="BZ99" s="8">
        <f t="shared" si="61"/>
        <v>0</v>
      </c>
      <c r="CA99" s="8">
        <f t="shared" si="61"/>
        <v>0</v>
      </c>
      <c r="CB99" s="8">
        <f t="shared" si="61"/>
        <v>0</v>
      </c>
      <c r="CC99" s="8">
        <f t="shared" si="61"/>
        <v>0</v>
      </c>
      <c r="CD99" s="8">
        <f t="shared" si="61"/>
        <v>0</v>
      </c>
      <c r="CE99" s="8">
        <f t="shared" si="61"/>
        <v>0</v>
      </c>
      <c r="CF99" s="8">
        <f t="shared" si="61"/>
        <v>0</v>
      </c>
      <c r="CG99" s="8">
        <f t="shared" si="61"/>
        <v>0</v>
      </c>
    </row>
    <row r="100" spans="2:85" outlineLevel="1" x14ac:dyDescent="0.25">
      <c r="C100" s="8">
        <v>13</v>
      </c>
      <c r="D100" s="8">
        <f>COUNTIF(D$6:D$37,$C100)</f>
        <v>11</v>
      </c>
      <c r="E100" s="8">
        <f>COUNTIF(E$6:E$37,$C100)</f>
        <v>10</v>
      </c>
      <c r="F100" s="8">
        <f>COUNTIF(F$6:F$37,$C100)</f>
        <v>10</v>
      </c>
      <c r="G100" s="8">
        <f>COUNTIF(G$6:G$37,$C100)</f>
        <v>9</v>
      </c>
      <c r="H100" s="8">
        <f>COUNTIF(H$6:H$37,$C100)</f>
        <v>10</v>
      </c>
      <c r="K100" s="8">
        <f t="shared" ref="K100:T111" si="65">COUNTIF(K$6:K$57,$C100)</f>
        <v>22</v>
      </c>
      <c r="L100" s="8">
        <f t="shared" si="65"/>
        <v>23</v>
      </c>
      <c r="M100" s="8">
        <f t="shared" si="65"/>
        <v>24</v>
      </c>
      <c r="N100" s="8">
        <f t="shared" si="65"/>
        <v>23</v>
      </c>
      <c r="O100" s="8">
        <f t="shared" si="65"/>
        <v>23</v>
      </c>
      <c r="P100" s="8">
        <f t="shared" si="65"/>
        <v>22</v>
      </c>
      <c r="Q100" s="8">
        <f t="shared" si="65"/>
        <v>22</v>
      </c>
      <c r="R100" s="8">
        <f t="shared" si="65"/>
        <v>23</v>
      </c>
      <c r="S100" s="8">
        <f t="shared" si="65"/>
        <v>23</v>
      </c>
      <c r="T100" s="8">
        <f t="shared" si="65"/>
        <v>22</v>
      </c>
      <c r="U100" s="8">
        <f t="shared" ref="U100:AD111" si="66">COUNTIF(U$6:U$57,$C100)</f>
        <v>24</v>
      </c>
      <c r="V100" s="8">
        <f t="shared" si="66"/>
        <v>23</v>
      </c>
      <c r="W100" s="8">
        <f t="shared" si="66"/>
        <v>22</v>
      </c>
      <c r="X100" s="8">
        <f t="shared" si="66"/>
        <v>22</v>
      </c>
      <c r="Y100" s="8">
        <f t="shared" si="66"/>
        <v>21</v>
      </c>
      <c r="Z100" s="8">
        <f t="shared" si="66"/>
        <v>24</v>
      </c>
      <c r="AA100" s="8">
        <f t="shared" si="66"/>
        <v>24</v>
      </c>
      <c r="AB100" s="8">
        <f t="shared" si="66"/>
        <v>23</v>
      </c>
      <c r="AC100" s="8">
        <f t="shared" si="66"/>
        <v>23</v>
      </c>
      <c r="AD100" s="8">
        <f t="shared" si="66"/>
        <v>22</v>
      </c>
      <c r="AE100" s="8">
        <f t="shared" ref="AE100:AN111" si="67">COUNTIF(AE$6:AE$57,$C100)</f>
        <v>23</v>
      </c>
      <c r="AF100" s="8">
        <f t="shared" si="67"/>
        <v>24</v>
      </c>
      <c r="AG100" s="8">
        <f t="shared" si="67"/>
        <v>24</v>
      </c>
      <c r="AH100" s="8">
        <f t="shared" si="67"/>
        <v>23</v>
      </c>
      <c r="AI100" s="8">
        <f t="shared" si="67"/>
        <v>23</v>
      </c>
      <c r="AJ100" s="8">
        <f t="shared" si="67"/>
        <v>22</v>
      </c>
      <c r="AK100" s="8">
        <f t="shared" si="67"/>
        <v>23</v>
      </c>
      <c r="AL100" s="8">
        <f t="shared" si="67"/>
        <v>22</v>
      </c>
      <c r="AM100" s="8">
        <f t="shared" si="67"/>
        <v>24</v>
      </c>
      <c r="AN100" s="8">
        <f t="shared" si="67"/>
        <v>24</v>
      </c>
      <c r="AO100" s="8">
        <f>COUNTIF(AO$6:AO$43,$C100)</f>
        <v>0</v>
      </c>
      <c r="AX100" s="8">
        <f t="shared" si="63"/>
        <v>1</v>
      </c>
      <c r="AY100" s="8">
        <f t="shared" si="63"/>
        <v>1</v>
      </c>
      <c r="AZ100" s="8">
        <f t="shared" si="63"/>
        <v>1</v>
      </c>
      <c r="BA100" s="8">
        <f t="shared" si="63"/>
        <v>1</v>
      </c>
      <c r="BB100" s="8">
        <f t="shared" si="63"/>
        <v>1</v>
      </c>
      <c r="BC100" s="8">
        <f t="shared" si="64"/>
        <v>1</v>
      </c>
      <c r="BD100" s="8">
        <f t="shared" si="64"/>
        <v>1</v>
      </c>
      <c r="BE100" s="8">
        <f t="shared" si="64"/>
        <v>1</v>
      </c>
      <c r="BF100" s="8">
        <f t="shared" si="64"/>
        <v>1</v>
      </c>
      <c r="BG100" s="8">
        <f t="shared" si="64"/>
        <v>1</v>
      </c>
      <c r="BH100" s="8">
        <f t="shared" si="64"/>
        <v>1</v>
      </c>
      <c r="BI100" s="8">
        <f t="shared" si="64"/>
        <v>1</v>
      </c>
      <c r="BJ100" s="8">
        <f t="shared" si="64"/>
        <v>1</v>
      </c>
      <c r="BK100" s="8">
        <f t="shared" si="64"/>
        <v>1</v>
      </c>
      <c r="BL100" s="8">
        <f t="shared" si="64"/>
        <v>1</v>
      </c>
      <c r="BM100" s="8">
        <f t="shared" si="64"/>
        <v>1</v>
      </c>
      <c r="BN100" s="8">
        <f t="shared" si="64"/>
        <v>1</v>
      </c>
      <c r="BO100" s="8">
        <f t="shared" si="64"/>
        <v>1</v>
      </c>
      <c r="BP100" s="8">
        <f t="shared" si="64"/>
        <v>1</v>
      </c>
      <c r="BQ100" s="8">
        <f t="shared" si="64"/>
        <v>1</v>
      </c>
      <c r="BR100" s="8">
        <f t="shared" si="62"/>
        <v>1</v>
      </c>
      <c r="BS100" s="8">
        <f t="shared" si="61"/>
        <v>1</v>
      </c>
      <c r="BT100" s="8">
        <f t="shared" si="61"/>
        <v>1</v>
      </c>
      <c r="BU100" s="8">
        <f t="shared" si="61"/>
        <v>1</v>
      </c>
      <c r="BV100" s="8">
        <f t="shared" si="61"/>
        <v>1</v>
      </c>
      <c r="BW100" s="8">
        <f t="shared" si="61"/>
        <v>1</v>
      </c>
      <c r="BX100" s="8">
        <f t="shared" si="61"/>
        <v>1</v>
      </c>
      <c r="BY100" s="8">
        <f t="shared" si="61"/>
        <v>1</v>
      </c>
      <c r="BZ100" s="8">
        <f t="shared" si="61"/>
        <v>1</v>
      </c>
      <c r="CA100" s="8">
        <f t="shared" si="61"/>
        <v>1</v>
      </c>
      <c r="CB100" s="8">
        <f t="shared" si="61"/>
        <v>1</v>
      </c>
      <c r="CC100" s="8">
        <f t="shared" si="61"/>
        <v>1</v>
      </c>
      <c r="CD100" s="8">
        <f t="shared" si="61"/>
        <v>1</v>
      </c>
      <c r="CE100" s="8">
        <f t="shared" si="61"/>
        <v>1</v>
      </c>
      <c r="CF100" s="8">
        <f t="shared" si="61"/>
        <v>1</v>
      </c>
      <c r="CG100" s="8">
        <f t="shared" si="61"/>
        <v>1</v>
      </c>
    </row>
    <row r="101" spans="2:85" outlineLevel="1" x14ac:dyDescent="0.25">
      <c r="C101" s="231" t="s">
        <v>454</v>
      </c>
      <c r="K101" s="8">
        <f t="shared" si="65"/>
        <v>0</v>
      </c>
      <c r="L101" s="8">
        <f t="shared" si="65"/>
        <v>0</v>
      </c>
      <c r="M101" s="8">
        <f t="shared" si="65"/>
        <v>0</v>
      </c>
      <c r="N101" s="8">
        <f t="shared" si="65"/>
        <v>0</v>
      </c>
      <c r="O101" s="8">
        <f t="shared" si="65"/>
        <v>0</v>
      </c>
      <c r="P101" s="8">
        <f t="shared" si="65"/>
        <v>0</v>
      </c>
      <c r="Q101" s="8">
        <f t="shared" si="65"/>
        <v>0</v>
      </c>
      <c r="R101" s="8">
        <f t="shared" si="65"/>
        <v>0</v>
      </c>
      <c r="S101" s="8">
        <f t="shared" si="65"/>
        <v>0</v>
      </c>
      <c r="T101" s="8">
        <f t="shared" si="65"/>
        <v>0</v>
      </c>
      <c r="U101" s="8">
        <f t="shared" si="66"/>
        <v>0</v>
      </c>
      <c r="V101" s="8">
        <f t="shared" si="66"/>
        <v>0</v>
      </c>
      <c r="W101" s="8">
        <f t="shared" si="66"/>
        <v>0</v>
      </c>
      <c r="X101" s="8">
        <f t="shared" si="66"/>
        <v>0</v>
      </c>
      <c r="Y101" s="8">
        <f t="shared" si="66"/>
        <v>0</v>
      </c>
      <c r="Z101" s="8">
        <f t="shared" si="66"/>
        <v>0</v>
      </c>
      <c r="AA101" s="8">
        <f t="shared" si="66"/>
        <v>0</v>
      </c>
      <c r="AB101" s="8">
        <f t="shared" si="66"/>
        <v>0</v>
      </c>
      <c r="AC101" s="8">
        <f t="shared" si="66"/>
        <v>0</v>
      </c>
      <c r="AD101" s="8">
        <f t="shared" si="66"/>
        <v>0</v>
      </c>
      <c r="AE101" s="8">
        <f t="shared" si="67"/>
        <v>0</v>
      </c>
      <c r="AF101" s="8">
        <f t="shared" si="67"/>
        <v>0</v>
      </c>
      <c r="AG101" s="8">
        <f t="shared" si="67"/>
        <v>0</v>
      </c>
      <c r="AH101" s="8">
        <f t="shared" si="67"/>
        <v>0</v>
      </c>
      <c r="AI101" s="8">
        <f t="shared" si="67"/>
        <v>0</v>
      </c>
      <c r="AJ101" s="8">
        <f t="shared" si="67"/>
        <v>0</v>
      </c>
      <c r="AK101" s="8">
        <f t="shared" si="67"/>
        <v>0</v>
      </c>
      <c r="AL101" s="8">
        <f t="shared" si="67"/>
        <v>0</v>
      </c>
      <c r="AM101" s="8">
        <f t="shared" si="67"/>
        <v>0</v>
      </c>
      <c r="AN101" s="8">
        <f t="shared" si="67"/>
        <v>0</v>
      </c>
      <c r="AX101" s="8">
        <f t="shared" si="63"/>
        <v>0</v>
      </c>
      <c r="AY101" s="8">
        <f t="shared" si="63"/>
        <v>0</v>
      </c>
      <c r="AZ101" s="8">
        <f t="shared" si="63"/>
        <v>0</v>
      </c>
      <c r="BA101" s="8">
        <f t="shared" si="63"/>
        <v>0</v>
      </c>
      <c r="BB101" s="8">
        <f t="shared" si="63"/>
        <v>0</v>
      </c>
      <c r="BC101" s="8">
        <f t="shared" si="64"/>
        <v>1</v>
      </c>
      <c r="BD101" s="8">
        <f t="shared" si="64"/>
        <v>1</v>
      </c>
      <c r="BE101" s="8">
        <f t="shared" si="64"/>
        <v>1</v>
      </c>
      <c r="BF101" s="8">
        <f t="shared" si="64"/>
        <v>1</v>
      </c>
      <c r="BG101" s="8">
        <f t="shared" si="64"/>
        <v>1</v>
      </c>
      <c r="BH101" s="8">
        <f t="shared" si="64"/>
        <v>1</v>
      </c>
      <c r="BI101" s="8">
        <f t="shared" si="64"/>
        <v>1</v>
      </c>
      <c r="BJ101" s="8">
        <f t="shared" si="64"/>
        <v>1</v>
      </c>
      <c r="BK101" s="8">
        <f t="shared" si="64"/>
        <v>1</v>
      </c>
      <c r="BL101" s="8">
        <f t="shared" si="64"/>
        <v>1</v>
      </c>
      <c r="BM101" s="8">
        <f t="shared" si="64"/>
        <v>1</v>
      </c>
      <c r="BN101" s="8">
        <f t="shared" si="64"/>
        <v>1</v>
      </c>
      <c r="BO101" s="8">
        <f t="shared" si="64"/>
        <v>1</v>
      </c>
      <c r="BP101" s="8">
        <f t="shared" si="64"/>
        <v>1</v>
      </c>
      <c r="BQ101" s="8">
        <f t="shared" si="64"/>
        <v>1</v>
      </c>
      <c r="BR101" s="8">
        <f t="shared" si="62"/>
        <v>1</v>
      </c>
      <c r="BS101" s="8">
        <f t="shared" si="61"/>
        <v>1</v>
      </c>
      <c r="BT101" s="8">
        <f t="shared" si="61"/>
        <v>1</v>
      </c>
      <c r="BU101" s="8">
        <f t="shared" si="61"/>
        <v>1</v>
      </c>
      <c r="BV101" s="8">
        <f t="shared" si="61"/>
        <v>1</v>
      </c>
      <c r="BW101" s="8">
        <f t="shared" si="61"/>
        <v>1</v>
      </c>
      <c r="BX101" s="8">
        <f t="shared" si="61"/>
        <v>1</v>
      </c>
      <c r="BY101" s="8">
        <f t="shared" si="61"/>
        <v>1</v>
      </c>
      <c r="BZ101" s="8">
        <f t="shared" si="61"/>
        <v>1</v>
      </c>
      <c r="CA101" s="8">
        <f t="shared" si="61"/>
        <v>1</v>
      </c>
      <c r="CB101" s="8">
        <f t="shared" si="61"/>
        <v>1</v>
      </c>
      <c r="CC101" s="8">
        <f t="shared" si="61"/>
        <v>1</v>
      </c>
      <c r="CD101" s="8">
        <f t="shared" si="61"/>
        <v>1</v>
      </c>
      <c r="CE101" s="8">
        <f t="shared" si="61"/>
        <v>1</v>
      </c>
      <c r="CF101" s="8">
        <f t="shared" si="61"/>
        <v>1</v>
      </c>
      <c r="CG101" s="8">
        <f t="shared" si="61"/>
        <v>0</v>
      </c>
    </row>
    <row r="102" spans="2:85" outlineLevel="1" x14ac:dyDescent="0.25">
      <c r="B102" s="8">
        <v>22</v>
      </c>
      <c r="C102" s="8" t="s">
        <v>12</v>
      </c>
      <c r="K102" s="8">
        <f t="shared" si="65"/>
        <v>0</v>
      </c>
      <c r="L102" s="8">
        <f t="shared" si="65"/>
        <v>0</v>
      </c>
      <c r="M102" s="8">
        <f t="shared" si="65"/>
        <v>0</v>
      </c>
      <c r="N102" s="8">
        <f t="shared" si="65"/>
        <v>0</v>
      </c>
      <c r="O102" s="8">
        <f t="shared" si="65"/>
        <v>0</v>
      </c>
      <c r="P102" s="8">
        <f t="shared" si="65"/>
        <v>0</v>
      </c>
      <c r="Q102" s="8">
        <f t="shared" si="65"/>
        <v>0</v>
      </c>
      <c r="R102" s="8">
        <f t="shared" si="65"/>
        <v>0</v>
      </c>
      <c r="S102" s="8">
        <f t="shared" si="65"/>
        <v>0</v>
      </c>
      <c r="T102" s="8">
        <f t="shared" si="65"/>
        <v>0</v>
      </c>
      <c r="U102" s="8">
        <f t="shared" si="66"/>
        <v>0</v>
      </c>
      <c r="V102" s="8">
        <f t="shared" si="66"/>
        <v>0</v>
      </c>
      <c r="W102" s="8">
        <f t="shared" si="66"/>
        <v>0</v>
      </c>
      <c r="X102" s="8">
        <f t="shared" si="66"/>
        <v>0</v>
      </c>
      <c r="Y102" s="8">
        <f t="shared" si="66"/>
        <v>0</v>
      </c>
      <c r="Z102" s="8">
        <f t="shared" si="66"/>
        <v>0</v>
      </c>
      <c r="AA102" s="8">
        <f t="shared" si="66"/>
        <v>0</v>
      </c>
      <c r="AB102" s="8">
        <f t="shared" si="66"/>
        <v>0</v>
      </c>
      <c r="AC102" s="8">
        <f t="shared" si="66"/>
        <v>0</v>
      </c>
      <c r="AD102" s="8">
        <f t="shared" si="66"/>
        <v>0</v>
      </c>
      <c r="AE102" s="8">
        <f t="shared" si="67"/>
        <v>0</v>
      </c>
      <c r="AF102" s="8">
        <f t="shared" si="67"/>
        <v>0</v>
      </c>
      <c r="AG102" s="8">
        <f t="shared" si="67"/>
        <v>0</v>
      </c>
      <c r="AH102" s="8">
        <f t="shared" si="67"/>
        <v>0</v>
      </c>
      <c r="AI102" s="8">
        <f t="shared" si="67"/>
        <v>0</v>
      </c>
      <c r="AJ102" s="8">
        <f t="shared" si="67"/>
        <v>0</v>
      </c>
      <c r="AK102" s="8">
        <f t="shared" si="67"/>
        <v>0</v>
      </c>
      <c r="AL102" s="8">
        <f t="shared" si="67"/>
        <v>0</v>
      </c>
      <c r="AM102" s="8">
        <f t="shared" si="67"/>
        <v>0</v>
      </c>
      <c r="AN102" s="8">
        <f t="shared" si="67"/>
        <v>0</v>
      </c>
      <c r="AO102" s="8">
        <f t="shared" ref="AO102:AO111" si="68">COUNTIF(AO$6:AO$24,$C102)</f>
        <v>0</v>
      </c>
      <c r="AX102" s="8">
        <f t="shared" si="63"/>
        <v>0</v>
      </c>
      <c r="AY102" s="8">
        <f t="shared" si="63"/>
        <v>0</v>
      </c>
      <c r="AZ102" s="8">
        <f t="shared" si="63"/>
        <v>0</v>
      </c>
      <c r="BA102" s="8">
        <f t="shared" si="63"/>
        <v>0</v>
      </c>
      <c r="BB102" s="8">
        <f t="shared" si="63"/>
        <v>0</v>
      </c>
      <c r="BC102" s="8">
        <f t="shared" si="64"/>
        <v>1</v>
      </c>
      <c r="BD102" s="8">
        <f t="shared" si="64"/>
        <v>1</v>
      </c>
      <c r="BE102" s="8">
        <f t="shared" si="64"/>
        <v>1</v>
      </c>
      <c r="BF102" s="8">
        <f t="shared" si="64"/>
        <v>1</v>
      </c>
      <c r="BG102" s="8">
        <f t="shared" si="64"/>
        <v>1</v>
      </c>
      <c r="BH102" s="8">
        <f t="shared" si="64"/>
        <v>1</v>
      </c>
      <c r="BI102" s="8">
        <f t="shared" si="64"/>
        <v>1</v>
      </c>
      <c r="BJ102" s="8">
        <f t="shared" si="64"/>
        <v>1</v>
      </c>
      <c r="BK102" s="8">
        <f t="shared" si="64"/>
        <v>1</v>
      </c>
      <c r="BL102" s="8">
        <f t="shared" si="64"/>
        <v>1</v>
      </c>
      <c r="BM102" s="8">
        <f t="shared" si="64"/>
        <v>1</v>
      </c>
      <c r="BN102" s="8">
        <f t="shared" si="64"/>
        <v>1</v>
      </c>
      <c r="BO102" s="8">
        <f t="shared" si="64"/>
        <v>1</v>
      </c>
      <c r="BP102" s="8">
        <f t="shared" si="64"/>
        <v>1</v>
      </c>
      <c r="BQ102" s="8">
        <f t="shared" si="64"/>
        <v>1</v>
      </c>
      <c r="BR102" s="8">
        <f t="shared" si="62"/>
        <v>1</v>
      </c>
      <c r="BS102" s="8">
        <f t="shared" si="61"/>
        <v>1</v>
      </c>
      <c r="BT102" s="8">
        <f t="shared" si="61"/>
        <v>1</v>
      </c>
      <c r="BU102" s="8">
        <f t="shared" si="61"/>
        <v>1</v>
      </c>
      <c r="BV102" s="8">
        <f t="shared" si="61"/>
        <v>1</v>
      </c>
      <c r="BW102" s="8">
        <f t="shared" si="61"/>
        <v>1</v>
      </c>
      <c r="BX102" s="8">
        <f t="shared" si="61"/>
        <v>1</v>
      </c>
      <c r="BY102" s="8">
        <f t="shared" si="61"/>
        <v>1</v>
      </c>
      <c r="BZ102" s="8">
        <f t="shared" si="61"/>
        <v>1</v>
      </c>
      <c r="CA102" s="8">
        <f t="shared" si="61"/>
        <v>1</v>
      </c>
      <c r="CB102" s="8">
        <f t="shared" si="61"/>
        <v>1</v>
      </c>
      <c r="CC102" s="8">
        <f t="shared" si="61"/>
        <v>1</v>
      </c>
      <c r="CD102" s="8">
        <f t="shared" si="61"/>
        <v>1</v>
      </c>
      <c r="CE102" s="8">
        <f t="shared" si="61"/>
        <v>1</v>
      </c>
      <c r="CF102" s="8">
        <f t="shared" si="61"/>
        <v>1</v>
      </c>
      <c r="CG102" s="8">
        <f t="shared" si="61"/>
        <v>1</v>
      </c>
    </row>
    <row r="103" spans="2:85" outlineLevel="1" x14ac:dyDescent="0.25">
      <c r="B103" s="8">
        <v>23</v>
      </c>
      <c r="C103" s="8" t="s">
        <v>13</v>
      </c>
      <c r="K103" s="8">
        <f t="shared" si="65"/>
        <v>0</v>
      </c>
      <c r="L103" s="8">
        <f t="shared" si="65"/>
        <v>0</v>
      </c>
      <c r="M103" s="8">
        <f t="shared" si="65"/>
        <v>0</v>
      </c>
      <c r="N103" s="8">
        <f t="shared" si="65"/>
        <v>0</v>
      </c>
      <c r="O103" s="8">
        <f t="shared" si="65"/>
        <v>0</v>
      </c>
      <c r="P103" s="8">
        <f t="shared" si="65"/>
        <v>0</v>
      </c>
      <c r="Q103" s="8">
        <f t="shared" si="65"/>
        <v>0</v>
      </c>
      <c r="R103" s="8">
        <f t="shared" si="65"/>
        <v>0</v>
      </c>
      <c r="S103" s="8">
        <f t="shared" si="65"/>
        <v>0</v>
      </c>
      <c r="T103" s="8">
        <f t="shared" si="65"/>
        <v>0</v>
      </c>
      <c r="U103" s="8">
        <f t="shared" si="66"/>
        <v>0</v>
      </c>
      <c r="V103" s="8">
        <f t="shared" si="66"/>
        <v>0</v>
      </c>
      <c r="W103" s="8">
        <f t="shared" si="66"/>
        <v>0</v>
      </c>
      <c r="X103" s="8">
        <f t="shared" si="66"/>
        <v>0</v>
      </c>
      <c r="Y103" s="8">
        <f t="shared" si="66"/>
        <v>0</v>
      </c>
      <c r="Z103" s="8">
        <f t="shared" si="66"/>
        <v>0</v>
      </c>
      <c r="AA103" s="8">
        <f t="shared" si="66"/>
        <v>0</v>
      </c>
      <c r="AB103" s="8">
        <f t="shared" si="66"/>
        <v>0</v>
      </c>
      <c r="AC103" s="8">
        <f t="shared" si="66"/>
        <v>0</v>
      </c>
      <c r="AD103" s="8">
        <f t="shared" si="66"/>
        <v>0</v>
      </c>
      <c r="AE103" s="8">
        <f t="shared" si="67"/>
        <v>0</v>
      </c>
      <c r="AF103" s="8">
        <f t="shared" si="67"/>
        <v>0</v>
      </c>
      <c r="AG103" s="8">
        <f t="shared" si="67"/>
        <v>0</v>
      </c>
      <c r="AH103" s="8">
        <f t="shared" si="67"/>
        <v>0</v>
      </c>
      <c r="AI103" s="8">
        <f t="shared" si="67"/>
        <v>0</v>
      </c>
      <c r="AJ103" s="8">
        <f t="shared" si="67"/>
        <v>0</v>
      </c>
      <c r="AK103" s="8">
        <f t="shared" si="67"/>
        <v>0</v>
      </c>
      <c r="AL103" s="8">
        <f t="shared" si="67"/>
        <v>0</v>
      </c>
      <c r="AM103" s="8">
        <f t="shared" si="67"/>
        <v>0</v>
      </c>
      <c r="AN103" s="8">
        <f t="shared" si="67"/>
        <v>0</v>
      </c>
      <c r="AO103" s="8">
        <f t="shared" si="68"/>
        <v>0</v>
      </c>
      <c r="AX103" s="8">
        <f t="shared" si="63"/>
        <v>0</v>
      </c>
      <c r="AY103" s="8">
        <f t="shared" si="63"/>
        <v>0</v>
      </c>
      <c r="AZ103" s="8">
        <f t="shared" si="63"/>
        <v>0</v>
      </c>
      <c r="BA103" s="8">
        <f t="shared" si="63"/>
        <v>0</v>
      </c>
      <c r="BB103" s="8">
        <f t="shared" si="63"/>
        <v>0</v>
      </c>
      <c r="BC103" s="8">
        <f t="shared" si="64"/>
        <v>1</v>
      </c>
      <c r="BD103" s="8">
        <f t="shared" si="64"/>
        <v>1</v>
      </c>
      <c r="BE103" s="8">
        <f t="shared" si="64"/>
        <v>1</v>
      </c>
      <c r="BF103" s="8">
        <f t="shared" si="64"/>
        <v>1</v>
      </c>
      <c r="BG103" s="8">
        <f t="shared" si="64"/>
        <v>1</v>
      </c>
      <c r="BH103" s="8">
        <f t="shared" si="64"/>
        <v>1</v>
      </c>
      <c r="BI103" s="8">
        <f t="shared" si="64"/>
        <v>1</v>
      </c>
      <c r="BJ103" s="8">
        <f t="shared" si="64"/>
        <v>1</v>
      </c>
      <c r="BK103" s="8">
        <f t="shared" si="64"/>
        <v>1</v>
      </c>
      <c r="BL103" s="8">
        <f t="shared" si="64"/>
        <v>1</v>
      </c>
      <c r="BM103" s="8">
        <f t="shared" si="64"/>
        <v>1</v>
      </c>
      <c r="BN103" s="8">
        <f t="shared" si="64"/>
        <v>1</v>
      </c>
      <c r="BO103" s="8">
        <f t="shared" si="64"/>
        <v>1</v>
      </c>
      <c r="BP103" s="8">
        <f t="shared" si="64"/>
        <v>1</v>
      </c>
      <c r="BQ103" s="8">
        <f t="shared" si="64"/>
        <v>1</v>
      </c>
      <c r="BR103" s="8">
        <f t="shared" si="62"/>
        <v>1</v>
      </c>
      <c r="BS103" s="8">
        <f t="shared" si="61"/>
        <v>1</v>
      </c>
      <c r="BT103" s="8">
        <f t="shared" si="61"/>
        <v>1</v>
      </c>
      <c r="BU103" s="8">
        <f t="shared" si="61"/>
        <v>1</v>
      </c>
      <c r="BV103" s="8">
        <f t="shared" si="61"/>
        <v>1</v>
      </c>
      <c r="BW103" s="8">
        <f t="shared" si="61"/>
        <v>1</v>
      </c>
      <c r="BX103" s="8">
        <f t="shared" si="61"/>
        <v>1</v>
      </c>
      <c r="BY103" s="8">
        <f t="shared" si="61"/>
        <v>1</v>
      </c>
      <c r="BZ103" s="8">
        <f t="shared" si="61"/>
        <v>1</v>
      </c>
      <c r="CA103" s="8">
        <f t="shared" si="61"/>
        <v>1</v>
      </c>
      <c r="CB103" s="8">
        <f t="shared" si="61"/>
        <v>1</v>
      </c>
      <c r="CC103" s="8">
        <f t="shared" si="61"/>
        <v>1</v>
      </c>
      <c r="CD103" s="8">
        <f t="shared" si="61"/>
        <v>1</v>
      </c>
      <c r="CE103" s="8">
        <f t="shared" si="61"/>
        <v>1</v>
      </c>
      <c r="CF103" s="8">
        <f t="shared" si="61"/>
        <v>1</v>
      </c>
      <c r="CG103" s="8">
        <f t="shared" si="61"/>
        <v>1</v>
      </c>
    </row>
    <row r="104" spans="2:85" outlineLevel="1" x14ac:dyDescent="0.25">
      <c r="B104" s="8">
        <v>24</v>
      </c>
      <c r="C104" s="8" t="s">
        <v>14</v>
      </c>
      <c r="K104" s="8">
        <f t="shared" si="65"/>
        <v>0</v>
      </c>
      <c r="L104" s="8">
        <f t="shared" si="65"/>
        <v>0</v>
      </c>
      <c r="M104" s="8">
        <f t="shared" si="65"/>
        <v>0</v>
      </c>
      <c r="N104" s="8">
        <f t="shared" si="65"/>
        <v>0</v>
      </c>
      <c r="O104" s="8">
        <f t="shared" si="65"/>
        <v>0</v>
      </c>
      <c r="P104" s="8">
        <f t="shared" si="65"/>
        <v>0</v>
      </c>
      <c r="Q104" s="8">
        <f t="shared" si="65"/>
        <v>0</v>
      </c>
      <c r="R104" s="8">
        <f t="shared" si="65"/>
        <v>0</v>
      </c>
      <c r="S104" s="8">
        <f t="shared" si="65"/>
        <v>0</v>
      </c>
      <c r="T104" s="8">
        <f t="shared" si="65"/>
        <v>0</v>
      </c>
      <c r="U104" s="8">
        <f t="shared" si="66"/>
        <v>0</v>
      </c>
      <c r="V104" s="8">
        <f t="shared" si="66"/>
        <v>0</v>
      </c>
      <c r="W104" s="8">
        <f t="shared" si="66"/>
        <v>0</v>
      </c>
      <c r="X104" s="8">
        <f t="shared" si="66"/>
        <v>0</v>
      </c>
      <c r="Y104" s="8">
        <f t="shared" si="66"/>
        <v>0</v>
      </c>
      <c r="Z104" s="8">
        <f t="shared" si="66"/>
        <v>0</v>
      </c>
      <c r="AA104" s="8">
        <f t="shared" si="66"/>
        <v>0</v>
      </c>
      <c r="AB104" s="8">
        <f t="shared" si="66"/>
        <v>0</v>
      </c>
      <c r="AC104" s="8">
        <f t="shared" si="66"/>
        <v>0</v>
      </c>
      <c r="AD104" s="8">
        <f t="shared" si="66"/>
        <v>0</v>
      </c>
      <c r="AE104" s="8">
        <f t="shared" si="67"/>
        <v>0</v>
      </c>
      <c r="AF104" s="8">
        <f t="shared" si="67"/>
        <v>0</v>
      </c>
      <c r="AG104" s="8">
        <f t="shared" si="67"/>
        <v>0</v>
      </c>
      <c r="AH104" s="8">
        <f t="shared" si="67"/>
        <v>0</v>
      </c>
      <c r="AI104" s="8">
        <f t="shared" si="67"/>
        <v>0</v>
      </c>
      <c r="AJ104" s="8">
        <f t="shared" si="67"/>
        <v>0</v>
      </c>
      <c r="AK104" s="8">
        <f t="shared" si="67"/>
        <v>0</v>
      </c>
      <c r="AL104" s="8">
        <f t="shared" si="67"/>
        <v>0</v>
      </c>
      <c r="AM104" s="8">
        <f t="shared" si="67"/>
        <v>0</v>
      </c>
      <c r="AN104" s="8">
        <f t="shared" si="67"/>
        <v>0</v>
      </c>
      <c r="AO104" s="8">
        <f t="shared" si="68"/>
        <v>0</v>
      </c>
      <c r="AX104" s="8">
        <f t="shared" si="63"/>
        <v>0</v>
      </c>
      <c r="AY104" s="8">
        <f t="shared" si="63"/>
        <v>0</v>
      </c>
      <c r="AZ104" s="8">
        <f t="shared" si="63"/>
        <v>0</v>
      </c>
      <c r="BA104" s="8">
        <f t="shared" si="63"/>
        <v>0</v>
      </c>
      <c r="BB104" s="8">
        <f t="shared" si="63"/>
        <v>0</v>
      </c>
      <c r="BC104" s="8">
        <f t="shared" si="64"/>
        <v>1</v>
      </c>
      <c r="BD104" s="8">
        <f t="shared" si="64"/>
        <v>1</v>
      </c>
      <c r="BE104" s="8">
        <f t="shared" si="64"/>
        <v>1</v>
      </c>
      <c r="BF104" s="8">
        <f t="shared" si="64"/>
        <v>1</v>
      </c>
      <c r="BG104" s="8">
        <f t="shared" si="64"/>
        <v>1</v>
      </c>
      <c r="BH104" s="8">
        <f t="shared" si="64"/>
        <v>1</v>
      </c>
      <c r="BI104" s="8">
        <f t="shared" si="64"/>
        <v>1</v>
      </c>
      <c r="BJ104" s="8">
        <f t="shared" si="64"/>
        <v>1</v>
      </c>
      <c r="BK104" s="8">
        <f t="shared" si="64"/>
        <v>1</v>
      </c>
      <c r="BL104" s="8">
        <f t="shared" si="64"/>
        <v>1</v>
      </c>
      <c r="BM104" s="8">
        <f t="shared" si="64"/>
        <v>1</v>
      </c>
      <c r="BN104" s="8">
        <f t="shared" si="64"/>
        <v>1</v>
      </c>
      <c r="BO104" s="8">
        <f t="shared" si="64"/>
        <v>1</v>
      </c>
      <c r="BP104" s="8">
        <f t="shared" si="64"/>
        <v>1</v>
      </c>
      <c r="BQ104" s="8">
        <f t="shared" si="64"/>
        <v>1</v>
      </c>
      <c r="BR104" s="8">
        <f t="shared" si="62"/>
        <v>1</v>
      </c>
      <c r="BS104" s="8">
        <f t="shared" si="61"/>
        <v>1</v>
      </c>
      <c r="BT104" s="8">
        <f t="shared" si="61"/>
        <v>1</v>
      </c>
      <c r="BU104" s="8">
        <f t="shared" si="61"/>
        <v>1</v>
      </c>
      <c r="BV104" s="8">
        <f t="shared" si="61"/>
        <v>1</v>
      </c>
      <c r="BW104" s="8">
        <f t="shared" si="61"/>
        <v>1</v>
      </c>
      <c r="BX104" s="8">
        <f t="shared" si="61"/>
        <v>1</v>
      </c>
      <c r="BY104" s="8">
        <f t="shared" si="61"/>
        <v>1</v>
      </c>
      <c r="BZ104" s="8">
        <f t="shared" si="61"/>
        <v>1</v>
      </c>
      <c r="CA104" s="8">
        <f t="shared" si="61"/>
        <v>1</v>
      </c>
      <c r="CB104" s="8">
        <f t="shared" si="61"/>
        <v>1</v>
      </c>
      <c r="CC104" s="8">
        <f t="shared" si="61"/>
        <v>1</v>
      </c>
      <c r="CD104" s="8">
        <f t="shared" si="61"/>
        <v>1</v>
      </c>
      <c r="CE104" s="8">
        <f t="shared" si="61"/>
        <v>1</v>
      </c>
      <c r="CF104" s="8">
        <f t="shared" si="61"/>
        <v>1</v>
      </c>
      <c r="CG104" s="8">
        <f t="shared" si="61"/>
        <v>1</v>
      </c>
    </row>
    <row r="105" spans="2:85" outlineLevel="1" x14ac:dyDescent="0.25">
      <c r="B105" s="8">
        <v>25</v>
      </c>
      <c r="C105" s="8" t="s">
        <v>15</v>
      </c>
      <c r="K105" s="8">
        <f t="shared" si="65"/>
        <v>0</v>
      </c>
      <c r="L105" s="8">
        <f t="shared" si="65"/>
        <v>0</v>
      </c>
      <c r="M105" s="8">
        <f t="shared" si="65"/>
        <v>0</v>
      </c>
      <c r="N105" s="8">
        <f t="shared" si="65"/>
        <v>0</v>
      </c>
      <c r="O105" s="8">
        <f t="shared" si="65"/>
        <v>0</v>
      </c>
      <c r="P105" s="8">
        <f t="shared" si="65"/>
        <v>0</v>
      </c>
      <c r="Q105" s="8">
        <f t="shared" si="65"/>
        <v>0</v>
      </c>
      <c r="R105" s="8">
        <f t="shared" si="65"/>
        <v>0</v>
      </c>
      <c r="S105" s="8">
        <f t="shared" si="65"/>
        <v>0</v>
      </c>
      <c r="T105" s="8">
        <f t="shared" si="65"/>
        <v>0</v>
      </c>
      <c r="U105" s="8">
        <f t="shared" si="66"/>
        <v>0</v>
      </c>
      <c r="V105" s="8">
        <f t="shared" si="66"/>
        <v>0</v>
      </c>
      <c r="W105" s="8">
        <f t="shared" si="66"/>
        <v>0</v>
      </c>
      <c r="X105" s="8">
        <f t="shared" si="66"/>
        <v>0</v>
      </c>
      <c r="Y105" s="8">
        <f t="shared" si="66"/>
        <v>0</v>
      </c>
      <c r="Z105" s="8">
        <f t="shared" si="66"/>
        <v>0</v>
      </c>
      <c r="AA105" s="8">
        <f t="shared" si="66"/>
        <v>0</v>
      </c>
      <c r="AB105" s="8">
        <f t="shared" si="66"/>
        <v>0</v>
      </c>
      <c r="AC105" s="8">
        <f t="shared" si="66"/>
        <v>0</v>
      </c>
      <c r="AD105" s="8">
        <f t="shared" si="66"/>
        <v>0</v>
      </c>
      <c r="AE105" s="8">
        <f t="shared" si="67"/>
        <v>0</v>
      </c>
      <c r="AF105" s="8">
        <f t="shared" si="67"/>
        <v>0</v>
      </c>
      <c r="AG105" s="8">
        <f t="shared" si="67"/>
        <v>0</v>
      </c>
      <c r="AH105" s="8">
        <f t="shared" si="67"/>
        <v>0</v>
      </c>
      <c r="AI105" s="8">
        <f t="shared" si="67"/>
        <v>0</v>
      </c>
      <c r="AJ105" s="8">
        <f t="shared" si="67"/>
        <v>0</v>
      </c>
      <c r="AK105" s="8">
        <f t="shared" si="67"/>
        <v>0</v>
      </c>
      <c r="AL105" s="8">
        <f t="shared" si="67"/>
        <v>0</v>
      </c>
      <c r="AM105" s="8">
        <f t="shared" si="67"/>
        <v>0</v>
      </c>
      <c r="AN105" s="8">
        <f t="shared" si="67"/>
        <v>0</v>
      </c>
      <c r="AO105" s="8">
        <f t="shared" si="68"/>
        <v>0</v>
      </c>
      <c r="AX105" s="8">
        <f t="shared" si="63"/>
        <v>0</v>
      </c>
      <c r="AY105" s="8">
        <f t="shared" si="63"/>
        <v>0</v>
      </c>
      <c r="AZ105" s="8">
        <f t="shared" si="63"/>
        <v>0</v>
      </c>
      <c r="BA105" s="8">
        <f t="shared" si="63"/>
        <v>0</v>
      </c>
      <c r="BB105" s="8">
        <f t="shared" si="63"/>
        <v>0</v>
      </c>
      <c r="BC105" s="8">
        <f t="shared" si="64"/>
        <v>1</v>
      </c>
      <c r="BD105" s="8">
        <f t="shared" si="64"/>
        <v>1</v>
      </c>
      <c r="BE105" s="8">
        <f t="shared" si="64"/>
        <v>1</v>
      </c>
      <c r="BF105" s="8">
        <f t="shared" si="64"/>
        <v>1</v>
      </c>
      <c r="BG105" s="8">
        <f t="shared" si="64"/>
        <v>1</v>
      </c>
      <c r="BH105" s="8">
        <f t="shared" si="64"/>
        <v>1</v>
      </c>
      <c r="BI105" s="8">
        <f t="shared" si="64"/>
        <v>1</v>
      </c>
      <c r="BJ105" s="8">
        <f t="shared" si="64"/>
        <v>1</v>
      </c>
      <c r="BK105" s="8">
        <f t="shared" si="64"/>
        <v>1</v>
      </c>
      <c r="BL105" s="8">
        <f t="shared" si="64"/>
        <v>1</v>
      </c>
      <c r="BM105" s="8">
        <f t="shared" si="64"/>
        <v>1</v>
      </c>
      <c r="BN105" s="8">
        <f t="shared" si="64"/>
        <v>1</v>
      </c>
      <c r="BO105" s="8">
        <f t="shared" si="64"/>
        <v>1</v>
      </c>
      <c r="BP105" s="8">
        <f t="shared" si="64"/>
        <v>1</v>
      </c>
      <c r="BQ105" s="8">
        <f t="shared" si="64"/>
        <v>1</v>
      </c>
      <c r="BR105" s="8">
        <f t="shared" si="62"/>
        <v>1</v>
      </c>
      <c r="BS105" s="8">
        <f t="shared" si="61"/>
        <v>1</v>
      </c>
      <c r="BT105" s="8">
        <f t="shared" si="61"/>
        <v>1</v>
      </c>
      <c r="BU105" s="8">
        <f t="shared" si="61"/>
        <v>1</v>
      </c>
      <c r="BV105" s="8">
        <f t="shared" si="61"/>
        <v>1</v>
      </c>
      <c r="BW105" s="8">
        <f t="shared" si="61"/>
        <v>1</v>
      </c>
      <c r="BX105" s="8">
        <f t="shared" si="61"/>
        <v>1</v>
      </c>
      <c r="BY105" s="8">
        <f t="shared" si="61"/>
        <v>1</v>
      </c>
      <c r="BZ105" s="8">
        <f t="shared" si="61"/>
        <v>1</v>
      </c>
      <c r="CA105" s="8">
        <f t="shared" si="61"/>
        <v>1</v>
      </c>
      <c r="CB105" s="8">
        <f t="shared" si="61"/>
        <v>1</v>
      </c>
      <c r="CC105" s="8">
        <f t="shared" si="61"/>
        <v>1</v>
      </c>
      <c r="CD105" s="8">
        <f t="shared" si="61"/>
        <v>1</v>
      </c>
      <c r="CE105" s="8">
        <f t="shared" si="61"/>
        <v>1</v>
      </c>
      <c r="CF105" s="8">
        <f t="shared" si="61"/>
        <v>1</v>
      </c>
      <c r="CG105" s="8">
        <f t="shared" si="61"/>
        <v>1</v>
      </c>
    </row>
    <row r="106" spans="2:85" outlineLevel="1" x14ac:dyDescent="0.25">
      <c r="B106" s="8">
        <v>26</v>
      </c>
      <c r="C106" s="8" t="s">
        <v>200</v>
      </c>
      <c r="K106" s="8">
        <f t="shared" si="65"/>
        <v>0</v>
      </c>
      <c r="L106" s="8">
        <f t="shared" si="65"/>
        <v>0</v>
      </c>
      <c r="M106" s="8">
        <f t="shared" si="65"/>
        <v>0</v>
      </c>
      <c r="N106" s="8">
        <f t="shared" si="65"/>
        <v>0</v>
      </c>
      <c r="O106" s="8">
        <f t="shared" si="65"/>
        <v>0</v>
      </c>
      <c r="P106" s="8">
        <f t="shared" si="65"/>
        <v>0</v>
      </c>
      <c r="Q106" s="8">
        <f t="shared" si="65"/>
        <v>0</v>
      </c>
      <c r="R106" s="8">
        <f t="shared" si="65"/>
        <v>0</v>
      </c>
      <c r="S106" s="8">
        <f t="shared" si="65"/>
        <v>0</v>
      </c>
      <c r="T106" s="8">
        <f t="shared" si="65"/>
        <v>0</v>
      </c>
      <c r="U106" s="8">
        <f t="shared" si="66"/>
        <v>0</v>
      </c>
      <c r="V106" s="8">
        <f t="shared" si="66"/>
        <v>0</v>
      </c>
      <c r="W106" s="8">
        <f t="shared" si="66"/>
        <v>0</v>
      </c>
      <c r="X106" s="8">
        <f t="shared" si="66"/>
        <v>0</v>
      </c>
      <c r="Y106" s="8">
        <f t="shared" si="66"/>
        <v>0</v>
      </c>
      <c r="Z106" s="8">
        <f t="shared" si="66"/>
        <v>0</v>
      </c>
      <c r="AA106" s="8">
        <f t="shared" si="66"/>
        <v>0</v>
      </c>
      <c r="AB106" s="8">
        <f t="shared" si="66"/>
        <v>0</v>
      </c>
      <c r="AC106" s="8">
        <f t="shared" si="66"/>
        <v>0</v>
      </c>
      <c r="AD106" s="8">
        <f t="shared" si="66"/>
        <v>0</v>
      </c>
      <c r="AE106" s="8">
        <f t="shared" si="67"/>
        <v>0</v>
      </c>
      <c r="AF106" s="8">
        <f t="shared" si="67"/>
        <v>0</v>
      </c>
      <c r="AG106" s="8">
        <f t="shared" si="67"/>
        <v>0</v>
      </c>
      <c r="AH106" s="8">
        <f t="shared" si="67"/>
        <v>0</v>
      </c>
      <c r="AI106" s="8">
        <f t="shared" si="67"/>
        <v>0</v>
      </c>
      <c r="AJ106" s="8">
        <f t="shared" si="67"/>
        <v>0</v>
      </c>
      <c r="AK106" s="8">
        <f t="shared" si="67"/>
        <v>0</v>
      </c>
      <c r="AL106" s="8">
        <f t="shared" si="67"/>
        <v>0</v>
      </c>
      <c r="AM106" s="8">
        <f t="shared" si="67"/>
        <v>0</v>
      </c>
      <c r="AN106" s="8">
        <f t="shared" si="67"/>
        <v>0</v>
      </c>
      <c r="AO106" s="8">
        <f t="shared" si="68"/>
        <v>0</v>
      </c>
      <c r="AX106" s="8">
        <f t="shared" si="63"/>
        <v>0</v>
      </c>
      <c r="AY106" s="8">
        <f t="shared" si="63"/>
        <v>0</v>
      </c>
      <c r="AZ106" s="8">
        <f t="shared" si="63"/>
        <v>0</v>
      </c>
      <c r="BA106" s="8">
        <f t="shared" si="63"/>
        <v>0</v>
      </c>
      <c r="BB106" s="8">
        <f t="shared" si="63"/>
        <v>0</v>
      </c>
      <c r="BC106" s="8">
        <f t="shared" si="64"/>
        <v>1</v>
      </c>
      <c r="BD106" s="8">
        <f t="shared" si="64"/>
        <v>1</v>
      </c>
      <c r="BE106" s="8">
        <f t="shared" si="64"/>
        <v>1</v>
      </c>
      <c r="BF106" s="8">
        <f t="shared" si="64"/>
        <v>1</v>
      </c>
      <c r="BG106" s="8">
        <f t="shared" si="64"/>
        <v>1</v>
      </c>
      <c r="BH106" s="8">
        <f t="shared" si="64"/>
        <v>1</v>
      </c>
      <c r="BI106" s="8">
        <f t="shared" si="64"/>
        <v>1</v>
      </c>
      <c r="BJ106" s="8">
        <f t="shared" si="64"/>
        <v>1</v>
      </c>
      <c r="BK106" s="8">
        <f t="shared" si="64"/>
        <v>1</v>
      </c>
      <c r="BL106" s="8">
        <f t="shared" si="64"/>
        <v>1</v>
      </c>
      <c r="BM106" s="8">
        <f t="shared" si="64"/>
        <v>1</v>
      </c>
      <c r="BN106" s="8">
        <f t="shared" si="64"/>
        <v>1</v>
      </c>
      <c r="BO106" s="8">
        <f t="shared" si="64"/>
        <v>1</v>
      </c>
      <c r="BP106" s="8">
        <f t="shared" si="64"/>
        <v>1</v>
      </c>
      <c r="BQ106" s="8">
        <f t="shared" si="64"/>
        <v>1</v>
      </c>
      <c r="BR106" s="8">
        <f t="shared" si="62"/>
        <v>1</v>
      </c>
      <c r="BS106" s="8">
        <f t="shared" si="61"/>
        <v>1</v>
      </c>
      <c r="BT106" s="8">
        <f t="shared" si="61"/>
        <v>1</v>
      </c>
      <c r="BU106" s="8">
        <f t="shared" si="61"/>
        <v>1</v>
      </c>
      <c r="BV106" s="8">
        <f t="shared" si="61"/>
        <v>1</v>
      </c>
      <c r="BW106" s="8">
        <f t="shared" si="61"/>
        <v>1</v>
      </c>
      <c r="BX106" s="8">
        <f t="shared" si="61"/>
        <v>1</v>
      </c>
      <c r="BY106" s="8">
        <f t="shared" si="61"/>
        <v>1</v>
      </c>
      <c r="BZ106" s="8">
        <f t="shared" si="61"/>
        <v>1</v>
      </c>
      <c r="CA106" s="8">
        <f t="shared" si="61"/>
        <v>1</v>
      </c>
      <c r="CB106" s="8">
        <f t="shared" si="61"/>
        <v>1</v>
      </c>
      <c r="CC106" s="8">
        <f t="shared" si="61"/>
        <v>1</v>
      </c>
      <c r="CD106" s="8">
        <f t="shared" si="61"/>
        <v>1</v>
      </c>
      <c r="CE106" s="8">
        <f t="shared" si="61"/>
        <v>1</v>
      </c>
      <c r="CF106" s="8">
        <f t="shared" si="61"/>
        <v>1</v>
      </c>
      <c r="CG106" s="8">
        <f t="shared" si="61"/>
        <v>1</v>
      </c>
    </row>
    <row r="107" spans="2:85" outlineLevel="1" x14ac:dyDescent="0.25">
      <c r="B107" s="8">
        <v>27</v>
      </c>
      <c r="C107" s="8" t="s">
        <v>202</v>
      </c>
      <c r="K107" s="8">
        <f t="shared" si="65"/>
        <v>0</v>
      </c>
      <c r="L107" s="8">
        <f t="shared" si="65"/>
        <v>0</v>
      </c>
      <c r="M107" s="8">
        <f t="shared" si="65"/>
        <v>0</v>
      </c>
      <c r="N107" s="8">
        <f t="shared" si="65"/>
        <v>0</v>
      </c>
      <c r="O107" s="8">
        <f t="shared" si="65"/>
        <v>0</v>
      </c>
      <c r="P107" s="8">
        <f t="shared" si="65"/>
        <v>0</v>
      </c>
      <c r="Q107" s="8">
        <f t="shared" si="65"/>
        <v>0</v>
      </c>
      <c r="R107" s="8">
        <f t="shared" si="65"/>
        <v>0</v>
      </c>
      <c r="S107" s="8">
        <f t="shared" si="65"/>
        <v>0</v>
      </c>
      <c r="T107" s="8">
        <f t="shared" si="65"/>
        <v>0</v>
      </c>
      <c r="U107" s="8">
        <f t="shared" si="66"/>
        <v>0</v>
      </c>
      <c r="V107" s="8">
        <f t="shared" si="66"/>
        <v>0</v>
      </c>
      <c r="W107" s="8">
        <f t="shared" si="66"/>
        <v>0</v>
      </c>
      <c r="X107" s="8">
        <f t="shared" si="66"/>
        <v>0</v>
      </c>
      <c r="Y107" s="8">
        <f t="shared" si="66"/>
        <v>0</v>
      </c>
      <c r="Z107" s="8">
        <f t="shared" si="66"/>
        <v>0</v>
      </c>
      <c r="AA107" s="8">
        <f t="shared" si="66"/>
        <v>0</v>
      </c>
      <c r="AB107" s="8">
        <f t="shared" si="66"/>
        <v>0</v>
      </c>
      <c r="AC107" s="8">
        <f t="shared" si="66"/>
        <v>0</v>
      </c>
      <c r="AD107" s="8">
        <f t="shared" si="66"/>
        <v>0</v>
      </c>
      <c r="AE107" s="8">
        <f t="shared" si="67"/>
        <v>0</v>
      </c>
      <c r="AF107" s="8">
        <f t="shared" si="67"/>
        <v>0</v>
      </c>
      <c r="AG107" s="8">
        <f t="shared" si="67"/>
        <v>0</v>
      </c>
      <c r="AH107" s="8">
        <f t="shared" si="67"/>
        <v>0</v>
      </c>
      <c r="AI107" s="8">
        <f t="shared" si="67"/>
        <v>0</v>
      </c>
      <c r="AJ107" s="8">
        <f t="shared" si="67"/>
        <v>0</v>
      </c>
      <c r="AK107" s="8">
        <f t="shared" si="67"/>
        <v>0</v>
      </c>
      <c r="AL107" s="8">
        <f t="shared" si="67"/>
        <v>0</v>
      </c>
      <c r="AM107" s="8">
        <f t="shared" si="67"/>
        <v>0</v>
      </c>
      <c r="AN107" s="8">
        <f t="shared" si="67"/>
        <v>0</v>
      </c>
      <c r="AO107" s="8">
        <f t="shared" si="68"/>
        <v>0</v>
      </c>
      <c r="AX107" s="8">
        <f t="shared" si="63"/>
        <v>0</v>
      </c>
      <c r="AY107" s="8">
        <f t="shared" si="63"/>
        <v>0</v>
      </c>
      <c r="AZ107" s="8">
        <f t="shared" si="63"/>
        <v>0</v>
      </c>
      <c r="BA107" s="8">
        <f t="shared" si="63"/>
        <v>0</v>
      </c>
      <c r="BB107" s="8">
        <f t="shared" si="63"/>
        <v>0</v>
      </c>
      <c r="BC107" s="8">
        <f t="shared" si="64"/>
        <v>1</v>
      </c>
      <c r="BD107" s="8">
        <f t="shared" si="64"/>
        <v>1</v>
      </c>
      <c r="BE107" s="8">
        <f t="shared" si="64"/>
        <v>1</v>
      </c>
      <c r="BF107" s="8">
        <f t="shared" si="64"/>
        <v>1</v>
      </c>
      <c r="BG107" s="8">
        <f t="shared" si="64"/>
        <v>1</v>
      </c>
      <c r="BH107" s="8">
        <f t="shared" si="64"/>
        <v>1</v>
      </c>
      <c r="BI107" s="8">
        <f t="shared" si="64"/>
        <v>1</v>
      </c>
      <c r="BJ107" s="8">
        <f t="shared" si="64"/>
        <v>1</v>
      </c>
      <c r="BK107" s="8">
        <f t="shared" si="64"/>
        <v>1</v>
      </c>
      <c r="BL107" s="8">
        <f t="shared" si="64"/>
        <v>1</v>
      </c>
      <c r="BM107" s="8">
        <f t="shared" si="64"/>
        <v>1</v>
      </c>
      <c r="BN107" s="8">
        <f t="shared" si="64"/>
        <v>1</v>
      </c>
      <c r="BO107" s="8">
        <f t="shared" si="64"/>
        <v>1</v>
      </c>
      <c r="BP107" s="8">
        <f t="shared" si="64"/>
        <v>1</v>
      </c>
      <c r="BQ107" s="8">
        <f t="shared" si="64"/>
        <v>1</v>
      </c>
      <c r="BR107" s="8">
        <f t="shared" si="62"/>
        <v>1</v>
      </c>
      <c r="BS107" s="8">
        <f t="shared" si="61"/>
        <v>1</v>
      </c>
      <c r="BT107" s="8">
        <f t="shared" si="61"/>
        <v>1</v>
      </c>
      <c r="BU107" s="8">
        <f t="shared" si="61"/>
        <v>1</v>
      </c>
      <c r="BV107" s="8">
        <f t="shared" si="61"/>
        <v>1</v>
      </c>
      <c r="BW107" s="8">
        <f t="shared" si="61"/>
        <v>1</v>
      </c>
      <c r="BX107" s="8">
        <f t="shared" si="61"/>
        <v>1</v>
      </c>
      <c r="BY107" s="8">
        <f t="shared" si="61"/>
        <v>1</v>
      </c>
      <c r="BZ107" s="8">
        <f t="shared" si="61"/>
        <v>1</v>
      </c>
      <c r="CA107" s="8">
        <f t="shared" si="61"/>
        <v>1</v>
      </c>
      <c r="CB107" s="8">
        <f t="shared" si="61"/>
        <v>1</v>
      </c>
      <c r="CC107" s="8">
        <f t="shared" si="61"/>
        <v>1</v>
      </c>
      <c r="CD107" s="8">
        <f t="shared" si="61"/>
        <v>1</v>
      </c>
      <c r="CE107" s="8">
        <f t="shared" si="61"/>
        <v>1</v>
      </c>
      <c r="CF107" s="8">
        <f t="shared" si="61"/>
        <v>1</v>
      </c>
      <c r="CG107" s="8">
        <f t="shared" si="61"/>
        <v>1</v>
      </c>
    </row>
    <row r="108" spans="2:85" outlineLevel="1" x14ac:dyDescent="0.25">
      <c r="B108" s="8">
        <v>28</v>
      </c>
      <c r="C108" s="8" t="s">
        <v>193</v>
      </c>
      <c r="K108" s="8">
        <f t="shared" si="65"/>
        <v>0</v>
      </c>
      <c r="L108" s="8">
        <f t="shared" si="65"/>
        <v>0</v>
      </c>
      <c r="M108" s="8">
        <f t="shared" si="65"/>
        <v>0</v>
      </c>
      <c r="N108" s="8">
        <f t="shared" si="65"/>
        <v>0</v>
      </c>
      <c r="O108" s="8">
        <f t="shared" si="65"/>
        <v>0</v>
      </c>
      <c r="P108" s="8">
        <f t="shared" si="65"/>
        <v>0</v>
      </c>
      <c r="Q108" s="8">
        <f t="shared" si="65"/>
        <v>0</v>
      </c>
      <c r="R108" s="8">
        <f t="shared" si="65"/>
        <v>0</v>
      </c>
      <c r="S108" s="8">
        <f t="shared" si="65"/>
        <v>0</v>
      </c>
      <c r="T108" s="8">
        <f t="shared" si="65"/>
        <v>0</v>
      </c>
      <c r="U108" s="8">
        <f t="shared" si="66"/>
        <v>0</v>
      </c>
      <c r="V108" s="8">
        <f t="shared" si="66"/>
        <v>0</v>
      </c>
      <c r="W108" s="8">
        <f t="shared" si="66"/>
        <v>0</v>
      </c>
      <c r="X108" s="8">
        <f t="shared" si="66"/>
        <v>0</v>
      </c>
      <c r="Y108" s="8">
        <f t="shared" si="66"/>
        <v>0</v>
      </c>
      <c r="Z108" s="8">
        <f t="shared" si="66"/>
        <v>0</v>
      </c>
      <c r="AA108" s="8">
        <f t="shared" si="66"/>
        <v>0</v>
      </c>
      <c r="AB108" s="8">
        <f t="shared" si="66"/>
        <v>0</v>
      </c>
      <c r="AC108" s="8">
        <f t="shared" si="66"/>
        <v>0</v>
      </c>
      <c r="AD108" s="8">
        <f t="shared" si="66"/>
        <v>0</v>
      </c>
      <c r="AE108" s="8">
        <f t="shared" si="67"/>
        <v>0</v>
      </c>
      <c r="AF108" s="8">
        <f t="shared" si="67"/>
        <v>0</v>
      </c>
      <c r="AG108" s="8">
        <f t="shared" si="67"/>
        <v>0</v>
      </c>
      <c r="AH108" s="8">
        <f t="shared" si="67"/>
        <v>0</v>
      </c>
      <c r="AI108" s="8">
        <f t="shared" si="67"/>
        <v>0</v>
      </c>
      <c r="AJ108" s="8">
        <f t="shared" si="67"/>
        <v>0</v>
      </c>
      <c r="AK108" s="8">
        <f t="shared" si="67"/>
        <v>0</v>
      </c>
      <c r="AL108" s="8">
        <f t="shared" si="67"/>
        <v>0</v>
      </c>
      <c r="AM108" s="8">
        <f t="shared" si="67"/>
        <v>0</v>
      </c>
      <c r="AN108" s="8">
        <f t="shared" si="67"/>
        <v>0</v>
      </c>
      <c r="AO108" s="8">
        <f t="shared" si="68"/>
        <v>0</v>
      </c>
      <c r="AX108" s="8">
        <f t="shared" si="63"/>
        <v>0</v>
      </c>
      <c r="AY108" s="8">
        <f t="shared" si="63"/>
        <v>0</v>
      </c>
      <c r="AZ108" s="8">
        <f t="shared" si="63"/>
        <v>0</v>
      </c>
      <c r="BA108" s="8">
        <f t="shared" si="63"/>
        <v>0</v>
      </c>
      <c r="BB108" s="8">
        <f t="shared" si="63"/>
        <v>0</v>
      </c>
      <c r="BC108" s="8">
        <f t="shared" si="64"/>
        <v>1</v>
      </c>
      <c r="BD108" s="8">
        <f t="shared" si="64"/>
        <v>1</v>
      </c>
      <c r="BE108" s="8">
        <f t="shared" si="64"/>
        <v>1</v>
      </c>
      <c r="BF108" s="8">
        <f t="shared" si="64"/>
        <v>1</v>
      </c>
      <c r="BG108" s="8">
        <f t="shared" si="64"/>
        <v>1</v>
      </c>
      <c r="BH108" s="8">
        <f t="shared" si="64"/>
        <v>1</v>
      </c>
      <c r="BI108" s="8">
        <f t="shared" si="64"/>
        <v>1</v>
      </c>
      <c r="BJ108" s="8">
        <f t="shared" si="64"/>
        <v>1</v>
      </c>
      <c r="BK108" s="8">
        <f t="shared" si="64"/>
        <v>1</v>
      </c>
      <c r="BL108" s="8">
        <f t="shared" si="64"/>
        <v>1</v>
      </c>
      <c r="BM108" s="8">
        <f t="shared" si="64"/>
        <v>1</v>
      </c>
      <c r="BN108" s="8">
        <f t="shared" si="64"/>
        <v>1</v>
      </c>
      <c r="BO108" s="8">
        <f t="shared" si="64"/>
        <v>1</v>
      </c>
      <c r="BP108" s="8">
        <f t="shared" si="64"/>
        <v>1</v>
      </c>
      <c r="BQ108" s="8">
        <f t="shared" si="64"/>
        <v>1</v>
      </c>
      <c r="BR108" s="8">
        <f t="shared" si="62"/>
        <v>1</v>
      </c>
      <c r="BS108" s="8">
        <f t="shared" si="61"/>
        <v>1</v>
      </c>
      <c r="BT108" s="8">
        <f t="shared" si="61"/>
        <v>1</v>
      </c>
      <c r="BU108" s="8">
        <f t="shared" si="61"/>
        <v>1</v>
      </c>
      <c r="BV108" s="8">
        <f t="shared" si="61"/>
        <v>1</v>
      </c>
      <c r="BW108" s="8">
        <f t="shared" si="61"/>
        <v>1</v>
      </c>
      <c r="BX108" s="8">
        <f t="shared" si="61"/>
        <v>1</v>
      </c>
      <c r="BY108" s="8">
        <f t="shared" si="61"/>
        <v>1</v>
      </c>
      <c r="BZ108" s="8">
        <f t="shared" si="61"/>
        <v>1</v>
      </c>
      <c r="CA108" s="8">
        <f t="shared" si="61"/>
        <v>1</v>
      </c>
      <c r="CB108" s="8">
        <f t="shared" si="61"/>
        <v>1</v>
      </c>
      <c r="CC108" s="8">
        <f t="shared" si="61"/>
        <v>1</v>
      </c>
      <c r="CD108" s="8">
        <f t="shared" si="61"/>
        <v>1</v>
      </c>
      <c r="CE108" s="8">
        <f t="shared" si="61"/>
        <v>1</v>
      </c>
      <c r="CF108" s="8">
        <f t="shared" si="61"/>
        <v>1</v>
      </c>
      <c r="CG108" s="8">
        <f t="shared" ref="BS108:CG113" si="69">IF(COUNTIF(AO108,"Off")+COUNTIF(AO108,"Paid")+COUNTIF(AO108,"Pl")+COUNTIF(AO108,"PAID")+COUNTIF(AO108,"PL")+COUNTIF(AO108,"OFF")+COUNTIF(AO108,""),0,1)</f>
        <v>1</v>
      </c>
    </row>
    <row r="109" spans="2:85" outlineLevel="1" x14ac:dyDescent="0.25">
      <c r="B109" s="8">
        <v>29</v>
      </c>
      <c r="C109" s="8" t="s">
        <v>194</v>
      </c>
      <c r="K109" s="8">
        <f t="shared" si="65"/>
        <v>0</v>
      </c>
      <c r="L109" s="8">
        <f t="shared" si="65"/>
        <v>0</v>
      </c>
      <c r="M109" s="8">
        <f t="shared" si="65"/>
        <v>0</v>
      </c>
      <c r="N109" s="8">
        <f t="shared" si="65"/>
        <v>0</v>
      </c>
      <c r="O109" s="8">
        <f t="shared" si="65"/>
        <v>0</v>
      </c>
      <c r="P109" s="8">
        <f t="shared" si="65"/>
        <v>0</v>
      </c>
      <c r="Q109" s="8">
        <f t="shared" si="65"/>
        <v>0</v>
      </c>
      <c r="R109" s="8">
        <f t="shared" si="65"/>
        <v>0</v>
      </c>
      <c r="S109" s="8">
        <f t="shared" si="65"/>
        <v>0</v>
      </c>
      <c r="T109" s="8">
        <f t="shared" si="65"/>
        <v>0</v>
      </c>
      <c r="U109" s="8">
        <f t="shared" si="66"/>
        <v>0</v>
      </c>
      <c r="V109" s="8">
        <f t="shared" si="66"/>
        <v>0</v>
      </c>
      <c r="W109" s="8">
        <f t="shared" si="66"/>
        <v>0</v>
      </c>
      <c r="X109" s="8">
        <f t="shared" si="66"/>
        <v>0</v>
      </c>
      <c r="Y109" s="8">
        <f t="shared" si="66"/>
        <v>0</v>
      </c>
      <c r="Z109" s="8">
        <f t="shared" si="66"/>
        <v>0</v>
      </c>
      <c r="AA109" s="8">
        <f t="shared" si="66"/>
        <v>0</v>
      </c>
      <c r="AB109" s="8">
        <f t="shared" si="66"/>
        <v>0</v>
      </c>
      <c r="AC109" s="8">
        <f t="shared" si="66"/>
        <v>0</v>
      </c>
      <c r="AD109" s="8">
        <f t="shared" si="66"/>
        <v>0</v>
      </c>
      <c r="AE109" s="8">
        <f t="shared" si="67"/>
        <v>0</v>
      </c>
      <c r="AF109" s="8">
        <f t="shared" si="67"/>
        <v>0</v>
      </c>
      <c r="AG109" s="8">
        <f t="shared" si="67"/>
        <v>0</v>
      </c>
      <c r="AH109" s="8">
        <f t="shared" si="67"/>
        <v>0</v>
      </c>
      <c r="AI109" s="8">
        <f t="shared" si="67"/>
        <v>0</v>
      </c>
      <c r="AJ109" s="8">
        <f t="shared" si="67"/>
        <v>0</v>
      </c>
      <c r="AK109" s="8">
        <f t="shared" si="67"/>
        <v>0</v>
      </c>
      <c r="AL109" s="8">
        <f t="shared" si="67"/>
        <v>0</v>
      </c>
      <c r="AM109" s="8">
        <f t="shared" si="67"/>
        <v>0</v>
      </c>
      <c r="AN109" s="8">
        <f t="shared" si="67"/>
        <v>0</v>
      </c>
      <c r="AO109" s="8">
        <f t="shared" si="68"/>
        <v>0</v>
      </c>
      <c r="AX109" s="8">
        <f t="shared" si="63"/>
        <v>0</v>
      </c>
      <c r="AY109" s="8">
        <f t="shared" si="63"/>
        <v>0</v>
      </c>
      <c r="AZ109" s="8">
        <f t="shared" si="63"/>
        <v>0</v>
      </c>
      <c r="BA109" s="8">
        <f t="shared" si="63"/>
        <v>0</v>
      </c>
      <c r="BB109" s="8">
        <f t="shared" si="63"/>
        <v>0</v>
      </c>
      <c r="BC109" s="8">
        <f t="shared" si="64"/>
        <v>1</v>
      </c>
      <c r="BD109" s="8">
        <f t="shared" si="64"/>
        <v>1</v>
      </c>
      <c r="BE109" s="8">
        <f t="shared" si="64"/>
        <v>1</v>
      </c>
      <c r="BF109" s="8">
        <f t="shared" si="64"/>
        <v>1</v>
      </c>
      <c r="BG109" s="8">
        <f t="shared" si="64"/>
        <v>1</v>
      </c>
      <c r="BH109" s="8">
        <f t="shared" si="64"/>
        <v>1</v>
      </c>
      <c r="BI109" s="8">
        <f t="shared" si="64"/>
        <v>1</v>
      </c>
      <c r="BJ109" s="8">
        <f t="shared" si="64"/>
        <v>1</v>
      </c>
      <c r="BK109" s="8">
        <f t="shared" si="64"/>
        <v>1</v>
      </c>
      <c r="BL109" s="8">
        <f t="shared" si="64"/>
        <v>1</v>
      </c>
      <c r="BM109" s="8">
        <f t="shared" si="64"/>
        <v>1</v>
      </c>
      <c r="BN109" s="8">
        <f t="shared" si="64"/>
        <v>1</v>
      </c>
      <c r="BO109" s="8">
        <f t="shared" si="64"/>
        <v>1</v>
      </c>
      <c r="BP109" s="8">
        <f t="shared" si="64"/>
        <v>1</v>
      </c>
      <c r="BQ109" s="8">
        <f t="shared" si="64"/>
        <v>1</v>
      </c>
      <c r="BR109" s="8">
        <f t="shared" si="62"/>
        <v>1</v>
      </c>
      <c r="BS109" s="8">
        <f t="shared" si="69"/>
        <v>1</v>
      </c>
      <c r="BT109" s="8">
        <f t="shared" si="69"/>
        <v>1</v>
      </c>
      <c r="BU109" s="8">
        <f t="shared" si="69"/>
        <v>1</v>
      </c>
      <c r="BV109" s="8">
        <f t="shared" si="69"/>
        <v>1</v>
      </c>
      <c r="BW109" s="8">
        <f t="shared" si="69"/>
        <v>1</v>
      </c>
      <c r="BX109" s="8">
        <f t="shared" si="69"/>
        <v>1</v>
      </c>
      <c r="BY109" s="8">
        <f t="shared" si="69"/>
        <v>1</v>
      </c>
      <c r="BZ109" s="8">
        <f t="shared" si="69"/>
        <v>1</v>
      </c>
      <c r="CA109" s="8">
        <f t="shared" si="69"/>
        <v>1</v>
      </c>
      <c r="CB109" s="8">
        <f t="shared" si="69"/>
        <v>1</v>
      </c>
      <c r="CC109" s="8">
        <f t="shared" si="69"/>
        <v>1</v>
      </c>
      <c r="CD109" s="8">
        <f t="shared" si="69"/>
        <v>1</v>
      </c>
      <c r="CE109" s="8">
        <f t="shared" si="69"/>
        <v>1</v>
      </c>
      <c r="CF109" s="8">
        <f t="shared" si="69"/>
        <v>1</v>
      </c>
      <c r="CG109" s="8">
        <f t="shared" si="69"/>
        <v>1</v>
      </c>
    </row>
    <row r="110" spans="2:85" outlineLevel="1" x14ac:dyDescent="0.25">
      <c r="B110" s="8">
        <v>30</v>
      </c>
      <c r="C110" s="8" t="s">
        <v>195</v>
      </c>
      <c r="K110" s="8">
        <f t="shared" si="65"/>
        <v>0</v>
      </c>
      <c r="L110" s="8">
        <f t="shared" si="65"/>
        <v>0</v>
      </c>
      <c r="M110" s="8">
        <f t="shared" si="65"/>
        <v>0</v>
      </c>
      <c r="N110" s="8">
        <f t="shared" si="65"/>
        <v>0</v>
      </c>
      <c r="O110" s="8">
        <f t="shared" si="65"/>
        <v>0</v>
      </c>
      <c r="P110" s="8">
        <f t="shared" si="65"/>
        <v>0</v>
      </c>
      <c r="Q110" s="8">
        <f t="shared" si="65"/>
        <v>0</v>
      </c>
      <c r="R110" s="8">
        <f t="shared" si="65"/>
        <v>0</v>
      </c>
      <c r="S110" s="8">
        <f t="shared" si="65"/>
        <v>0</v>
      </c>
      <c r="T110" s="8">
        <f t="shared" si="65"/>
        <v>0</v>
      </c>
      <c r="U110" s="8">
        <f t="shared" si="66"/>
        <v>0</v>
      </c>
      <c r="V110" s="8">
        <f t="shared" si="66"/>
        <v>0</v>
      </c>
      <c r="W110" s="8">
        <f t="shared" si="66"/>
        <v>0</v>
      </c>
      <c r="X110" s="8">
        <f t="shared" si="66"/>
        <v>0</v>
      </c>
      <c r="Y110" s="8">
        <f t="shared" si="66"/>
        <v>0</v>
      </c>
      <c r="Z110" s="8">
        <f t="shared" si="66"/>
        <v>0</v>
      </c>
      <c r="AA110" s="8">
        <f t="shared" si="66"/>
        <v>0</v>
      </c>
      <c r="AB110" s="8">
        <f t="shared" si="66"/>
        <v>0</v>
      </c>
      <c r="AC110" s="8">
        <f t="shared" si="66"/>
        <v>0</v>
      </c>
      <c r="AD110" s="8">
        <f t="shared" si="66"/>
        <v>0</v>
      </c>
      <c r="AE110" s="8">
        <f t="shared" si="67"/>
        <v>0</v>
      </c>
      <c r="AF110" s="8">
        <f t="shared" si="67"/>
        <v>0</v>
      </c>
      <c r="AG110" s="8">
        <f t="shared" si="67"/>
        <v>0</v>
      </c>
      <c r="AH110" s="8">
        <f t="shared" si="67"/>
        <v>0</v>
      </c>
      <c r="AI110" s="8">
        <f t="shared" si="67"/>
        <v>0</v>
      </c>
      <c r="AJ110" s="8">
        <f t="shared" si="67"/>
        <v>0</v>
      </c>
      <c r="AK110" s="8">
        <f t="shared" si="67"/>
        <v>0</v>
      </c>
      <c r="AL110" s="8">
        <f t="shared" si="67"/>
        <v>0</v>
      </c>
      <c r="AM110" s="8">
        <f t="shared" si="67"/>
        <v>0</v>
      </c>
      <c r="AN110" s="8">
        <f t="shared" si="67"/>
        <v>0</v>
      </c>
      <c r="AO110" s="8">
        <f t="shared" si="68"/>
        <v>0</v>
      </c>
      <c r="AX110" s="8">
        <f t="shared" si="63"/>
        <v>0</v>
      </c>
      <c r="AY110" s="8">
        <f t="shared" si="63"/>
        <v>0</v>
      </c>
      <c r="AZ110" s="8">
        <f t="shared" si="63"/>
        <v>0</v>
      </c>
      <c r="BA110" s="8">
        <f t="shared" si="63"/>
        <v>0</v>
      </c>
      <c r="BB110" s="8">
        <f t="shared" si="63"/>
        <v>0</v>
      </c>
      <c r="BC110" s="8">
        <f t="shared" si="64"/>
        <v>1</v>
      </c>
      <c r="BD110" s="8">
        <f t="shared" si="64"/>
        <v>1</v>
      </c>
      <c r="BE110" s="8">
        <f t="shared" si="64"/>
        <v>1</v>
      </c>
      <c r="BF110" s="8">
        <f t="shared" si="64"/>
        <v>1</v>
      </c>
      <c r="BG110" s="8">
        <f t="shared" si="64"/>
        <v>1</v>
      </c>
      <c r="BH110" s="8">
        <f t="shared" si="64"/>
        <v>1</v>
      </c>
      <c r="BI110" s="8">
        <f t="shared" si="64"/>
        <v>1</v>
      </c>
      <c r="BJ110" s="8">
        <f t="shared" si="64"/>
        <v>1</v>
      </c>
      <c r="BK110" s="8">
        <f t="shared" si="64"/>
        <v>1</v>
      </c>
      <c r="BL110" s="8">
        <f t="shared" si="64"/>
        <v>1</v>
      </c>
      <c r="BM110" s="8">
        <f t="shared" si="64"/>
        <v>1</v>
      </c>
      <c r="BN110" s="8">
        <f t="shared" si="64"/>
        <v>1</v>
      </c>
      <c r="BO110" s="8">
        <f t="shared" si="64"/>
        <v>1</v>
      </c>
      <c r="BP110" s="8">
        <f t="shared" si="64"/>
        <v>1</v>
      </c>
      <c r="BQ110" s="8">
        <f t="shared" si="64"/>
        <v>1</v>
      </c>
      <c r="BR110" s="8">
        <f t="shared" ref="BR110:BR113" si="70">IF(COUNTIF(Z110,"Off")+COUNTIF(Z110,"Paid")+COUNTIF(Z110,"Pl")+COUNTIF(Z110,"PAID")+COUNTIF(Z110,"PL")+COUNTIF(Z110,"OFF")+COUNTIF(Z110,""),0,1)</f>
        <v>1</v>
      </c>
      <c r="BS110" s="8">
        <f t="shared" si="69"/>
        <v>1</v>
      </c>
      <c r="BT110" s="8">
        <f t="shared" si="69"/>
        <v>1</v>
      </c>
      <c r="BU110" s="8">
        <f t="shared" si="69"/>
        <v>1</v>
      </c>
      <c r="BV110" s="8">
        <f t="shared" si="69"/>
        <v>1</v>
      </c>
      <c r="BW110" s="8">
        <f t="shared" si="69"/>
        <v>1</v>
      </c>
      <c r="BX110" s="8">
        <f t="shared" si="69"/>
        <v>1</v>
      </c>
      <c r="BY110" s="8">
        <f t="shared" si="69"/>
        <v>1</v>
      </c>
      <c r="BZ110" s="8">
        <f t="shared" si="69"/>
        <v>1</v>
      </c>
      <c r="CA110" s="8">
        <f t="shared" si="69"/>
        <v>1</v>
      </c>
      <c r="CB110" s="8">
        <f t="shared" si="69"/>
        <v>1</v>
      </c>
      <c r="CC110" s="8">
        <f t="shared" si="69"/>
        <v>1</v>
      </c>
      <c r="CD110" s="8">
        <f t="shared" si="69"/>
        <v>1</v>
      </c>
      <c r="CE110" s="8">
        <f t="shared" si="69"/>
        <v>1</v>
      </c>
      <c r="CF110" s="8">
        <f t="shared" si="69"/>
        <v>1</v>
      </c>
      <c r="CG110" s="8">
        <f t="shared" si="69"/>
        <v>1</v>
      </c>
    </row>
    <row r="111" spans="2:85" outlineLevel="1" x14ac:dyDescent="0.25">
      <c r="B111" s="8">
        <v>31</v>
      </c>
      <c r="C111" s="8" t="s">
        <v>196</v>
      </c>
      <c r="K111" s="8">
        <f t="shared" si="65"/>
        <v>0</v>
      </c>
      <c r="L111" s="8">
        <f t="shared" si="65"/>
        <v>0</v>
      </c>
      <c r="M111" s="8">
        <f t="shared" si="65"/>
        <v>0</v>
      </c>
      <c r="N111" s="8">
        <f t="shared" si="65"/>
        <v>0</v>
      </c>
      <c r="O111" s="8">
        <f t="shared" si="65"/>
        <v>0</v>
      </c>
      <c r="P111" s="8">
        <f t="shared" si="65"/>
        <v>0</v>
      </c>
      <c r="Q111" s="8">
        <f t="shared" si="65"/>
        <v>0</v>
      </c>
      <c r="R111" s="8">
        <f t="shared" si="65"/>
        <v>0</v>
      </c>
      <c r="S111" s="8">
        <f t="shared" si="65"/>
        <v>0</v>
      </c>
      <c r="T111" s="8">
        <f t="shared" si="65"/>
        <v>0</v>
      </c>
      <c r="U111" s="8">
        <f t="shared" si="66"/>
        <v>0</v>
      </c>
      <c r="V111" s="8">
        <f t="shared" si="66"/>
        <v>0</v>
      </c>
      <c r="W111" s="8">
        <f t="shared" si="66"/>
        <v>0</v>
      </c>
      <c r="X111" s="8">
        <f t="shared" si="66"/>
        <v>0</v>
      </c>
      <c r="Y111" s="8">
        <f t="shared" si="66"/>
        <v>0</v>
      </c>
      <c r="Z111" s="8">
        <f t="shared" si="66"/>
        <v>0</v>
      </c>
      <c r="AA111" s="8">
        <f t="shared" si="66"/>
        <v>0</v>
      </c>
      <c r="AB111" s="8">
        <f t="shared" si="66"/>
        <v>0</v>
      </c>
      <c r="AC111" s="8">
        <f t="shared" si="66"/>
        <v>0</v>
      </c>
      <c r="AD111" s="8">
        <f t="shared" si="66"/>
        <v>0</v>
      </c>
      <c r="AE111" s="8">
        <f t="shared" si="67"/>
        <v>0</v>
      </c>
      <c r="AF111" s="8">
        <f t="shared" si="67"/>
        <v>0</v>
      </c>
      <c r="AG111" s="8">
        <f t="shared" si="67"/>
        <v>0</v>
      </c>
      <c r="AH111" s="8">
        <f t="shared" si="67"/>
        <v>0</v>
      </c>
      <c r="AI111" s="8">
        <f t="shared" si="67"/>
        <v>0</v>
      </c>
      <c r="AJ111" s="8">
        <f t="shared" si="67"/>
        <v>0</v>
      </c>
      <c r="AK111" s="8">
        <f t="shared" si="67"/>
        <v>0</v>
      </c>
      <c r="AL111" s="8">
        <f t="shared" si="67"/>
        <v>0</v>
      </c>
      <c r="AM111" s="8">
        <f t="shared" si="67"/>
        <v>0</v>
      </c>
      <c r="AN111" s="8">
        <f t="shared" si="67"/>
        <v>0</v>
      </c>
      <c r="AO111" s="8">
        <f t="shared" si="68"/>
        <v>0</v>
      </c>
      <c r="AX111" s="8">
        <f t="shared" si="63"/>
        <v>0</v>
      </c>
      <c r="AY111" s="8">
        <f t="shared" si="63"/>
        <v>0</v>
      </c>
      <c r="AZ111" s="8">
        <f t="shared" si="63"/>
        <v>0</v>
      </c>
      <c r="BA111" s="8">
        <f t="shared" si="63"/>
        <v>0</v>
      </c>
      <c r="BB111" s="8">
        <f t="shared" si="63"/>
        <v>0</v>
      </c>
      <c r="BC111" s="8">
        <f t="shared" ref="BC111:BQ113" si="71">IF(COUNTIF(K111,"Off")+COUNTIF(K111,"Paid")+COUNTIF(K111,"Pl")+COUNTIF(K111,"PAID")+COUNTIF(K111,"PL")+COUNTIF(K111,"OFF")+COUNTIF(K111,""),0,1)</f>
        <v>1</v>
      </c>
      <c r="BD111" s="8">
        <f t="shared" si="71"/>
        <v>1</v>
      </c>
      <c r="BE111" s="8">
        <f t="shared" si="71"/>
        <v>1</v>
      </c>
      <c r="BF111" s="8">
        <f t="shared" si="71"/>
        <v>1</v>
      </c>
      <c r="BG111" s="8">
        <f t="shared" si="71"/>
        <v>1</v>
      </c>
      <c r="BH111" s="8">
        <f t="shared" si="71"/>
        <v>1</v>
      </c>
      <c r="BI111" s="8">
        <f t="shared" si="71"/>
        <v>1</v>
      </c>
      <c r="BJ111" s="8">
        <f t="shared" si="71"/>
        <v>1</v>
      </c>
      <c r="BK111" s="8">
        <f t="shared" si="71"/>
        <v>1</v>
      </c>
      <c r="BL111" s="8">
        <f t="shared" si="71"/>
        <v>1</v>
      </c>
      <c r="BM111" s="8">
        <f t="shared" si="71"/>
        <v>1</v>
      </c>
      <c r="BN111" s="8">
        <f t="shared" si="71"/>
        <v>1</v>
      </c>
      <c r="BO111" s="8">
        <f t="shared" si="71"/>
        <v>1</v>
      </c>
      <c r="BP111" s="8">
        <f t="shared" si="71"/>
        <v>1</v>
      </c>
      <c r="BQ111" s="8">
        <f t="shared" si="71"/>
        <v>1</v>
      </c>
      <c r="BR111" s="8">
        <f t="shared" si="70"/>
        <v>1</v>
      </c>
      <c r="BS111" s="8">
        <f t="shared" si="69"/>
        <v>1</v>
      </c>
      <c r="BT111" s="8">
        <f t="shared" si="69"/>
        <v>1</v>
      </c>
      <c r="BU111" s="8">
        <f t="shared" si="69"/>
        <v>1</v>
      </c>
      <c r="BV111" s="8">
        <f t="shared" si="69"/>
        <v>1</v>
      </c>
      <c r="BW111" s="8">
        <f t="shared" si="69"/>
        <v>1</v>
      </c>
      <c r="BX111" s="8">
        <f t="shared" si="69"/>
        <v>1</v>
      </c>
      <c r="BY111" s="8">
        <f t="shared" si="69"/>
        <v>1</v>
      </c>
      <c r="BZ111" s="8">
        <f t="shared" si="69"/>
        <v>1</v>
      </c>
      <c r="CA111" s="8">
        <f t="shared" si="69"/>
        <v>1</v>
      </c>
      <c r="CB111" s="8">
        <f t="shared" si="69"/>
        <v>1</v>
      </c>
      <c r="CC111" s="8">
        <f t="shared" si="69"/>
        <v>1</v>
      </c>
      <c r="CD111" s="8">
        <f t="shared" si="69"/>
        <v>1</v>
      </c>
      <c r="CE111" s="8">
        <f t="shared" si="69"/>
        <v>1</v>
      </c>
      <c r="CF111" s="8">
        <f t="shared" si="69"/>
        <v>1</v>
      </c>
      <c r="CG111" s="8">
        <f t="shared" si="69"/>
        <v>1</v>
      </c>
    </row>
    <row r="112" spans="2:85" outlineLevel="1" x14ac:dyDescent="0.25">
      <c r="AX112" s="8">
        <f t="shared" si="63"/>
        <v>0</v>
      </c>
      <c r="AY112" s="8">
        <f t="shared" si="63"/>
        <v>0</v>
      </c>
      <c r="AZ112" s="8">
        <f t="shared" si="63"/>
        <v>0</v>
      </c>
      <c r="BA112" s="8">
        <f t="shared" si="63"/>
        <v>0</v>
      </c>
      <c r="BB112" s="8">
        <f t="shared" si="63"/>
        <v>0</v>
      </c>
      <c r="BC112" s="8">
        <f t="shared" si="71"/>
        <v>0</v>
      </c>
      <c r="BD112" s="8">
        <f t="shared" si="71"/>
        <v>0</v>
      </c>
      <c r="BE112" s="8">
        <f t="shared" si="71"/>
        <v>0</v>
      </c>
      <c r="BF112" s="8">
        <f t="shared" si="71"/>
        <v>0</v>
      </c>
      <c r="BG112" s="8">
        <f t="shared" si="71"/>
        <v>0</v>
      </c>
      <c r="BH112" s="8">
        <f t="shared" si="71"/>
        <v>0</v>
      </c>
      <c r="BI112" s="8">
        <f t="shared" si="71"/>
        <v>0</v>
      </c>
      <c r="BJ112" s="8">
        <f t="shared" si="71"/>
        <v>0</v>
      </c>
      <c r="BK112" s="8">
        <f t="shared" si="71"/>
        <v>0</v>
      </c>
      <c r="BL112" s="8">
        <f t="shared" si="71"/>
        <v>0</v>
      </c>
      <c r="BM112" s="8">
        <f t="shared" si="71"/>
        <v>0</v>
      </c>
      <c r="BN112" s="8">
        <f t="shared" si="71"/>
        <v>0</v>
      </c>
      <c r="BO112" s="8">
        <f t="shared" si="71"/>
        <v>0</v>
      </c>
      <c r="BP112" s="8">
        <f t="shared" si="71"/>
        <v>0</v>
      </c>
      <c r="BQ112" s="8">
        <f t="shared" si="71"/>
        <v>0</v>
      </c>
      <c r="BR112" s="8">
        <f t="shared" si="70"/>
        <v>0</v>
      </c>
      <c r="BS112" s="8">
        <f t="shared" si="69"/>
        <v>0</v>
      </c>
      <c r="BT112" s="8">
        <f t="shared" si="69"/>
        <v>0</v>
      </c>
      <c r="BU112" s="8">
        <f t="shared" si="69"/>
        <v>0</v>
      </c>
      <c r="BV112" s="8">
        <f t="shared" si="69"/>
        <v>0</v>
      </c>
      <c r="BW112" s="8">
        <f t="shared" si="69"/>
        <v>0</v>
      </c>
      <c r="BX112" s="8">
        <f t="shared" si="69"/>
        <v>0</v>
      </c>
      <c r="BY112" s="8">
        <f t="shared" si="69"/>
        <v>0</v>
      </c>
      <c r="BZ112" s="8">
        <f t="shared" si="69"/>
        <v>0</v>
      </c>
      <c r="CA112" s="8">
        <f t="shared" si="69"/>
        <v>0</v>
      </c>
      <c r="CB112" s="8">
        <f t="shared" si="69"/>
        <v>0</v>
      </c>
      <c r="CC112" s="8">
        <f t="shared" si="69"/>
        <v>0</v>
      </c>
      <c r="CD112" s="8">
        <f t="shared" si="69"/>
        <v>0</v>
      </c>
      <c r="CE112" s="8">
        <f t="shared" si="69"/>
        <v>0</v>
      </c>
      <c r="CF112" s="8">
        <f t="shared" si="69"/>
        <v>0</v>
      </c>
      <c r="CG112" s="8">
        <f t="shared" si="69"/>
        <v>0</v>
      </c>
    </row>
    <row r="113" spans="1:85" outlineLevel="1" x14ac:dyDescent="0.25">
      <c r="AX113" s="8">
        <f t="shared" si="63"/>
        <v>0</v>
      </c>
      <c r="AY113" s="8">
        <f t="shared" si="63"/>
        <v>0</v>
      </c>
      <c r="AZ113" s="8">
        <f t="shared" si="63"/>
        <v>0</v>
      </c>
      <c r="BA113" s="8">
        <f t="shared" si="63"/>
        <v>0</v>
      </c>
      <c r="BB113" s="8">
        <f t="shared" si="63"/>
        <v>0</v>
      </c>
      <c r="BC113" s="8">
        <f t="shared" si="71"/>
        <v>0</v>
      </c>
      <c r="BD113" s="8">
        <f t="shared" si="71"/>
        <v>0</v>
      </c>
      <c r="BE113" s="8">
        <f t="shared" si="71"/>
        <v>0</v>
      </c>
      <c r="BF113" s="8">
        <f t="shared" si="71"/>
        <v>0</v>
      </c>
      <c r="BG113" s="8">
        <f t="shared" si="71"/>
        <v>0</v>
      </c>
      <c r="BH113" s="8">
        <f t="shared" si="71"/>
        <v>0</v>
      </c>
      <c r="BI113" s="8">
        <f t="shared" si="71"/>
        <v>0</v>
      </c>
      <c r="BJ113" s="8">
        <f t="shared" si="71"/>
        <v>0</v>
      </c>
      <c r="BK113" s="8">
        <f t="shared" si="71"/>
        <v>0</v>
      </c>
      <c r="BL113" s="8">
        <f t="shared" si="71"/>
        <v>0</v>
      </c>
      <c r="BM113" s="8">
        <f t="shared" si="71"/>
        <v>0</v>
      </c>
      <c r="BN113" s="8">
        <f t="shared" si="71"/>
        <v>0</v>
      </c>
      <c r="BO113" s="8">
        <f t="shared" si="71"/>
        <v>0</v>
      </c>
      <c r="BP113" s="8">
        <f t="shared" si="71"/>
        <v>0</v>
      </c>
      <c r="BQ113" s="8">
        <f t="shared" si="71"/>
        <v>0</v>
      </c>
      <c r="BR113" s="8">
        <f t="shared" si="70"/>
        <v>0</v>
      </c>
      <c r="BS113" s="8">
        <f t="shared" si="69"/>
        <v>0</v>
      </c>
      <c r="BT113" s="8">
        <f t="shared" si="69"/>
        <v>0</v>
      </c>
      <c r="BU113" s="8">
        <f t="shared" si="69"/>
        <v>0</v>
      </c>
      <c r="BV113" s="8">
        <f t="shared" si="69"/>
        <v>0</v>
      </c>
      <c r="BW113" s="8">
        <f t="shared" si="69"/>
        <v>0</v>
      </c>
      <c r="BX113" s="8">
        <f t="shared" si="69"/>
        <v>0</v>
      </c>
      <c r="BY113" s="8">
        <f t="shared" si="69"/>
        <v>0</v>
      </c>
      <c r="BZ113" s="8">
        <f t="shared" si="69"/>
        <v>0</v>
      </c>
      <c r="CA113" s="8">
        <f t="shared" si="69"/>
        <v>0</v>
      </c>
      <c r="CB113" s="8">
        <f t="shared" si="69"/>
        <v>0</v>
      </c>
      <c r="CC113" s="8">
        <f t="shared" si="69"/>
        <v>0</v>
      </c>
      <c r="CD113" s="8">
        <f t="shared" si="69"/>
        <v>0</v>
      </c>
      <c r="CE113" s="8">
        <f t="shared" si="69"/>
        <v>0</v>
      </c>
      <c r="CF113" s="8">
        <f t="shared" si="69"/>
        <v>0</v>
      </c>
      <c r="CG113" s="8">
        <f t="shared" si="69"/>
        <v>0</v>
      </c>
    </row>
    <row r="114" spans="1:85" ht="16.8" thickBot="1" x14ac:dyDescent="0.3">
      <c r="N114" s="316" t="s">
        <v>360</v>
      </c>
      <c r="Q114" s="243"/>
      <c r="AI114" s="316" t="s">
        <v>360</v>
      </c>
    </row>
    <row r="115" spans="1:85" ht="19.350000000000001" customHeight="1" thickBot="1" x14ac:dyDescent="0.3">
      <c r="D115" s="29" t="str">
        <f t="shared" ref="D115:AO115" si="72">TEXT(WEEKDAY(D116,1),"ddd")</f>
        <v>Tue</v>
      </c>
      <c r="E115" s="29" t="str">
        <f t="shared" si="72"/>
        <v>Wed</v>
      </c>
      <c r="F115" s="29" t="str">
        <f t="shared" si="72"/>
        <v>Thu</v>
      </c>
      <c r="G115" s="79" t="str">
        <f t="shared" si="72"/>
        <v>Fri</v>
      </c>
      <c r="H115" s="30" t="str">
        <f t="shared" si="72"/>
        <v>Sat</v>
      </c>
      <c r="I115" s="244"/>
      <c r="J115" s="32"/>
      <c r="K115" s="28" t="str">
        <f t="shared" si="72"/>
        <v>Sun</v>
      </c>
      <c r="L115" s="29" t="str">
        <f t="shared" si="72"/>
        <v>Mon</v>
      </c>
      <c r="M115" s="29" t="str">
        <f t="shared" si="72"/>
        <v>Tue</v>
      </c>
      <c r="N115" s="29" t="str">
        <f t="shared" si="72"/>
        <v>Wed</v>
      </c>
      <c r="O115" s="29" t="str">
        <f t="shared" si="72"/>
        <v>Thu</v>
      </c>
      <c r="P115" s="29" t="str">
        <f t="shared" si="72"/>
        <v>Fri</v>
      </c>
      <c r="Q115" s="29" t="str">
        <f t="shared" si="72"/>
        <v>Sat</v>
      </c>
      <c r="R115" s="29" t="str">
        <f t="shared" si="72"/>
        <v>Sun</v>
      </c>
      <c r="S115" s="29" t="str">
        <f t="shared" si="72"/>
        <v>Mon</v>
      </c>
      <c r="T115" s="29" t="str">
        <f t="shared" si="72"/>
        <v>Tue</v>
      </c>
      <c r="U115" s="24" t="str">
        <f t="shared" si="72"/>
        <v>Wed</v>
      </c>
      <c r="V115" s="29" t="str">
        <f t="shared" si="72"/>
        <v>Thu</v>
      </c>
      <c r="W115" s="29" t="str">
        <f t="shared" si="72"/>
        <v>Fri</v>
      </c>
      <c r="X115" s="29" t="str">
        <f t="shared" si="72"/>
        <v>Sat</v>
      </c>
      <c r="Y115" s="29" t="str">
        <f t="shared" si="72"/>
        <v>Sun</v>
      </c>
      <c r="Z115" s="29" t="str">
        <f t="shared" si="72"/>
        <v>Mon</v>
      </c>
      <c r="AA115" s="29" t="str">
        <f t="shared" si="72"/>
        <v>Tue</v>
      </c>
      <c r="AB115" s="29" t="str">
        <f t="shared" si="72"/>
        <v>Wed</v>
      </c>
      <c r="AC115" s="29" t="str">
        <f t="shared" si="72"/>
        <v>Thu</v>
      </c>
      <c r="AD115" s="24" t="str">
        <f t="shared" si="72"/>
        <v>Fri</v>
      </c>
      <c r="AE115" s="29" t="str">
        <f t="shared" si="72"/>
        <v>Sat</v>
      </c>
      <c r="AF115" s="29" t="str">
        <f t="shared" si="72"/>
        <v>Sun</v>
      </c>
      <c r="AG115" s="29" t="str">
        <f t="shared" si="72"/>
        <v>Mon</v>
      </c>
      <c r="AH115" s="24" t="str">
        <f t="shared" si="72"/>
        <v>Tue</v>
      </c>
      <c r="AI115" s="29" t="str">
        <f t="shared" si="72"/>
        <v>Wed</v>
      </c>
      <c r="AJ115" s="29" t="str">
        <f t="shared" si="72"/>
        <v>Thu</v>
      </c>
      <c r="AK115" s="29" t="str">
        <f t="shared" si="72"/>
        <v>Fri</v>
      </c>
      <c r="AL115" s="29" t="str">
        <f t="shared" si="72"/>
        <v>Sat</v>
      </c>
      <c r="AM115" s="29" t="str">
        <f t="shared" si="72"/>
        <v>Sun</v>
      </c>
      <c r="AN115" s="29" t="str">
        <f t="shared" si="72"/>
        <v>Mon</v>
      </c>
      <c r="AO115" s="30" t="e">
        <f t="shared" si="72"/>
        <v>#VALUE!</v>
      </c>
      <c r="AP115" s="326" t="s">
        <v>3</v>
      </c>
      <c r="AQ115" s="328" t="s">
        <v>4</v>
      </c>
      <c r="AR115" s="330" t="s">
        <v>5</v>
      </c>
    </row>
    <row r="116" spans="1:85" ht="23.1" customHeight="1" thickBot="1" x14ac:dyDescent="0.3">
      <c r="A116" s="60" t="s">
        <v>70</v>
      </c>
      <c r="B116" s="60" t="s">
        <v>70</v>
      </c>
      <c r="C116" s="55"/>
      <c r="D116" s="20">
        <f>D5</f>
        <v>45804</v>
      </c>
      <c r="E116" s="20">
        <f>E5</f>
        <v>45805</v>
      </c>
      <c r="F116" s="20">
        <f>F5</f>
        <v>45806</v>
      </c>
      <c r="G116" s="133">
        <f>G5</f>
        <v>45807</v>
      </c>
      <c r="H116" s="21">
        <f>H5</f>
        <v>45808</v>
      </c>
      <c r="I116" s="245"/>
      <c r="J116" s="27"/>
      <c r="K116" s="19">
        <f t="shared" ref="K116:T116" si="73">K5</f>
        <v>45809</v>
      </c>
      <c r="L116" s="20">
        <f t="shared" si="73"/>
        <v>45810</v>
      </c>
      <c r="M116" s="20">
        <f t="shared" si="73"/>
        <v>45811</v>
      </c>
      <c r="N116" s="20">
        <f t="shared" si="73"/>
        <v>45812</v>
      </c>
      <c r="O116" s="20">
        <f t="shared" si="73"/>
        <v>45813</v>
      </c>
      <c r="P116" s="20">
        <f t="shared" si="73"/>
        <v>45814</v>
      </c>
      <c r="Q116" s="20">
        <f t="shared" si="73"/>
        <v>45815</v>
      </c>
      <c r="R116" s="20">
        <f t="shared" si="73"/>
        <v>45816</v>
      </c>
      <c r="S116" s="20">
        <f t="shared" si="73"/>
        <v>45817</v>
      </c>
      <c r="T116" s="20">
        <f t="shared" si="73"/>
        <v>45818</v>
      </c>
      <c r="U116" s="22">
        <f t="shared" ref="U116" si="74">_xlfn.IFS(T116=$B$4,"",T116="","",T116&lt;&gt;$B$4,T116+1)</f>
        <v>45819</v>
      </c>
      <c r="V116" s="20">
        <f t="shared" ref="V116:AC116" si="75">V5</f>
        <v>45820</v>
      </c>
      <c r="W116" s="20">
        <f t="shared" si="75"/>
        <v>45821</v>
      </c>
      <c r="X116" s="20">
        <f t="shared" si="75"/>
        <v>45822</v>
      </c>
      <c r="Y116" s="20">
        <f t="shared" si="75"/>
        <v>45823</v>
      </c>
      <c r="Z116" s="20">
        <f t="shared" si="75"/>
        <v>45824</v>
      </c>
      <c r="AA116" s="20">
        <f t="shared" si="75"/>
        <v>45825</v>
      </c>
      <c r="AB116" s="20">
        <f t="shared" si="75"/>
        <v>45826</v>
      </c>
      <c r="AC116" s="20">
        <f t="shared" si="75"/>
        <v>45827</v>
      </c>
      <c r="AD116" s="22">
        <f t="shared" ref="AD116" si="76">_xlfn.IFS(AC116=$B$4,"",AC116="","",AC116&lt;&gt;$B$4,AC116+1)</f>
        <v>45828</v>
      </c>
      <c r="AE116" s="20">
        <f>AE5</f>
        <v>45829</v>
      </c>
      <c r="AF116" s="20">
        <f>AF5</f>
        <v>45830</v>
      </c>
      <c r="AG116" s="20">
        <f>AG5</f>
        <v>45831</v>
      </c>
      <c r="AH116" s="22">
        <f t="shared" ref="AH116" si="77">_xlfn.IFS(AG116=$B$4,"",AG116="","",AG116&lt;&gt;$B$4,AG116+1)</f>
        <v>45832</v>
      </c>
      <c r="AI116" s="20">
        <f t="shared" ref="AI116:AO116" si="78">AI5</f>
        <v>45833</v>
      </c>
      <c r="AJ116" s="20">
        <f t="shared" si="78"/>
        <v>45834</v>
      </c>
      <c r="AK116" s="20">
        <f t="shared" si="78"/>
        <v>45835</v>
      </c>
      <c r="AL116" s="20">
        <f t="shared" si="78"/>
        <v>45836</v>
      </c>
      <c r="AM116" s="20">
        <f t="shared" si="78"/>
        <v>45837</v>
      </c>
      <c r="AN116" s="20">
        <f t="shared" si="78"/>
        <v>45838</v>
      </c>
      <c r="AO116" s="21" t="str">
        <f t="shared" si="78"/>
        <v/>
      </c>
      <c r="AP116" s="327"/>
      <c r="AQ116" s="329"/>
      <c r="AR116" s="331"/>
      <c r="AT116" s="66">
        <v>6</v>
      </c>
      <c r="AU116" s="66">
        <v>14</v>
      </c>
      <c r="AV116" s="66" t="s">
        <v>6</v>
      </c>
      <c r="AW116" s="66">
        <v>8</v>
      </c>
    </row>
    <row r="117" spans="1:85" ht="19.5" customHeight="1" x14ac:dyDescent="0.25">
      <c r="B117" s="1" t="s">
        <v>121</v>
      </c>
      <c r="C117" s="18" t="s">
        <v>33</v>
      </c>
      <c r="D117" s="35">
        <v>8</v>
      </c>
      <c r="E117" s="78" t="s">
        <v>291</v>
      </c>
      <c r="F117" s="35">
        <v>14</v>
      </c>
      <c r="G117" s="35" t="s">
        <v>291</v>
      </c>
      <c r="H117" s="36" t="s">
        <v>292</v>
      </c>
      <c r="I117" s="164"/>
      <c r="J117" s="36"/>
      <c r="K117" s="35" t="s">
        <v>119</v>
      </c>
      <c r="L117" s="192">
        <v>13</v>
      </c>
      <c r="M117" s="35">
        <v>13</v>
      </c>
      <c r="N117" s="35">
        <v>13</v>
      </c>
      <c r="O117" s="35" t="s">
        <v>431</v>
      </c>
      <c r="P117" s="35" t="s">
        <v>431</v>
      </c>
      <c r="Q117" s="78">
        <v>8</v>
      </c>
      <c r="R117" s="35">
        <v>8</v>
      </c>
      <c r="S117" s="35">
        <v>13</v>
      </c>
      <c r="T117" s="35">
        <v>13</v>
      </c>
      <c r="U117" s="35" t="s">
        <v>431</v>
      </c>
      <c r="V117" s="78" t="s">
        <v>431</v>
      </c>
      <c r="W117" s="35">
        <v>13</v>
      </c>
      <c r="X117" s="35">
        <v>13</v>
      </c>
      <c r="Y117" s="35">
        <v>13</v>
      </c>
      <c r="Z117" s="35">
        <v>13</v>
      </c>
      <c r="AA117" s="35" t="s">
        <v>119</v>
      </c>
      <c r="AB117" s="35" t="s">
        <v>119</v>
      </c>
      <c r="AC117" s="35">
        <v>13</v>
      </c>
      <c r="AD117" s="35">
        <v>13</v>
      </c>
      <c r="AE117" s="35">
        <v>13</v>
      </c>
      <c r="AF117" s="35">
        <v>13</v>
      </c>
      <c r="AG117" s="78" t="s">
        <v>119</v>
      </c>
      <c r="AH117" s="35" t="s">
        <v>431</v>
      </c>
      <c r="AI117" s="35">
        <v>13</v>
      </c>
      <c r="AJ117" s="35">
        <v>13</v>
      </c>
      <c r="AK117" s="35">
        <v>13</v>
      </c>
      <c r="AL117" s="78">
        <v>13</v>
      </c>
      <c r="AM117" s="35">
        <v>13</v>
      </c>
      <c r="AN117" s="35" t="s">
        <v>431</v>
      </c>
      <c r="AO117" s="36"/>
      <c r="AP117" s="9">
        <f t="shared" ref="AP117:AP121" si="79">COUNTIF(K117:AO117,"OFF")</f>
        <v>10</v>
      </c>
      <c r="AQ117" s="10">
        <f t="shared" ref="AQ117:AQ121" si="80">COUNTIF(K117:AN117,"PAID")</f>
        <v>0</v>
      </c>
      <c r="AR117" s="11">
        <f t="shared" ref="AR117:AR121" si="81">COUNTIF(K117:AN117,"PL")</f>
        <v>0</v>
      </c>
      <c r="AS117" s="8" cm="1">
        <f t="array" ref="AS117">MAX(FREQUENCY(COLUMN(AX117:CG117),(AX117:CG117&lt;&gt;1)*COLUMN(AX117:CG117))-1)</f>
        <v>5</v>
      </c>
      <c r="AT117" s="8">
        <f t="shared" ref="AT117:AT121" si="82">COUNTIF(K117:AO117,"6"&amp;"*")+COUNTIF(K117:AO117,"6")</f>
        <v>0</v>
      </c>
      <c r="AU117" s="8">
        <f t="shared" ref="AU117:AU121" si="83">COUNTIF(K117:AO117,"14"&amp;"*")+COUNTIF(K117:AO117,"14")</f>
        <v>0</v>
      </c>
      <c r="AV117" s="8">
        <f t="shared" ref="AV117:AV121" si="84">SUM(AT117:AU117)</f>
        <v>0</v>
      </c>
      <c r="AW117" s="8">
        <f t="shared" ref="AW117:AW124" si="85">COUNTIF(K117:AO117,"8"&amp;"*")+COUNTIF(K117:AO117,"8")</f>
        <v>2</v>
      </c>
      <c r="AX117" s="8">
        <f t="shared" ref="AX117:BB121" si="86">IF(COUNTIF(D117,"Off")+COUNTIF(D117,"Paid")+COUNTIF(D117,"Pl")+COUNTIF(D117,"PAID")+COUNTIF(D117,"PL")+COUNTIF(D117,"OFF")+COUNTIF(D117,""),0,1)</f>
        <v>1</v>
      </c>
      <c r="AY117" s="8">
        <f t="shared" si="86"/>
        <v>1</v>
      </c>
      <c r="AZ117" s="8">
        <f t="shared" si="86"/>
        <v>1</v>
      </c>
      <c r="BA117" s="8">
        <f t="shared" si="86"/>
        <v>1</v>
      </c>
      <c r="BB117" s="8">
        <f t="shared" si="86"/>
        <v>1</v>
      </c>
      <c r="BC117" s="8">
        <f t="shared" ref="BC117:BR123" si="87">IF(COUNTIF(K117,"Off")+COUNTIF(K117,"Paid")+COUNTIF(K117,"Pl")+COUNTIF(K117,"PAID")+COUNTIF(K117,"PL")+COUNTIF(K117,"OFF")+COUNTIF(K117,""),0,1)</f>
        <v>0</v>
      </c>
      <c r="BD117" s="8">
        <f t="shared" si="87"/>
        <v>1</v>
      </c>
      <c r="BE117" s="8">
        <f t="shared" si="87"/>
        <v>1</v>
      </c>
      <c r="BF117" s="8">
        <f t="shared" si="87"/>
        <v>1</v>
      </c>
      <c r="BG117" s="8">
        <f t="shared" si="87"/>
        <v>0</v>
      </c>
      <c r="BH117" s="8">
        <f t="shared" si="87"/>
        <v>0</v>
      </c>
      <c r="BI117" s="8">
        <f t="shared" si="87"/>
        <v>1</v>
      </c>
      <c r="BJ117" s="8">
        <f t="shared" si="87"/>
        <v>1</v>
      </c>
      <c r="BK117" s="8">
        <f t="shared" si="87"/>
        <v>1</v>
      </c>
      <c r="BL117" s="8">
        <f t="shared" si="87"/>
        <v>1</v>
      </c>
      <c r="BM117" s="8">
        <f t="shared" si="87"/>
        <v>0</v>
      </c>
      <c r="BN117" s="8">
        <f t="shared" si="87"/>
        <v>0</v>
      </c>
      <c r="BO117" s="8">
        <f t="shared" si="87"/>
        <v>1</v>
      </c>
      <c r="BP117" s="8">
        <f t="shared" si="87"/>
        <v>1</v>
      </c>
      <c r="BQ117" s="8">
        <f t="shared" si="87"/>
        <v>1</v>
      </c>
      <c r="BR117" s="8">
        <f t="shared" si="87"/>
        <v>1</v>
      </c>
      <c r="BS117" s="8">
        <f t="shared" ref="BS117:CG123" si="88">IF(COUNTIF(AA117,"Off")+COUNTIF(AA117,"Paid")+COUNTIF(AA117,"Pl")+COUNTIF(AA117,"PAID")+COUNTIF(AA117,"PL")+COUNTIF(AA117,"OFF")+COUNTIF(AA117,""),0,1)</f>
        <v>0</v>
      </c>
      <c r="BT117" s="8">
        <f t="shared" si="88"/>
        <v>0</v>
      </c>
      <c r="BU117" s="8">
        <f t="shared" si="88"/>
        <v>1</v>
      </c>
      <c r="BV117" s="8">
        <f t="shared" si="88"/>
        <v>1</v>
      </c>
      <c r="BW117" s="8">
        <f t="shared" si="88"/>
        <v>1</v>
      </c>
      <c r="BX117" s="8">
        <f t="shared" si="88"/>
        <v>1</v>
      </c>
      <c r="BY117" s="8">
        <f t="shared" si="88"/>
        <v>0</v>
      </c>
      <c r="BZ117" s="8">
        <f t="shared" si="88"/>
        <v>0</v>
      </c>
      <c r="CA117" s="8">
        <f t="shared" si="88"/>
        <v>1</v>
      </c>
      <c r="CB117" s="8">
        <f t="shared" si="88"/>
        <v>1</v>
      </c>
      <c r="CC117" s="8">
        <f t="shared" si="88"/>
        <v>1</v>
      </c>
      <c r="CD117" s="8">
        <f t="shared" si="88"/>
        <v>1</v>
      </c>
      <c r="CE117" s="8">
        <f t="shared" si="88"/>
        <v>1</v>
      </c>
      <c r="CF117" s="8">
        <f t="shared" si="88"/>
        <v>0</v>
      </c>
      <c r="CG117" s="8">
        <f t="shared" si="88"/>
        <v>0</v>
      </c>
    </row>
    <row r="118" spans="1:85" ht="19.5" customHeight="1" x14ac:dyDescent="0.25">
      <c r="B118" s="1" t="s">
        <v>152</v>
      </c>
      <c r="C118" s="18" t="s">
        <v>39</v>
      </c>
      <c r="D118" s="35" t="s">
        <v>284</v>
      </c>
      <c r="E118" s="35" t="s">
        <v>35</v>
      </c>
      <c r="F118" s="78">
        <v>8</v>
      </c>
      <c r="G118" s="78" t="s">
        <v>292</v>
      </c>
      <c r="H118" s="78" t="s">
        <v>284</v>
      </c>
      <c r="I118" s="164"/>
      <c r="J118" s="36"/>
      <c r="K118" s="35">
        <v>6</v>
      </c>
      <c r="L118" s="35">
        <v>13</v>
      </c>
      <c r="M118" s="35" t="s">
        <v>119</v>
      </c>
      <c r="N118" s="78">
        <v>8</v>
      </c>
      <c r="O118" s="35">
        <v>13</v>
      </c>
      <c r="P118" s="78">
        <v>13</v>
      </c>
      <c r="Q118" s="35" t="s">
        <v>81</v>
      </c>
      <c r="R118" s="35" t="s">
        <v>81</v>
      </c>
      <c r="S118" s="35" t="s">
        <v>119</v>
      </c>
      <c r="T118" s="35" t="s">
        <v>119</v>
      </c>
      <c r="U118" s="35">
        <v>13</v>
      </c>
      <c r="V118" s="35">
        <v>13</v>
      </c>
      <c r="W118" s="35">
        <v>13</v>
      </c>
      <c r="X118" s="35">
        <v>13</v>
      </c>
      <c r="Y118" s="35">
        <v>13</v>
      </c>
      <c r="Z118" s="35" t="s">
        <v>119</v>
      </c>
      <c r="AA118" s="78" t="s">
        <v>431</v>
      </c>
      <c r="AB118" s="78">
        <v>8</v>
      </c>
      <c r="AC118" s="35">
        <v>13</v>
      </c>
      <c r="AD118" s="35" t="s">
        <v>119</v>
      </c>
      <c r="AE118" s="35" t="s">
        <v>119</v>
      </c>
      <c r="AF118" s="35" t="s">
        <v>119</v>
      </c>
      <c r="AG118" s="78">
        <v>13</v>
      </c>
      <c r="AH118" s="78">
        <v>13</v>
      </c>
      <c r="AI118" s="35">
        <v>13</v>
      </c>
      <c r="AJ118" s="35" t="s">
        <v>119</v>
      </c>
      <c r="AK118" s="35" t="s">
        <v>119</v>
      </c>
      <c r="AL118" s="35">
        <v>8</v>
      </c>
      <c r="AM118" s="78">
        <v>13</v>
      </c>
      <c r="AN118" s="78">
        <v>13</v>
      </c>
      <c r="AO118" s="78"/>
      <c r="AP118" s="9">
        <f t="shared" si="79"/>
        <v>10</v>
      </c>
      <c r="AQ118" s="10">
        <f t="shared" si="80"/>
        <v>2</v>
      </c>
      <c r="AR118" s="11">
        <f t="shared" si="81"/>
        <v>0</v>
      </c>
      <c r="AS118" s="8" cm="1">
        <f t="array" ref="AS118">MAX(FREQUENCY(COLUMN(AX118:CG118),(AX118:CG118&lt;&gt;1)*COLUMN(AX118:CG118))-1)</f>
        <v>5</v>
      </c>
      <c r="AT118" s="8">
        <f t="shared" si="82"/>
        <v>1</v>
      </c>
      <c r="AU118" s="8">
        <f t="shared" si="83"/>
        <v>0</v>
      </c>
      <c r="AV118" s="8">
        <f t="shared" si="84"/>
        <v>1</v>
      </c>
      <c r="AW118" s="8">
        <f t="shared" si="85"/>
        <v>3</v>
      </c>
      <c r="AX118" s="8">
        <f t="shared" si="86"/>
        <v>0</v>
      </c>
      <c r="AY118" s="8">
        <f t="shared" si="86"/>
        <v>0</v>
      </c>
      <c r="AZ118" s="8">
        <f t="shared" si="86"/>
        <v>1</v>
      </c>
      <c r="BA118" s="8">
        <f t="shared" si="86"/>
        <v>1</v>
      </c>
      <c r="BB118" s="8">
        <f t="shared" si="86"/>
        <v>0</v>
      </c>
      <c r="BC118" s="8">
        <f t="shared" si="87"/>
        <v>1</v>
      </c>
      <c r="BD118" s="8">
        <f t="shared" si="87"/>
        <v>1</v>
      </c>
      <c r="BE118" s="8">
        <f t="shared" si="87"/>
        <v>0</v>
      </c>
      <c r="BF118" s="8">
        <f t="shared" si="87"/>
        <v>1</v>
      </c>
      <c r="BG118" s="8">
        <f t="shared" si="87"/>
        <v>1</v>
      </c>
      <c r="BH118" s="8">
        <f t="shared" si="87"/>
        <v>1</v>
      </c>
      <c r="BI118" s="8">
        <f t="shared" si="87"/>
        <v>0</v>
      </c>
      <c r="BJ118" s="8">
        <f t="shared" si="87"/>
        <v>0</v>
      </c>
      <c r="BK118" s="8">
        <f t="shared" si="87"/>
        <v>0</v>
      </c>
      <c r="BL118" s="8">
        <f t="shared" si="87"/>
        <v>0</v>
      </c>
      <c r="BM118" s="8">
        <f t="shared" si="87"/>
        <v>1</v>
      </c>
      <c r="BN118" s="8">
        <f t="shared" si="87"/>
        <v>1</v>
      </c>
      <c r="BO118" s="8">
        <f t="shared" si="87"/>
        <v>1</v>
      </c>
      <c r="BP118" s="8">
        <f t="shared" si="87"/>
        <v>1</v>
      </c>
      <c r="BQ118" s="8">
        <f t="shared" si="87"/>
        <v>1</v>
      </c>
      <c r="BR118" s="8">
        <f t="shared" si="87"/>
        <v>0</v>
      </c>
      <c r="BS118" s="8">
        <f t="shared" si="88"/>
        <v>0</v>
      </c>
      <c r="BT118" s="8">
        <f t="shared" si="88"/>
        <v>1</v>
      </c>
      <c r="BU118" s="8">
        <f t="shared" si="88"/>
        <v>1</v>
      </c>
      <c r="BV118" s="8">
        <f t="shared" si="88"/>
        <v>0</v>
      </c>
      <c r="BW118" s="8">
        <f t="shared" si="88"/>
        <v>0</v>
      </c>
      <c r="BX118" s="8">
        <f t="shared" si="88"/>
        <v>0</v>
      </c>
      <c r="BY118" s="8">
        <f t="shared" si="88"/>
        <v>1</v>
      </c>
      <c r="BZ118" s="8">
        <f t="shared" si="88"/>
        <v>1</v>
      </c>
      <c r="CA118" s="8">
        <f t="shared" si="88"/>
        <v>1</v>
      </c>
      <c r="CB118" s="8">
        <f t="shared" si="88"/>
        <v>0</v>
      </c>
      <c r="CC118" s="8">
        <f t="shared" si="88"/>
        <v>0</v>
      </c>
      <c r="CD118" s="8">
        <f t="shared" si="88"/>
        <v>1</v>
      </c>
      <c r="CE118" s="8">
        <f t="shared" si="88"/>
        <v>1</v>
      </c>
      <c r="CF118" s="8">
        <f t="shared" si="88"/>
        <v>1</v>
      </c>
      <c r="CG118" s="8">
        <f t="shared" si="88"/>
        <v>0</v>
      </c>
    </row>
    <row r="119" spans="1:85" ht="19.5" customHeight="1" x14ac:dyDescent="0.25">
      <c r="B119" s="3" t="s">
        <v>37</v>
      </c>
      <c r="C119" s="2" t="s">
        <v>38</v>
      </c>
      <c r="D119" s="78" t="s">
        <v>292</v>
      </c>
      <c r="E119" s="35" t="s">
        <v>284</v>
      </c>
      <c r="F119" s="35" t="s">
        <v>284</v>
      </c>
      <c r="G119" s="35">
        <v>8</v>
      </c>
      <c r="H119" s="78">
        <v>6</v>
      </c>
      <c r="I119" s="164"/>
      <c r="J119" s="36"/>
      <c r="K119" s="35" t="s">
        <v>261</v>
      </c>
      <c r="L119" s="35" t="s">
        <v>261</v>
      </c>
      <c r="M119" s="35">
        <v>13</v>
      </c>
      <c r="N119" s="35">
        <v>13</v>
      </c>
      <c r="O119" s="35" t="s">
        <v>119</v>
      </c>
      <c r="P119" s="78" t="s">
        <v>119</v>
      </c>
      <c r="Q119" s="78">
        <v>13</v>
      </c>
      <c r="R119" s="78">
        <v>13</v>
      </c>
      <c r="S119" s="78">
        <v>13</v>
      </c>
      <c r="T119" s="35">
        <v>13</v>
      </c>
      <c r="U119" s="35">
        <v>13</v>
      </c>
      <c r="V119" s="35" t="s">
        <v>81</v>
      </c>
      <c r="W119" s="35" t="s">
        <v>261</v>
      </c>
      <c r="X119" s="35" t="s">
        <v>261</v>
      </c>
      <c r="Y119" s="78">
        <v>8</v>
      </c>
      <c r="Z119" s="35">
        <v>13</v>
      </c>
      <c r="AA119" s="35">
        <v>13</v>
      </c>
      <c r="AB119" s="35">
        <v>13</v>
      </c>
      <c r="AC119" s="78" t="s">
        <v>119</v>
      </c>
      <c r="AD119" s="35" t="s">
        <v>119</v>
      </c>
      <c r="AE119" s="35">
        <v>8</v>
      </c>
      <c r="AF119" s="35">
        <v>13</v>
      </c>
      <c r="AG119" s="35">
        <v>13</v>
      </c>
      <c r="AH119" s="35">
        <v>13</v>
      </c>
      <c r="AI119" s="78">
        <v>13</v>
      </c>
      <c r="AJ119" s="78" t="s">
        <v>119</v>
      </c>
      <c r="AK119" s="78" t="s">
        <v>262</v>
      </c>
      <c r="AL119" s="35" t="s">
        <v>261</v>
      </c>
      <c r="AM119" s="35">
        <v>13</v>
      </c>
      <c r="AN119" s="35">
        <v>13</v>
      </c>
      <c r="AO119" s="78"/>
      <c r="AP119" s="9">
        <f t="shared" si="79"/>
        <v>10</v>
      </c>
      <c r="AQ119" s="10">
        <f t="shared" si="80"/>
        <v>2</v>
      </c>
      <c r="AR119" s="11">
        <f t="shared" si="81"/>
        <v>0</v>
      </c>
      <c r="AS119" s="8" cm="1">
        <f t="array" ref="AS119">MAX(FREQUENCY(COLUMN(AX119:CG119),(AX119:CG119&lt;&gt;1)*COLUMN(AX119:CG119))-1)</f>
        <v>5</v>
      </c>
      <c r="AT119" s="8">
        <f t="shared" si="82"/>
        <v>0</v>
      </c>
      <c r="AU119" s="8">
        <f t="shared" si="83"/>
        <v>0</v>
      </c>
      <c r="AV119" s="8">
        <f t="shared" si="84"/>
        <v>0</v>
      </c>
      <c r="AW119" s="8">
        <f t="shared" si="85"/>
        <v>2</v>
      </c>
      <c r="AX119" s="8">
        <f t="shared" si="86"/>
        <v>1</v>
      </c>
      <c r="AY119" s="8">
        <f t="shared" si="86"/>
        <v>0</v>
      </c>
      <c r="AZ119" s="8">
        <f t="shared" si="86"/>
        <v>0</v>
      </c>
      <c r="BA119" s="8">
        <f t="shared" si="86"/>
        <v>1</v>
      </c>
      <c r="BB119" s="8">
        <f t="shared" si="86"/>
        <v>1</v>
      </c>
      <c r="BC119" s="8">
        <f t="shared" si="87"/>
        <v>0</v>
      </c>
      <c r="BD119" s="8">
        <f t="shared" si="87"/>
        <v>0</v>
      </c>
      <c r="BE119" s="8">
        <f t="shared" si="87"/>
        <v>1</v>
      </c>
      <c r="BF119" s="8">
        <f t="shared" si="87"/>
        <v>1</v>
      </c>
      <c r="BG119" s="8">
        <f t="shared" si="87"/>
        <v>0</v>
      </c>
      <c r="BH119" s="8">
        <f t="shared" si="87"/>
        <v>0</v>
      </c>
      <c r="BI119" s="8">
        <f t="shared" si="87"/>
        <v>1</v>
      </c>
      <c r="BJ119" s="8">
        <f t="shared" si="87"/>
        <v>1</v>
      </c>
      <c r="BK119" s="8">
        <f t="shared" si="87"/>
        <v>1</v>
      </c>
      <c r="BL119" s="8">
        <f t="shared" si="87"/>
        <v>1</v>
      </c>
      <c r="BM119" s="8">
        <f t="shared" si="87"/>
        <v>1</v>
      </c>
      <c r="BN119" s="8">
        <f t="shared" si="87"/>
        <v>0</v>
      </c>
      <c r="BO119" s="8">
        <f t="shared" si="87"/>
        <v>0</v>
      </c>
      <c r="BP119" s="8">
        <f t="shared" si="87"/>
        <v>0</v>
      </c>
      <c r="BQ119" s="8">
        <f t="shared" si="87"/>
        <v>1</v>
      </c>
      <c r="BR119" s="8">
        <f t="shared" si="87"/>
        <v>1</v>
      </c>
      <c r="BS119" s="8">
        <f t="shared" si="88"/>
        <v>1</v>
      </c>
      <c r="BT119" s="8">
        <f t="shared" si="88"/>
        <v>1</v>
      </c>
      <c r="BU119" s="8">
        <f t="shared" si="88"/>
        <v>0</v>
      </c>
      <c r="BV119" s="8">
        <f t="shared" si="88"/>
        <v>0</v>
      </c>
      <c r="BW119" s="8">
        <f t="shared" si="88"/>
        <v>1</v>
      </c>
      <c r="BX119" s="8">
        <f t="shared" si="88"/>
        <v>1</v>
      </c>
      <c r="BY119" s="8">
        <f t="shared" si="88"/>
        <v>1</v>
      </c>
      <c r="BZ119" s="8">
        <f t="shared" si="88"/>
        <v>1</v>
      </c>
      <c r="CA119" s="8">
        <f t="shared" si="88"/>
        <v>1</v>
      </c>
      <c r="CB119" s="8">
        <f t="shared" si="88"/>
        <v>0</v>
      </c>
      <c r="CC119" s="8">
        <f t="shared" si="88"/>
        <v>0</v>
      </c>
      <c r="CD119" s="8">
        <f t="shared" si="88"/>
        <v>0</v>
      </c>
      <c r="CE119" s="8">
        <f t="shared" si="88"/>
        <v>1</v>
      </c>
      <c r="CF119" s="8">
        <f t="shared" si="88"/>
        <v>1</v>
      </c>
      <c r="CG119" s="8">
        <f t="shared" si="88"/>
        <v>0</v>
      </c>
    </row>
    <row r="120" spans="1:85" ht="19.5" customHeight="1" x14ac:dyDescent="0.25">
      <c r="B120" s="1" t="s">
        <v>165</v>
      </c>
      <c r="C120" s="18" t="s">
        <v>34</v>
      </c>
      <c r="D120" s="35">
        <v>14</v>
      </c>
      <c r="E120" s="78" t="s">
        <v>261</v>
      </c>
      <c r="F120" s="78" t="s">
        <v>261</v>
      </c>
      <c r="G120" s="35">
        <v>14</v>
      </c>
      <c r="H120" s="35" t="s">
        <v>457</v>
      </c>
      <c r="I120" s="164"/>
      <c r="J120" s="36"/>
      <c r="K120" s="35" t="s">
        <v>119</v>
      </c>
      <c r="L120" s="192" t="s">
        <v>584</v>
      </c>
      <c r="M120" s="192" t="s">
        <v>584</v>
      </c>
      <c r="N120" s="35">
        <v>8</v>
      </c>
      <c r="O120" s="35">
        <v>13</v>
      </c>
      <c r="P120" s="35">
        <v>13</v>
      </c>
      <c r="Q120" s="78" t="s">
        <v>119</v>
      </c>
      <c r="R120" s="35" t="s">
        <v>119</v>
      </c>
      <c r="S120" s="35">
        <v>13</v>
      </c>
      <c r="T120" s="78">
        <v>13</v>
      </c>
      <c r="U120" s="78">
        <v>13</v>
      </c>
      <c r="V120" s="35">
        <v>13</v>
      </c>
      <c r="W120" s="35" t="s">
        <v>119</v>
      </c>
      <c r="X120" s="35" t="s">
        <v>261</v>
      </c>
      <c r="Y120" s="35">
        <v>13</v>
      </c>
      <c r="Z120" s="35">
        <v>13</v>
      </c>
      <c r="AA120" s="35" t="s">
        <v>119</v>
      </c>
      <c r="AB120" s="35">
        <v>13</v>
      </c>
      <c r="AC120" s="35">
        <v>13</v>
      </c>
      <c r="AD120" s="78">
        <v>13</v>
      </c>
      <c r="AE120" s="78">
        <v>13</v>
      </c>
      <c r="AF120" s="35">
        <v>13</v>
      </c>
      <c r="AG120" s="35" t="s">
        <v>119</v>
      </c>
      <c r="AH120" s="35" t="s">
        <v>119</v>
      </c>
      <c r="AI120" s="35">
        <v>8</v>
      </c>
      <c r="AJ120" s="35">
        <v>13</v>
      </c>
      <c r="AK120" s="35">
        <v>13</v>
      </c>
      <c r="AL120" s="78">
        <v>13</v>
      </c>
      <c r="AM120" s="78" t="s">
        <v>119</v>
      </c>
      <c r="AN120" s="35" t="s">
        <v>431</v>
      </c>
      <c r="AO120" s="35"/>
      <c r="AP120" s="9">
        <f t="shared" si="79"/>
        <v>10</v>
      </c>
      <c r="AQ120" s="10">
        <f t="shared" si="80"/>
        <v>0</v>
      </c>
      <c r="AR120" s="11">
        <f t="shared" si="81"/>
        <v>0</v>
      </c>
      <c r="AS120" s="8" cm="1">
        <f t="array" ref="AS120">MAX(FREQUENCY(COLUMN(AX120:CG120),(AX120:CG120&lt;&gt;1)*COLUMN(AX120:CG120))-1)</f>
        <v>5</v>
      </c>
      <c r="AT120" s="8">
        <f t="shared" si="82"/>
        <v>0</v>
      </c>
      <c r="AU120" s="8">
        <f t="shared" si="83"/>
        <v>0</v>
      </c>
      <c r="AV120" s="8">
        <f t="shared" si="84"/>
        <v>0</v>
      </c>
      <c r="AW120" s="8">
        <f t="shared" si="85"/>
        <v>2</v>
      </c>
      <c r="AX120" s="8">
        <f t="shared" si="86"/>
        <v>1</v>
      </c>
      <c r="AY120" s="8">
        <f t="shared" si="86"/>
        <v>0</v>
      </c>
      <c r="AZ120" s="8">
        <f t="shared" si="86"/>
        <v>0</v>
      </c>
      <c r="BA120" s="8">
        <f t="shared" si="86"/>
        <v>1</v>
      </c>
      <c r="BB120" s="8">
        <f t="shared" si="86"/>
        <v>1</v>
      </c>
      <c r="BC120" s="8">
        <f t="shared" si="87"/>
        <v>0</v>
      </c>
      <c r="BD120" s="8">
        <f t="shared" si="87"/>
        <v>1</v>
      </c>
      <c r="BE120" s="8">
        <f t="shared" si="87"/>
        <v>1</v>
      </c>
      <c r="BF120" s="8">
        <f t="shared" si="87"/>
        <v>1</v>
      </c>
      <c r="BG120" s="8">
        <f t="shared" si="87"/>
        <v>1</v>
      </c>
      <c r="BH120" s="8">
        <f t="shared" si="87"/>
        <v>1</v>
      </c>
      <c r="BI120" s="8">
        <f t="shared" si="87"/>
        <v>0</v>
      </c>
      <c r="BJ120" s="8">
        <f t="shared" si="87"/>
        <v>0</v>
      </c>
      <c r="BK120" s="8">
        <f t="shared" si="87"/>
        <v>1</v>
      </c>
      <c r="BL120" s="8">
        <f t="shared" si="87"/>
        <v>1</v>
      </c>
      <c r="BM120" s="8">
        <f t="shared" si="87"/>
        <v>1</v>
      </c>
      <c r="BN120" s="8">
        <f t="shared" si="87"/>
        <v>1</v>
      </c>
      <c r="BO120" s="8">
        <f t="shared" si="87"/>
        <v>0</v>
      </c>
      <c r="BP120" s="8">
        <f t="shared" si="87"/>
        <v>0</v>
      </c>
      <c r="BQ120" s="8">
        <f t="shared" si="87"/>
        <v>1</v>
      </c>
      <c r="BR120" s="8">
        <f t="shared" si="87"/>
        <v>1</v>
      </c>
      <c r="BS120" s="8">
        <f t="shared" si="88"/>
        <v>0</v>
      </c>
      <c r="BT120" s="8">
        <f t="shared" si="88"/>
        <v>1</v>
      </c>
      <c r="BU120" s="8">
        <f t="shared" si="88"/>
        <v>1</v>
      </c>
      <c r="BV120" s="8">
        <f t="shared" si="88"/>
        <v>1</v>
      </c>
      <c r="BW120" s="8">
        <f t="shared" si="88"/>
        <v>1</v>
      </c>
      <c r="BX120" s="8">
        <f t="shared" si="88"/>
        <v>1</v>
      </c>
      <c r="BY120" s="8">
        <f t="shared" si="88"/>
        <v>0</v>
      </c>
      <c r="BZ120" s="8">
        <f t="shared" si="88"/>
        <v>0</v>
      </c>
      <c r="CA120" s="8">
        <f t="shared" si="88"/>
        <v>1</v>
      </c>
      <c r="CB120" s="8">
        <f t="shared" si="88"/>
        <v>1</v>
      </c>
      <c r="CC120" s="8">
        <f t="shared" si="88"/>
        <v>1</v>
      </c>
      <c r="CD120" s="8">
        <f t="shared" si="88"/>
        <v>1</v>
      </c>
      <c r="CE120" s="8">
        <f t="shared" si="88"/>
        <v>0</v>
      </c>
      <c r="CF120" s="8">
        <f t="shared" si="88"/>
        <v>0</v>
      </c>
      <c r="CG120" s="8">
        <f t="shared" si="88"/>
        <v>0</v>
      </c>
    </row>
    <row r="121" spans="1:85" ht="19.5" customHeight="1" x14ac:dyDescent="0.25">
      <c r="B121" s="1" t="s">
        <v>166</v>
      </c>
      <c r="C121" s="18" t="s">
        <v>36</v>
      </c>
      <c r="D121" s="78" t="s">
        <v>291</v>
      </c>
      <c r="E121" s="35" t="s">
        <v>457</v>
      </c>
      <c r="F121" s="35" t="s">
        <v>292</v>
      </c>
      <c r="G121" s="35" t="s">
        <v>284</v>
      </c>
      <c r="H121" s="36" t="s">
        <v>284</v>
      </c>
      <c r="I121" s="164"/>
      <c r="J121" s="36"/>
      <c r="K121" s="35">
        <v>13</v>
      </c>
      <c r="L121" s="35">
        <v>13</v>
      </c>
      <c r="M121" s="35">
        <v>13</v>
      </c>
      <c r="N121" s="35">
        <v>13</v>
      </c>
      <c r="O121" s="35">
        <v>13</v>
      </c>
      <c r="P121" s="35" t="s">
        <v>119</v>
      </c>
      <c r="Q121" s="35" t="s">
        <v>261</v>
      </c>
      <c r="R121" s="35" t="s">
        <v>119</v>
      </c>
      <c r="S121" s="35">
        <v>13</v>
      </c>
      <c r="T121" s="35">
        <v>13</v>
      </c>
      <c r="U121" s="318" t="s">
        <v>585</v>
      </c>
      <c r="V121" s="35">
        <v>13</v>
      </c>
      <c r="W121" s="35">
        <v>13</v>
      </c>
      <c r="X121" s="78" t="s">
        <v>261</v>
      </c>
      <c r="Y121" s="78" t="s">
        <v>119</v>
      </c>
      <c r="Z121" s="78">
        <v>13</v>
      </c>
      <c r="AA121" s="35">
        <v>13</v>
      </c>
      <c r="AB121" s="35">
        <v>13</v>
      </c>
      <c r="AC121" s="35" t="s">
        <v>119</v>
      </c>
      <c r="AD121" s="35" t="s">
        <v>261</v>
      </c>
      <c r="AE121" s="35" t="s">
        <v>261</v>
      </c>
      <c r="AF121" s="78">
        <v>8</v>
      </c>
      <c r="AG121" s="35">
        <v>13</v>
      </c>
      <c r="AH121" s="35">
        <v>13</v>
      </c>
      <c r="AI121" s="35">
        <v>13</v>
      </c>
      <c r="AJ121" s="78">
        <v>13</v>
      </c>
      <c r="AK121" s="78" t="s">
        <v>119</v>
      </c>
      <c r="AL121" s="35" t="s">
        <v>261</v>
      </c>
      <c r="AM121" s="35">
        <v>8</v>
      </c>
      <c r="AN121" s="35">
        <v>13</v>
      </c>
      <c r="AO121" s="39"/>
      <c r="AP121" s="9">
        <f t="shared" si="79"/>
        <v>10</v>
      </c>
      <c r="AQ121" s="10">
        <f t="shared" si="80"/>
        <v>0</v>
      </c>
      <c r="AR121" s="11">
        <f t="shared" si="81"/>
        <v>0</v>
      </c>
      <c r="AS121" s="8" cm="1">
        <f t="array" ref="AS121">MAX(FREQUENCY(COLUMN(AX121:CG121),(AX121:CG121&lt;&gt;1)*COLUMN(AX121:CG121))-1)</f>
        <v>5</v>
      </c>
      <c r="AT121" s="8">
        <f t="shared" si="82"/>
        <v>0</v>
      </c>
      <c r="AU121" s="8">
        <f t="shared" si="83"/>
        <v>0</v>
      </c>
      <c r="AV121" s="8">
        <f t="shared" si="84"/>
        <v>0</v>
      </c>
      <c r="AW121" s="8">
        <f t="shared" si="85"/>
        <v>2</v>
      </c>
      <c r="AX121" s="8">
        <f t="shared" si="86"/>
        <v>1</v>
      </c>
      <c r="AY121" s="8">
        <f t="shared" si="86"/>
        <v>1</v>
      </c>
      <c r="AZ121" s="8">
        <f t="shared" si="86"/>
        <v>1</v>
      </c>
      <c r="BA121" s="8">
        <f t="shared" si="86"/>
        <v>0</v>
      </c>
      <c r="BB121" s="8">
        <f t="shared" si="86"/>
        <v>0</v>
      </c>
      <c r="BC121" s="8">
        <f t="shared" si="87"/>
        <v>1</v>
      </c>
      <c r="BD121" s="8">
        <f t="shared" si="87"/>
        <v>1</v>
      </c>
      <c r="BE121" s="8">
        <f t="shared" si="87"/>
        <v>1</v>
      </c>
      <c r="BF121" s="8">
        <f t="shared" si="87"/>
        <v>1</v>
      </c>
      <c r="BG121" s="8">
        <f t="shared" si="87"/>
        <v>1</v>
      </c>
      <c r="BH121" s="8">
        <f t="shared" si="87"/>
        <v>0</v>
      </c>
      <c r="BI121" s="8">
        <f t="shared" si="87"/>
        <v>0</v>
      </c>
      <c r="BJ121" s="8">
        <f t="shared" si="87"/>
        <v>0</v>
      </c>
      <c r="BK121" s="8">
        <f t="shared" si="87"/>
        <v>1</v>
      </c>
      <c r="BL121" s="8">
        <f t="shared" si="87"/>
        <v>1</v>
      </c>
      <c r="BM121" s="8">
        <f t="shared" si="87"/>
        <v>1</v>
      </c>
      <c r="BN121" s="8">
        <f t="shared" si="87"/>
        <v>1</v>
      </c>
      <c r="BO121" s="8">
        <f t="shared" si="87"/>
        <v>1</v>
      </c>
      <c r="BP121" s="8">
        <f t="shared" si="87"/>
        <v>0</v>
      </c>
      <c r="BQ121" s="8">
        <f t="shared" si="87"/>
        <v>0</v>
      </c>
      <c r="BR121" s="8">
        <f t="shared" si="87"/>
        <v>1</v>
      </c>
      <c r="BS121" s="8">
        <f t="shared" si="88"/>
        <v>1</v>
      </c>
      <c r="BT121" s="8">
        <f t="shared" si="88"/>
        <v>1</v>
      </c>
      <c r="BU121" s="8">
        <f t="shared" si="88"/>
        <v>0</v>
      </c>
      <c r="BV121" s="8">
        <f t="shared" si="88"/>
        <v>0</v>
      </c>
      <c r="BW121" s="8">
        <f t="shared" si="88"/>
        <v>0</v>
      </c>
      <c r="BX121" s="8">
        <f t="shared" si="88"/>
        <v>1</v>
      </c>
      <c r="BY121" s="8">
        <f t="shared" si="88"/>
        <v>1</v>
      </c>
      <c r="BZ121" s="8">
        <f t="shared" si="88"/>
        <v>1</v>
      </c>
      <c r="CA121" s="8">
        <f t="shared" si="88"/>
        <v>1</v>
      </c>
      <c r="CB121" s="8">
        <f t="shared" si="88"/>
        <v>1</v>
      </c>
      <c r="CC121" s="8">
        <f t="shared" si="88"/>
        <v>0</v>
      </c>
      <c r="CD121" s="8">
        <f t="shared" si="88"/>
        <v>0</v>
      </c>
      <c r="CE121" s="8">
        <f t="shared" si="88"/>
        <v>1</v>
      </c>
      <c r="CF121" s="8">
        <f t="shared" si="88"/>
        <v>1</v>
      </c>
      <c r="CG121" s="8">
        <f t="shared" si="88"/>
        <v>0</v>
      </c>
    </row>
    <row r="122" spans="1:85" ht="19.5" customHeight="1" x14ac:dyDescent="0.25">
      <c r="B122" s="1" t="s">
        <v>44</v>
      </c>
      <c r="C122" s="2" t="s">
        <v>45</v>
      </c>
      <c r="D122" s="35" t="s">
        <v>457</v>
      </c>
      <c r="E122" s="35">
        <v>14</v>
      </c>
      <c r="F122" s="35" t="s">
        <v>284</v>
      </c>
      <c r="G122" s="35" t="s">
        <v>284</v>
      </c>
      <c r="H122" s="204" t="s">
        <v>291</v>
      </c>
      <c r="I122" s="164"/>
      <c r="J122" s="36"/>
      <c r="K122" s="34">
        <v>13</v>
      </c>
      <c r="L122" s="35">
        <v>13</v>
      </c>
      <c r="M122" s="35">
        <v>13</v>
      </c>
      <c r="N122" s="35">
        <v>13</v>
      </c>
      <c r="O122" s="35" t="s">
        <v>119</v>
      </c>
      <c r="P122" s="35" t="s">
        <v>119</v>
      </c>
      <c r="Q122" s="35">
        <v>13</v>
      </c>
      <c r="R122" s="35">
        <v>13</v>
      </c>
      <c r="S122" s="35" t="s">
        <v>431</v>
      </c>
      <c r="T122" s="35" t="s">
        <v>119</v>
      </c>
      <c r="U122" s="192" t="s">
        <v>584</v>
      </c>
      <c r="V122" s="192" t="s">
        <v>584</v>
      </c>
      <c r="W122" s="35">
        <v>8</v>
      </c>
      <c r="X122" s="35">
        <v>8</v>
      </c>
      <c r="Y122" s="35" t="s">
        <v>119</v>
      </c>
      <c r="Z122" s="35" t="s">
        <v>119</v>
      </c>
      <c r="AA122" s="35">
        <v>13</v>
      </c>
      <c r="AB122" s="35">
        <v>13</v>
      </c>
      <c r="AC122" s="35">
        <v>13</v>
      </c>
      <c r="AD122" s="35">
        <v>13</v>
      </c>
      <c r="AE122" s="35">
        <v>13</v>
      </c>
      <c r="AF122" s="35" t="s">
        <v>81</v>
      </c>
      <c r="AG122" s="35" t="s">
        <v>119</v>
      </c>
      <c r="AH122" s="35" t="s">
        <v>119</v>
      </c>
      <c r="AI122" s="35">
        <v>13</v>
      </c>
      <c r="AJ122" s="35">
        <v>13</v>
      </c>
      <c r="AK122" s="35">
        <v>13</v>
      </c>
      <c r="AL122" s="35">
        <v>13</v>
      </c>
      <c r="AM122" s="35" t="s">
        <v>119</v>
      </c>
      <c r="AN122" s="35" t="s">
        <v>119</v>
      </c>
      <c r="AO122" s="246"/>
      <c r="AP122" s="9">
        <f>COUNTIF(K122:AO122,"OFF")</f>
        <v>10</v>
      </c>
      <c r="AQ122" s="10">
        <f>COUNTIF(K122:AN122,"PAID")</f>
        <v>1</v>
      </c>
      <c r="AR122" s="11">
        <f>COUNTIF(K122:AN122,"PL")</f>
        <v>0</v>
      </c>
      <c r="AS122" s="8" cm="1">
        <f t="array" ref="AS122">MAX(FREQUENCY(COLUMN(AX122:CG122),(AX122:CG122&lt;&gt;1)*COLUMN(AX122:CG122))-1)</f>
        <v>3</v>
      </c>
      <c r="AT122" s="8">
        <f>COUNTIF(K122:AO122,"6"&amp;"*")+COUNTIF(K122:AO122,"6")</f>
        <v>0</v>
      </c>
      <c r="AU122" s="8">
        <f>COUNTIF(K122:AO122,"14"&amp;"*")+COUNTIF(K122:AO122,"14")</f>
        <v>0</v>
      </c>
      <c r="AV122" s="8">
        <f>SUM(AT122:AU122)</f>
        <v>0</v>
      </c>
      <c r="AW122" s="8">
        <f t="shared" si="85"/>
        <v>2</v>
      </c>
      <c r="BC122" s="8">
        <f>IF(COUNTIF(K122,"Off")+COUNTIF(K122,"Paid")+COUNTIF(K122,"Pl")+COUNTIF(K122,"PAID")+COUNTIF(K122,"PL")+COUNTIF(K122,"OFF")+COUNTIF(K122,""),0,1)</f>
        <v>1</v>
      </c>
      <c r="BD122" s="8">
        <f>IF(COUNTIF(L122,"Off")+COUNTIF(L122,"Paid")+COUNTIF(L122,"Pl")+COUNTIF(L122,"PAID")+COUNTIF(L122,"PL")+COUNTIF(L122,"OFF")+COUNTIF(L122,""),0,1)</f>
        <v>1</v>
      </c>
      <c r="BF122" s="8">
        <f t="shared" si="87"/>
        <v>1</v>
      </c>
      <c r="BI122" s="8">
        <f t="shared" si="87"/>
        <v>1</v>
      </c>
      <c r="BJ122" s="8">
        <f t="shared" si="87"/>
        <v>1</v>
      </c>
      <c r="BK122" s="8">
        <f t="shared" si="87"/>
        <v>0</v>
      </c>
      <c r="BO122" s="8">
        <f>IF(COUNTIF(W122,"Off")+COUNTIF(W122,"Paid")+COUNTIF(W122,"Pl")+COUNTIF(W122,"PAID")+COUNTIF(W122,"PL")+COUNTIF(W122,"OFF")+COUNTIF(W122,""),0,1)</f>
        <v>1</v>
      </c>
      <c r="BP122" s="8">
        <f>IF(COUNTIF(X122,"Off")+COUNTIF(X122,"Paid")+COUNTIF(X122,"Pl")+COUNTIF(X122,"PAID")+COUNTIF(X122,"PL")+COUNTIF(X122,"OFF")+COUNTIF(X122,""),0,1)</f>
        <v>1</v>
      </c>
      <c r="BQ122" s="8">
        <f>IF(COUNTIF(Y122,"Off")+COUNTIF(Y122,"Paid")+COUNTIF(Y122,"Pl")+COUNTIF(Y122,"PAID")+COUNTIF(Y122,"PL")+COUNTIF(Y122,"OFF")+COUNTIF(Y122,""),0,1)</f>
        <v>0</v>
      </c>
      <c r="BU122" s="8">
        <f>IF(COUNTIF(AC122,"Off")+COUNTIF(AC122,"Paid")+COUNTIF(AC122,"Pl")+COUNTIF(AC122,"PAID")+COUNTIF(AC122,"PL")+COUNTIF(AC122,"OFF")+COUNTIF(AC122,""),0,1)</f>
        <v>1</v>
      </c>
      <c r="BV122" s="8">
        <f>IF(COUNTIF(AD122,"Off")+COUNTIF(AD122,"Paid")+COUNTIF(AD122,"Pl")+COUNTIF(AD122,"PAID")+COUNTIF(AD122,"PL")+COUNTIF(AD122,"OFF")+COUNTIF(AD122,""),0,1)</f>
        <v>1</v>
      </c>
      <c r="BW122" s="8">
        <f>IF(COUNTIF(AE122,"Off")+COUNTIF(AE122,"Paid")+COUNTIF(AE122,"Pl")+COUNTIF(AE122,"PAID")+COUNTIF(AE122,"PL")+COUNTIF(AE122,"OFF")+COUNTIF(AE122,""),0,1)</f>
        <v>1</v>
      </c>
      <c r="CA122" s="8">
        <f t="shared" si="88"/>
        <v>1</v>
      </c>
      <c r="CC122" s="8">
        <f>IF(COUNTIF(AK122,"Off")+COUNTIF(AK122,"Paid")+COUNTIF(AK122,"Pl")+COUNTIF(AK122,"PAID")+COUNTIF(AK122,"PL")+COUNTIF(AK122,"OFF")+COUNTIF(AK122,""),0,1)</f>
        <v>1</v>
      </c>
      <c r="CD122" s="8">
        <f>IF(COUNTIF(AL122,"Off")+COUNTIF(AL122,"Paid")+COUNTIF(AL122,"Pl")+COUNTIF(AL122,"PAID")+COUNTIF(AL122,"PL")+COUNTIF(AL122,"OFF")+COUNTIF(AL122,""),0,1)</f>
        <v>1</v>
      </c>
      <c r="CF122" s="8">
        <f>IF(COUNTIF(AN122,"Off")+COUNTIF(AN122,"Paid")+COUNTIF(AN122,"Pl")+COUNTIF(AN122,"PAID")+COUNTIF(AN122,"PL")+COUNTIF(AN122,"OFF")+COUNTIF(AN122,""),0,1)</f>
        <v>0</v>
      </c>
    </row>
    <row r="123" spans="1:85" ht="19.5" customHeight="1" x14ac:dyDescent="0.25">
      <c r="B123" s="1" t="s">
        <v>52</v>
      </c>
      <c r="C123" s="2" t="s">
        <v>53</v>
      </c>
      <c r="D123" s="35" t="s">
        <v>284</v>
      </c>
      <c r="E123" s="184" t="s">
        <v>292</v>
      </c>
      <c r="F123" s="35" t="s">
        <v>291</v>
      </c>
      <c r="G123" s="35" t="s">
        <v>457</v>
      </c>
      <c r="H123" s="172">
        <v>14</v>
      </c>
      <c r="I123" s="164"/>
      <c r="J123" s="36"/>
      <c r="K123" s="34">
        <v>13</v>
      </c>
      <c r="L123" s="38" t="s">
        <v>119</v>
      </c>
      <c r="M123" s="35" t="s">
        <v>119</v>
      </c>
      <c r="N123" s="38">
        <v>13</v>
      </c>
      <c r="O123" s="35">
        <v>13</v>
      </c>
      <c r="P123" s="35">
        <v>13</v>
      </c>
      <c r="Q123" s="35">
        <v>13</v>
      </c>
      <c r="R123" s="35">
        <v>13</v>
      </c>
      <c r="S123" s="35" t="s">
        <v>119</v>
      </c>
      <c r="T123" s="35" t="s">
        <v>119</v>
      </c>
      <c r="U123" s="317" t="s">
        <v>585</v>
      </c>
      <c r="V123" s="35">
        <v>13</v>
      </c>
      <c r="W123" s="35">
        <v>13</v>
      </c>
      <c r="X123" s="35">
        <v>13</v>
      </c>
      <c r="Y123" s="35">
        <v>13</v>
      </c>
      <c r="Z123" s="35" t="s">
        <v>261</v>
      </c>
      <c r="AA123" s="35" t="s">
        <v>261</v>
      </c>
      <c r="AB123" s="35" t="s">
        <v>431</v>
      </c>
      <c r="AC123" s="35">
        <v>8</v>
      </c>
      <c r="AD123" s="35">
        <v>13</v>
      </c>
      <c r="AE123" s="35">
        <v>13</v>
      </c>
      <c r="AF123" s="35">
        <v>13</v>
      </c>
      <c r="AG123" s="35" t="s">
        <v>261</v>
      </c>
      <c r="AH123" s="35" t="s">
        <v>261</v>
      </c>
      <c r="AI123" s="35">
        <v>8</v>
      </c>
      <c r="AJ123" s="35">
        <v>8</v>
      </c>
      <c r="AK123" s="35">
        <v>13</v>
      </c>
      <c r="AL123" s="35">
        <v>13</v>
      </c>
      <c r="AM123" s="35">
        <v>13</v>
      </c>
      <c r="AN123" s="35" t="s">
        <v>119</v>
      </c>
      <c r="AO123" s="172"/>
      <c r="AP123" s="9">
        <f>COUNTIF(K123:AO123,"OFF")</f>
        <v>10</v>
      </c>
      <c r="AQ123" s="10">
        <f>COUNTIF(K123:AN123,"PAID")</f>
        <v>0</v>
      </c>
      <c r="AR123" s="11">
        <f>COUNTIF(K123:AN123,"PL")</f>
        <v>0</v>
      </c>
      <c r="AS123" s="8" cm="1">
        <f t="array" ref="AS123">MAX(FREQUENCY(COLUMN(AX123:CG123),(AX123:CG123&lt;&gt;1)*COLUMN(AX123:CG123))-1)</f>
        <v>2</v>
      </c>
      <c r="AT123" s="8">
        <f>COUNTIF(K123:AO123,"6"&amp;"*")+COUNTIF(K123:AO123,"6")</f>
        <v>0</v>
      </c>
      <c r="AU123" s="8">
        <f>COUNTIF(K123:AO123,"14"&amp;"*")+COUNTIF(K123:AO123,"14")</f>
        <v>0</v>
      </c>
      <c r="AV123" s="8">
        <f>SUM(AT123:AU123)</f>
        <v>0</v>
      </c>
      <c r="AW123" s="8">
        <f t="shared" si="85"/>
        <v>3</v>
      </c>
      <c r="BC123" s="8">
        <f>IF(COUNTIF(K123,"Off")+COUNTIF(K123,"Paid")+COUNTIF(K123,"Pl")+COUNTIF(K123,"PAID")+COUNTIF(K123,"PL")+COUNTIF(K123,"OFF")+COUNTIF(K123,""),0,1)</f>
        <v>1</v>
      </c>
      <c r="BD123" s="8">
        <f>IF(COUNTIF(L123,"Off")+COUNTIF(L123,"Paid")+COUNTIF(L123,"Pl")+COUNTIF(L123,"PAID")+COUNTIF(L123,"PL")+COUNTIF(L123,"OFF")+COUNTIF(L123,""),0,1)</f>
        <v>0</v>
      </c>
      <c r="BF123" s="8">
        <f t="shared" si="87"/>
        <v>1</v>
      </c>
      <c r="BI123" s="8">
        <f t="shared" si="87"/>
        <v>1</v>
      </c>
      <c r="BJ123" s="8">
        <f t="shared" si="87"/>
        <v>1</v>
      </c>
      <c r="BK123" s="8">
        <f t="shared" si="87"/>
        <v>0</v>
      </c>
      <c r="BP123" s="8">
        <f>IF(COUNTIF(X123,"Off")+COUNTIF(X123,"Paid")+COUNTIF(X123,"Pl")+COUNTIF(X123,"PAID")+COUNTIF(X123,"PL")+COUNTIF(X123,"OFF")+COUNTIF(X123,""),0,1)</f>
        <v>1</v>
      </c>
      <c r="BQ123" s="8">
        <f>IF(COUNTIF(Y123,"Off")+COUNTIF(Y123,"Paid")+COUNTIF(Y123,"Pl")+COUNTIF(Y123,"PAID")+COUNTIF(Y123,"PL")+COUNTIF(Y123,"OFF")+COUNTIF(Y123,""),0,1)</f>
        <v>1</v>
      </c>
      <c r="BW123" s="8">
        <f>IF(COUNTIF(AE123,"Off")+COUNTIF(AE123,"Paid")+COUNTIF(AE123,"Pl")+COUNTIF(AE123,"PAID")+COUNTIF(AE123,"PL")+COUNTIF(AE123,"OFF")+COUNTIF(AE123,""),0,1)</f>
        <v>1</v>
      </c>
      <c r="CA123" s="8">
        <f t="shared" si="88"/>
        <v>1</v>
      </c>
      <c r="CD123" s="8">
        <f>IF(COUNTIF(AL123,"Off")+COUNTIF(AL123,"Paid")+COUNTIF(AL123,"Pl")+COUNTIF(AL123,"PAID")+COUNTIF(AL123,"PL")+COUNTIF(AL123,"OFF")+COUNTIF(AL123,""),0,1)</f>
        <v>1</v>
      </c>
    </row>
    <row r="124" spans="1:85" ht="19.5" customHeight="1" x14ac:dyDescent="0.25">
      <c r="B124" s="6" t="s">
        <v>167</v>
      </c>
      <c r="C124" s="130" t="s">
        <v>168</v>
      </c>
      <c r="D124" s="41">
        <v>13</v>
      </c>
      <c r="E124" s="41">
        <v>13</v>
      </c>
      <c r="F124" s="41">
        <v>13</v>
      </c>
      <c r="G124" s="233" t="s">
        <v>260</v>
      </c>
      <c r="H124" s="78" t="s">
        <v>260</v>
      </c>
      <c r="I124" s="248"/>
      <c r="J124" s="42"/>
      <c r="K124" s="41">
        <v>13</v>
      </c>
      <c r="L124" s="41">
        <v>13</v>
      </c>
      <c r="M124" s="41">
        <v>13</v>
      </c>
      <c r="N124" s="41">
        <v>13</v>
      </c>
      <c r="O124" s="41" t="s">
        <v>119</v>
      </c>
      <c r="P124" s="41" t="s">
        <v>119</v>
      </c>
      <c r="Q124" s="41">
        <v>13</v>
      </c>
      <c r="R124" s="41">
        <v>13</v>
      </c>
      <c r="S124" s="41" t="s">
        <v>119</v>
      </c>
      <c r="T124" s="41" t="s">
        <v>119</v>
      </c>
      <c r="U124" s="233">
        <v>13</v>
      </c>
      <c r="V124" s="233">
        <v>13</v>
      </c>
      <c r="W124" s="233">
        <v>13</v>
      </c>
      <c r="X124" s="41">
        <v>13</v>
      </c>
      <c r="Y124" s="41" t="s">
        <v>119</v>
      </c>
      <c r="Z124" s="41" t="s">
        <v>119</v>
      </c>
      <c r="AA124" s="233">
        <v>13</v>
      </c>
      <c r="AB124" s="41">
        <v>13</v>
      </c>
      <c r="AC124" s="41">
        <v>13</v>
      </c>
      <c r="AD124" s="233">
        <v>13</v>
      </c>
      <c r="AE124" s="233">
        <v>13</v>
      </c>
      <c r="AF124" s="41" t="s">
        <v>119</v>
      </c>
      <c r="AG124" s="41" t="s">
        <v>119</v>
      </c>
      <c r="AH124" s="41">
        <v>13</v>
      </c>
      <c r="AI124" s="233">
        <v>13</v>
      </c>
      <c r="AJ124" s="41">
        <v>13</v>
      </c>
      <c r="AK124" s="41">
        <v>13</v>
      </c>
      <c r="AL124" s="41">
        <v>13</v>
      </c>
      <c r="AM124" s="41" t="s">
        <v>119</v>
      </c>
      <c r="AN124" s="233" t="s">
        <v>119</v>
      </c>
      <c r="AO124" s="78"/>
      <c r="AP124" s="9">
        <f t="shared" ref="AP124" si="89">COUNTIF(K124:AO124,"OFF")</f>
        <v>10</v>
      </c>
      <c r="AQ124" s="10">
        <f t="shared" ref="AQ124" si="90">COUNTIF(K124:AN124,"PAID")</f>
        <v>0</v>
      </c>
      <c r="AR124" s="11">
        <f t="shared" ref="AR124" si="91">COUNTIF(K124:AN124,"PL")</f>
        <v>0</v>
      </c>
      <c r="AS124" s="8" cm="1">
        <f t="array" ref="AS124">MAX(FREQUENCY(COLUMN(AX124:CG124),(AX124:CG124&lt;&gt;1)*COLUMN(AX124:CG124))-1)</f>
        <v>5</v>
      </c>
      <c r="AT124" s="8">
        <f t="shared" ref="AT124:AT126" si="92">COUNTIF(K124:AO124,"6"&amp;"*")+COUNTIF(K124:AO124,"6")</f>
        <v>0</v>
      </c>
      <c r="AU124" s="8">
        <f t="shared" ref="AU124:AU126" si="93">COUNTIF(K124:AO124,"14"&amp;"*")+COUNTIF(K124:AO124,"14")</f>
        <v>0</v>
      </c>
      <c r="AV124" s="8">
        <f t="shared" ref="AV124:AV126" si="94">SUM(AT124:AU124)</f>
        <v>0</v>
      </c>
      <c r="AW124" s="8">
        <f t="shared" si="85"/>
        <v>0</v>
      </c>
      <c r="AX124" s="8">
        <f t="shared" ref="AX124:BB126" si="95">IF(COUNTIF(D124,"Off")+COUNTIF(D124,"Paid")+COUNTIF(D124,"Pl")+COUNTIF(D124,"PAID")+COUNTIF(D124,"PL")+COUNTIF(D124,"OFF")+COUNTIF(D124,""),0,1)</f>
        <v>1</v>
      </c>
      <c r="AY124" s="8">
        <f t="shared" si="95"/>
        <v>1</v>
      </c>
      <c r="AZ124" s="8">
        <f t="shared" si="95"/>
        <v>1</v>
      </c>
      <c r="BA124" s="8">
        <f t="shared" si="95"/>
        <v>0</v>
      </c>
      <c r="BB124" s="8">
        <f t="shared" si="95"/>
        <v>0</v>
      </c>
      <c r="BC124" s="8">
        <f t="shared" ref="BC124:BR126" si="96">IF(COUNTIF(K124,"Off")+COUNTIF(K124,"Paid")+COUNTIF(K124,"Pl")+COUNTIF(K124,"PAID")+COUNTIF(K124,"PL")+COUNTIF(K124,"OFF")+COUNTIF(K124,""),0,1)</f>
        <v>1</v>
      </c>
      <c r="BD124" s="8">
        <f t="shared" si="96"/>
        <v>1</v>
      </c>
      <c r="BE124" s="8">
        <f t="shared" si="96"/>
        <v>1</v>
      </c>
      <c r="BF124" s="8">
        <f t="shared" si="96"/>
        <v>1</v>
      </c>
      <c r="BG124" s="8">
        <f t="shared" si="96"/>
        <v>0</v>
      </c>
      <c r="BH124" s="8">
        <f t="shared" si="96"/>
        <v>0</v>
      </c>
      <c r="BI124" s="8">
        <f t="shared" si="96"/>
        <v>1</v>
      </c>
      <c r="BJ124" s="8">
        <f t="shared" si="96"/>
        <v>1</v>
      </c>
      <c r="BK124" s="8">
        <f t="shared" si="96"/>
        <v>0</v>
      </c>
      <c r="BL124" s="8">
        <f t="shared" si="96"/>
        <v>0</v>
      </c>
      <c r="BM124" s="8">
        <f t="shared" si="96"/>
        <v>1</v>
      </c>
      <c r="BN124" s="8">
        <f t="shared" si="96"/>
        <v>1</v>
      </c>
      <c r="BO124" s="8">
        <f t="shared" si="96"/>
        <v>1</v>
      </c>
      <c r="BP124" s="8">
        <f t="shared" si="96"/>
        <v>1</v>
      </c>
      <c r="BQ124" s="8">
        <f t="shared" si="96"/>
        <v>0</v>
      </c>
      <c r="BR124" s="8">
        <f t="shared" si="96"/>
        <v>0</v>
      </c>
      <c r="BS124" s="8">
        <f t="shared" ref="BS124:CG126" si="97">IF(COUNTIF(AA124,"Off")+COUNTIF(AA124,"Paid")+COUNTIF(AA124,"Pl")+COUNTIF(AA124,"PAID")+COUNTIF(AA124,"PL")+COUNTIF(AA124,"OFF")+COUNTIF(AA124,""),0,1)</f>
        <v>1</v>
      </c>
      <c r="BT124" s="8">
        <f t="shared" si="97"/>
        <v>1</v>
      </c>
      <c r="BU124" s="8">
        <f t="shared" si="97"/>
        <v>1</v>
      </c>
      <c r="BV124" s="8">
        <f t="shared" si="97"/>
        <v>1</v>
      </c>
      <c r="BW124" s="8">
        <f t="shared" si="97"/>
        <v>1</v>
      </c>
      <c r="BX124" s="8">
        <f t="shared" si="97"/>
        <v>0</v>
      </c>
      <c r="BY124" s="8">
        <f t="shared" si="97"/>
        <v>0</v>
      </c>
      <c r="BZ124" s="8">
        <f t="shared" si="97"/>
        <v>1</v>
      </c>
      <c r="CA124" s="8">
        <f t="shared" si="97"/>
        <v>1</v>
      </c>
      <c r="CB124" s="8">
        <f t="shared" si="97"/>
        <v>1</v>
      </c>
      <c r="CC124" s="8">
        <f t="shared" si="97"/>
        <v>1</v>
      </c>
      <c r="CD124" s="8">
        <f t="shared" si="97"/>
        <v>1</v>
      </c>
      <c r="CE124" s="8">
        <f t="shared" si="97"/>
        <v>0</v>
      </c>
      <c r="CF124" s="8">
        <f t="shared" si="97"/>
        <v>0</v>
      </c>
      <c r="CG124" s="8">
        <f t="shared" si="97"/>
        <v>0</v>
      </c>
    </row>
    <row r="125" spans="1:85" ht="19.5" hidden="1" customHeight="1" x14ac:dyDescent="0.25">
      <c r="B125" s="70" t="s">
        <v>74</v>
      </c>
      <c r="C125" s="101" t="s">
        <v>153</v>
      </c>
      <c r="D125" s="68"/>
      <c r="E125" s="68"/>
      <c r="F125" s="68"/>
      <c r="G125" s="68"/>
      <c r="H125" s="69"/>
      <c r="I125" s="241"/>
      <c r="J125" s="69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120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121">
        <f>COUNTIF(K125:AO125,"OFF")</f>
        <v>0</v>
      </c>
      <c r="AQ125" s="122">
        <f>COUNTIF(K125:AN125,"PAID")</f>
        <v>0</v>
      </c>
      <c r="AR125" s="107">
        <f>COUNTIF(K125:AN125,"PL")</f>
        <v>0</v>
      </c>
      <c r="AS125" s="8" cm="1">
        <f t="array" ref="AS125">MAX(FREQUENCY(COLUMN(AX125:CG125),(AX125:CG125&lt;&gt;1)*COLUMN(AX125:CG125))-1)</f>
        <v>0</v>
      </c>
      <c r="AT125" s="8">
        <f t="shared" si="92"/>
        <v>0</v>
      </c>
      <c r="AU125" s="8">
        <f t="shared" si="93"/>
        <v>0</v>
      </c>
      <c r="AV125" s="8">
        <f t="shared" si="94"/>
        <v>0</v>
      </c>
      <c r="AX125" s="8">
        <f t="shared" si="95"/>
        <v>0</v>
      </c>
      <c r="AY125" s="8">
        <f t="shared" si="95"/>
        <v>0</v>
      </c>
      <c r="AZ125" s="8">
        <f t="shared" si="95"/>
        <v>0</v>
      </c>
      <c r="BA125" s="8">
        <f t="shared" si="95"/>
        <v>0</v>
      </c>
      <c r="BB125" s="8">
        <f t="shared" si="95"/>
        <v>0</v>
      </c>
      <c r="BC125" s="8">
        <f t="shared" si="96"/>
        <v>0</v>
      </c>
      <c r="BD125" s="8">
        <f t="shared" si="96"/>
        <v>0</v>
      </c>
      <c r="BE125" s="8">
        <f t="shared" si="96"/>
        <v>0</v>
      </c>
      <c r="BF125" s="8">
        <f t="shared" si="96"/>
        <v>0</v>
      </c>
      <c r="BG125" s="8">
        <f t="shared" si="96"/>
        <v>0</v>
      </c>
      <c r="BH125" s="8">
        <f t="shared" si="96"/>
        <v>0</v>
      </c>
      <c r="BI125" s="8">
        <f t="shared" si="96"/>
        <v>0</v>
      </c>
      <c r="BJ125" s="8">
        <f t="shared" si="96"/>
        <v>0</v>
      </c>
      <c r="BK125" s="8">
        <f t="shared" si="96"/>
        <v>0</v>
      </c>
      <c r="BL125" s="8">
        <f t="shared" si="96"/>
        <v>0</v>
      </c>
      <c r="BM125" s="8">
        <f t="shared" si="96"/>
        <v>0</v>
      </c>
      <c r="BN125" s="8">
        <f t="shared" si="96"/>
        <v>0</v>
      </c>
      <c r="BO125" s="8">
        <f t="shared" si="96"/>
        <v>0</v>
      </c>
      <c r="BP125" s="8">
        <f t="shared" si="96"/>
        <v>0</v>
      </c>
      <c r="BQ125" s="8">
        <f t="shared" si="96"/>
        <v>0</v>
      </c>
      <c r="BR125" s="8">
        <f t="shared" si="96"/>
        <v>0</v>
      </c>
      <c r="BS125" s="8">
        <f t="shared" si="97"/>
        <v>0</v>
      </c>
      <c r="BT125" s="8">
        <f t="shared" si="97"/>
        <v>0</v>
      </c>
      <c r="BU125" s="8">
        <f t="shared" si="97"/>
        <v>0</v>
      </c>
      <c r="BV125" s="8">
        <f t="shared" si="97"/>
        <v>0</v>
      </c>
      <c r="BW125" s="8">
        <f t="shared" si="97"/>
        <v>0</v>
      </c>
      <c r="BX125" s="8">
        <f t="shared" si="97"/>
        <v>0</v>
      </c>
      <c r="BY125" s="8">
        <f t="shared" si="97"/>
        <v>0</v>
      </c>
      <c r="BZ125" s="8">
        <f t="shared" si="97"/>
        <v>0</v>
      </c>
      <c r="CA125" s="8">
        <f t="shared" si="97"/>
        <v>0</v>
      </c>
      <c r="CB125" s="8">
        <f t="shared" si="97"/>
        <v>0</v>
      </c>
      <c r="CC125" s="8">
        <f t="shared" si="97"/>
        <v>0</v>
      </c>
      <c r="CD125" s="8">
        <f t="shared" si="97"/>
        <v>0</v>
      </c>
      <c r="CE125" s="8">
        <f t="shared" si="97"/>
        <v>0</v>
      </c>
      <c r="CF125" s="8">
        <f t="shared" si="97"/>
        <v>0</v>
      </c>
      <c r="CG125" s="8">
        <f t="shared" si="97"/>
        <v>0</v>
      </c>
    </row>
    <row r="126" spans="1:85" ht="19.5" customHeight="1" x14ac:dyDescent="0.25">
      <c r="B126" s="58" t="s">
        <v>164</v>
      </c>
      <c r="C126" s="130" t="s">
        <v>73</v>
      </c>
      <c r="D126" s="68">
        <v>10</v>
      </c>
      <c r="E126" s="68">
        <v>10</v>
      </c>
      <c r="F126" s="41">
        <v>10</v>
      </c>
      <c r="G126" s="41">
        <v>10</v>
      </c>
      <c r="H126" s="42" t="s">
        <v>260</v>
      </c>
      <c r="I126" s="248"/>
      <c r="J126" s="42"/>
      <c r="K126" s="68" t="s">
        <v>284</v>
      </c>
      <c r="L126" s="68">
        <v>10</v>
      </c>
      <c r="M126" s="68">
        <v>10</v>
      </c>
      <c r="N126" s="68">
        <v>10</v>
      </c>
      <c r="O126" s="68">
        <v>10</v>
      </c>
      <c r="P126" s="68" t="s">
        <v>78</v>
      </c>
      <c r="Q126" s="68" t="s">
        <v>284</v>
      </c>
      <c r="R126" s="68" t="s">
        <v>284</v>
      </c>
      <c r="S126" s="68" t="s">
        <v>78</v>
      </c>
      <c r="T126" s="68" t="s">
        <v>78</v>
      </c>
      <c r="U126" s="68">
        <v>10</v>
      </c>
      <c r="V126" s="68">
        <v>10</v>
      </c>
      <c r="W126" s="68">
        <v>10</v>
      </c>
      <c r="X126" s="68" t="s">
        <v>284</v>
      </c>
      <c r="Y126" s="68" t="s">
        <v>284</v>
      </c>
      <c r="Z126" s="68">
        <v>10</v>
      </c>
      <c r="AA126" s="120">
        <v>10</v>
      </c>
      <c r="AB126" s="120">
        <v>10</v>
      </c>
      <c r="AC126" s="68">
        <v>10</v>
      </c>
      <c r="AD126" s="68">
        <v>10</v>
      </c>
      <c r="AE126" s="68" t="s">
        <v>284</v>
      </c>
      <c r="AF126" s="68" t="s">
        <v>284</v>
      </c>
      <c r="AG126" s="68">
        <v>10</v>
      </c>
      <c r="AH126" s="68">
        <v>10</v>
      </c>
      <c r="AI126" s="68">
        <v>10</v>
      </c>
      <c r="AJ126" s="68">
        <v>10</v>
      </c>
      <c r="AK126" s="68">
        <v>10</v>
      </c>
      <c r="AL126" s="68" t="s">
        <v>284</v>
      </c>
      <c r="AM126" s="41" t="s">
        <v>284</v>
      </c>
      <c r="AN126" s="41">
        <v>10</v>
      </c>
      <c r="AO126" s="42"/>
      <c r="AP126" s="15">
        <f t="shared" ref="AP126" si="98">COUNTIF(K126:AO126,"OFF")</f>
        <v>9</v>
      </c>
      <c r="AQ126" s="16">
        <f t="shared" ref="AQ126" si="99">COUNTIF(K126:AN126,"PAID")</f>
        <v>3</v>
      </c>
      <c r="AR126" s="17">
        <f t="shared" ref="AR126" si="100">COUNTIF(K126:AN126,"PL")</f>
        <v>0</v>
      </c>
      <c r="AS126" s="8" cm="1">
        <f t="array" ref="AS126">MAX(FREQUENCY(COLUMN(AX126:CG126),(AX126:CG126&lt;&gt;1)*COLUMN(AX126:CG126))-1)</f>
        <v>5</v>
      </c>
      <c r="AT126" s="8">
        <f t="shared" si="92"/>
        <v>0</v>
      </c>
      <c r="AU126" s="8">
        <f t="shared" si="93"/>
        <v>0</v>
      </c>
      <c r="AV126" s="8">
        <f t="shared" si="94"/>
        <v>0</v>
      </c>
      <c r="AX126" s="8">
        <f t="shared" si="95"/>
        <v>1</v>
      </c>
      <c r="AY126" s="8">
        <f t="shared" si="95"/>
        <v>1</v>
      </c>
      <c r="AZ126" s="8">
        <f t="shared" si="95"/>
        <v>1</v>
      </c>
      <c r="BA126" s="8">
        <f t="shared" si="95"/>
        <v>1</v>
      </c>
      <c r="BB126" s="8">
        <f t="shared" si="95"/>
        <v>0</v>
      </c>
      <c r="BC126" s="8">
        <f t="shared" si="96"/>
        <v>0</v>
      </c>
      <c r="BD126" s="8">
        <f t="shared" si="96"/>
        <v>1</v>
      </c>
      <c r="BE126" s="8">
        <f t="shared" si="96"/>
        <v>1</v>
      </c>
      <c r="BF126" s="8">
        <f t="shared" si="96"/>
        <v>1</v>
      </c>
      <c r="BG126" s="8">
        <f t="shared" si="96"/>
        <v>1</v>
      </c>
      <c r="BH126" s="8">
        <f t="shared" si="96"/>
        <v>0</v>
      </c>
      <c r="BI126" s="8">
        <f t="shared" si="96"/>
        <v>0</v>
      </c>
      <c r="BJ126" s="8">
        <f t="shared" si="96"/>
        <v>0</v>
      </c>
      <c r="BK126" s="8">
        <f t="shared" si="96"/>
        <v>0</v>
      </c>
      <c r="BL126" s="8">
        <f t="shared" si="96"/>
        <v>0</v>
      </c>
      <c r="BM126" s="8">
        <f t="shared" si="96"/>
        <v>1</v>
      </c>
      <c r="BN126" s="8">
        <f t="shared" si="96"/>
        <v>1</v>
      </c>
      <c r="BO126" s="8">
        <f t="shared" si="96"/>
        <v>1</v>
      </c>
      <c r="BP126" s="8">
        <f t="shared" si="96"/>
        <v>0</v>
      </c>
      <c r="BQ126" s="8">
        <f t="shared" si="96"/>
        <v>0</v>
      </c>
      <c r="BR126" s="8">
        <f t="shared" si="96"/>
        <v>1</v>
      </c>
      <c r="BS126" s="8">
        <f t="shared" si="97"/>
        <v>1</v>
      </c>
      <c r="BT126" s="8">
        <f t="shared" si="97"/>
        <v>1</v>
      </c>
      <c r="BU126" s="8">
        <f t="shared" si="97"/>
        <v>1</v>
      </c>
      <c r="BV126" s="8">
        <f t="shared" si="97"/>
        <v>1</v>
      </c>
      <c r="BW126" s="8">
        <f t="shared" si="97"/>
        <v>0</v>
      </c>
      <c r="BX126" s="8">
        <f t="shared" si="97"/>
        <v>0</v>
      </c>
      <c r="BY126" s="8">
        <f t="shared" si="97"/>
        <v>1</v>
      </c>
      <c r="BZ126" s="8">
        <f t="shared" si="97"/>
        <v>1</v>
      </c>
      <c r="CA126" s="8">
        <f t="shared" si="97"/>
        <v>1</v>
      </c>
      <c r="CB126" s="8">
        <f t="shared" si="97"/>
        <v>1</v>
      </c>
      <c r="CC126" s="8">
        <f t="shared" si="97"/>
        <v>1</v>
      </c>
      <c r="CD126" s="8">
        <f t="shared" si="97"/>
        <v>0</v>
      </c>
      <c r="CE126" s="8">
        <f t="shared" si="97"/>
        <v>0</v>
      </c>
      <c r="CF126" s="8">
        <f t="shared" si="97"/>
        <v>1</v>
      </c>
      <c r="CG126" s="8">
        <f t="shared" si="97"/>
        <v>0</v>
      </c>
    </row>
    <row r="127" spans="1:85" ht="19.5" customHeight="1" x14ac:dyDescent="0.25">
      <c r="B127" s="70" t="s">
        <v>587</v>
      </c>
      <c r="C127" s="101"/>
      <c r="D127" s="68"/>
      <c r="E127" s="68"/>
      <c r="F127" s="68"/>
      <c r="G127" s="68"/>
      <c r="H127" s="69"/>
      <c r="I127" s="241"/>
      <c r="J127" s="69"/>
      <c r="K127" s="68"/>
      <c r="L127" s="68" t="s">
        <v>383</v>
      </c>
      <c r="M127" s="68">
        <v>9</v>
      </c>
      <c r="N127" s="68">
        <v>9</v>
      </c>
      <c r="O127" s="68">
        <v>9</v>
      </c>
      <c r="P127" s="68">
        <v>9</v>
      </c>
      <c r="Q127" s="68" t="s">
        <v>431</v>
      </c>
      <c r="R127" s="68" t="s">
        <v>431</v>
      </c>
      <c r="S127" s="68">
        <v>9</v>
      </c>
      <c r="T127" s="68">
        <v>9</v>
      </c>
      <c r="U127" s="68">
        <v>9</v>
      </c>
      <c r="V127" s="68">
        <v>9</v>
      </c>
      <c r="W127" s="68">
        <v>9</v>
      </c>
      <c r="X127" s="68" t="s">
        <v>431</v>
      </c>
      <c r="Y127" s="68" t="s">
        <v>431</v>
      </c>
      <c r="Z127" s="68">
        <v>9</v>
      </c>
      <c r="AA127" s="120">
        <v>9</v>
      </c>
      <c r="AB127" s="120">
        <v>9</v>
      </c>
      <c r="AC127" s="68">
        <v>9</v>
      </c>
      <c r="AD127" s="68">
        <v>9</v>
      </c>
      <c r="AE127" s="68" t="s">
        <v>431</v>
      </c>
      <c r="AF127" s="68" t="s">
        <v>431</v>
      </c>
      <c r="AG127" s="68">
        <v>9</v>
      </c>
      <c r="AH127" s="68">
        <v>9</v>
      </c>
      <c r="AI127" s="68">
        <v>9</v>
      </c>
      <c r="AJ127" s="68">
        <v>9</v>
      </c>
      <c r="AK127" s="68">
        <v>9</v>
      </c>
      <c r="AL127" s="68" t="s">
        <v>431</v>
      </c>
      <c r="AM127" s="68" t="s">
        <v>431</v>
      </c>
      <c r="AN127" s="68">
        <v>9</v>
      </c>
      <c r="AO127" s="69"/>
      <c r="AP127" s="15">
        <f t="shared" ref="AP127" si="101">COUNTIF(K127:AO127,"OFF")</f>
        <v>8</v>
      </c>
      <c r="AQ127" s="16">
        <f t="shared" ref="AQ127" si="102">COUNTIF(K127:AN127,"PAID")</f>
        <v>0</v>
      </c>
      <c r="AR127" s="17">
        <f t="shared" ref="AR127" si="103">COUNTIF(K127:AN127,"PL")</f>
        <v>0</v>
      </c>
    </row>
    <row r="128" spans="1:85" ht="19.5" customHeight="1" thickBot="1" x14ac:dyDescent="0.3">
      <c r="B128" s="123" t="s">
        <v>84</v>
      </c>
      <c r="C128" s="124" t="s">
        <v>85</v>
      </c>
      <c r="D128" s="126">
        <v>6</v>
      </c>
      <c r="E128" s="126">
        <v>6</v>
      </c>
      <c r="F128" s="126">
        <v>6</v>
      </c>
      <c r="G128" s="126">
        <v>6</v>
      </c>
      <c r="H128" s="127" t="s">
        <v>260</v>
      </c>
      <c r="I128" s="249"/>
      <c r="J128" s="127"/>
      <c r="K128" s="125" t="s">
        <v>119</v>
      </c>
      <c r="L128" s="126">
        <v>8</v>
      </c>
      <c r="M128" s="126">
        <v>8</v>
      </c>
      <c r="N128" s="126">
        <v>8</v>
      </c>
      <c r="O128" s="126">
        <v>8</v>
      </c>
      <c r="P128" s="126">
        <v>8</v>
      </c>
      <c r="Q128" s="126" t="s">
        <v>119</v>
      </c>
      <c r="R128" s="126" t="s">
        <v>119</v>
      </c>
      <c r="S128" s="126">
        <v>8</v>
      </c>
      <c r="T128" s="126">
        <v>8</v>
      </c>
      <c r="U128" s="126">
        <v>8</v>
      </c>
      <c r="V128" s="126">
        <v>8</v>
      </c>
      <c r="W128" s="126">
        <v>8</v>
      </c>
      <c r="X128" s="126" t="s">
        <v>119</v>
      </c>
      <c r="Y128" s="126" t="s">
        <v>119</v>
      </c>
      <c r="Z128" s="126">
        <v>8</v>
      </c>
      <c r="AA128" s="126">
        <v>8</v>
      </c>
      <c r="AB128" s="126">
        <v>8</v>
      </c>
      <c r="AC128" s="126">
        <v>8</v>
      </c>
      <c r="AD128" s="126">
        <v>8</v>
      </c>
      <c r="AE128" s="126" t="s">
        <v>119</v>
      </c>
      <c r="AF128" s="126" t="s">
        <v>119</v>
      </c>
      <c r="AG128" s="126">
        <v>8</v>
      </c>
      <c r="AH128" s="126">
        <v>8</v>
      </c>
      <c r="AI128" s="126">
        <v>8</v>
      </c>
      <c r="AJ128" s="126">
        <v>8</v>
      </c>
      <c r="AK128" s="126">
        <v>8</v>
      </c>
      <c r="AL128" s="126" t="s">
        <v>119</v>
      </c>
      <c r="AM128" s="126" t="s">
        <v>119</v>
      </c>
      <c r="AN128" s="126">
        <v>8</v>
      </c>
      <c r="AO128" s="127"/>
      <c r="AP128" s="128">
        <f t="shared" ref="AP128" si="104">COUNTIF(K128:AO128,"OFF")</f>
        <v>9</v>
      </c>
      <c r="AQ128" s="114">
        <f t="shared" ref="AQ128" si="105">COUNTIF(K128:AN128,"PAID")</f>
        <v>0</v>
      </c>
      <c r="AR128" s="129">
        <f t="shared" ref="AR128" si="106">COUNTIF(K128:AN128,"PL")</f>
        <v>0</v>
      </c>
      <c r="AS128" s="8" cm="1">
        <f t="array" ref="AS128">MAX(FREQUENCY(COLUMN(AX128:CG128),(AX128:CG128&lt;&gt;1)*COLUMN(AX128:CG128))-1)</f>
        <v>5</v>
      </c>
      <c r="AT128" s="8">
        <f t="shared" ref="AT128" si="107">COUNTIF(K128:AO128,"6"&amp;"*")+COUNTIF(K128:AO128,"6")</f>
        <v>0</v>
      </c>
      <c r="AU128" s="8">
        <f t="shared" ref="AU128" si="108">COUNTIF(K128:AO128,"14"&amp;"*")+COUNTIF(K128:AO128,"14")</f>
        <v>0</v>
      </c>
      <c r="AV128" s="8">
        <f t="shared" ref="AV128" si="109">SUM(AT128:AU128)</f>
        <v>0</v>
      </c>
      <c r="AX128" s="8">
        <f t="shared" ref="AX128:BB128" si="110">IF(COUNTIF(D128,"Off")+COUNTIF(D128,"Paid")+COUNTIF(D128,"Pl")+COUNTIF(D128,"PAID")+COUNTIF(D128,"PL")+COUNTIF(D128,"OFF")+COUNTIF(D128,""),0,1)</f>
        <v>1</v>
      </c>
      <c r="AY128" s="8">
        <f t="shared" si="110"/>
        <v>1</v>
      </c>
      <c r="AZ128" s="8">
        <f t="shared" si="110"/>
        <v>1</v>
      </c>
      <c r="BA128" s="8">
        <f t="shared" si="110"/>
        <v>1</v>
      </c>
      <c r="BB128" s="8">
        <f t="shared" si="110"/>
        <v>0</v>
      </c>
      <c r="BC128" s="8">
        <f t="shared" ref="BC128:BR128" si="111">IF(COUNTIF(K128,"Off")+COUNTIF(K128,"Paid")+COUNTIF(K128,"Pl")+COUNTIF(K128,"PAID")+COUNTIF(K128,"PL")+COUNTIF(K128,"OFF")+COUNTIF(K128,""),0,1)</f>
        <v>0</v>
      </c>
      <c r="BD128" s="8">
        <f t="shared" si="111"/>
        <v>1</v>
      </c>
      <c r="BE128" s="8">
        <f t="shared" si="111"/>
        <v>1</v>
      </c>
      <c r="BF128" s="8">
        <f t="shared" si="111"/>
        <v>1</v>
      </c>
      <c r="BG128" s="8">
        <f t="shared" si="111"/>
        <v>1</v>
      </c>
      <c r="BH128" s="8">
        <f t="shared" si="111"/>
        <v>1</v>
      </c>
      <c r="BI128" s="8">
        <f t="shared" si="111"/>
        <v>0</v>
      </c>
      <c r="BJ128" s="8">
        <f t="shared" si="111"/>
        <v>0</v>
      </c>
      <c r="BK128" s="8">
        <f t="shared" si="111"/>
        <v>1</v>
      </c>
      <c r="BL128" s="8">
        <f t="shared" si="111"/>
        <v>1</v>
      </c>
      <c r="BM128" s="8">
        <f t="shared" si="111"/>
        <v>1</v>
      </c>
      <c r="BN128" s="8">
        <f t="shared" si="111"/>
        <v>1</v>
      </c>
      <c r="BO128" s="8">
        <f t="shared" si="111"/>
        <v>1</v>
      </c>
      <c r="BP128" s="8">
        <f t="shared" si="111"/>
        <v>0</v>
      </c>
      <c r="BQ128" s="8">
        <f t="shared" si="111"/>
        <v>0</v>
      </c>
      <c r="BR128" s="8">
        <f t="shared" si="111"/>
        <v>1</v>
      </c>
      <c r="BS128" s="8">
        <f t="shared" ref="BS128:CG128" si="112">IF(COUNTIF(AA128,"Off")+COUNTIF(AA128,"Paid")+COUNTIF(AA128,"Pl")+COUNTIF(AA128,"PAID")+COUNTIF(AA128,"PL")+COUNTIF(AA128,"OFF")+COUNTIF(AA128,""),0,1)</f>
        <v>1</v>
      </c>
      <c r="BT128" s="8">
        <f t="shared" si="112"/>
        <v>1</v>
      </c>
      <c r="BU128" s="8">
        <f t="shared" si="112"/>
        <v>1</v>
      </c>
      <c r="BV128" s="8">
        <f t="shared" si="112"/>
        <v>1</v>
      </c>
      <c r="BW128" s="8">
        <f t="shared" si="112"/>
        <v>0</v>
      </c>
      <c r="BX128" s="8">
        <f t="shared" si="112"/>
        <v>0</v>
      </c>
      <c r="BY128" s="8">
        <f t="shared" si="112"/>
        <v>1</v>
      </c>
      <c r="BZ128" s="8">
        <f t="shared" si="112"/>
        <v>1</v>
      </c>
      <c r="CA128" s="8">
        <f t="shared" si="112"/>
        <v>1</v>
      </c>
      <c r="CB128" s="8">
        <f t="shared" si="112"/>
        <v>1</v>
      </c>
      <c r="CC128" s="8">
        <f t="shared" si="112"/>
        <v>1</v>
      </c>
      <c r="CD128" s="8">
        <f t="shared" si="112"/>
        <v>0</v>
      </c>
      <c r="CE128" s="8">
        <f t="shared" si="112"/>
        <v>0</v>
      </c>
      <c r="CF128" s="8">
        <f t="shared" si="112"/>
        <v>1</v>
      </c>
      <c r="CG128" s="8">
        <f t="shared" si="112"/>
        <v>0</v>
      </c>
    </row>
    <row r="129" spans="2:42" ht="19.5" customHeight="1" x14ac:dyDescent="0.25">
      <c r="B129" s="177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</row>
    <row r="130" spans="2:42" hidden="1" outlineLevel="1" x14ac:dyDescent="0.25">
      <c r="J130" s="8" t="s">
        <v>586</v>
      </c>
      <c r="K130" s="66">
        <f>COUNTIF(K117:K123,"OFF")+COUNTIF(K117:K123,"PAID")</f>
        <v>3</v>
      </c>
      <c r="L130" s="66">
        <f t="shared" ref="L130:AN130" si="113">COUNTIF(L117:L123,"OFF")+COUNTIF(L117:L123,"PAID")</f>
        <v>2</v>
      </c>
      <c r="M130" s="66">
        <f t="shared" si="113"/>
        <v>2</v>
      </c>
      <c r="N130" s="66">
        <f t="shared" si="113"/>
        <v>0</v>
      </c>
      <c r="O130" s="66">
        <f t="shared" si="113"/>
        <v>3</v>
      </c>
      <c r="P130" s="66">
        <f t="shared" si="113"/>
        <v>4</v>
      </c>
      <c r="Q130" s="66">
        <f t="shared" si="113"/>
        <v>3</v>
      </c>
      <c r="R130" s="66">
        <f t="shared" si="113"/>
        <v>3</v>
      </c>
      <c r="S130" s="66">
        <f t="shared" si="113"/>
        <v>3</v>
      </c>
      <c r="T130" s="66">
        <f t="shared" si="113"/>
        <v>3</v>
      </c>
      <c r="U130" s="66">
        <f t="shared" si="113"/>
        <v>1</v>
      </c>
      <c r="V130" s="66">
        <f t="shared" si="113"/>
        <v>2</v>
      </c>
      <c r="W130" s="66">
        <f t="shared" si="113"/>
        <v>2</v>
      </c>
      <c r="X130" s="66">
        <f t="shared" si="113"/>
        <v>3</v>
      </c>
      <c r="Y130" s="66">
        <f t="shared" si="113"/>
        <v>2</v>
      </c>
      <c r="Z130" s="66">
        <f t="shared" si="113"/>
        <v>3</v>
      </c>
      <c r="AA130" s="66">
        <f t="shared" si="113"/>
        <v>4</v>
      </c>
      <c r="AB130" s="66">
        <f t="shared" si="113"/>
        <v>2</v>
      </c>
      <c r="AC130" s="66">
        <f t="shared" si="113"/>
        <v>2</v>
      </c>
      <c r="AD130" s="66">
        <f t="shared" si="113"/>
        <v>3</v>
      </c>
      <c r="AE130" s="66">
        <f t="shared" si="113"/>
        <v>2</v>
      </c>
      <c r="AF130" s="66">
        <f t="shared" si="113"/>
        <v>2</v>
      </c>
      <c r="AG130" s="66">
        <f t="shared" si="113"/>
        <v>4</v>
      </c>
      <c r="AH130" s="66">
        <f t="shared" si="113"/>
        <v>4</v>
      </c>
      <c r="AI130" s="66">
        <f t="shared" si="113"/>
        <v>0</v>
      </c>
      <c r="AJ130" s="66">
        <f t="shared" si="113"/>
        <v>2</v>
      </c>
      <c r="AK130" s="66">
        <f t="shared" si="113"/>
        <v>3</v>
      </c>
      <c r="AL130" s="66">
        <f t="shared" si="113"/>
        <v>2</v>
      </c>
      <c r="AM130" s="66">
        <f t="shared" si="113"/>
        <v>2</v>
      </c>
      <c r="AN130" s="66">
        <f t="shared" si="113"/>
        <v>4</v>
      </c>
    </row>
    <row r="131" spans="2:42" hidden="1" outlineLevel="1" x14ac:dyDescent="0.25">
      <c r="J131" s="8">
        <v>6</v>
      </c>
      <c r="K131" s="8">
        <f t="shared" ref="K131:Z136" si="114">COUNTIF(K$117:K$128,$J131)</f>
        <v>1</v>
      </c>
      <c r="L131" s="8">
        <f t="shared" si="114"/>
        <v>0</v>
      </c>
      <c r="M131" s="8">
        <f t="shared" si="114"/>
        <v>0</v>
      </c>
      <c r="N131" s="8">
        <f t="shared" si="114"/>
        <v>0</v>
      </c>
      <c r="O131" s="8">
        <f t="shared" si="114"/>
        <v>0</v>
      </c>
      <c r="P131" s="8">
        <f t="shared" si="114"/>
        <v>0</v>
      </c>
      <c r="Q131" s="8">
        <f t="shared" si="114"/>
        <v>0</v>
      </c>
      <c r="R131" s="8">
        <f t="shared" si="114"/>
        <v>0</v>
      </c>
      <c r="S131" s="8">
        <f t="shared" si="114"/>
        <v>0</v>
      </c>
      <c r="T131" s="8">
        <f t="shared" si="114"/>
        <v>0</v>
      </c>
      <c r="U131" s="8">
        <f t="shared" si="114"/>
        <v>0</v>
      </c>
      <c r="V131" s="8">
        <f t="shared" si="114"/>
        <v>0</v>
      </c>
      <c r="W131" s="8">
        <f t="shared" si="114"/>
        <v>0</v>
      </c>
      <c r="X131" s="8">
        <f t="shared" si="114"/>
        <v>0</v>
      </c>
      <c r="Y131" s="8">
        <f t="shared" si="114"/>
        <v>0</v>
      </c>
      <c r="Z131" s="8">
        <f t="shared" si="114"/>
        <v>0</v>
      </c>
      <c r="AA131" s="8">
        <f t="shared" ref="AA131:AO136" si="115">COUNTIF(AA$117:AA$128,$J131)</f>
        <v>0</v>
      </c>
      <c r="AB131" s="8">
        <f t="shared" si="115"/>
        <v>0</v>
      </c>
      <c r="AC131" s="8">
        <f t="shared" si="115"/>
        <v>0</v>
      </c>
      <c r="AD131" s="8">
        <f t="shared" si="115"/>
        <v>0</v>
      </c>
      <c r="AE131" s="8">
        <f t="shared" si="115"/>
        <v>0</v>
      </c>
      <c r="AF131" s="8">
        <f t="shared" si="115"/>
        <v>0</v>
      </c>
      <c r="AG131" s="8">
        <f t="shared" si="115"/>
        <v>0</v>
      </c>
      <c r="AH131" s="8">
        <f t="shared" si="115"/>
        <v>0</v>
      </c>
      <c r="AI131" s="8">
        <f t="shared" si="115"/>
        <v>0</v>
      </c>
      <c r="AJ131" s="8">
        <f t="shared" si="115"/>
        <v>0</v>
      </c>
      <c r="AK131" s="8">
        <f t="shared" si="115"/>
        <v>0</v>
      </c>
      <c r="AL131" s="8">
        <f t="shared" si="115"/>
        <v>0</v>
      </c>
      <c r="AM131" s="8">
        <f t="shared" si="115"/>
        <v>0</v>
      </c>
      <c r="AN131" s="8">
        <f t="shared" si="115"/>
        <v>0</v>
      </c>
      <c r="AO131" s="8">
        <f t="shared" si="115"/>
        <v>0</v>
      </c>
    </row>
    <row r="132" spans="2:42" hidden="1" outlineLevel="1" x14ac:dyDescent="0.25">
      <c r="J132" s="8">
        <v>8</v>
      </c>
      <c r="K132" s="8">
        <f t="shared" si="114"/>
        <v>0</v>
      </c>
      <c r="L132" s="8">
        <f t="shared" si="114"/>
        <v>1</v>
      </c>
      <c r="M132" s="8">
        <f t="shared" si="114"/>
        <v>1</v>
      </c>
      <c r="N132" s="8">
        <f t="shared" si="114"/>
        <v>3</v>
      </c>
      <c r="O132" s="8">
        <f t="shared" si="114"/>
        <v>1</v>
      </c>
      <c r="P132" s="8">
        <f t="shared" si="114"/>
        <v>1</v>
      </c>
      <c r="Q132" s="8">
        <f t="shared" si="114"/>
        <v>1</v>
      </c>
      <c r="R132" s="8">
        <f t="shared" si="114"/>
        <v>1</v>
      </c>
      <c r="S132" s="8">
        <f t="shared" si="114"/>
        <v>1</v>
      </c>
      <c r="T132" s="8">
        <f t="shared" si="114"/>
        <v>1</v>
      </c>
      <c r="U132" s="8">
        <f t="shared" si="114"/>
        <v>1</v>
      </c>
      <c r="V132" s="8">
        <f t="shared" si="114"/>
        <v>1</v>
      </c>
      <c r="W132" s="8">
        <f t="shared" si="114"/>
        <v>2</v>
      </c>
      <c r="X132" s="8">
        <f t="shared" si="114"/>
        <v>1</v>
      </c>
      <c r="Y132" s="8">
        <f t="shared" si="114"/>
        <v>1</v>
      </c>
      <c r="Z132" s="8">
        <f t="shared" si="114"/>
        <v>1</v>
      </c>
      <c r="AA132" s="8">
        <f t="shared" si="115"/>
        <v>1</v>
      </c>
      <c r="AB132" s="8">
        <f t="shared" si="115"/>
        <v>2</v>
      </c>
      <c r="AC132" s="8">
        <f t="shared" si="115"/>
        <v>2</v>
      </c>
      <c r="AD132" s="8">
        <f t="shared" si="115"/>
        <v>1</v>
      </c>
      <c r="AE132" s="8">
        <f t="shared" si="115"/>
        <v>1</v>
      </c>
      <c r="AF132" s="8">
        <f t="shared" si="115"/>
        <v>1</v>
      </c>
      <c r="AG132" s="8">
        <f t="shared" si="115"/>
        <v>1</v>
      </c>
      <c r="AH132" s="8">
        <f t="shared" si="115"/>
        <v>1</v>
      </c>
      <c r="AI132" s="8">
        <f t="shared" si="115"/>
        <v>3</v>
      </c>
      <c r="AJ132" s="8">
        <f t="shared" si="115"/>
        <v>2</v>
      </c>
      <c r="AK132" s="8">
        <f t="shared" si="115"/>
        <v>1</v>
      </c>
      <c r="AL132" s="8">
        <f t="shared" si="115"/>
        <v>1</v>
      </c>
      <c r="AM132" s="8">
        <f t="shared" si="115"/>
        <v>1</v>
      </c>
      <c r="AN132" s="8">
        <f t="shared" si="115"/>
        <v>1</v>
      </c>
      <c r="AO132" s="8">
        <f t="shared" si="115"/>
        <v>0</v>
      </c>
    </row>
    <row r="133" spans="2:42" hidden="1" outlineLevel="1" x14ac:dyDescent="0.25">
      <c r="J133" s="8">
        <v>9</v>
      </c>
      <c r="K133" s="8">
        <f t="shared" si="114"/>
        <v>0</v>
      </c>
      <c r="L133" s="8">
        <f t="shared" si="114"/>
        <v>0</v>
      </c>
      <c r="M133" s="8">
        <f t="shared" si="114"/>
        <v>1</v>
      </c>
      <c r="N133" s="8">
        <f t="shared" si="114"/>
        <v>1</v>
      </c>
      <c r="O133" s="8">
        <f t="shared" si="114"/>
        <v>1</v>
      </c>
      <c r="P133" s="8">
        <f t="shared" si="114"/>
        <v>1</v>
      </c>
      <c r="Q133" s="8">
        <f t="shared" si="114"/>
        <v>0</v>
      </c>
      <c r="R133" s="8">
        <f t="shared" si="114"/>
        <v>0</v>
      </c>
      <c r="S133" s="8">
        <f t="shared" si="114"/>
        <v>1</v>
      </c>
      <c r="T133" s="8">
        <f t="shared" si="114"/>
        <v>1</v>
      </c>
      <c r="U133" s="8">
        <f t="shared" si="114"/>
        <v>1</v>
      </c>
      <c r="V133" s="8">
        <f t="shared" si="114"/>
        <v>1</v>
      </c>
      <c r="W133" s="8">
        <f t="shared" si="114"/>
        <v>1</v>
      </c>
      <c r="X133" s="8">
        <f t="shared" si="114"/>
        <v>0</v>
      </c>
      <c r="Y133" s="8">
        <f t="shared" si="114"/>
        <v>0</v>
      </c>
      <c r="Z133" s="8">
        <f t="shared" si="114"/>
        <v>1</v>
      </c>
      <c r="AA133" s="8">
        <f t="shared" si="115"/>
        <v>1</v>
      </c>
      <c r="AB133" s="8">
        <f t="shared" si="115"/>
        <v>1</v>
      </c>
      <c r="AC133" s="8">
        <f t="shared" si="115"/>
        <v>1</v>
      </c>
      <c r="AD133" s="8">
        <f t="shared" si="115"/>
        <v>1</v>
      </c>
      <c r="AE133" s="8">
        <f t="shared" si="115"/>
        <v>0</v>
      </c>
      <c r="AF133" s="8">
        <f t="shared" si="115"/>
        <v>0</v>
      </c>
      <c r="AG133" s="8">
        <f t="shared" si="115"/>
        <v>1</v>
      </c>
      <c r="AH133" s="8">
        <f t="shared" si="115"/>
        <v>1</v>
      </c>
      <c r="AI133" s="8">
        <f t="shared" si="115"/>
        <v>1</v>
      </c>
      <c r="AJ133" s="8">
        <f t="shared" si="115"/>
        <v>1</v>
      </c>
      <c r="AK133" s="8">
        <f t="shared" si="115"/>
        <v>1</v>
      </c>
      <c r="AL133" s="8">
        <f t="shared" si="115"/>
        <v>0</v>
      </c>
      <c r="AM133" s="8">
        <f t="shared" si="115"/>
        <v>0</v>
      </c>
      <c r="AN133" s="8">
        <f t="shared" si="115"/>
        <v>1</v>
      </c>
      <c r="AO133" s="8">
        <f t="shared" si="115"/>
        <v>0</v>
      </c>
    </row>
    <row r="134" spans="2:42" hidden="1" outlineLevel="1" x14ac:dyDescent="0.25">
      <c r="J134" s="8">
        <v>10</v>
      </c>
      <c r="K134" s="8">
        <f t="shared" si="114"/>
        <v>0</v>
      </c>
      <c r="L134" s="8">
        <f t="shared" si="114"/>
        <v>1</v>
      </c>
      <c r="M134" s="8">
        <f t="shared" si="114"/>
        <v>1</v>
      </c>
      <c r="N134" s="8">
        <f t="shared" si="114"/>
        <v>1</v>
      </c>
      <c r="O134" s="8">
        <f t="shared" si="114"/>
        <v>1</v>
      </c>
      <c r="P134" s="8">
        <f t="shared" si="114"/>
        <v>0</v>
      </c>
      <c r="Q134" s="8">
        <f t="shared" si="114"/>
        <v>0</v>
      </c>
      <c r="R134" s="8">
        <f t="shared" si="114"/>
        <v>0</v>
      </c>
      <c r="S134" s="8">
        <f t="shared" si="114"/>
        <v>0</v>
      </c>
      <c r="T134" s="8">
        <f t="shared" si="114"/>
        <v>0</v>
      </c>
      <c r="U134" s="8">
        <f t="shared" si="114"/>
        <v>1</v>
      </c>
      <c r="V134" s="8">
        <f t="shared" si="114"/>
        <v>1</v>
      </c>
      <c r="W134" s="8">
        <f t="shared" si="114"/>
        <v>1</v>
      </c>
      <c r="X134" s="8">
        <f t="shared" si="114"/>
        <v>0</v>
      </c>
      <c r="Y134" s="8">
        <f t="shared" si="114"/>
        <v>0</v>
      </c>
      <c r="Z134" s="8">
        <f t="shared" si="114"/>
        <v>1</v>
      </c>
      <c r="AA134" s="8">
        <f t="shared" si="115"/>
        <v>1</v>
      </c>
      <c r="AB134" s="8">
        <f t="shared" si="115"/>
        <v>1</v>
      </c>
      <c r="AC134" s="8">
        <f t="shared" si="115"/>
        <v>1</v>
      </c>
      <c r="AD134" s="8">
        <f t="shared" si="115"/>
        <v>1</v>
      </c>
      <c r="AE134" s="8">
        <f t="shared" si="115"/>
        <v>0</v>
      </c>
      <c r="AF134" s="8">
        <f t="shared" si="115"/>
        <v>0</v>
      </c>
      <c r="AG134" s="8">
        <f t="shared" si="115"/>
        <v>1</v>
      </c>
      <c r="AH134" s="8">
        <f t="shared" si="115"/>
        <v>1</v>
      </c>
      <c r="AI134" s="8">
        <f t="shared" si="115"/>
        <v>1</v>
      </c>
      <c r="AJ134" s="8">
        <f t="shared" si="115"/>
        <v>1</v>
      </c>
      <c r="AK134" s="8">
        <f t="shared" si="115"/>
        <v>1</v>
      </c>
      <c r="AL134" s="8">
        <f t="shared" si="115"/>
        <v>0</v>
      </c>
      <c r="AM134" s="8">
        <f t="shared" si="115"/>
        <v>0</v>
      </c>
      <c r="AN134" s="8">
        <f t="shared" si="115"/>
        <v>1</v>
      </c>
      <c r="AO134" s="8">
        <f t="shared" si="115"/>
        <v>0</v>
      </c>
    </row>
    <row r="135" spans="2:42" hidden="1" outlineLevel="1" x14ac:dyDescent="0.25">
      <c r="J135" s="8">
        <v>13</v>
      </c>
      <c r="K135" s="8">
        <f t="shared" si="114"/>
        <v>4</v>
      </c>
      <c r="L135" s="8">
        <f t="shared" si="114"/>
        <v>5</v>
      </c>
      <c r="M135" s="8">
        <f t="shared" si="114"/>
        <v>5</v>
      </c>
      <c r="N135" s="8">
        <f t="shared" si="114"/>
        <v>6</v>
      </c>
      <c r="O135" s="8">
        <f t="shared" si="114"/>
        <v>4</v>
      </c>
      <c r="P135" s="8">
        <f t="shared" si="114"/>
        <v>3</v>
      </c>
      <c r="Q135" s="8">
        <f t="shared" si="114"/>
        <v>4</v>
      </c>
      <c r="R135" s="8">
        <f t="shared" si="114"/>
        <v>4</v>
      </c>
      <c r="S135" s="8">
        <f t="shared" si="114"/>
        <v>4</v>
      </c>
      <c r="T135" s="8">
        <f t="shared" si="114"/>
        <v>4</v>
      </c>
      <c r="U135" s="8">
        <f t="shared" si="114"/>
        <v>4</v>
      </c>
      <c r="V135" s="8">
        <f t="shared" si="114"/>
        <v>5</v>
      </c>
      <c r="W135" s="8">
        <f t="shared" si="114"/>
        <v>5</v>
      </c>
      <c r="X135" s="8">
        <f t="shared" si="114"/>
        <v>4</v>
      </c>
      <c r="Y135" s="8">
        <f t="shared" si="114"/>
        <v>4</v>
      </c>
      <c r="Z135" s="8">
        <f t="shared" si="114"/>
        <v>4</v>
      </c>
      <c r="AA135" s="8">
        <f t="shared" si="115"/>
        <v>4</v>
      </c>
      <c r="AB135" s="8">
        <f t="shared" si="115"/>
        <v>5</v>
      </c>
      <c r="AC135" s="8">
        <f t="shared" si="115"/>
        <v>5</v>
      </c>
      <c r="AD135" s="8">
        <f t="shared" si="115"/>
        <v>5</v>
      </c>
      <c r="AE135" s="8">
        <f t="shared" si="115"/>
        <v>5</v>
      </c>
      <c r="AF135" s="8">
        <f t="shared" si="115"/>
        <v>4</v>
      </c>
      <c r="AG135" s="8">
        <f t="shared" si="115"/>
        <v>3</v>
      </c>
      <c r="AH135" s="8">
        <f t="shared" si="115"/>
        <v>4</v>
      </c>
      <c r="AI135" s="8">
        <f t="shared" si="115"/>
        <v>6</v>
      </c>
      <c r="AJ135" s="8">
        <f t="shared" si="115"/>
        <v>5</v>
      </c>
      <c r="AK135" s="8">
        <f t="shared" si="115"/>
        <v>5</v>
      </c>
      <c r="AL135" s="8">
        <f t="shared" si="115"/>
        <v>5</v>
      </c>
      <c r="AM135" s="8">
        <f t="shared" si="115"/>
        <v>4</v>
      </c>
      <c r="AN135" s="8">
        <f t="shared" si="115"/>
        <v>3</v>
      </c>
      <c r="AO135" s="8">
        <f t="shared" si="115"/>
        <v>0</v>
      </c>
    </row>
    <row r="136" spans="2:42" hidden="1" outlineLevel="1" x14ac:dyDescent="0.25">
      <c r="J136" s="8">
        <v>14</v>
      </c>
      <c r="K136" s="8">
        <f t="shared" si="114"/>
        <v>0</v>
      </c>
      <c r="L136" s="8">
        <f t="shared" si="114"/>
        <v>0</v>
      </c>
      <c r="M136" s="8">
        <f t="shared" si="114"/>
        <v>0</v>
      </c>
      <c r="N136" s="8">
        <f t="shared" si="114"/>
        <v>0</v>
      </c>
      <c r="O136" s="8">
        <f t="shared" si="114"/>
        <v>0</v>
      </c>
      <c r="P136" s="8">
        <f t="shared" si="114"/>
        <v>0</v>
      </c>
      <c r="Q136" s="8">
        <f t="shared" si="114"/>
        <v>0</v>
      </c>
      <c r="R136" s="8">
        <f t="shared" si="114"/>
        <v>0</v>
      </c>
      <c r="S136" s="8">
        <f t="shared" si="114"/>
        <v>0</v>
      </c>
      <c r="T136" s="8">
        <f t="shared" si="114"/>
        <v>0</v>
      </c>
      <c r="U136" s="8">
        <f t="shared" si="114"/>
        <v>0</v>
      </c>
      <c r="V136" s="8">
        <f t="shared" si="114"/>
        <v>0</v>
      </c>
      <c r="W136" s="8">
        <f t="shared" si="114"/>
        <v>0</v>
      </c>
      <c r="X136" s="8">
        <f t="shared" si="114"/>
        <v>0</v>
      </c>
      <c r="Y136" s="8">
        <f t="shared" si="114"/>
        <v>0</v>
      </c>
      <c r="Z136" s="8">
        <f t="shared" si="114"/>
        <v>0</v>
      </c>
      <c r="AA136" s="8">
        <f t="shared" si="115"/>
        <v>0</v>
      </c>
      <c r="AB136" s="8">
        <f t="shared" si="115"/>
        <v>0</v>
      </c>
      <c r="AC136" s="8">
        <f t="shared" si="115"/>
        <v>0</v>
      </c>
      <c r="AD136" s="8">
        <f t="shared" si="115"/>
        <v>0</v>
      </c>
      <c r="AE136" s="8">
        <f t="shared" si="115"/>
        <v>0</v>
      </c>
      <c r="AF136" s="8">
        <f t="shared" si="115"/>
        <v>0</v>
      </c>
      <c r="AG136" s="8">
        <f t="shared" si="115"/>
        <v>0</v>
      </c>
      <c r="AH136" s="8">
        <f t="shared" si="115"/>
        <v>0</v>
      </c>
      <c r="AI136" s="8">
        <f t="shared" si="115"/>
        <v>0</v>
      </c>
      <c r="AJ136" s="8">
        <f t="shared" si="115"/>
        <v>0</v>
      </c>
      <c r="AK136" s="8">
        <f t="shared" si="115"/>
        <v>0</v>
      </c>
      <c r="AL136" s="8">
        <f t="shared" si="115"/>
        <v>0</v>
      </c>
      <c r="AM136" s="8">
        <f t="shared" si="115"/>
        <v>0</v>
      </c>
      <c r="AN136" s="8">
        <f t="shared" si="115"/>
        <v>0</v>
      </c>
      <c r="AO136" s="8">
        <f t="shared" si="115"/>
        <v>0</v>
      </c>
    </row>
    <row r="137" spans="2:42" hidden="1" outlineLevel="1" x14ac:dyDescent="0.25">
      <c r="J137" s="8" t="s">
        <v>6</v>
      </c>
      <c r="K137" s="8">
        <f>SUM(K131:K136)</f>
        <v>5</v>
      </c>
      <c r="L137" s="8">
        <f t="shared" ref="L137:AO137" si="116">SUM(L131:L136)</f>
        <v>7</v>
      </c>
      <c r="M137" s="8">
        <f t="shared" si="116"/>
        <v>8</v>
      </c>
      <c r="N137" s="8">
        <f t="shared" si="116"/>
        <v>11</v>
      </c>
      <c r="O137" s="8">
        <f t="shared" si="116"/>
        <v>7</v>
      </c>
      <c r="P137" s="8">
        <f t="shared" si="116"/>
        <v>5</v>
      </c>
      <c r="Q137" s="8">
        <f t="shared" si="116"/>
        <v>5</v>
      </c>
      <c r="R137" s="8">
        <f t="shared" si="116"/>
        <v>5</v>
      </c>
      <c r="S137" s="8">
        <f t="shared" si="116"/>
        <v>6</v>
      </c>
      <c r="T137" s="8">
        <f t="shared" si="116"/>
        <v>6</v>
      </c>
      <c r="U137" s="8">
        <f t="shared" si="116"/>
        <v>7</v>
      </c>
      <c r="V137" s="8">
        <f t="shared" si="116"/>
        <v>8</v>
      </c>
      <c r="W137" s="8">
        <f t="shared" si="116"/>
        <v>9</v>
      </c>
      <c r="X137" s="8">
        <f t="shared" si="116"/>
        <v>5</v>
      </c>
      <c r="Y137" s="8">
        <f t="shared" si="116"/>
        <v>5</v>
      </c>
      <c r="Z137" s="8">
        <f t="shared" si="116"/>
        <v>7</v>
      </c>
      <c r="AA137" s="8">
        <f t="shared" si="116"/>
        <v>7</v>
      </c>
      <c r="AB137" s="8">
        <f t="shared" si="116"/>
        <v>9</v>
      </c>
      <c r="AC137" s="8">
        <f t="shared" si="116"/>
        <v>9</v>
      </c>
      <c r="AD137" s="8">
        <f t="shared" si="116"/>
        <v>8</v>
      </c>
      <c r="AE137" s="8">
        <f t="shared" si="116"/>
        <v>6</v>
      </c>
      <c r="AF137" s="8">
        <f t="shared" si="116"/>
        <v>5</v>
      </c>
      <c r="AG137" s="8">
        <f t="shared" si="116"/>
        <v>6</v>
      </c>
      <c r="AH137" s="8">
        <f t="shared" si="116"/>
        <v>7</v>
      </c>
      <c r="AI137" s="8">
        <f t="shared" si="116"/>
        <v>11</v>
      </c>
      <c r="AJ137" s="8">
        <f t="shared" si="116"/>
        <v>9</v>
      </c>
      <c r="AK137" s="8">
        <f t="shared" si="116"/>
        <v>8</v>
      </c>
      <c r="AL137" s="8">
        <f t="shared" si="116"/>
        <v>6</v>
      </c>
      <c r="AM137" s="8">
        <f t="shared" si="116"/>
        <v>5</v>
      </c>
      <c r="AN137" s="8">
        <f t="shared" si="116"/>
        <v>6</v>
      </c>
      <c r="AO137" s="8">
        <f t="shared" si="116"/>
        <v>0</v>
      </c>
    </row>
    <row r="138" spans="2:42" hidden="1" outlineLevel="1" x14ac:dyDescent="0.25"/>
    <row r="139" spans="2:42" collapsed="1" x14ac:dyDescent="0.25"/>
  </sheetData>
  <sheetProtection formatCells="0" selectLockedCells="1" selectUnlockedCells="1"/>
  <mergeCells count="10">
    <mergeCell ref="D3:H3"/>
    <mergeCell ref="K3:AO3"/>
    <mergeCell ref="AP4:AP5"/>
    <mergeCell ref="AQ4:AQ5"/>
    <mergeCell ref="AR4:AR5"/>
    <mergeCell ref="AP115:AP116"/>
    <mergeCell ref="AQ115:AQ116"/>
    <mergeCell ref="AR115:AR116"/>
    <mergeCell ref="K1:L1"/>
    <mergeCell ref="W1:AG1"/>
  </mergeCells>
  <phoneticPr fontId="16"/>
  <conditionalFormatting sqref="B2">
    <cfRule type="containsBlanks" dxfId="103" priority="91">
      <formula>LEN(TRIM(B2))=0</formula>
    </cfRule>
  </conditionalFormatting>
  <conditionalFormatting sqref="D6:H24 K28:AO60">
    <cfRule type="containsText" dxfId="102" priority="19" operator="containsText" text="14">
      <formula>NOT(ISERROR(SEARCH("14",D6)))</formula>
    </cfRule>
    <cfRule type="expression" dxfId="101" priority="13">
      <formula>ISNUMBER(FIND("OFF",D6))</formula>
    </cfRule>
    <cfRule type="cellIs" dxfId="100" priority="14" operator="equal">
      <formula>"Off"</formula>
    </cfRule>
    <cfRule type="containsText" dxfId="99" priority="15" operator="containsText" text="6">
      <formula>NOT(ISERROR(SEARCH("6",D6)))</formula>
    </cfRule>
    <cfRule type="cellIs" dxfId="98" priority="16" operator="equal">
      <formula>9</formula>
    </cfRule>
    <cfRule type="cellIs" dxfId="97" priority="17" operator="equal">
      <formula>8</formula>
    </cfRule>
    <cfRule type="cellIs" dxfId="96" priority="18" operator="equal">
      <formula>13</formula>
    </cfRule>
    <cfRule type="containsText" dxfId="95" priority="20" operator="containsText" text="8">
      <formula>NOT(ISERROR(SEARCH("8",D6)))</formula>
    </cfRule>
    <cfRule type="containsText" dxfId="94" priority="21" operator="containsText" text="13">
      <formula>NOT(ISERROR(SEARCH("13",D6)))</formula>
    </cfRule>
    <cfRule type="containsText" dxfId="93" priority="22" operator="containsText" text="PL">
      <formula>NOT(ISERROR(SEARCH("PL",D6)))</formula>
    </cfRule>
    <cfRule type="containsText" dxfId="92" priority="23" operator="containsText" text="PAID">
      <formula>NOT(ISERROR(SEARCH("PAID",D6)))</formula>
    </cfRule>
  </conditionalFormatting>
  <conditionalFormatting sqref="D27:H60 D122:G123">
    <cfRule type="containsText" dxfId="91" priority="26" operator="containsText" text="6">
      <formula>NOT(ISERROR(SEARCH("6",D27)))</formula>
    </cfRule>
    <cfRule type="cellIs" dxfId="90" priority="27" operator="equal">
      <formula>9</formula>
    </cfRule>
    <cfRule type="cellIs" dxfId="89" priority="28" operator="equal">
      <formula>8</formula>
    </cfRule>
    <cfRule type="cellIs" dxfId="88" priority="29" operator="equal">
      <formula>13</formula>
    </cfRule>
    <cfRule type="containsText" dxfId="87" priority="30" operator="containsText" text="14">
      <formula>NOT(ISERROR(SEARCH("14",D27)))</formula>
    </cfRule>
    <cfRule type="containsText" dxfId="86" priority="31" operator="containsText" text="8">
      <formula>NOT(ISERROR(SEARCH("8",D27)))</formula>
    </cfRule>
    <cfRule type="containsText" dxfId="85" priority="32" operator="containsText" text="13">
      <formula>NOT(ISERROR(SEARCH("13",D27)))</formula>
    </cfRule>
    <cfRule type="containsText" dxfId="84" priority="33" operator="containsText" text="PL">
      <formula>NOT(ISERROR(SEARCH("PL",D27)))</formula>
    </cfRule>
    <cfRule type="containsText" dxfId="83" priority="34" operator="containsText" text="PAID">
      <formula>NOT(ISERROR(SEARCH("PAID",D27)))</formula>
    </cfRule>
  </conditionalFormatting>
  <conditionalFormatting sqref="D28:H57 K6:AO24">
    <cfRule type="expression" dxfId="82" priority="64">
      <formula>ISNUMBER(FIND("OFF",D6))</formula>
    </cfRule>
    <cfRule type="cellIs" dxfId="81" priority="65" operator="equal">
      <formula>"Off"</formula>
    </cfRule>
  </conditionalFormatting>
  <conditionalFormatting sqref="D100:H101">
    <cfRule type="cellIs" dxfId="80" priority="92" operator="greaterThan">
      <formula>1</formula>
    </cfRule>
    <cfRule type="cellIs" dxfId="79" priority="93" operator="lessThan">
      <formula>1</formula>
    </cfRule>
    <cfRule type="cellIs" dxfId="78" priority="94" operator="greaterThan">
      <formula>1</formula>
    </cfRule>
  </conditionalFormatting>
  <conditionalFormatting sqref="D115:H115">
    <cfRule type="containsText" dxfId="77" priority="54" operator="containsText" text="Sun">
      <formula>NOT(ISERROR(SEARCH("Sun",D115)))</formula>
    </cfRule>
    <cfRule type="containsText" dxfId="76" priority="53" operator="containsText" text="Sat">
      <formula>NOT(ISERROR(SEARCH("Sat",D115)))</formula>
    </cfRule>
  </conditionalFormatting>
  <conditionalFormatting sqref="D122:H123">
    <cfRule type="containsText" dxfId="75" priority="49" operator="containsText" text="8">
      <formula>NOT(ISERROR(SEARCH("8",D122)))</formula>
    </cfRule>
    <cfRule type="containsText" dxfId="74" priority="50" operator="containsText" text="13">
      <formula>NOT(ISERROR(SEARCH("13",D122)))</formula>
    </cfRule>
    <cfRule type="containsText" dxfId="73" priority="51" operator="containsText" text="PL">
      <formula>NOT(ISERROR(SEARCH("PL",D122)))</formula>
    </cfRule>
    <cfRule type="containsText" dxfId="72" priority="52" operator="containsText" text="PAID">
      <formula>NOT(ISERROR(SEARCH("PAID",D122)))</formula>
    </cfRule>
    <cfRule type="cellIs" dxfId="71" priority="47" operator="equal">
      <formula>13</formula>
    </cfRule>
    <cfRule type="containsText" dxfId="70" priority="44" operator="containsText" text="6">
      <formula>NOT(ISERROR(SEARCH("6",D122)))</formula>
    </cfRule>
    <cfRule type="cellIs" dxfId="69" priority="45" operator="equal">
      <formula>9</formula>
    </cfRule>
    <cfRule type="cellIs" dxfId="68" priority="46" operator="equal">
      <formula>8</formula>
    </cfRule>
    <cfRule type="containsText" dxfId="67" priority="48" operator="containsText" text="14">
      <formula>NOT(ISERROR(SEARCH("14",D122)))</formula>
    </cfRule>
  </conditionalFormatting>
  <conditionalFormatting sqref="K122:AN123">
    <cfRule type="cellIs" dxfId="66" priority="58" operator="equal">
      <formula>13</formula>
    </cfRule>
    <cfRule type="containsText" dxfId="65" priority="59" operator="containsText" text="14">
      <formula>NOT(ISERROR(SEARCH("14",K122)))</formula>
    </cfRule>
    <cfRule type="containsText" dxfId="64" priority="60" operator="containsText" text="8">
      <formula>NOT(ISERROR(SEARCH("8",K122)))</formula>
    </cfRule>
    <cfRule type="containsText" dxfId="63" priority="61" operator="containsText" text="13">
      <formula>NOT(ISERROR(SEARCH("13",K122)))</formula>
    </cfRule>
    <cfRule type="containsText" dxfId="62" priority="62" operator="containsText" text="PL">
      <formula>NOT(ISERROR(SEARCH("PL",K122)))</formula>
    </cfRule>
    <cfRule type="containsText" dxfId="61" priority="63" operator="containsText" text="PAID">
      <formula>NOT(ISERROR(SEARCH("PAID",K122)))</formula>
    </cfRule>
    <cfRule type="containsText" dxfId="60" priority="55" operator="containsText" text="6">
      <formula>NOT(ISERROR(SEARCH("6",K122)))</formula>
    </cfRule>
    <cfRule type="cellIs" dxfId="59" priority="56" operator="equal">
      <formula>9</formula>
    </cfRule>
    <cfRule type="cellIs" dxfId="58" priority="57" operator="equal">
      <formula>8</formula>
    </cfRule>
  </conditionalFormatting>
  <conditionalFormatting sqref="K4:AO4">
    <cfRule type="containsText" dxfId="57" priority="114" operator="containsText" text="Sun">
      <formula>NOT(ISERROR(SEARCH("Sun",K4)))</formula>
    </cfRule>
    <cfRule type="containsText" dxfId="56" priority="113" operator="containsText" text="Sat">
      <formula>NOT(ISERROR(SEARCH("Sat",K4)))</formula>
    </cfRule>
  </conditionalFormatting>
  <conditionalFormatting sqref="K6:AO24">
    <cfRule type="containsText" dxfId="55" priority="74" operator="containsText" text="PAID">
      <formula>NOT(ISERROR(SEARCH("PAID",K6)))</formula>
    </cfRule>
    <cfRule type="containsText" dxfId="54" priority="73" operator="containsText" text="PL">
      <formula>NOT(ISERROR(SEARCH("PL",K6)))</formula>
    </cfRule>
    <cfRule type="cellIs" dxfId="53" priority="67" operator="equal">
      <formula>9</formula>
    </cfRule>
    <cfRule type="cellIs" dxfId="52" priority="68" operator="equal">
      <formula>8</formula>
    </cfRule>
    <cfRule type="cellIs" dxfId="51" priority="69" operator="equal">
      <formula>13</formula>
    </cfRule>
    <cfRule type="containsText" dxfId="50" priority="70" operator="containsText" text="14">
      <formula>NOT(ISERROR(SEARCH("14",K6)))</formula>
    </cfRule>
    <cfRule type="containsText" dxfId="49" priority="71" operator="containsText" text="8">
      <formula>NOT(ISERROR(SEARCH("8",K6)))</formula>
    </cfRule>
    <cfRule type="containsText" dxfId="48" priority="72" operator="containsText" text="13">
      <formula>NOT(ISERROR(SEARCH("13",K6)))</formula>
    </cfRule>
    <cfRule type="containsText" dxfId="47" priority="66" operator="containsText" text="6">
      <formula>NOT(ISERROR(SEARCH("6",K6)))</formula>
    </cfRule>
  </conditionalFormatting>
  <conditionalFormatting sqref="K61:AO61">
    <cfRule type="cellIs" dxfId="46" priority="101" operator="greaterThan">
      <formula>1</formula>
    </cfRule>
    <cfRule type="cellIs" dxfId="45" priority="102" operator="equal">
      <formula>1</formula>
    </cfRule>
    <cfRule type="cellIs" dxfId="44" priority="112" operator="lessThan">
      <formula>1</formula>
    </cfRule>
  </conditionalFormatting>
  <conditionalFormatting sqref="K62:AO62">
    <cfRule type="cellIs" dxfId="43" priority="25" operator="greaterThan">
      <formula>$J$62</formula>
    </cfRule>
  </conditionalFormatting>
  <conditionalFormatting sqref="K63:AO63">
    <cfRule type="cellIs" dxfId="42" priority="108" operator="equal">
      <formula>7</formula>
    </cfRule>
    <cfRule type="cellIs" dxfId="41" priority="111" operator="lessThan">
      <formula>7</formula>
    </cfRule>
    <cfRule type="cellIs" dxfId="40" priority="107" operator="greaterThan">
      <formula>7</formula>
    </cfRule>
  </conditionalFormatting>
  <conditionalFormatting sqref="K65:AO65">
    <cfRule type="cellIs" dxfId="39" priority="24" operator="greaterThan">
      <formula>$J$65</formula>
    </cfRule>
  </conditionalFormatting>
  <conditionalFormatting sqref="K66:AO66">
    <cfRule type="cellIs" dxfId="38" priority="110" operator="lessThan">
      <formula>13</formula>
    </cfRule>
    <cfRule type="cellIs" dxfId="37" priority="109" operator="greaterThan">
      <formula>14</formula>
    </cfRule>
    <cfRule type="cellIs" dxfId="36" priority="106" operator="equal">
      <formula>14</formula>
    </cfRule>
  </conditionalFormatting>
  <conditionalFormatting sqref="K71:AO71">
    <cfRule type="cellIs" dxfId="35" priority="104" operator="equal">
      <formula>21</formula>
    </cfRule>
    <cfRule type="cellIs" dxfId="34" priority="103" operator="greaterThan">
      <formula>21</formula>
    </cfRule>
    <cfRule type="cellIs" dxfId="33" priority="105" operator="lessThan">
      <formula>21</formula>
    </cfRule>
  </conditionalFormatting>
  <conditionalFormatting sqref="K74:AO98 K101:AO112">
    <cfRule type="cellIs" dxfId="32" priority="86" operator="lessThan">
      <formula>1</formula>
    </cfRule>
    <cfRule type="cellIs" dxfId="31" priority="95" operator="greaterThan">
      <formula>1</formula>
    </cfRule>
  </conditionalFormatting>
  <conditionalFormatting sqref="K115:AO115">
    <cfRule type="containsText" dxfId="30" priority="75" operator="containsText" text="Sat">
      <formula>NOT(ISERROR(SEARCH("Sat",K115)))</formula>
    </cfRule>
    <cfRule type="containsText" dxfId="29" priority="76" operator="containsText" text="Sun">
      <formula>NOT(ISERROR(SEARCH("Sun",K115)))</formula>
    </cfRule>
  </conditionalFormatting>
  <conditionalFormatting sqref="K117:AO128 D117:H129 K129:AP129">
    <cfRule type="containsText" dxfId="28" priority="87" operator="containsText" text="6">
      <formula>NOT(ISERROR(SEARCH("6",D117)))</formula>
    </cfRule>
    <cfRule type="expression" dxfId="27" priority="84">
      <formula>ISNUMBER(FIND("OFF",D117))</formula>
    </cfRule>
    <cfRule type="cellIs" dxfId="26" priority="85" operator="equal">
      <formula>"Off"</formula>
    </cfRule>
    <cfRule type="cellIs" dxfId="25" priority="88" operator="equal">
      <formula>9</formula>
    </cfRule>
    <cfRule type="cellIs" dxfId="24" priority="89" operator="equal">
      <formula>8</formula>
    </cfRule>
    <cfRule type="containsText" dxfId="23" priority="119" operator="containsText" text="PL">
      <formula>NOT(ISERROR(SEARCH("PL",D117)))</formula>
    </cfRule>
    <cfRule type="cellIs" dxfId="22" priority="115" operator="equal">
      <formula>13</formula>
    </cfRule>
    <cfRule type="containsText" dxfId="21" priority="116" operator="containsText" text="14">
      <formula>NOT(ISERROR(SEARCH("14",D117)))</formula>
    </cfRule>
    <cfRule type="containsText" dxfId="20" priority="117" operator="containsText" text="8">
      <formula>NOT(ISERROR(SEARCH("8",D117)))</formula>
    </cfRule>
    <cfRule type="containsText" dxfId="19" priority="118" operator="containsText" text="13">
      <formula>NOT(ISERROR(SEARCH("13",D117)))</formula>
    </cfRule>
    <cfRule type="containsText" dxfId="18" priority="120" operator="containsText" text="PAID">
      <formula>NOT(ISERROR(SEARCH("PAID",D117)))</formula>
    </cfRule>
  </conditionalFormatting>
  <conditionalFormatting sqref="K131:AO133">
    <cfRule type="cellIs" dxfId="17" priority="82" operator="equal">
      <formula>0</formula>
    </cfRule>
    <cfRule type="cellIs" dxfId="16" priority="83" operator="greaterThan">
      <formula>0.9</formula>
    </cfRule>
  </conditionalFormatting>
  <conditionalFormatting sqref="K135:AO135">
    <cfRule type="cellIs" dxfId="15" priority="80" operator="greaterThan">
      <formula>1.1</formula>
    </cfRule>
    <cfRule type="cellIs" dxfId="14" priority="81" operator="equal">
      <formula>1</formula>
    </cfRule>
  </conditionalFormatting>
  <conditionalFormatting sqref="K135:AO136">
    <cfRule type="cellIs" dxfId="13" priority="78" operator="equal">
      <formula>0</formula>
    </cfRule>
  </conditionalFormatting>
  <conditionalFormatting sqref="K136:AO136">
    <cfRule type="cellIs" dxfId="12" priority="79" operator="equal">
      <formula>1</formula>
    </cfRule>
  </conditionalFormatting>
  <conditionalFormatting sqref="K137:AO137">
    <cfRule type="cellIs" dxfId="11" priority="77" operator="greaterThan">
      <formula>8</formula>
    </cfRule>
  </conditionalFormatting>
  <conditionalFormatting sqref="L130:AN130">
    <cfRule type="cellIs" dxfId="10" priority="1" operator="greaterThan">
      <formula>3</formula>
    </cfRule>
  </conditionalFormatting>
  <conditionalFormatting sqref="AP6:AP26 AP28:AP60">
    <cfRule type="containsBlanks" dxfId="9" priority="96">
      <formula>LEN(TRIM(AP6))=0</formula>
    </cfRule>
    <cfRule type="cellIs" dxfId="8" priority="100" operator="greaterThan">
      <formula>10</formula>
    </cfRule>
    <cfRule type="cellIs" dxfId="7" priority="99" operator="lessThan">
      <formula>10</formula>
    </cfRule>
  </conditionalFormatting>
  <conditionalFormatting sqref="AP117:AP128">
    <cfRule type="cellIs" dxfId="6" priority="98" operator="greaterThan">
      <formula>10</formula>
    </cfRule>
    <cfRule type="cellIs" dxfId="5" priority="97" operator="lessThan">
      <formula>10</formula>
    </cfRule>
  </conditionalFormatting>
  <conditionalFormatting sqref="AS6:AS129">
    <cfRule type="cellIs" dxfId="4" priority="90" operator="greaterThan">
      <formula>5</formula>
    </cfRule>
  </conditionalFormatting>
  <conditionalFormatting sqref="AT6:AT24">
    <cfRule type="top10" dxfId="3" priority="121" rank="5"/>
  </conditionalFormatting>
  <conditionalFormatting sqref="AU6:AU24">
    <cfRule type="top10" dxfId="2" priority="122" rank="5"/>
  </conditionalFormatting>
  <conditionalFormatting sqref="AV6:AV24">
    <cfRule type="top10" dxfId="1" priority="123" rank="1"/>
  </conditionalFormatting>
  <conditionalFormatting sqref="AW6:AW25">
    <cfRule type="top10" dxfId="0" priority="124" bottom="1" rank="5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8E1D7510B07341B55A1CDC4802590D" ma:contentTypeVersion="1" ma:contentTypeDescription="Create a new document." ma:contentTypeScope="" ma:versionID="72d86d69658814e40b6683c098f8abd5">
  <xsd:schema xmlns:xsd="http://www.w3.org/2001/XMLSchema" xmlns:xs="http://www.w3.org/2001/XMLSchema" xmlns:p="http://schemas.microsoft.com/office/2006/metadata/properties" xmlns:ns2="8ae45c65-6359-4c3f-b750-a74e146fb3db" targetNamespace="http://schemas.microsoft.com/office/2006/metadata/properties" ma:root="true" ma:fieldsID="00b6eb953d773769366df087a33de8a3" ns2:_="">
    <xsd:import namespace="8ae45c65-6359-4c3f-b750-a74e146fb3d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5c65-6359-4c3f-b750-a74e146fb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ae45c65-6359-4c3f-b750-a74e146fb3db">
      <UserInfo>
        <DisplayName>Koike, Saori</DisplayName>
        <AccountId>68</AccountId>
        <AccountType/>
      </UserInfo>
      <UserInfo>
        <DisplayName>Ashida, Kasumi</DisplayName>
        <AccountId>69</AccountId>
        <AccountType/>
      </UserInfo>
      <UserInfo>
        <DisplayName>Khieu, Thomas</DisplayName>
        <AccountId>9</AccountId>
        <AccountType/>
      </UserInfo>
      <UserInfo>
        <DisplayName>Bingyu (HR), Shao</DisplayName>
        <AccountId>646</AccountId>
        <AccountType/>
      </UserInfo>
      <UserInfo>
        <DisplayName>Kurose, Shoma</DisplayName>
        <AccountId>869</AccountId>
        <AccountType/>
      </UserInfo>
      <UserInfo>
        <DisplayName>Watanabe, Mizuki</DisplayName>
        <AccountId>870</AccountId>
        <AccountType/>
      </UserInfo>
      <UserInfo>
        <DisplayName>Moriizumi, Yuya</DisplayName>
        <AccountId>93</AccountId>
        <AccountType/>
      </UserInfo>
      <UserInfo>
        <DisplayName>Suzuki, Marie</DisplayName>
        <AccountId>1334</AccountId>
        <AccountType/>
      </UserInfo>
      <UserInfo>
        <DisplayName>Watanabe, Mari [C]</DisplayName>
        <AccountId>2953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3F24EBB-4620-40AB-AB3E-9886A8CCE3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5085A2-8D4F-473D-91BE-D4FAEA514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45c65-6359-4c3f-b750-a74e146fb3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5BA90-92AE-4D3F-9D50-C50D37F95844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8ae45c65-6359-4c3f-b750-a74e146fb3d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D+1シフト </vt:lpstr>
      <vt:lpstr>Data</vt:lpstr>
      <vt:lpstr>January</vt:lpstr>
      <vt:lpstr>February</vt:lpstr>
      <vt:lpstr>March</vt:lpstr>
      <vt:lpstr>April</vt:lpstr>
      <vt:lpstr>May</vt:lpstr>
      <vt:lpstr>June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Tanaka, Hidemi</dc:creator>
  <cp:keywords/>
  <dc:description/>
  <cp:lastModifiedBy>Matsuoka, Misato</cp:lastModifiedBy>
  <cp:revision/>
  <dcterms:created xsi:type="dcterms:W3CDTF">2023-04-06T14:30:12Z</dcterms:created>
  <dcterms:modified xsi:type="dcterms:W3CDTF">2025-05-11T04:14:12Z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0x0101008B8E1D7510B07341B55A1CDC4802590D</vt:lpwstr>
  </property>
  <property fmtid="{D5CDD505-2E9C-101B-9397-08002B2CF9AE}" pid="3" name="MSIP_Label_929eed6f-34eb-4453-9f97-09510b9b219f_Enabled">
    <vt:lpwstr>true</vt:lpwstr>
  </property>
  <property fmtid="{D5CDD505-2E9C-101B-9397-08002B2CF9AE}" pid="4" name="MSIP_Label_929eed6f-34eb-4453-9f97-09510b9b219f_SetDate">
    <vt:lpwstr>2025-04-30T23:55:48Z</vt:lpwstr>
  </property>
  <property fmtid="{D5CDD505-2E9C-101B-9397-08002B2CF9AE}" pid="5" name="MSIP_Label_929eed6f-34eb-4453-9f97-09510b9b219f_Method">
    <vt:lpwstr>Standard</vt:lpwstr>
  </property>
  <property fmtid="{D5CDD505-2E9C-101B-9397-08002B2CF9AE}" pid="6" name="MSIP_Label_929eed6f-34eb-4453-9f97-09510b9b219f_Name">
    <vt:lpwstr>Amazon Pending_Classification</vt:lpwstr>
  </property>
  <property fmtid="{D5CDD505-2E9C-101B-9397-08002B2CF9AE}" pid="7" name="MSIP_Label_929eed6f-34eb-4453-9f97-09510b9b219f_SiteId">
    <vt:lpwstr>5280104a-472d-4538-9ccf-1e1d0efe8b1b</vt:lpwstr>
  </property>
  <property fmtid="{D5CDD505-2E9C-101B-9397-08002B2CF9AE}" pid="8" name="MSIP_Label_929eed6f-34eb-4453-9f97-09510b9b219f_ActionId">
    <vt:lpwstr>94a32905-c1b7-4814-b072-f208c511efac</vt:lpwstr>
  </property>
  <property fmtid="{D5CDD505-2E9C-101B-9397-08002B2CF9AE}" pid="9" name="MSIP_Label_929eed6f-34eb-4453-9f97-09510b9b219f_ContentBits">
    <vt:lpwstr>0</vt:lpwstr>
  </property>
  <property fmtid="{D5CDD505-2E9C-101B-9397-08002B2CF9AE}" pid="10" name="MSIP_Label_929eed6f-34eb-4453-9f97-09510b9b219f_Tag">
    <vt:lpwstr>10, 3, 0, 1</vt:lpwstr>
  </property>
</Properties>
</file>