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00" windowHeight="12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S5" i="1"/>
  <c r="S6" i="1"/>
  <c r="S7" i="1"/>
  <c r="S8" i="1"/>
  <c r="S9" i="1"/>
  <c r="S10" i="1"/>
  <c r="S11" i="1"/>
  <c r="S12" i="1"/>
  <c r="S13" i="1"/>
  <c r="S14" i="1"/>
  <c r="S15" i="1"/>
  <c r="S4" i="1"/>
  <c r="E5" i="1"/>
  <c r="E6" i="1"/>
  <c r="E7" i="1"/>
  <c r="E8" i="1"/>
  <c r="E9" i="1"/>
  <c r="E10" i="1"/>
  <c r="E11" i="1"/>
  <c r="E12" i="1"/>
  <c r="E13" i="1"/>
  <c r="E14" i="1"/>
  <c r="E15" i="1"/>
  <c r="E4" i="1"/>
  <c r="B18" i="1"/>
  <c r="B21" i="1"/>
  <c r="Q5" i="1"/>
  <c r="Q6" i="1"/>
  <c r="Q7" i="1"/>
  <c r="Q8" i="1"/>
  <c r="Q9" i="1"/>
  <c r="Q10" i="1"/>
  <c r="Q11" i="1"/>
  <c r="Q12" i="1"/>
  <c r="Q13" i="1"/>
  <c r="Q14" i="1"/>
  <c r="Q15" i="1"/>
  <c r="Q4" i="1"/>
  <c r="O5" i="1"/>
  <c r="O6" i="1"/>
  <c r="O7" i="1"/>
  <c r="O8" i="1"/>
  <c r="O9" i="1"/>
  <c r="O10" i="1"/>
  <c r="O11" i="1"/>
  <c r="O12" i="1"/>
  <c r="O13" i="1"/>
  <c r="O14" i="1"/>
  <c r="O15" i="1"/>
  <c r="O4" i="1"/>
  <c r="I5" i="1"/>
  <c r="I6" i="1"/>
  <c r="I7" i="1"/>
  <c r="I8" i="1"/>
  <c r="I9" i="1"/>
  <c r="I10" i="1"/>
  <c r="I11" i="1"/>
  <c r="I12" i="1"/>
  <c r="I13" i="1"/>
  <c r="I14" i="1"/>
  <c r="I15" i="1"/>
  <c r="I4" i="1"/>
  <c r="I3" i="1"/>
  <c r="G3" i="1"/>
</calcChain>
</file>

<file path=xl/sharedStrings.xml><?xml version="1.0" encoding="utf-8"?>
<sst xmlns="http://schemas.openxmlformats.org/spreadsheetml/2006/main" count="31" uniqueCount="31">
  <si>
    <t>최저시급</t>
    <phoneticPr fontId="2" type="noConversion"/>
  </si>
  <si>
    <t>연도</t>
    <phoneticPr fontId="2" type="noConversion"/>
  </si>
  <si>
    <t>인플레율(CPI 변화율)</t>
    <phoneticPr fontId="2" type="noConversion"/>
  </si>
  <si>
    <t>변환계수</t>
    <phoneticPr fontId="2" type="noConversion"/>
  </si>
  <si>
    <t>2011년 기준 CPI</t>
    <phoneticPr fontId="2" type="noConversion"/>
  </si>
  <si>
    <t>CPI(2020년 기준)</t>
    <phoneticPr fontId="2" type="noConversion"/>
  </si>
  <si>
    <t>전년도 없어서 몰라</t>
    <phoneticPr fontId="2" type="noConversion"/>
  </si>
  <si>
    <t>최저시급 상승률</t>
    <phoneticPr fontId="2" type="noConversion"/>
  </si>
  <si>
    <t>인플레 조정계수</t>
    <phoneticPr fontId="2" type="noConversion"/>
  </si>
  <si>
    <t>실질 최저시급</t>
    <phoneticPr fontId="2" type="noConversion"/>
  </si>
  <si>
    <t>&gt; 인플레이션 때문에 실제 보이는 명목 최저시급보다 실질 최저시급 상승률은 생각보다 낮다</t>
    <phoneticPr fontId="2" type="noConversion"/>
  </si>
  <si>
    <t>&gt; 최저 시급을 무작정 올린다고 양극화가 나아지는 게 아님, 소비자들의 생활에 필요한 필수재들의 체감 물가 상승률은 인플레이션율보다 크기 때문</t>
    <phoneticPr fontId="2" type="noConversion"/>
  </si>
  <si>
    <t>2011 - 2023 실질 최저시급 변화율</t>
    <phoneticPr fontId="2" type="noConversion"/>
  </si>
  <si>
    <t>2011 - 2023 명목 최저시급 변화율</t>
    <phoneticPr fontId="2" type="noConversion"/>
  </si>
  <si>
    <t>(기준연도 cpi / 분석 연도 cpi)</t>
    <phoneticPr fontId="2" type="noConversion"/>
  </si>
  <si>
    <t>(b - a) / a</t>
    <phoneticPr fontId="2" type="noConversion"/>
  </si>
  <si>
    <t>&gt; 더 딥한 건 나도 몰라. 그냥 최저 시급의 인상이 우리에게 그렇게까지 크게 다가오지 않는다는 걸 말하고 싶은 것뿐. 해결책은 경제학자 찾아가야지..</t>
    <phoneticPr fontId="2" type="noConversion"/>
  </si>
  <si>
    <t xml:space="preserve">&gt; 글고 최저 시급 인상시키면 물가도 좀 올라갈 거 아냐 당연히, </t>
    <phoneticPr fontId="2" type="noConversion"/>
  </si>
  <si>
    <t>실질 최저시급 상승률</t>
    <phoneticPr fontId="2" type="noConversion"/>
  </si>
  <si>
    <t>(오히려 깎인 연도도 존재)</t>
    <phoneticPr fontId="2" type="noConversion"/>
  </si>
  <si>
    <t>최저 시급의 상승은 소비자들에게 유의미하게 다가오는가?</t>
    <phoneticPr fontId="2" type="noConversion"/>
  </si>
  <si>
    <t>최저시급의 상승률은 눈에 보이는 수치만큼 실제 소비에 있어서 도움이 되지 않ㄴ느다?</t>
    <phoneticPr fontId="2" type="noConversion"/>
  </si>
  <si>
    <t>너네 올린만큼 효과없어. 접어. 최저시급을 올려서 너희들이 얻고 싶은 효과는 이젠 최저시급보단 다른 곳에 초점을 맞춰야.</t>
    <phoneticPr fontId="2" type="noConversion"/>
  </si>
  <si>
    <t>ex( 복지, 노동 근로,) -&gt; 난 몰라</t>
    <phoneticPr fontId="2" type="noConversion"/>
  </si>
  <si>
    <t>소비자물가(좀 더 우리 생활에 가까운 품목들)</t>
    <phoneticPr fontId="2" type="noConversion"/>
  </si>
  <si>
    <t>근원인플레이션율(에너지(석유? 기름?) 같이 변동폭이 큰 것들을 뺀 인플레이션 율)</t>
    <phoneticPr fontId="2" type="noConversion"/>
  </si>
  <si>
    <t>생활물가지수나, 식품물가지수도 ㄱㅊ을듯?</t>
    <phoneticPr fontId="2" type="noConversion"/>
  </si>
  <si>
    <t>식품 지수 good</t>
    <phoneticPr fontId="2" type="noConversion"/>
  </si>
  <si>
    <t>근원 인플레율</t>
    <phoneticPr fontId="2" type="noConversion"/>
  </si>
  <si>
    <t>근원</t>
    <phoneticPr fontId="2" type="noConversion"/>
  </si>
  <si>
    <t>그냥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</si>
</sst>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83" formatCode="0.0"/>
    <numFmt numFmtId="184" formatCode="0.0%"/>
    <numFmt numFmtId="185" formatCode="_-* #,##0.0_-;\-* #,##0.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2" applyFont="1">
      <alignment vertical="center"/>
    </xf>
    <xf numFmtId="183" fontId="0" fillId="0" borderId="0" xfId="0" applyNumberFormat="1">
      <alignment vertical="center"/>
    </xf>
    <xf numFmtId="0" fontId="3" fillId="0" borderId="0" xfId="0" applyFont="1">
      <alignment vertical="center"/>
    </xf>
    <xf numFmtId="1" fontId="0" fillId="0" borderId="0" xfId="0" applyNumberFormat="1">
      <alignment vertical="center"/>
    </xf>
    <xf numFmtId="184" fontId="0" fillId="0" borderId="0" xfId="2" applyNumberFormat="1" applyFont="1">
      <alignment vertical="center"/>
    </xf>
    <xf numFmtId="185" fontId="0" fillId="0" borderId="0" xfId="1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실질 최저시급 상승률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Sheet1!$S$4:$S$15</c:f>
              <c:numCache>
                <c:formatCode>0.0%</c:formatCode>
                <c:ptCount val="12"/>
                <c:pt idx="0">
                  <c:v>3.8242354554990844E-2</c:v>
                </c:pt>
                <c:pt idx="1">
                  <c:v>4.7443301873503187E-2</c:v>
                </c:pt>
                <c:pt idx="2">
                  <c:v>5.8360200256873974E-2</c:v>
                </c:pt>
                <c:pt idx="3">
                  <c:v>6.3117252426536471E-2</c:v>
                </c:pt>
                <c:pt idx="4">
                  <c:v>7.0492962489056524E-2</c:v>
                </c:pt>
                <c:pt idx="5">
                  <c:v>5.3180137563548509E-2</c:v>
                </c:pt>
                <c:pt idx="6">
                  <c:v>0.14621703523364052</c:v>
                </c:pt>
                <c:pt idx="7">
                  <c:v>0.10443986199256571</c:v>
                </c:pt>
                <c:pt idx="8">
                  <c:v>2.3598802395209565E-2</c:v>
                </c:pt>
                <c:pt idx="9">
                  <c:v>-9.6254862432208609E-3</c:v>
                </c:pt>
                <c:pt idx="10">
                  <c:v>-2.5981106198841243E-4</c:v>
                </c:pt>
                <c:pt idx="11">
                  <c:v>1.3517162041602028E-2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5-4F62-A450-778530F2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68399"/>
        <c:axId val="490660495"/>
      </c:scatterChart>
      <c:valAx>
        <c:axId val="49066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660495"/>
        <c:crosses val="autoZero"/>
        <c:crossBetween val="midCat"/>
      </c:valAx>
      <c:valAx>
        <c:axId val="4906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66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근원 </a:t>
            </a:r>
            <a:r>
              <a:rPr lang="en-US" altLang="ko-KR"/>
              <a:t>vs </a:t>
            </a:r>
            <a:r>
              <a:rPr lang="ko-KR" altLang="en-US"/>
              <a:t>일반 인플레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Sheet1!$F$38</c:f>
              <c:strCache>
                <c:ptCount val="1"/>
                <c:pt idx="0">
                  <c:v>근원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Sheet1!$E$39:$E$50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Sheet1!$F$39:$F$50</c:f>
              <c:numCache>
                <c:formatCode>General</c:formatCode>
                <c:ptCount val="12"/>
                <c:pt idx="0">
                  <c:v>1.7</c:v>
                </c:pt>
                <c:pt idx="1">
                  <c:v>1.6</c:v>
                </c:pt>
                <c:pt idx="2">
                  <c:v>2</c:v>
                </c:pt>
                <c:pt idx="3">
                  <c:v>2.2000000000000002</c:v>
                </c:pt>
                <c:pt idx="4">
                  <c:v>1.6</c:v>
                </c:pt>
                <c:pt idx="5">
                  <c:v>1.5</c:v>
                </c:pt>
                <c:pt idx="6">
                  <c:v>1.2</c:v>
                </c:pt>
                <c:pt idx="7">
                  <c:v>0.9</c:v>
                </c:pt>
                <c:pt idx="8">
                  <c:v>0.7</c:v>
                </c:pt>
                <c:pt idx="9">
                  <c:v>1.8</c:v>
                </c:pt>
                <c:pt idx="10">
                  <c:v>4.0999999999999996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1-4B1F-B472-FFB534BA0E63}"/>
            </c:ext>
          </c:extLst>
        </c:ser>
        <c:ser>
          <c:idx val="1"/>
          <c:order val="1"/>
          <c:tx>
            <c:strRef>
              <c:f>Sheet1!$G$38</c:f>
              <c:strCache>
                <c:ptCount val="1"/>
                <c:pt idx="0">
                  <c:v>그냥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Sheet1!$E$39:$E$50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Sheet1!$G$39:$G$50</c:f>
              <c:numCache>
                <c:formatCode>_-* #,##0.0_-;\-* #,##0.0_-;_-* "-"_-;_-@_-</c:formatCode>
                <c:ptCount val="12"/>
                <c:pt idx="0">
                  <c:v>2.1134593993325836</c:v>
                </c:pt>
                <c:pt idx="1">
                  <c:v>1.3071895424836706</c:v>
                </c:pt>
                <c:pt idx="2">
                  <c:v>1.2903225806451579</c:v>
                </c:pt>
                <c:pt idx="3">
                  <c:v>0.74309978768578422</c:v>
                </c:pt>
                <c:pt idx="4">
                  <c:v>0.94836670179134996</c:v>
                </c:pt>
                <c:pt idx="5">
                  <c:v>1.8789144050104334</c:v>
                </c:pt>
                <c:pt idx="6">
                  <c:v>1.5368852459016418</c:v>
                </c:pt>
                <c:pt idx="7">
                  <c:v>0.40363269424823733</c:v>
                </c:pt>
                <c:pt idx="8">
                  <c:v>0.5025125628140712</c:v>
                </c:pt>
                <c:pt idx="9">
                  <c:v>2.4999999999999911</c:v>
                </c:pt>
                <c:pt idx="10">
                  <c:v>5.0731707317073198</c:v>
                </c:pt>
                <c:pt idx="11">
                  <c:v>3.6211699164345363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1-4B1F-B472-FFB534BA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101135"/>
        <c:axId val="490659247"/>
      </c:lineChart>
      <c:catAx>
        <c:axId val="17811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659247"/>
        <c:crosses val="autoZero"/>
        <c:auto val="1"/>
        <c:lblAlgn val="ctr"/>
        <c:lblOffset val="100"/>
        <c:noMultiLvlLbl val="0"/>
      </c:catAx>
      <c:valAx>
        <c:axId val="4906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1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명목 최저시급 상승률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최저시급 상승률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Sheet1!$E$3:$E$15</c:f>
              <c:numCache>
                <c:formatCode>0.0%</c:formatCode>
                <c:ptCount val="13"/>
                <c:pt idx="1">
                  <c:v>6.0185185185185182E-2</c:v>
                </c:pt>
                <c:pt idx="2">
                  <c:v>6.1135371179039298E-2</c:v>
                </c:pt>
                <c:pt idx="3">
                  <c:v>7.2016460905349799E-2</c:v>
                </c:pt>
                <c:pt idx="4">
                  <c:v>7.1017274472168906E-2</c:v>
                </c:pt>
                <c:pt idx="5">
                  <c:v>8.0645161290322578E-2</c:v>
                </c:pt>
                <c:pt idx="6">
                  <c:v>7.2968490878938641E-2</c:v>
                </c:pt>
                <c:pt idx="7">
                  <c:v>0.16383307573415765</c:v>
                </c:pt>
                <c:pt idx="8">
                  <c:v>0.10889774236387782</c:v>
                </c:pt>
                <c:pt idx="9">
                  <c:v>2.874251497005988E-2</c:v>
                </c:pt>
                <c:pt idx="10">
                  <c:v>1.5133876600698487E-2</c:v>
                </c:pt>
                <c:pt idx="11">
                  <c:v>5.0458715596330278E-2</c:v>
                </c:pt>
                <c:pt idx="12">
                  <c:v>5.0218340611353711E-2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C-442E-81DC-9BA80E54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77311"/>
        <c:axId val="1599592703"/>
      </c:scatterChart>
      <c:valAx>
        <c:axId val="15995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592703"/>
        <c:crosses val="autoZero"/>
        <c:crossBetween val="midCat"/>
      </c:valAx>
      <c:valAx>
        <c:axId val="15995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5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17</xdr:row>
      <xdr:rowOff>60325</xdr:rowOff>
    </xdr:from>
    <xdr:to>
      <xdr:col>23</xdr:col>
      <xdr:colOff>98425</xdr:colOff>
      <xdr:row>29</xdr:row>
      <xdr:rowOff>212725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593360</xdr:colOff>
      <xdr:row>17</xdr:row>
      <xdr:rowOff>10411</xdr:rowOff>
    </xdr:from>
    <xdr:to>
      <xdr:col>33</xdr:col>
      <xdr:colOff>478852</xdr:colOff>
      <xdr:row>33</xdr:row>
      <xdr:rowOff>41640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129081</xdr:colOff>
      <xdr:row>32</xdr:row>
      <xdr:rowOff>70163</xdr:rowOff>
    </xdr:from>
    <xdr:to>
      <xdr:col>23</xdr:col>
      <xdr:colOff>37475</xdr:colOff>
      <xdr:row>44</xdr:row>
      <xdr:rowOff>190084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0"/>
  <sheetViews>
    <sheetView tabSelected="1" zoomScale="69" zoomScaleNormal="69" workbookViewId="0">
      <selection activeCell="L17" sqref="L17"/>
    </sheetView>
  </sheetViews>
  <sheetFormatPr defaultRowHeight="17" x14ac:dyDescent="0.45"/>
  <cols>
    <col min="11" max="11" width="9.58203125" bestFit="1" customWidth="1"/>
    <col min="17" max="17" width="9.58203125" bestFit="1" customWidth="1"/>
  </cols>
  <sheetData>
    <row r="2" spans="1:26" x14ac:dyDescent="0.45">
      <c r="A2" s="4" t="s">
        <v>1</v>
      </c>
      <c r="B2" s="4" t="s">
        <v>0</v>
      </c>
      <c r="C2" s="4" t="s">
        <v>5</v>
      </c>
      <c r="E2" s="4" t="s">
        <v>7</v>
      </c>
      <c r="G2" s="4" t="s">
        <v>3</v>
      </c>
      <c r="I2" s="4" t="s">
        <v>4</v>
      </c>
      <c r="K2" s="4" t="s">
        <v>2</v>
      </c>
      <c r="M2" s="4"/>
      <c r="O2" s="4" t="s">
        <v>8</v>
      </c>
      <c r="Q2" s="4" t="s">
        <v>9</v>
      </c>
      <c r="S2" s="4" t="s">
        <v>18</v>
      </c>
      <c r="V2" s="4" t="s">
        <v>28</v>
      </c>
    </row>
    <row r="3" spans="1:26" x14ac:dyDescent="0.45">
      <c r="A3">
        <v>2011</v>
      </c>
      <c r="B3" s="1">
        <v>4320</v>
      </c>
      <c r="C3">
        <v>89.9</v>
      </c>
      <c r="G3">
        <f>$C$3/$C$12</f>
        <v>0.89900000000000002</v>
      </c>
      <c r="I3">
        <f>C3/$G$3</f>
        <v>100</v>
      </c>
      <c r="K3" t="s">
        <v>6</v>
      </c>
      <c r="O3">
        <v>1</v>
      </c>
      <c r="Q3">
        <v>4320</v>
      </c>
    </row>
    <row r="4" spans="1:26" x14ac:dyDescent="0.45">
      <c r="A4">
        <v>2012</v>
      </c>
      <c r="B4" s="1">
        <v>4580</v>
      </c>
      <c r="C4">
        <v>91.8</v>
      </c>
      <c r="E4" s="6">
        <f>(B4-B3)/B3</f>
        <v>6.0185185185185182E-2</v>
      </c>
      <c r="I4">
        <f>C4/$G$3</f>
        <v>102.11345939933258</v>
      </c>
      <c r="K4" s="3">
        <f>(I4-I3)/I3 *100</f>
        <v>2.1134593993325836</v>
      </c>
      <c r="M4" s="3"/>
      <c r="O4">
        <f>$I$3/I4</f>
        <v>0.97930283224400883</v>
      </c>
      <c r="Q4" s="5">
        <f>B4 * O4</f>
        <v>4485.2069716775604</v>
      </c>
      <c r="S4" s="6">
        <f>(Q4-Q3)/Q3</f>
        <v>3.8242354554990844E-2</v>
      </c>
      <c r="V4">
        <v>1.7</v>
      </c>
    </row>
    <row r="5" spans="1:26" x14ac:dyDescent="0.45">
      <c r="A5">
        <v>2013</v>
      </c>
      <c r="B5" s="1">
        <v>4860</v>
      </c>
      <c r="C5">
        <v>93</v>
      </c>
      <c r="E5" s="6">
        <f t="shared" ref="E5:E15" si="0">(B5-B4)/B4</f>
        <v>6.1135371179039298E-2</v>
      </c>
      <c r="I5">
        <f t="shared" ref="I5:I15" si="1">C5/$G$3</f>
        <v>103.44827586206897</v>
      </c>
      <c r="K5" s="3">
        <f t="shared" ref="K5:K15" si="2">(I5-I4)/I4 *100</f>
        <v>1.3071895424836706</v>
      </c>
      <c r="M5" s="3"/>
      <c r="O5">
        <f t="shared" ref="O5:O15" si="3">$I$3/I5</f>
        <v>0.96666666666666667</v>
      </c>
      <c r="Q5" s="5">
        <f t="shared" ref="Q5:Q15" si="4">B5 * O5</f>
        <v>4698</v>
      </c>
      <c r="S5" s="6">
        <f t="shared" ref="S5:S15" si="5">(Q5-Q4)/Q4</f>
        <v>4.7443301873503187E-2</v>
      </c>
      <c r="V5">
        <v>1.6</v>
      </c>
    </row>
    <row r="6" spans="1:26" x14ac:dyDescent="0.45">
      <c r="A6">
        <v>2014</v>
      </c>
      <c r="B6" s="1">
        <v>5210</v>
      </c>
      <c r="C6">
        <v>94.2</v>
      </c>
      <c r="E6" s="6">
        <f t="shared" si="0"/>
        <v>7.2016460905349799E-2</v>
      </c>
      <c r="I6">
        <f t="shared" si="1"/>
        <v>104.78309232480534</v>
      </c>
      <c r="K6" s="3">
        <f t="shared" si="2"/>
        <v>1.2903225806451579</v>
      </c>
      <c r="M6" s="3"/>
      <c r="O6">
        <f t="shared" si="3"/>
        <v>0.95435244161358812</v>
      </c>
      <c r="Q6" s="5">
        <f t="shared" si="4"/>
        <v>4972.1762208067939</v>
      </c>
      <c r="S6" s="6">
        <f t="shared" si="5"/>
        <v>5.8360200256873974E-2</v>
      </c>
      <c r="V6">
        <v>2</v>
      </c>
    </row>
    <row r="7" spans="1:26" x14ac:dyDescent="0.45">
      <c r="A7">
        <v>2015</v>
      </c>
      <c r="B7" s="1">
        <v>5580</v>
      </c>
      <c r="C7">
        <v>94.9</v>
      </c>
      <c r="E7" s="6">
        <f t="shared" si="0"/>
        <v>7.1017274472168906E-2</v>
      </c>
      <c r="I7">
        <f t="shared" si="1"/>
        <v>105.56173526140157</v>
      </c>
      <c r="K7" s="3">
        <f t="shared" si="2"/>
        <v>0.74309978768578422</v>
      </c>
      <c r="M7" s="3"/>
      <c r="O7">
        <f t="shared" si="3"/>
        <v>0.94731296101159113</v>
      </c>
      <c r="Q7" s="5">
        <f t="shared" si="4"/>
        <v>5286.0063224446785</v>
      </c>
      <c r="S7" s="6">
        <f t="shared" si="5"/>
        <v>6.3117252426536471E-2</v>
      </c>
      <c r="V7">
        <v>2.2000000000000002</v>
      </c>
      <c r="Z7" t="s">
        <v>25</v>
      </c>
    </row>
    <row r="8" spans="1:26" x14ac:dyDescent="0.45">
      <c r="A8">
        <v>2016</v>
      </c>
      <c r="B8" s="1">
        <v>6030</v>
      </c>
      <c r="C8">
        <v>95.8</v>
      </c>
      <c r="E8" s="6">
        <f t="shared" si="0"/>
        <v>8.0645161290322578E-2</v>
      </c>
      <c r="I8">
        <f t="shared" si="1"/>
        <v>106.56284760845384</v>
      </c>
      <c r="K8" s="3">
        <f t="shared" si="2"/>
        <v>0.94836670179134996</v>
      </c>
      <c r="M8" s="3"/>
      <c r="O8">
        <f t="shared" si="3"/>
        <v>0.93841336116910234</v>
      </c>
      <c r="Q8" s="5">
        <f t="shared" si="4"/>
        <v>5658.6325678496869</v>
      </c>
      <c r="S8" s="6">
        <f t="shared" si="5"/>
        <v>7.0492962489056524E-2</v>
      </c>
      <c r="V8">
        <v>1.6</v>
      </c>
      <c r="Z8" t="s">
        <v>24</v>
      </c>
    </row>
    <row r="9" spans="1:26" x14ac:dyDescent="0.45">
      <c r="A9">
        <v>2017</v>
      </c>
      <c r="B9" s="1">
        <v>6470</v>
      </c>
      <c r="C9">
        <v>97.6</v>
      </c>
      <c r="E9" s="6">
        <f t="shared" si="0"/>
        <v>7.2968490878938641E-2</v>
      </c>
      <c r="I9">
        <f t="shared" si="1"/>
        <v>108.56507230255839</v>
      </c>
      <c r="K9" s="3">
        <f t="shared" si="2"/>
        <v>1.8789144050104334</v>
      </c>
      <c r="M9" s="3"/>
      <c r="O9">
        <f t="shared" si="3"/>
        <v>0.92110655737704927</v>
      </c>
      <c r="Q9" s="5">
        <f t="shared" si="4"/>
        <v>5959.559426229509</v>
      </c>
      <c r="S9" s="6">
        <f t="shared" si="5"/>
        <v>5.3180137563548509E-2</v>
      </c>
      <c r="V9">
        <v>1.5</v>
      </c>
      <c r="Z9" t="s">
        <v>26</v>
      </c>
    </row>
    <row r="10" spans="1:26" x14ac:dyDescent="0.45">
      <c r="A10">
        <v>2018</v>
      </c>
      <c r="B10" s="1">
        <v>7530</v>
      </c>
      <c r="C10">
        <v>99.1</v>
      </c>
      <c r="E10" s="6">
        <f t="shared" si="0"/>
        <v>0.16383307573415765</v>
      </c>
      <c r="I10">
        <f t="shared" si="1"/>
        <v>110.23359288097886</v>
      </c>
      <c r="K10" s="3">
        <f t="shared" si="2"/>
        <v>1.5368852459016418</v>
      </c>
      <c r="M10" s="3"/>
      <c r="O10">
        <f t="shared" si="3"/>
        <v>0.9071644803229062</v>
      </c>
      <c r="Q10" s="5">
        <f t="shared" si="4"/>
        <v>6830.9485368314836</v>
      </c>
      <c r="S10" s="6">
        <f t="shared" si="5"/>
        <v>0.14621703523364052</v>
      </c>
      <c r="V10">
        <v>1.2</v>
      </c>
      <c r="Z10" t="s">
        <v>27</v>
      </c>
    </row>
    <row r="11" spans="1:26" x14ac:dyDescent="0.45">
      <c r="A11">
        <v>2019</v>
      </c>
      <c r="B11" s="1">
        <v>8350</v>
      </c>
      <c r="C11">
        <v>99.5</v>
      </c>
      <c r="E11" s="6">
        <f t="shared" si="0"/>
        <v>0.10889774236387782</v>
      </c>
      <c r="I11">
        <f t="shared" si="1"/>
        <v>110.67853170189099</v>
      </c>
      <c r="K11" s="3">
        <f t="shared" si="2"/>
        <v>0.40363269424823733</v>
      </c>
      <c r="M11" s="3"/>
      <c r="O11">
        <f t="shared" si="3"/>
        <v>0.9035175879396985</v>
      </c>
      <c r="Q11" s="5">
        <f t="shared" si="4"/>
        <v>7544.3718592964824</v>
      </c>
      <c r="S11" s="6">
        <f t="shared" si="5"/>
        <v>0.10443986199256571</v>
      </c>
      <c r="V11">
        <v>0.9</v>
      </c>
    </row>
    <row r="12" spans="1:26" x14ac:dyDescent="0.45">
      <c r="A12">
        <v>2020</v>
      </c>
      <c r="B12" s="1">
        <v>8590</v>
      </c>
      <c r="C12">
        <v>100</v>
      </c>
      <c r="E12" s="6">
        <f t="shared" si="0"/>
        <v>2.874251497005988E-2</v>
      </c>
      <c r="I12">
        <f t="shared" si="1"/>
        <v>111.23470522803115</v>
      </c>
      <c r="K12" s="3">
        <f t="shared" si="2"/>
        <v>0.5025125628140712</v>
      </c>
      <c r="M12" s="3"/>
      <c r="O12">
        <f t="shared" si="3"/>
        <v>0.89900000000000002</v>
      </c>
      <c r="Q12" s="5">
        <f t="shared" si="4"/>
        <v>7722.41</v>
      </c>
      <c r="S12" s="6">
        <f t="shared" si="5"/>
        <v>2.3598802395209565E-2</v>
      </c>
      <c r="V12">
        <v>0.7</v>
      </c>
    </row>
    <row r="13" spans="1:26" x14ac:dyDescent="0.45">
      <c r="A13">
        <v>2021</v>
      </c>
      <c r="B13" s="1">
        <v>8720</v>
      </c>
      <c r="C13">
        <v>102.5</v>
      </c>
      <c r="E13" s="6">
        <f t="shared" si="0"/>
        <v>1.5133876600698487E-2</v>
      </c>
      <c r="I13">
        <f t="shared" si="1"/>
        <v>114.01557285873191</v>
      </c>
      <c r="K13" s="3">
        <f t="shared" si="2"/>
        <v>2.4999999999999911</v>
      </c>
      <c r="M13" s="3"/>
      <c r="O13">
        <f t="shared" si="3"/>
        <v>0.87707317073170743</v>
      </c>
      <c r="Q13" s="5">
        <f t="shared" si="4"/>
        <v>7648.0780487804886</v>
      </c>
      <c r="S13" s="6">
        <f t="shared" si="5"/>
        <v>-9.6254862432208609E-3</v>
      </c>
      <c r="V13">
        <v>1.8</v>
      </c>
    </row>
    <row r="14" spans="1:26" x14ac:dyDescent="0.45">
      <c r="A14">
        <v>2022</v>
      </c>
      <c r="B14" s="1">
        <v>9160</v>
      </c>
      <c r="C14">
        <v>107.7</v>
      </c>
      <c r="E14" s="6">
        <f t="shared" si="0"/>
        <v>5.0458715596330278E-2</v>
      </c>
      <c r="I14">
        <f t="shared" si="1"/>
        <v>119.79977753058954</v>
      </c>
      <c r="K14" s="3">
        <f t="shared" si="2"/>
        <v>5.0731707317073198</v>
      </c>
      <c r="M14" s="3"/>
      <c r="O14">
        <f t="shared" si="3"/>
        <v>0.83472609099350048</v>
      </c>
      <c r="Q14" s="5">
        <f t="shared" si="4"/>
        <v>7646.0909935004647</v>
      </c>
      <c r="S14" s="6">
        <f t="shared" si="5"/>
        <v>-2.5981106198841243E-4</v>
      </c>
      <c r="V14">
        <v>4.0999999999999996</v>
      </c>
    </row>
    <row r="15" spans="1:26" x14ac:dyDescent="0.45">
      <c r="A15">
        <v>2023</v>
      </c>
      <c r="B15" s="1">
        <v>9620</v>
      </c>
      <c r="C15">
        <v>111.6</v>
      </c>
      <c r="E15" s="6">
        <f t="shared" si="0"/>
        <v>5.0218340611353711E-2</v>
      </c>
      <c r="I15">
        <f t="shared" si="1"/>
        <v>124.13793103448275</v>
      </c>
      <c r="K15" s="3">
        <f t="shared" si="2"/>
        <v>3.6211699164345363</v>
      </c>
      <c r="M15" s="3"/>
      <c r="O15">
        <f t="shared" si="3"/>
        <v>0.80555555555555558</v>
      </c>
      <c r="Q15" s="5">
        <f t="shared" si="4"/>
        <v>7749.4444444444443</v>
      </c>
      <c r="S15" s="6">
        <f t="shared" si="5"/>
        <v>1.3517162041602028E-2</v>
      </c>
      <c r="V15">
        <v>4</v>
      </c>
    </row>
    <row r="16" spans="1:26" x14ac:dyDescent="0.45">
      <c r="K16" t="s">
        <v>15</v>
      </c>
    </row>
    <row r="17" spans="2:19" x14ac:dyDescent="0.45">
      <c r="B17" t="s">
        <v>13</v>
      </c>
      <c r="O17" t="s">
        <v>14</v>
      </c>
      <c r="S17" t="s">
        <v>19</v>
      </c>
    </row>
    <row r="18" spans="2:19" x14ac:dyDescent="0.45">
      <c r="B18" s="2">
        <f>(B15 -B3) /B3</f>
        <v>1.2268518518518519</v>
      </c>
    </row>
    <row r="20" spans="2:19" x14ac:dyDescent="0.45">
      <c r="B20" t="s">
        <v>12</v>
      </c>
    </row>
    <row r="21" spans="2:19" x14ac:dyDescent="0.45">
      <c r="B21" s="2">
        <f>(Q15-Q3)/Q3</f>
        <v>0.79385288065843618</v>
      </c>
    </row>
    <row r="23" spans="2:19" x14ac:dyDescent="0.45">
      <c r="B23" t="s">
        <v>10</v>
      </c>
    </row>
    <row r="24" spans="2:19" x14ac:dyDescent="0.45">
      <c r="B24" t="s">
        <v>11</v>
      </c>
    </row>
    <row r="25" spans="2:19" x14ac:dyDescent="0.45">
      <c r="B25" t="s">
        <v>16</v>
      </c>
    </row>
    <row r="26" spans="2:19" x14ac:dyDescent="0.45">
      <c r="B26" t="s">
        <v>17</v>
      </c>
    </row>
    <row r="28" spans="2:19" x14ac:dyDescent="0.45">
      <c r="B28" s="4" t="s">
        <v>20</v>
      </c>
    </row>
    <row r="29" spans="2:19" x14ac:dyDescent="0.45">
      <c r="B29" t="s">
        <v>21</v>
      </c>
    </row>
    <row r="30" spans="2:19" x14ac:dyDescent="0.45">
      <c r="B30" t="s">
        <v>22</v>
      </c>
    </row>
    <row r="31" spans="2:19" x14ac:dyDescent="0.45">
      <c r="B31" t="s">
        <v>23</v>
      </c>
    </row>
    <row r="37" spans="5:7" x14ac:dyDescent="0.45">
      <c r="F37" s="4"/>
    </row>
    <row r="38" spans="5:7" x14ac:dyDescent="0.45">
      <c r="F38" t="s">
        <v>29</v>
      </c>
      <c r="G38" t="s">
        <v>30</v>
      </c>
    </row>
    <row r="39" spans="5:7" x14ac:dyDescent="0.45">
      <c r="E39">
        <v>1</v>
      </c>
      <c r="F39">
        <v>1.7</v>
      </c>
      <c r="G39" s="7">
        <v>2.1134593993325836</v>
      </c>
    </row>
    <row r="40" spans="5:7" x14ac:dyDescent="0.45">
      <c r="E40">
        <v>2</v>
      </c>
      <c r="F40">
        <v>1.6</v>
      </c>
      <c r="G40" s="7">
        <v>1.3071895424836706</v>
      </c>
    </row>
    <row r="41" spans="5:7" x14ac:dyDescent="0.45">
      <c r="E41">
        <v>3</v>
      </c>
      <c r="F41">
        <v>2</v>
      </c>
      <c r="G41" s="7">
        <v>1.2903225806451579</v>
      </c>
    </row>
    <row r="42" spans="5:7" x14ac:dyDescent="0.45">
      <c r="E42">
        <v>4</v>
      </c>
      <c r="F42">
        <v>2.2000000000000002</v>
      </c>
      <c r="G42" s="7">
        <v>0.74309978768578422</v>
      </c>
    </row>
    <row r="43" spans="5:7" x14ac:dyDescent="0.45">
      <c r="E43">
        <v>5</v>
      </c>
      <c r="F43">
        <v>1.6</v>
      </c>
      <c r="G43" s="7">
        <v>0.94836670179134996</v>
      </c>
    </row>
    <row r="44" spans="5:7" x14ac:dyDescent="0.45">
      <c r="E44">
        <v>6</v>
      </c>
      <c r="F44">
        <v>1.5</v>
      </c>
      <c r="G44" s="7">
        <v>1.8789144050104334</v>
      </c>
    </row>
    <row r="45" spans="5:7" x14ac:dyDescent="0.45">
      <c r="E45">
        <v>7</v>
      </c>
      <c r="F45">
        <v>1.2</v>
      </c>
      <c r="G45" s="7">
        <v>1.5368852459016418</v>
      </c>
    </row>
    <row r="46" spans="5:7" x14ac:dyDescent="0.45">
      <c r="E46">
        <v>8</v>
      </c>
      <c r="F46">
        <v>0.9</v>
      </c>
      <c r="G46" s="7">
        <v>0.40363269424823733</v>
      </c>
    </row>
    <row r="47" spans="5:7" x14ac:dyDescent="0.45">
      <c r="E47">
        <v>9</v>
      </c>
      <c r="F47">
        <v>0.7</v>
      </c>
      <c r="G47" s="7">
        <v>0.5025125628140712</v>
      </c>
    </row>
    <row r="48" spans="5:7" x14ac:dyDescent="0.45">
      <c r="E48">
        <v>10</v>
      </c>
      <c r="F48">
        <v>1.8</v>
      </c>
      <c r="G48" s="7">
        <v>2.4999999999999911</v>
      </c>
    </row>
    <row r="49" spans="5:7" x14ac:dyDescent="0.45">
      <c r="E49">
        <v>11</v>
      </c>
      <c r="F49">
        <v>4.0999999999999996</v>
      </c>
      <c r="G49" s="7">
        <v>5.0731707317073198</v>
      </c>
    </row>
    <row r="50" spans="5:7" x14ac:dyDescent="0.45">
      <c r="E50">
        <v>12</v>
      </c>
      <c r="F50">
        <v>4</v>
      </c>
      <c r="G50" s="7">
        <v>3.6211699164345363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2024-07-11T12:17:45Z</dcterms:created>
  <dcterms:modified xsi:type="dcterms:W3CDTF">2024-07-12T02:50:27Z</dcterms:modified>
</cp:coreProperties>
</file>