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i\Documents\Coding\Lazarus\Artikel\Gozintograph\data\0.3\"/>
    </mc:Choice>
  </mc:AlternateContent>
  <xr:revisionPtr revIDLastSave="0" documentId="13_ncr:1_{F7A4877E-537D-4F4E-9E0E-9834A9A5C2B4}" xr6:coauthVersionLast="47" xr6:coauthVersionMax="47" xr10:uidLastSave="{00000000-0000-0000-0000-000000000000}"/>
  <bookViews>
    <workbookView xWindow="-108" yWindow="-108" windowWidth="23256" windowHeight="12576" xr2:uid="{53075F8B-A3B2-4872-8025-EC8FBD4AFD67}"/>
  </bookViews>
  <sheets>
    <sheet name="Export" sheetId="1" r:id="rId1"/>
    <sheet name="Einstellung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Angielsky</author>
  </authors>
  <commentList>
    <comment ref="G2" authorId="0" shapeId="0" xr:uid="{C3E18152-F602-46CC-AEA9-BEA52B5FE09D}">
      <text>
        <r>
          <rPr>
            <b/>
            <sz val="9"/>
            <color indexed="81"/>
            <rFont val="Segoe UI"/>
            <charset val="1"/>
          </rPr>
          <t>Formel:
=WENN(C2="Purchased";255;1360008)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<sst xmlns="http://schemas.openxmlformats.org/spreadsheetml/2006/main" count="341" uniqueCount="151">
  <si>
    <t>ArticleId</t>
  </si>
  <si>
    <t>Caption</t>
  </si>
  <si>
    <t>ProcurementType</t>
  </si>
  <si>
    <t>Weight</t>
  </si>
  <si>
    <t>Price</t>
  </si>
  <si>
    <t>MT 110.10.00.005</t>
  </si>
  <si>
    <t xml:space="preserve">Abtriebswelle </t>
  </si>
  <si>
    <t>Purchased</t>
  </si>
  <si>
    <t>MT 120.10.00.005</t>
  </si>
  <si>
    <t>MT 110.10.01.001</t>
  </si>
  <si>
    <t xml:space="preserve">Antriebsgehäuse </t>
  </si>
  <si>
    <t>MT 120.10.01.001</t>
  </si>
  <si>
    <t>MT 110.00.01.000</t>
  </si>
  <si>
    <t>Manufactured</t>
  </si>
  <si>
    <t>MT 120.00.01.000</t>
  </si>
  <si>
    <t>MT 110.10.00.004</t>
  </si>
  <si>
    <t xml:space="preserve">Antriebsrad </t>
  </si>
  <si>
    <t>MT 120.10.00.004</t>
  </si>
  <si>
    <t>MT 120.10.01.003</t>
  </si>
  <si>
    <t xml:space="preserve">Antriebsritzel </t>
  </si>
  <si>
    <t>MT 110.10.01.003</t>
  </si>
  <si>
    <t>MT 120.10.01.002</t>
  </si>
  <si>
    <t xml:space="preserve">Antriebswelle </t>
  </si>
  <si>
    <t>MT 110.10.01.002</t>
  </si>
  <si>
    <t>100110</t>
  </si>
  <si>
    <t xml:space="preserve">Dichtring  DIN 7603 - 10 x 13,5 </t>
  </si>
  <si>
    <t>100126</t>
  </si>
  <si>
    <t xml:space="preserve">Dichtring  DIN 7603 - A 10 x 13,5 </t>
  </si>
  <si>
    <t>MT 120.10.00.007-ET</t>
  </si>
  <si>
    <t>Dichtung</t>
  </si>
  <si>
    <t>MT 120.10.00.007</t>
  </si>
  <si>
    <t xml:space="preserve">Dichtung </t>
  </si>
  <si>
    <t>MT 110.10.00.007</t>
  </si>
  <si>
    <t>MT 110.10.00.010</t>
  </si>
  <si>
    <t xml:space="preserve">Entlüftungsschraube </t>
  </si>
  <si>
    <t>MT 120.10.00.010</t>
  </si>
  <si>
    <t>100128</t>
  </si>
  <si>
    <t xml:space="preserve">Federring  DIN 127 - A 8 </t>
  </si>
  <si>
    <t>100105</t>
  </si>
  <si>
    <t xml:space="preserve">Gamma-Ring  TBR 000250 </t>
  </si>
  <si>
    <t>100109</t>
  </si>
  <si>
    <t>MT 120.10.00.002</t>
  </si>
  <si>
    <t xml:space="preserve">Gehäusedeckel </t>
  </si>
  <si>
    <t>MT 110.10.00.002</t>
  </si>
  <si>
    <t>MT 110.10.00.004-1</t>
  </si>
  <si>
    <t>Gesenkschmiedeteil</t>
  </si>
  <si>
    <t>MT 120.10.00.004-1</t>
  </si>
  <si>
    <t>MT 120.10.01.003-1</t>
  </si>
  <si>
    <t>MT 110.10.01.003-1</t>
  </si>
  <si>
    <t>MT 110</t>
  </si>
  <si>
    <t>Getriebe MT 110</t>
  </si>
  <si>
    <t>MT 120</t>
  </si>
  <si>
    <t>Getriebe MT 120</t>
  </si>
  <si>
    <t>100130</t>
  </si>
  <si>
    <t xml:space="preserve">Kerbnagel  DIN 1476 - 2,6 x 3 </t>
  </si>
  <si>
    <t>100101</t>
  </si>
  <si>
    <t xml:space="preserve">Kugellager  DIN 625 - 6204 Z </t>
  </si>
  <si>
    <t>100120</t>
  </si>
  <si>
    <t xml:space="preserve">Kugellager  DIN 625 - 6207 Z </t>
  </si>
  <si>
    <t>MT 120.10.00.008</t>
  </si>
  <si>
    <t xml:space="preserve">Motordichtung </t>
  </si>
  <si>
    <t>MT 110.10.00.008</t>
  </si>
  <si>
    <t>100106</t>
  </si>
  <si>
    <t xml:space="preserve">Passfeder  DIN 6885 - A 3x3x16 </t>
  </si>
  <si>
    <t>100108</t>
  </si>
  <si>
    <t xml:space="preserve">Passfeder  DIN 6885 - A 5x5x32 </t>
  </si>
  <si>
    <t>100127</t>
  </si>
  <si>
    <t xml:space="preserve">Passfeder  DIN 6885 - A 8 x 7 x 50 </t>
  </si>
  <si>
    <t>100119</t>
  </si>
  <si>
    <t xml:space="preserve">Passfeder  DIN 6885 - B 10 x 8 x 42 </t>
  </si>
  <si>
    <t>100117</t>
  </si>
  <si>
    <t xml:space="preserve">Passfeder  DIN 6885 - B 5 x 5 x 14 </t>
  </si>
  <si>
    <t>100102</t>
  </si>
  <si>
    <t xml:space="preserve">Passscheibe  DIN 988 - 37 x 47 x 0,1 </t>
  </si>
  <si>
    <t>100115</t>
  </si>
  <si>
    <t xml:space="preserve">Passscheibe  DIN 988 - 42 x 52 x 0,1 </t>
  </si>
  <si>
    <t>100113</t>
  </si>
  <si>
    <t xml:space="preserve">Passscheibe  DIN 988 - 42 x 52 x 2,5 </t>
  </si>
  <si>
    <t>100121</t>
  </si>
  <si>
    <t xml:space="preserve">Passscheibe  DIN 988 - 56 x 72 x 0,1 </t>
  </si>
  <si>
    <t>MT 120.10.00.001-1</t>
  </si>
  <si>
    <t>Rohteil</t>
  </si>
  <si>
    <t>MT 120.10.10.001-1</t>
  </si>
  <si>
    <t>MT 110.10.10.001-1</t>
  </si>
  <si>
    <t>MT 110.10.00.002-1</t>
  </si>
  <si>
    <t>MT 110.10.00.001-1</t>
  </si>
  <si>
    <t>MT 120.10.00.002-1</t>
  </si>
  <si>
    <t>MT 110.10.01.001-1</t>
  </si>
  <si>
    <t>Rundmaterial 30x200</t>
  </si>
  <si>
    <t>MT 120.10.01.001-1</t>
  </si>
  <si>
    <t>100131</t>
  </si>
  <si>
    <t>Rundmaterial 30x3000</t>
  </si>
  <si>
    <t>MT 110.10.00.003-1</t>
  </si>
  <si>
    <t>Rundmaterial 35x159</t>
  </si>
  <si>
    <t>MT 120.10.00.003-1</t>
  </si>
  <si>
    <t>100132</t>
  </si>
  <si>
    <t>Rundmaterial 35x3000</t>
  </si>
  <si>
    <t>MT 120.10.00.005-1</t>
  </si>
  <si>
    <t>Rundmaterial 50x192</t>
  </si>
  <si>
    <t>MT 110.10.00.005-1</t>
  </si>
  <si>
    <t>100133</t>
  </si>
  <si>
    <t>Rundmaterial 50x3000</t>
  </si>
  <si>
    <t>MT 120.10.01.002-1</t>
  </si>
  <si>
    <t>Rundstab 30x169</t>
  </si>
  <si>
    <t>MT 110.10.01.002-1</t>
  </si>
  <si>
    <t>MT 110.10.00.003</t>
  </si>
  <si>
    <t xml:space="preserve">Schnecke </t>
  </si>
  <si>
    <t>MT 120.10.00.003</t>
  </si>
  <si>
    <t>MT 120.10.00.001</t>
  </si>
  <si>
    <t xml:space="preserve">Schnecken-Fußgehäuse </t>
  </si>
  <si>
    <t>MT 110.10.00.001</t>
  </si>
  <si>
    <t>MT 120.10.00.006</t>
  </si>
  <si>
    <t xml:space="preserve">Schneckenrad </t>
  </si>
  <si>
    <t>MT 110.10.00.006</t>
  </si>
  <si>
    <t>100112</t>
  </si>
  <si>
    <t xml:space="preserve">Schrägkugellager  DIN 628 - 7304 B - 2RS - TVP </t>
  </si>
  <si>
    <t>100129</t>
  </si>
  <si>
    <t xml:space="preserve">Sechskantschraube  DIN 933 - M8 x 25 </t>
  </si>
  <si>
    <t>100107</t>
  </si>
  <si>
    <t xml:space="preserve">Sicherungsring  DIN 471 - 14 x 1 </t>
  </si>
  <si>
    <t>100118</t>
  </si>
  <si>
    <t xml:space="preserve">Sicherungsring  DIN 471 - 16 x 1 </t>
  </si>
  <si>
    <t>100103</t>
  </si>
  <si>
    <t xml:space="preserve">Sicherungsring  DIN 472 - 47x1,75 </t>
  </si>
  <si>
    <t>100114</t>
  </si>
  <si>
    <t xml:space="preserve">Sicherungsring  DIN 472 - 52 x 2,0 </t>
  </si>
  <si>
    <t>100122</t>
  </si>
  <si>
    <t xml:space="preserve">Sicherungsring  DIN 472 - 72 x 2,5 </t>
  </si>
  <si>
    <t>MT 110.10.00.009</t>
  </si>
  <si>
    <t xml:space="preserve">Typenschild </t>
  </si>
  <si>
    <t>MT 120.10.00.009</t>
  </si>
  <si>
    <t>100116</t>
  </si>
  <si>
    <t xml:space="preserve">Verschlusskappe  52 x 10 </t>
  </si>
  <si>
    <t>100124</t>
  </si>
  <si>
    <t xml:space="preserve">Verschlusskappe  72 x 9 </t>
  </si>
  <si>
    <t>100111</t>
  </si>
  <si>
    <t xml:space="preserve">Verschlussschraube  DIN 908 - M10 x 1 </t>
  </si>
  <si>
    <t>100104</t>
  </si>
  <si>
    <t xml:space="preserve">Wellendichtring  DIN 3760 - A 20x47x7 </t>
  </si>
  <si>
    <t>100123</t>
  </si>
  <si>
    <t xml:space="preserve">Wellendichtring  DIN 3760 - AS 35 x 72 x 12 </t>
  </si>
  <si>
    <t>100125</t>
  </si>
  <si>
    <t xml:space="preserve">Zylinderschraube  DIN 912 - M8 x 16 </t>
  </si>
  <si>
    <t>Farben: ProcurementType</t>
  </si>
  <si>
    <t>ProcurementTypeColor</t>
  </si>
  <si>
    <t>ManufacturedSize</t>
  </si>
  <si>
    <t>KanbanColor</t>
  </si>
  <si>
    <t>Sourcing</t>
  </si>
  <si>
    <t>Commissioning</t>
  </si>
  <si>
    <t>Kanban</t>
  </si>
  <si>
    <t>PriceColor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</si>
</sst>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3" fillId="0" borderId="0" xfId="0" applyFont="1"/>
    <xf numFmtId="0" fontId="4" fillId="2" borderId="1" xfId="1" applyFont="1" applyFill="1" applyBorder="1" applyAlignment="1">
      <alignment horizontal="center"/>
    </xf>
  </cellXfs>
  <cellStyles count="2">
    <cellStyle name="Standard" xfId="0" builtinId="0"/>
    <cellStyle name="Standard_Tabelle1" xfId="1" xr:uid="{BB3583D6-1EE7-4D73-A95F-B0EB544D1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2BD8-7415-43C3-8E8B-25B1A4F34BF6}">
  <dimension ref="A1:J83"/>
  <sheetViews>
    <sheetView tabSelected="1" workbookViewId="0">
      <selection activeCell="I14" sqref="I14"/>
    </sheetView>
  </sheetViews>
  <sheetFormatPr baseColWidth="10" defaultRowHeight="14.4" x14ac:dyDescent="0.3"/>
  <cols>
    <col min="1" max="1" width="18.5546875" bestFit="1" customWidth="1"/>
    <col min="2" max="2" width="39.33203125" bestFit="1" customWidth="1"/>
    <col min="3" max="3" width="15.44140625" bestFit="1" customWidth="1"/>
    <col min="4" max="4" width="13.21875" bestFit="1" customWidth="1"/>
    <col min="5" max="5" width="6.77734375" bestFit="1" customWidth="1"/>
    <col min="6" max="6" width="6" bestFit="1" customWidth="1"/>
    <col min="7" max="7" width="20" bestFit="1" customWidth="1"/>
    <col min="8" max="8" width="15.6640625" bestFit="1" customWidth="1"/>
    <col min="9" max="10" width="11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147</v>
      </c>
      <c r="E1" s="1" t="s">
        <v>3</v>
      </c>
      <c r="F1" s="1" t="s">
        <v>4</v>
      </c>
      <c r="G1" s="6" t="s">
        <v>144</v>
      </c>
      <c r="H1" s="6" t="s">
        <v>145</v>
      </c>
      <c r="I1" s="6" t="s">
        <v>146</v>
      </c>
      <c r="J1" s="6" t="s">
        <v>150</v>
      </c>
    </row>
    <row r="2" spans="1:10" x14ac:dyDescent="0.3">
      <c r="A2" s="2" t="s">
        <v>5</v>
      </c>
      <c r="B2" s="2" t="s">
        <v>6</v>
      </c>
      <c r="C2" s="2" t="s">
        <v>7</v>
      </c>
      <c r="D2" s="2" t="s">
        <v>148</v>
      </c>
      <c r="E2" s="3">
        <v>3</v>
      </c>
      <c r="F2" s="3">
        <v>10.220000000000001</v>
      </c>
      <c r="G2" s="3">
        <f>IF(C2="Purchased",255,1360008)</f>
        <v>255</v>
      </c>
      <c r="H2" s="3">
        <f>IF(C2="Manufactured",1,0)</f>
        <v>0</v>
      </c>
      <c r="I2" s="3">
        <f>IF(D2="Kanban",255,536870911)</f>
        <v>536870911</v>
      </c>
      <c r="J2" s="3">
        <f>IF(F2&gt;15,255,1360008)</f>
        <v>1360008</v>
      </c>
    </row>
    <row r="3" spans="1:10" x14ac:dyDescent="0.3">
      <c r="A3" s="2" t="s">
        <v>8</v>
      </c>
      <c r="B3" s="2" t="s">
        <v>6</v>
      </c>
      <c r="C3" s="2" t="s">
        <v>7</v>
      </c>
      <c r="D3" s="2" t="s">
        <v>148</v>
      </c>
      <c r="E3" s="3">
        <v>3.2</v>
      </c>
      <c r="F3" s="3">
        <v>12</v>
      </c>
      <c r="G3" s="3">
        <f>VLOOKUP(C3,Einstellungen!$A$3:$B$4,2,FALSE)</f>
        <v>255</v>
      </c>
      <c r="H3" s="3">
        <f t="shared" ref="H3:H66" si="0">IF(C3="Manufactured",1,0)</f>
        <v>0</v>
      </c>
      <c r="I3" s="3">
        <f t="shared" ref="I3:J66" si="1">IF(D3="Kanban",255,536870911)</f>
        <v>536870911</v>
      </c>
      <c r="J3" s="3">
        <f t="shared" ref="J3:J66" si="2">IF(F3&gt;15,255,1360008)</f>
        <v>1360008</v>
      </c>
    </row>
    <row r="4" spans="1:10" x14ac:dyDescent="0.3">
      <c r="A4" s="2" t="s">
        <v>9</v>
      </c>
      <c r="B4" s="2" t="s">
        <v>10</v>
      </c>
      <c r="C4" s="2" t="s">
        <v>7</v>
      </c>
      <c r="D4" s="2" t="s">
        <v>148</v>
      </c>
      <c r="E4" s="3">
        <v>4</v>
      </c>
      <c r="F4" s="3">
        <v>16.55</v>
      </c>
      <c r="G4" s="3">
        <f>VLOOKUP(C4,Einstellungen!$A$3:$B$4,2,FALSE)</f>
        <v>255</v>
      </c>
      <c r="H4" s="3">
        <f t="shared" si="0"/>
        <v>0</v>
      </c>
      <c r="I4" s="3">
        <f t="shared" si="1"/>
        <v>536870911</v>
      </c>
      <c r="J4" s="3">
        <f t="shared" si="2"/>
        <v>255</v>
      </c>
    </row>
    <row r="5" spans="1:10" x14ac:dyDescent="0.3">
      <c r="A5" s="2" t="s">
        <v>11</v>
      </c>
      <c r="B5" s="2" t="s">
        <v>10</v>
      </c>
      <c r="C5" s="2" t="s">
        <v>7</v>
      </c>
      <c r="D5" s="2" t="s">
        <v>148</v>
      </c>
      <c r="E5" s="3">
        <v>4.2</v>
      </c>
      <c r="F5" s="3">
        <v>19</v>
      </c>
      <c r="G5" s="3">
        <f>VLOOKUP(C5,Einstellungen!$A$3:$B$4,2,FALSE)</f>
        <v>255</v>
      </c>
      <c r="H5" s="3">
        <f t="shared" si="0"/>
        <v>0</v>
      </c>
      <c r="I5" s="3">
        <f t="shared" si="1"/>
        <v>536870911</v>
      </c>
      <c r="J5" s="3">
        <f t="shared" si="2"/>
        <v>255</v>
      </c>
    </row>
    <row r="6" spans="1:10" x14ac:dyDescent="0.3">
      <c r="A6" s="2" t="s">
        <v>12</v>
      </c>
      <c r="B6" s="2" t="s">
        <v>10</v>
      </c>
      <c r="C6" s="2" t="s">
        <v>13</v>
      </c>
      <c r="D6" s="2" t="s">
        <v>148</v>
      </c>
      <c r="E6" s="4"/>
      <c r="F6" s="4"/>
      <c r="G6" s="3">
        <f>VLOOKUP(C6,Einstellungen!$A$3:$B$4,2,FALSE)</f>
        <v>1360008</v>
      </c>
      <c r="H6" s="3">
        <f t="shared" si="0"/>
        <v>1</v>
      </c>
      <c r="I6" s="3">
        <f t="shared" si="1"/>
        <v>536870911</v>
      </c>
      <c r="J6" s="3">
        <f t="shared" si="2"/>
        <v>1360008</v>
      </c>
    </row>
    <row r="7" spans="1:10" x14ac:dyDescent="0.3">
      <c r="A7" s="2" t="s">
        <v>14</v>
      </c>
      <c r="B7" s="2" t="s">
        <v>10</v>
      </c>
      <c r="C7" s="2" t="s">
        <v>13</v>
      </c>
      <c r="D7" s="2" t="s">
        <v>148</v>
      </c>
      <c r="E7" s="4"/>
      <c r="F7" s="4"/>
      <c r="G7" s="3">
        <f>VLOOKUP(C7,Einstellungen!$A$3:$B$4,2,FALSE)</f>
        <v>1360008</v>
      </c>
      <c r="H7" s="3">
        <f t="shared" si="0"/>
        <v>1</v>
      </c>
      <c r="I7" s="3">
        <f t="shared" si="1"/>
        <v>536870911</v>
      </c>
      <c r="J7" s="3">
        <f t="shared" si="2"/>
        <v>1360008</v>
      </c>
    </row>
    <row r="8" spans="1:10" x14ac:dyDescent="0.3">
      <c r="A8" s="2" t="s">
        <v>15</v>
      </c>
      <c r="B8" s="2" t="s">
        <v>16</v>
      </c>
      <c r="C8" s="2" t="s">
        <v>7</v>
      </c>
      <c r="D8" s="2" t="s">
        <v>148</v>
      </c>
      <c r="E8" s="3">
        <v>0.8</v>
      </c>
      <c r="F8" s="3">
        <v>19.690000000000001</v>
      </c>
      <c r="G8" s="3">
        <f>VLOOKUP(C8,Einstellungen!$A$3:$B$4,2,FALSE)</f>
        <v>255</v>
      </c>
      <c r="H8" s="3">
        <f t="shared" si="0"/>
        <v>0</v>
      </c>
      <c r="I8" s="3">
        <f t="shared" si="1"/>
        <v>536870911</v>
      </c>
      <c r="J8" s="3">
        <f t="shared" si="2"/>
        <v>255</v>
      </c>
    </row>
    <row r="9" spans="1:10" x14ac:dyDescent="0.3">
      <c r="A9" s="2" t="s">
        <v>17</v>
      </c>
      <c r="B9" s="2" t="s">
        <v>16</v>
      </c>
      <c r="C9" s="2" t="s">
        <v>7</v>
      </c>
      <c r="D9" s="2" t="s">
        <v>148</v>
      </c>
      <c r="E9" s="3">
        <v>0.8</v>
      </c>
      <c r="F9" s="3">
        <v>23</v>
      </c>
      <c r="G9" s="3">
        <f>VLOOKUP(C9,Einstellungen!$A$3:$B$4,2,FALSE)</f>
        <v>255</v>
      </c>
      <c r="H9" s="3">
        <f t="shared" si="0"/>
        <v>0</v>
      </c>
      <c r="I9" s="3">
        <f t="shared" si="1"/>
        <v>536870911</v>
      </c>
      <c r="J9" s="3">
        <f t="shared" si="2"/>
        <v>255</v>
      </c>
    </row>
    <row r="10" spans="1:10" x14ac:dyDescent="0.3">
      <c r="A10" s="2" t="s">
        <v>18</v>
      </c>
      <c r="B10" s="2" t="s">
        <v>19</v>
      </c>
      <c r="C10" s="2" t="s">
        <v>7</v>
      </c>
      <c r="D10" s="2" t="s">
        <v>148</v>
      </c>
      <c r="E10" s="3">
        <v>0.1</v>
      </c>
      <c r="F10" s="3">
        <v>10</v>
      </c>
      <c r="G10" s="3">
        <f>VLOOKUP(C10,Einstellungen!$A$3:$B$4,2,FALSE)</f>
        <v>255</v>
      </c>
      <c r="H10" s="3">
        <f t="shared" si="0"/>
        <v>0</v>
      </c>
      <c r="I10" s="3">
        <f t="shared" si="1"/>
        <v>536870911</v>
      </c>
      <c r="J10" s="3">
        <f t="shared" si="2"/>
        <v>1360008</v>
      </c>
    </row>
    <row r="11" spans="1:10" x14ac:dyDescent="0.3">
      <c r="A11" s="2" t="s">
        <v>20</v>
      </c>
      <c r="B11" s="2" t="s">
        <v>19</v>
      </c>
      <c r="C11" s="2" t="s">
        <v>7</v>
      </c>
      <c r="D11" s="2" t="s">
        <v>148</v>
      </c>
      <c r="E11" s="3">
        <v>0.1</v>
      </c>
      <c r="F11" s="3">
        <v>8.66</v>
      </c>
      <c r="G11" s="3">
        <f>VLOOKUP(C11,Einstellungen!$A$3:$B$4,2,FALSE)</f>
        <v>255</v>
      </c>
      <c r="H11" s="3">
        <f t="shared" si="0"/>
        <v>0</v>
      </c>
      <c r="I11" s="3">
        <f t="shared" si="1"/>
        <v>536870911</v>
      </c>
      <c r="J11" s="3">
        <f t="shared" si="2"/>
        <v>1360008</v>
      </c>
    </row>
    <row r="12" spans="1:10" x14ac:dyDescent="0.3">
      <c r="A12" s="2" t="s">
        <v>21</v>
      </c>
      <c r="B12" s="2" t="s">
        <v>22</v>
      </c>
      <c r="C12" s="2" t="s">
        <v>7</v>
      </c>
      <c r="D12" s="2" t="s">
        <v>148</v>
      </c>
      <c r="E12" s="3">
        <v>0.9</v>
      </c>
      <c r="F12" s="3">
        <v>9</v>
      </c>
      <c r="G12" s="3">
        <f>VLOOKUP(C12,Einstellungen!$A$3:$B$4,2,FALSE)</f>
        <v>255</v>
      </c>
      <c r="H12" s="3">
        <f t="shared" si="0"/>
        <v>0</v>
      </c>
      <c r="I12" s="3">
        <f t="shared" si="1"/>
        <v>536870911</v>
      </c>
      <c r="J12" s="3">
        <f t="shared" si="2"/>
        <v>1360008</v>
      </c>
    </row>
    <row r="13" spans="1:10" x14ac:dyDescent="0.3">
      <c r="A13" s="2" t="s">
        <v>23</v>
      </c>
      <c r="B13" s="2" t="s">
        <v>22</v>
      </c>
      <c r="C13" s="2" t="s">
        <v>7</v>
      </c>
      <c r="D13" s="2" t="s">
        <v>148</v>
      </c>
      <c r="E13" s="3">
        <v>0.9</v>
      </c>
      <c r="F13" s="3">
        <v>7.42</v>
      </c>
      <c r="G13" s="3">
        <f>VLOOKUP(C13,Einstellungen!$A$3:$B$4,2,FALSE)</f>
        <v>255</v>
      </c>
      <c r="H13" s="3">
        <f t="shared" si="0"/>
        <v>0</v>
      </c>
      <c r="I13" s="3">
        <f t="shared" si="1"/>
        <v>536870911</v>
      </c>
      <c r="J13" s="3">
        <f t="shared" si="2"/>
        <v>1360008</v>
      </c>
    </row>
    <row r="14" spans="1:10" x14ac:dyDescent="0.3">
      <c r="A14" s="2" t="s">
        <v>24</v>
      </c>
      <c r="B14" s="2" t="s">
        <v>25</v>
      </c>
      <c r="C14" s="2" t="s">
        <v>7</v>
      </c>
      <c r="D14" s="2" t="s">
        <v>149</v>
      </c>
      <c r="E14" s="3">
        <v>0.01</v>
      </c>
      <c r="F14" s="4">
        <v>0.23</v>
      </c>
      <c r="G14" s="3">
        <f>VLOOKUP(C14,Einstellungen!$A$3:$B$4,2,FALSE)</f>
        <v>255</v>
      </c>
      <c r="H14" s="3">
        <f t="shared" si="0"/>
        <v>0</v>
      </c>
      <c r="I14" s="3">
        <f t="shared" si="1"/>
        <v>255</v>
      </c>
      <c r="J14" s="3">
        <f t="shared" si="2"/>
        <v>1360008</v>
      </c>
    </row>
    <row r="15" spans="1:10" x14ac:dyDescent="0.3">
      <c r="A15" s="2" t="s">
        <v>26</v>
      </c>
      <c r="B15" s="2" t="s">
        <v>27</v>
      </c>
      <c r="C15" s="2" t="s">
        <v>7</v>
      </c>
      <c r="D15" s="2" t="s">
        <v>149</v>
      </c>
      <c r="E15" s="3">
        <v>0.01</v>
      </c>
      <c r="F15" s="4">
        <v>0.23</v>
      </c>
      <c r="G15" s="3">
        <f>VLOOKUP(C15,Einstellungen!$A$3:$B$4,2,FALSE)</f>
        <v>255</v>
      </c>
      <c r="H15" s="3">
        <f t="shared" si="0"/>
        <v>0</v>
      </c>
      <c r="I15" s="3">
        <f t="shared" si="1"/>
        <v>255</v>
      </c>
      <c r="J15" s="3">
        <f t="shared" si="2"/>
        <v>1360008</v>
      </c>
    </row>
    <row r="16" spans="1:10" x14ac:dyDescent="0.3">
      <c r="A16" s="2" t="s">
        <v>28</v>
      </c>
      <c r="B16" s="2" t="s">
        <v>29</v>
      </c>
      <c r="C16" s="2" t="s">
        <v>13</v>
      </c>
      <c r="D16" s="2" t="s">
        <v>148</v>
      </c>
      <c r="E16" s="4"/>
      <c r="F16" s="4"/>
      <c r="G16" s="3">
        <f>VLOOKUP(C16,Einstellungen!$A$3:$B$4,2,FALSE)</f>
        <v>1360008</v>
      </c>
      <c r="H16" s="3">
        <f t="shared" si="0"/>
        <v>1</v>
      </c>
      <c r="I16" s="3">
        <f t="shared" si="1"/>
        <v>536870911</v>
      </c>
      <c r="J16" s="3">
        <f t="shared" si="2"/>
        <v>1360008</v>
      </c>
    </row>
    <row r="17" spans="1:10" x14ac:dyDescent="0.3">
      <c r="A17" s="2" t="s">
        <v>30</v>
      </c>
      <c r="B17" s="2" t="s">
        <v>31</v>
      </c>
      <c r="C17" s="2" t="s">
        <v>7</v>
      </c>
      <c r="D17" s="2" t="s">
        <v>148</v>
      </c>
      <c r="E17" s="4"/>
      <c r="F17" s="4"/>
      <c r="G17" s="3">
        <f>VLOOKUP(C17,Einstellungen!$A$3:$B$4,2,FALSE)</f>
        <v>255</v>
      </c>
      <c r="H17" s="3">
        <f t="shared" si="0"/>
        <v>0</v>
      </c>
      <c r="I17" s="3">
        <f t="shared" si="1"/>
        <v>536870911</v>
      </c>
      <c r="J17" s="3">
        <f t="shared" si="2"/>
        <v>1360008</v>
      </c>
    </row>
    <row r="18" spans="1:10" x14ac:dyDescent="0.3">
      <c r="A18" s="2" t="s">
        <v>32</v>
      </c>
      <c r="B18" s="2" t="s">
        <v>31</v>
      </c>
      <c r="C18" s="2" t="s">
        <v>7</v>
      </c>
      <c r="D18" s="2" t="s">
        <v>148</v>
      </c>
      <c r="E18" s="4"/>
      <c r="F18" s="4"/>
      <c r="G18" s="3">
        <f>VLOOKUP(C18,Einstellungen!$A$3:$B$4,2,FALSE)</f>
        <v>255</v>
      </c>
      <c r="H18" s="3">
        <f t="shared" si="0"/>
        <v>0</v>
      </c>
      <c r="I18" s="3">
        <f t="shared" si="1"/>
        <v>536870911</v>
      </c>
      <c r="J18" s="3">
        <f t="shared" si="2"/>
        <v>1360008</v>
      </c>
    </row>
    <row r="19" spans="1:10" x14ac:dyDescent="0.3">
      <c r="A19" s="2" t="s">
        <v>33</v>
      </c>
      <c r="B19" s="2" t="s">
        <v>34</v>
      </c>
      <c r="C19" s="2" t="s">
        <v>7</v>
      </c>
      <c r="D19" s="2" t="s">
        <v>148</v>
      </c>
      <c r="E19" s="4"/>
      <c r="F19" s="4"/>
      <c r="G19" s="3">
        <f>VLOOKUP(C19,Einstellungen!$A$3:$B$4,2,FALSE)</f>
        <v>255</v>
      </c>
      <c r="H19" s="3">
        <f t="shared" si="0"/>
        <v>0</v>
      </c>
      <c r="I19" s="3">
        <f t="shared" si="1"/>
        <v>536870911</v>
      </c>
      <c r="J19" s="3">
        <f t="shared" si="2"/>
        <v>1360008</v>
      </c>
    </row>
    <row r="20" spans="1:10" x14ac:dyDescent="0.3">
      <c r="A20" s="2" t="s">
        <v>35</v>
      </c>
      <c r="B20" s="2" t="s">
        <v>34</v>
      </c>
      <c r="C20" s="2" t="s">
        <v>7</v>
      </c>
      <c r="D20" s="2" t="s">
        <v>148</v>
      </c>
      <c r="E20" s="4"/>
      <c r="F20" s="4"/>
      <c r="G20" s="3">
        <f>VLOOKUP(C20,Einstellungen!$A$3:$B$4,2,FALSE)</f>
        <v>255</v>
      </c>
      <c r="H20" s="3">
        <f t="shared" si="0"/>
        <v>0</v>
      </c>
      <c r="I20" s="3">
        <f t="shared" si="1"/>
        <v>536870911</v>
      </c>
      <c r="J20" s="3">
        <f t="shared" si="2"/>
        <v>1360008</v>
      </c>
    </row>
    <row r="21" spans="1:10" x14ac:dyDescent="0.3">
      <c r="A21" s="2" t="s">
        <v>36</v>
      </c>
      <c r="B21" s="2" t="s">
        <v>37</v>
      </c>
      <c r="C21" s="2" t="s">
        <v>7</v>
      </c>
      <c r="D21" s="2" t="s">
        <v>149</v>
      </c>
      <c r="E21" s="3">
        <v>0.01</v>
      </c>
      <c r="F21" s="4">
        <v>0.12</v>
      </c>
      <c r="G21" s="3">
        <f>VLOOKUP(C21,Einstellungen!$A$3:$B$4,2,FALSE)</f>
        <v>255</v>
      </c>
      <c r="H21" s="3">
        <f t="shared" si="0"/>
        <v>0</v>
      </c>
      <c r="I21" s="3">
        <f t="shared" si="1"/>
        <v>255</v>
      </c>
      <c r="J21" s="3">
        <f t="shared" si="2"/>
        <v>1360008</v>
      </c>
    </row>
    <row r="22" spans="1:10" x14ac:dyDescent="0.3">
      <c r="A22" s="2" t="s">
        <v>38</v>
      </c>
      <c r="B22" s="2" t="s">
        <v>39</v>
      </c>
      <c r="C22" s="2" t="s">
        <v>7</v>
      </c>
      <c r="D22" s="2" t="s">
        <v>149</v>
      </c>
      <c r="E22" s="3">
        <v>0.01</v>
      </c>
      <c r="F22" s="4">
        <v>1.2</v>
      </c>
      <c r="G22" s="3">
        <f>VLOOKUP(C22,Einstellungen!$A$3:$B$4,2,FALSE)</f>
        <v>255</v>
      </c>
      <c r="H22" s="3">
        <f t="shared" si="0"/>
        <v>0</v>
      </c>
      <c r="I22" s="3">
        <f t="shared" si="1"/>
        <v>255</v>
      </c>
      <c r="J22" s="3">
        <f t="shared" si="2"/>
        <v>1360008</v>
      </c>
    </row>
    <row r="23" spans="1:10" x14ac:dyDescent="0.3">
      <c r="A23" s="2" t="s">
        <v>40</v>
      </c>
      <c r="B23" s="2" t="s">
        <v>39</v>
      </c>
      <c r="C23" s="2" t="s">
        <v>7</v>
      </c>
      <c r="D23" s="2" t="s">
        <v>149</v>
      </c>
      <c r="E23" s="3">
        <v>0.01</v>
      </c>
      <c r="F23" s="4">
        <v>1.2</v>
      </c>
      <c r="G23" s="3">
        <f>VLOOKUP(C23,Einstellungen!$A$3:$B$4,2,FALSE)</f>
        <v>255</v>
      </c>
      <c r="H23" s="3">
        <f t="shared" si="0"/>
        <v>0</v>
      </c>
      <c r="I23" s="3">
        <f t="shared" si="1"/>
        <v>255</v>
      </c>
      <c r="J23" s="3">
        <f t="shared" si="2"/>
        <v>1360008</v>
      </c>
    </row>
    <row r="24" spans="1:10" x14ac:dyDescent="0.3">
      <c r="A24" s="2" t="s">
        <v>41</v>
      </c>
      <c r="B24" s="2" t="s">
        <v>42</v>
      </c>
      <c r="C24" s="2" t="s">
        <v>7</v>
      </c>
      <c r="D24" s="2" t="s">
        <v>148</v>
      </c>
      <c r="E24" s="3">
        <v>2</v>
      </c>
      <c r="F24" s="3">
        <v>8</v>
      </c>
      <c r="G24" s="3">
        <f>VLOOKUP(C24,Einstellungen!$A$3:$B$4,2,FALSE)</f>
        <v>255</v>
      </c>
      <c r="H24" s="3">
        <f t="shared" si="0"/>
        <v>0</v>
      </c>
      <c r="I24" s="3">
        <f t="shared" si="1"/>
        <v>536870911</v>
      </c>
      <c r="J24" s="3">
        <f t="shared" si="2"/>
        <v>1360008</v>
      </c>
    </row>
    <row r="25" spans="1:10" x14ac:dyDescent="0.3">
      <c r="A25" s="2" t="s">
        <v>43</v>
      </c>
      <c r="B25" s="2" t="s">
        <v>42</v>
      </c>
      <c r="C25" s="2" t="s">
        <v>7</v>
      </c>
      <c r="D25" s="2" t="s">
        <v>148</v>
      </c>
      <c r="E25" s="3">
        <v>1.8</v>
      </c>
      <c r="F25" s="3">
        <v>6.37</v>
      </c>
      <c r="G25" s="3">
        <f>VLOOKUP(C25,Einstellungen!$A$3:$B$4,2,FALSE)</f>
        <v>255</v>
      </c>
      <c r="H25" s="3">
        <f t="shared" si="0"/>
        <v>0</v>
      </c>
      <c r="I25" s="3">
        <f t="shared" si="1"/>
        <v>536870911</v>
      </c>
      <c r="J25" s="3">
        <f t="shared" si="2"/>
        <v>1360008</v>
      </c>
    </row>
    <row r="26" spans="1:10" x14ac:dyDescent="0.3">
      <c r="A26" s="2" t="s">
        <v>44</v>
      </c>
      <c r="B26" s="2" t="s">
        <v>45</v>
      </c>
      <c r="C26" s="2" t="s">
        <v>7</v>
      </c>
      <c r="D26" s="2" t="s">
        <v>148</v>
      </c>
      <c r="E26" s="4"/>
      <c r="F26" s="4"/>
      <c r="G26" s="3">
        <f>VLOOKUP(C26,Einstellungen!$A$3:$B$4,2,FALSE)</f>
        <v>255</v>
      </c>
      <c r="H26" s="3">
        <f t="shared" si="0"/>
        <v>0</v>
      </c>
      <c r="I26" s="3">
        <f t="shared" si="1"/>
        <v>536870911</v>
      </c>
      <c r="J26" s="3">
        <f t="shared" si="2"/>
        <v>1360008</v>
      </c>
    </row>
    <row r="27" spans="1:10" x14ac:dyDescent="0.3">
      <c r="A27" s="2" t="s">
        <v>46</v>
      </c>
      <c r="B27" s="2" t="s">
        <v>45</v>
      </c>
      <c r="C27" s="2" t="s">
        <v>7</v>
      </c>
      <c r="D27" s="2" t="s">
        <v>148</v>
      </c>
      <c r="E27" s="4"/>
      <c r="F27" s="4"/>
      <c r="G27" s="3">
        <f>VLOOKUP(C27,Einstellungen!$A$3:$B$4,2,FALSE)</f>
        <v>255</v>
      </c>
      <c r="H27" s="3">
        <f t="shared" si="0"/>
        <v>0</v>
      </c>
      <c r="I27" s="3">
        <f t="shared" si="1"/>
        <v>536870911</v>
      </c>
      <c r="J27" s="3">
        <f t="shared" si="2"/>
        <v>1360008</v>
      </c>
    </row>
    <row r="28" spans="1:10" x14ac:dyDescent="0.3">
      <c r="A28" s="2" t="s">
        <v>47</v>
      </c>
      <c r="B28" s="2" t="s">
        <v>45</v>
      </c>
      <c r="C28" s="2" t="s">
        <v>7</v>
      </c>
      <c r="D28" s="2" t="s">
        <v>148</v>
      </c>
      <c r="E28" s="4"/>
      <c r="F28" s="4"/>
      <c r="G28" s="3">
        <f>VLOOKUP(C28,Einstellungen!$A$3:$B$4,2,FALSE)</f>
        <v>255</v>
      </c>
      <c r="H28" s="3">
        <f t="shared" si="0"/>
        <v>0</v>
      </c>
      <c r="I28" s="3">
        <f t="shared" si="1"/>
        <v>536870911</v>
      </c>
      <c r="J28" s="3">
        <f t="shared" si="2"/>
        <v>1360008</v>
      </c>
    </row>
    <row r="29" spans="1:10" x14ac:dyDescent="0.3">
      <c r="A29" s="2" t="s">
        <v>48</v>
      </c>
      <c r="B29" s="2" t="s">
        <v>45</v>
      </c>
      <c r="C29" s="2" t="s">
        <v>7</v>
      </c>
      <c r="D29" s="2" t="s">
        <v>148</v>
      </c>
      <c r="E29" s="4"/>
      <c r="F29" s="4"/>
      <c r="G29" s="3">
        <f>VLOOKUP(C29,Einstellungen!$A$3:$B$4,2,FALSE)</f>
        <v>255</v>
      </c>
      <c r="H29" s="3">
        <f t="shared" si="0"/>
        <v>0</v>
      </c>
      <c r="I29" s="3">
        <f t="shared" si="1"/>
        <v>536870911</v>
      </c>
      <c r="J29" s="3">
        <f t="shared" si="2"/>
        <v>1360008</v>
      </c>
    </row>
    <row r="30" spans="1:10" x14ac:dyDescent="0.3">
      <c r="A30" s="2" t="s">
        <v>49</v>
      </c>
      <c r="B30" s="2" t="s">
        <v>50</v>
      </c>
      <c r="C30" s="2" t="s">
        <v>13</v>
      </c>
      <c r="D30" s="2" t="s">
        <v>148</v>
      </c>
      <c r="E30" s="4"/>
      <c r="F30" s="4"/>
      <c r="G30" s="3">
        <f>VLOOKUP(C30,Einstellungen!$A$3:$B$4,2,FALSE)</f>
        <v>1360008</v>
      </c>
      <c r="H30" s="3">
        <f t="shared" si="0"/>
        <v>1</v>
      </c>
      <c r="I30" s="3">
        <f t="shared" si="1"/>
        <v>536870911</v>
      </c>
      <c r="J30" s="3">
        <f t="shared" si="2"/>
        <v>1360008</v>
      </c>
    </row>
    <row r="31" spans="1:10" x14ac:dyDescent="0.3">
      <c r="A31" s="2" t="s">
        <v>51</v>
      </c>
      <c r="B31" s="2" t="s">
        <v>52</v>
      </c>
      <c r="C31" s="2" t="s">
        <v>13</v>
      </c>
      <c r="D31" s="2" t="s">
        <v>148</v>
      </c>
      <c r="E31" s="4"/>
      <c r="F31" s="4"/>
      <c r="G31" s="3">
        <f>VLOOKUP(C31,Einstellungen!$A$3:$B$4,2,FALSE)</f>
        <v>1360008</v>
      </c>
      <c r="H31" s="3">
        <f t="shared" si="0"/>
        <v>1</v>
      </c>
      <c r="I31" s="3">
        <f t="shared" si="1"/>
        <v>536870911</v>
      </c>
      <c r="J31" s="3">
        <f t="shared" si="2"/>
        <v>1360008</v>
      </c>
    </row>
    <row r="32" spans="1:10" x14ac:dyDescent="0.3">
      <c r="A32" s="2" t="s">
        <v>53</v>
      </c>
      <c r="B32" s="2" t="s">
        <v>54</v>
      </c>
      <c r="C32" s="2" t="s">
        <v>7</v>
      </c>
      <c r="D32" s="2" t="s">
        <v>149</v>
      </c>
      <c r="E32" s="3">
        <v>0.01</v>
      </c>
      <c r="F32" s="3">
        <v>0.2</v>
      </c>
      <c r="G32" s="3">
        <f>VLOOKUP(C32,Einstellungen!$A$3:$B$4,2,FALSE)</f>
        <v>255</v>
      </c>
      <c r="H32" s="3">
        <f t="shared" si="0"/>
        <v>0</v>
      </c>
      <c r="I32" s="3">
        <f t="shared" si="1"/>
        <v>255</v>
      </c>
      <c r="J32" s="3">
        <f t="shared" si="2"/>
        <v>1360008</v>
      </c>
    </row>
    <row r="33" spans="1:10" x14ac:dyDescent="0.3">
      <c r="A33" s="2" t="s">
        <v>55</v>
      </c>
      <c r="B33" s="2" t="s">
        <v>56</v>
      </c>
      <c r="C33" s="2" t="s">
        <v>7</v>
      </c>
      <c r="D33" s="2" t="s">
        <v>148</v>
      </c>
      <c r="E33" s="3">
        <v>0.01</v>
      </c>
      <c r="F33" s="3">
        <v>1</v>
      </c>
      <c r="G33" s="3">
        <f>VLOOKUP(C33,Einstellungen!$A$3:$B$4,2,FALSE)</f>
        <v>255</v>
      </c>
      <c r="H33" s="3">
        <f t="shared" si="0"/>
        <v>0</v>
      </c>
      <c r="I33" s="3">
        <f t="shared" si="1"/>
        <v>536870911</v>
      </c>
      <c r="J33" s="3">
        <f t="shared" si="2"/>
        <v>1360008</v>
      </c>
    </row>
    <row r="34" spans="1:10" x14ac:dyDescent="0.3">
      <c r="A34" s="2" t="s">
        <v>57</v>
      </c>
      <c r="B34" s="2" t="s">
        <v>58</v>
      </c>
      <c r="C34" s="2" t="s">
        <v>7</v>
      </c>
      <c r="D34" s="2" t="s">
        <v>148</v>
      </c>
      <c r="E34" s="3">
        <v>0.01</v>
      </c>
      <c r="F34" s="3">
        <v>1</v>
      </c>
      <c r="G34" s="3">
        <f>VLOOKUP(C34,Einstellungen!$A$3:$B$4,2,FALSE)</f>
        <v>255</v>
      </c>
      <c r="H34" s="3">
        <f t="shared" si="0"/>
        <v>0</v>
      </c>
      <c r="I34" s="3">
        <f t="shared" si="1"/>
        <v>536870911</v>
      </c>
      <c r="J34" s="3">
        <f t="shared" si="2"/>
        <v>1360008</v>
      </c>
    </row>
    <row r="35" spans="1:10" x14ac:dyDescent="0.3">
      <c r="A35" s="2" t="s">
        <v>59</v>
      </c>
      <c r="B35" s="2" t="s">
        <v>60</v>
      </c>
      <c r="C35" s="2" t="s">
        <v>7</v>
      </c>
      <c r="D35" s="2" t="s">
        <v>148</v>
      </c>
      <c r="E35" s="4"/>
      <c r="F35" s="4">
        <v>5.2</v>
      </c>
      <c r="G35" s="3">
        <f>VLOOKUP(C35,Einstellungen!$A$3:$B$4,2,FALSE)</f>
        <v>255</v>
      </c>
      <c r="H35" s="3">
        <f t="shared" si="0"/>
        <v>0</v>
      </c>
      <c r="I35" s="3">
        <f t="shared" si="1"/>
        <v>536870911</v>
      </c>
      <c r="J35" s="3">
        <f t="shared" si="2"/>
        <v>1360008</v>
      </c>
    </row>
    <row r="36" spans="1:10" x14ac:dyDescent="0.3">
      <c r="A36" s="2" t="s">
        <v>61</v>
      </c>
      <c r="B36" s="2" t="s">
        <v>60</v>
      </c>
      <c r="C36" s="2" t="s">
        <v>7</v>
      </c>
      <c r="D36" s="2" t="s">
        <v>148</v>
      </c>
      <c r="E36" s="4"/>
      <c r="F36" s="4">
        <v>4.8</v>
      </c>
      <c r="G36" s="3">
        <f>VLOOKUP(C36,Einstellungen!$A$3:$B$4,2,FALSE)</f>
        <v>255</v>
      </c>
      <c r="H36" s="3">
        <f t="shared" si="0"/>
        <v>0</v>
      </c>
      <c r="I36" s="3">
        <f t="shared" si="1"/>
        <v>536870911</v>
      </c>
      <c r="J36" s="3">
        <f t="shared" si="2"/>
        <v>1360008</v>
      </c>
    </row>
    <row r="37" spans="1:10" x14ac:dyDescent="0.3">
      <c r="A37" s="2" t="s">
        <v>62</v>
      </c>
      <c r="B37" s="2" t="s">
        <v>63</v>
      </c>
      <c r="C37" s="2" t="s">
        <v>7</v>
      </c>
      <c r="D37" s="2" t="s">
        <v>149</v>
      </c>
      <c r="E37" s="3">
        <v>0.01</v>
      </c>
      <c r="F37" s="3">
        <v>0.05</v>
      </c>
      <c r="G37" s="3">
        <f>VLOOKUP(C37,Einstellungen!$A$3:$B$4,2,FALSE)</f>
        <v>255</v>
      </c>
      <c r="H37" s="3">
        <f t="shared" si="0"/>
        <v>0</v>
      </c>
      <c r="I37" s="3">
        <f t="shared" si="1"/>
        <v>255</v>
      </c>
      <c r="J37" s="3">
        <f t="shared" si="2"/>
        <v>1360008</v>
      </c>
    </row>
    <row r="38" spans="1:10" x14ac:dyDescent="0.3">
      <c r="A38" s="2" t="s">
        <v>64</v>
      </c>
      <c r="B38" s="2" t="s">
        <v>65</v>
      </c>
      <c r="C38" s="2" t="s">
        <v>7</v>
      </c>
      <c r="D38" s="2" t="s">
        <v>149</v>
      </c>
      <c r="E38" s="3">
        <v>0.01</v>
      </c>
      <c r="F38" s="3">
        <v>0.05</v>
      </c>
      <c r="G38" s="3">
        <f>VLOOKUP(C38,Einstellungen!$A$3:$B$4,2,FALSE)</f>
        <v>255</v>
      </c>
      <c r="H38" s="3">
        <f t="shared" si="0"/>
        <v>0</v>
      </c>
      <c r="I38" s="3">
        <f t="shared" si="1"/>
        <v>255</v>
      </c>
      <c r="J38" s="3">
        <f t="shared" si="2"/>
        <v>1360008</v>
      </c>
    </row>
    <row r="39" spans="1:10" x14ac:dyDescent="0.3">
      <c r="A39" s="2" t="s">
        <v>66</v>
      </c>
      <c r="B39" s="2" t="s">
        <v>67</v>
      </c>
      <c r="C39" s="2" t="s">
        <v>7</v>
      </c>
      <c r="D39" s="2" t="s">
        <v>149</v>
      </c>
      <c r="E39" s="3">
        <v>0.01</v>
      </c>
      <c r="F39" s="3">
        <v>0.05</v>
      </c>
      <c r="G39" s="3">
        <f>VLOOKUP(C39,Einstellungen!$A$3:$B$4,2,FALSE)</f>
        <v>255</v>
      </c>
      <c r="H39" s="3">
        <f t="shared" si="0"/>
        <v>0</v>
      </c>
      <c r="I39" s="3">
        <f t="shared" si="1"/>
        <v>255</v>
      </c>
      <c r="J39" s="3">
        <f t="shared" si="2"/>
        <v>1360008</v>
      </c>
    </row>
    <row r="40" spans="1:10" x14ac:dyDescent="0.3">
      <c r="A40" s="2" t="s">
        <v>68</v>
      </c>
      <c r="B40" s="2" t="s">
        <v>69</v>
      </c>
      <c r="C40" s="2" t="s">
        <v>7</v>
      </c>
      <c r="D40" s="2" t="s">
        <v>149</v>
      </c>
      <c r="E40" s="3">
        <v>0.01</v>
      </c>
      <c r="F40" s="3">
        <v>0.05</v>
      </c>
      <c r="G40" s="3">
        <f>VLOOKUP(C40,Einstellungen!$A$3:$B$4,2,FALSE)</f>
        <v>255</v>
      </c>
      <c r="H40" s="3">
        <f t="shared" si="0"/>
        <v>0</v>
      </c>
      <c r="I40" s="3">
        <f t="shared" si="1"/>
        <v>255</v>
      </c>
      <c r="J40" s="3">
        <f t="shared" si="2"/>
        <v>1360008</v>
      </c>
    </row>
    <row r="41" spans="1:10" x14ac:dyDescent="0.3">
      <c r="A41" s="2" t="s">
        <v>70</v>
      </c>
      <c r="B41" s="2" t="s">
        <v>71</v>
      </c>
      <c r="C41" s="2" t="s">
        <v>7</v>
      </c>
      <c r="D41" s="2" t="s">
        <v>149</v>
      </c>
      <c r="E41" s="3">
        <v>0.01</v>
      </c>
      <c r="F41" s="3">
        <v>0.05</v>
      </c>
      <c r="G41" s="3">
        <f>VLOOKUP(C41,Einstellungen!$A$3:$B$4,2,FALSE)</f>
        <v>255</v>
      </c>
      <c r="H41" s="3">
        <f t="shared" si="0"/>
        <v>0</v>
      </c>
      <c r="I41" s="3">
        <f t="shared" si="1"/>
        <v>255</v>
      </c>
      <c r="J41" s="3">
        <f t="shared" si="2"/>
        <v>1360008</v>
      </c>
    </row>
    <row r="42" spans="1:10" x14ac:dyDescent="0.3">
      <c r="A42" s="2" t="s">
        <v>72</v>
      </c>
      <c r="B42" s="2" t="s">
        <v>73</v>
      </c>
      <c r="C42" s="2" t="s">
        <v>7</v>
      </c>
      <c r="D42" s="2" t="s">
        <v>149</v>
      </c>
      <c r="E42" s="3">
        <v>0.01</v>
      </c>
      <c r="F42" s="3">
        <v>0.03</v>
      </c>
      <c r="G42" s="3">
        <f>VLOOKUP(C42,Einstellungen!$A$3:$B$4,2,FALSE)</f>
        <v>255</v>
      </c>
      <c r="H42" s="3">
        <f t="shared" si="0"/>
        <v>0</v>
      </c>
      <c r="I42" s="3">
        <f t="shared" si="1"/>
        <v>255</v>
      </c>
      <c r="J42" s="3">
        <f t="shared" si="2"/>
        <v>1360008</v>
      </c>
    </row>
    <row r="43" spans="1:10" x14ac:dyDescent="0.3">
      <c r="A43" s="2" t="s">
        <v>74</v>
      </c>
      <c r="B43" s="2" t="s">
        <v>75</v>
      </c>
      <c r="C43" s="2" t="s">
        <v>7</v>
      </c>
      <c r="D43" s="2" t="s">
        <v>149</v>
      </c>
      <c r="E43" s="3">
        <v>0.01</v>
      </c>
      <c r="F43" s="3">
        <v>0.03</v>
      </c>
      <c r="G43" s="3">
        <f>VLOOKUP(C43,Einstellungen!$A$3:$B$4,2,FALSE)</f>
        <v>255</v>
      </c>
      <c r="H43" s="3">
        <f t="shared" si="0"/>
        <v>0</v>
      </c>
      <c r="I43" s="3">
        <f t="shared" si="1"/>
        <v>255</v>
      </c>
      <c r="J43" s="3">
        <f t="shared" si="2"/>
        <v>1360008</v>
      </c>
    </row>
    <row r="44" spans="1:10" x14ac:dyDescent="0.3">
      <c r="A44" s="2" t="s">
        <v>76</v>
      </c>
      <c r="B44" s="2" t="s">
        <v>77</v>
      </c>
      <c r="C44" s="2" t="s">
        <v>7</v>
      </c>
      <c r="D44" s="2" t="s">
        <v>149</v>
      </c>
      <c r="E44" s="3">
        <v>0.01</v>
      </c>
      <c r="F44" s="3">
        <v>0.03</v>
      </c>
      <c r="G44" s="3">
        <f>VLOOKUP(C44,Einstellungen!$A$3:$B$4,2,FALSE)</f>
        <v>255</v>
      </c>
      <c r="H44" s="3">
        <f t="shared" si="0"/>
        <v>0</v>
      </c>
      <c r="I44" s="3">
        <f t="shared" si="1"/>
        <v>255</v>
      </c>
      <c r="J44" s="3">
        <f t="shared" si="2"/>
        <v>1360008</v>
      </c>
    </row>
    <row r="45" spans="1:10" x14ac:dyDescent="0.3">
      <c r="A45" s="2" t="s">
        <v>78</v>
      </c>
      <c r="B45" s="2" t="s">
        <v>79</v>
      </c>
      <c r="C45" s="2" t="s">
        <v>7</v>
      </c>
      <c r="D45" s="2" t="s">
        <v>149</v>
      </c>
      <c r="E45" s="3">
        <v>0.01</v>
      </c>
      <c r="F45" s="3">
        <v>0.03</v>
      </c>
      <c r="G45" s="3">
        <f>VLOOKUP(C45,Einstellungen!$A$3:$B$4,2,FALSE)</f>
        <v>255</v>
      </c>
      <c r="H45" s="3">
        <f t="shared" si="0"/>
        <v>0</v>
      </c>
      <c r="I45" s="3">
        <f t="shared" si="1"/>
        <v>255</v>
      </c>
      <c r="J45" s="3">
        <f t="shared" si="2"/>
        <v>1360008</v>
      </c>
    </row>
    <row r="46" spans="1:10" x14ac:dyDescent="0.3">
      <c r="A46" s="2" t="s">
        <v>80</v>
      </c>
      <c r="B46" s="2" t="s">
        <v>81</v>
      </c>
      <c r="C46" s="2" t="s">
        <v>7</v>
      </c>
      <c r="D46" s="2" t="s">
        <v>148</v>
      </c>
      <c r="E46" s="4"/>
      <c r="F46" s="4"/>
      <c r="G46" s="3">
        <f>VLOOKUP(C46,Einstellungen!$A$3:$B$4,2,FALSE)</f>
        <v>255</v>
      </c>
      <c r="H46" s="3">
        <f t="shared" si="0"/>
        <v>0</v>
      </c>
      <c r="I46" s="3">
        <f t="shared" si="1"/>
        <v>536870911</v>
      </c>
      <c r="J46" s="3">
        <f t="shared" si="2"/>
        <v>1360008</v>
      </c>
    </row>
    <row r="47" spans="1:10" x14ac:dyDescent="0.3">
      <c r="A47" s="2" t="s">
        <v>82</v>
      </c>
      <c r="B47" s="2" t="s">
        <v>81</v>
      </c>
      <c r="C47" s="2" t="s">
        <v>7</v>
      </c>
      <c r="D47" s="2" t="s">
        <v>148</v>
      </c>
      <c r="E47" s="4"/>
      <c r="F47" s="4"/>
      <c r="G47" s="3">
        <f>VLOOKUP(C47,Einstellungen!$A$3:$B$4,2,FALSE)</f>
        <v>255</v>
      </c>
      <c r="H47" s="3">
        <f t="shared" si="0"/>
        <v>0</v>
      </c>
      <c r="I47" s="3">
        <f t="shared" si="1"/>
        <v>536870911</v>
      </c>
      <c r="J47" s="3">
        <f t="shared" si="2"/>
        <v>1360008</v>
      </c>
    </row>
    <row r="48" spans="1:10" x14ac:dyDescent="0.3">
      <c r="A48" s="2" t="s">
        <v>83</v>
      </c>
      <c r="B48" s="2" t="s">
        <v>81</v>
      </c>
      <c r="C48" s="2" t="s">
        <v>7</v>
      </c>
      <c r="D48" s="2" t="s">
        <v>148</v>
      </c>
      <c r="E48" s="4"/>
      <c r="F48" s="4"/>
      <c r="G48" s="3">
        <f>VLOOKUP(C48,Einstellungen!$A$3:$B$4,2,FALSE)</f>
        <v>255</v>
      </c>
      <c r="H48" s="3">
        <f t="shared" si="0"/>
        <v>0</v>
      </c>
      <c r="I48" s="3">
        <f t="shared" si="1"/>
        <v>536870911</v>
      </c>
      <c r="J48" s="3">
        <f t="shared" si="2"/>
        <v>1360008</v>
      </c>
    </row>
    <row r="49" spans="1:10" x14ac:dyDescent="0.3">
      <c r="A49" s="2" t="s">
        <v>84</v>
      </c>
      <c r="B49" s="2" t="s">
        <v>81</v>
      </c>
      <c r="C49" s="2" t="s">
        <v>7</v>
      </c>
      <c r="D49" s="2" t="s">
        <v>148</v>
      </c>
      <c r="E49" s="4"/>
      <c r="F49" s="4"/>
      <c r="G49" s="3">
        <f>VLOOKUP(C49,Einstellungen!$A$3:$B$4,2,FALSE)</f>
        <v>255</v>
      </c>
      <c r="H49" s="3">
        <f t="shared" si="0"/>
        <v>0</v>
      </c>
      <c r="I49" s="3">
        <f t="shared" si="1"/>
        <v>536870911</v>
      </c>
      <c r="J49" s="3">
        <f t="shared" si="2"/>
        <v>1360008</v>
      </c>
    </row>
    <row r="50" spans="1:10" x14ac:dyDescent="0.3">
      <c r="A50" s="2" t="s">
        <v>85</v>
      </c>
      <c r="B50" s="2" t="s">
        <v>81</v>
      </c>
      <c r="C50" s="2" t="s">
        <v>7</v>
      </c>
      <c r="D50" s="2" t="s">
        <v>148</v>
      </c>
      <c r="E50" s="4"/>
      <c r="F50" s="4"/>
      <c r="G50" s="3">
        <f>VLOOKUP(C50,Einstellungen!$A$3:$B$4,2,FALSE)</f>
        <v>255</v>
      </c>
      <c r="H50" s="3">
        <f t="shared" si="0"/>
        <v>0</v>
      </c>
      <c r="I50" s="3">
        <f t="shared" si="1"/>
        <v>536870911</v>
      </c>
      <c r="J50" s="3">
        <f t="shared" si="2"/>
        <v>1360008</v>
      </c>
    </row>
    <row r="51" spans="1:10" x14ac:dyDescent="0.3">
      <c r="A51" s="2" t="s">
        <v>86</v>
      </c>
      <c r="B51" s="2" t="s">
        <v>81</v>
      </c>
      <c r="C51" s="2" t="s">
        <v>7</v>
      </c>
      <c r="D51" s="2" t="s">
        <v>148</v>
      </c>
      <c r="E51" s="4"/>
      <c r="F51" s="4"/>
      <c r="G51" s="3">
        <f>VLOOKUP(C51,Einstellungen!$A$3:$B$4,2,FALSE)</f>
        <v>255</v>
      </c>
      <c r="H51" s="3">
        <f t="shared" si="0"/>
        <v>0</v>
      </c>
      <c r="I51" s="3">
        <f t="shared" si="1"/>
        <v>536870911</v>
      </c>
      <c r="J51" s="3">
        <f t="shared" si="2"/>
        <v>1360008</v>
      </c>
    </row>
    <row r="52" spans="1:10" x14ac:dyDescent="0.3">
      <c r="A52" s="2" t="s">
        <v>87</v>
      </c>
      <c r="B52" s="2" t="s">
        <v>88</v>
      </c>
      <c r="C52" s="2" t="s">
        <v>13</v>
      </c>
      <c r="D52" s="2" t="s">
        <v>148</v>
      </c>
      <c r="E52" s="4"/>
      <c r="F52" s="4"/>
      <c r="G52" s="3">
        <f>VLOOKUP(C52,Einstellungen!$A$3:$B$4,2,FALSE)</f>
        <v>1360008</v>
      </c>
      <c r="H52" s="3">
        <f t="shared" si="0"/>
        <v>1</v>
      </c>
      <c r="I52" s="3">
        <f t="shared" si="1"/>
        <v>536870911</v>
      </c>
      <c r="J52" s="3">
        <f t="shared" si="2"/>
        <v>1360008</v>
      </c>
    </row>
    <row r="53" spans="1:10" x14ac:dyDescent="0.3">
      <c r="A53" s="2" t="s">
        <v>89</v>
      </c>
      <c r="B53" s="2" t="s">
        <v>88</v>
      </c>
      <c r="C53" s="2" t="s">
        <v>13</v>
      </c>
      <c r="D53" s="2" t="s">
        <v>148</v>
      </c>
      <c r="E53" s="4"/>
      <c r="F53" s="4"/>
      <c r="G53" s="3">
        <f>VLOOKUP(C53,Einstellungen!$A$3:$B$4,2,FALSE)</f>
        <v>1360008</v>
      </c>
      <c r="H53" s="3">
        <f t="shared" si="0"/>
        <v>1</v>
      </c>
      <c r="I53" s="3">
        <f t="shared" si="1"/>
        <v>536870911</v>
      </c>
      <c r="J53" s="3">
        <f t="shared" si="2"/>
        <v>1360008</v>
      </c>
    </row>
    <row r="54" spans="1:10" x14ac:dyDescent="0.3">
      <c r="A54" s="2" t="s">
        <v>90</v>
      </c>
      <c r="B54" s="2" t="s">
        <v>91</v>
      </c>
      <c r="C54" s="2" t="s">
        <v>7</v>
      </c>
      <c r="D54" s="2" t="s">
        <v>148</v>
      </c>
      <c r="E54" s="4"/>
      <c r="F54" s="4"/>
      <c r="G54" s="3">
        <f>VLOOKUP(C54,Einstellungen!$A$3:$B$4,2,FALSE)</f>
        <v>255</v>
      </c>
      <c r="H54" s="3">
        <f t="shared" si="0"/>
        <v>0</v>
      </c>
      <c r="I54" s="3">
        <f t="shared" si="1"/>
        <v>536870911</v>
      </c>
      <c r="J54" s="3">
        <f t="shared" si="2"/>
        <v>1360008</v>
      </c>
    </row>
    <row r="55" spans="1:10" x14ac:dyDescent="0.3">
      <c r="A55" s="2" t="s">
        <v>92</v>
      </c>
      <c r="B55" s="2" t="s">
        <v>93</v>
      </c>
      <c r="C55" s="2" t="s">
        <v>13</v>
      </c>
      <c r="D55" s="2" t="s">
        <v>148</v>
      </c>
      <c r="E55" s="4"/>
      <c r="F55" s="4"/>
      <c r="G55" s="3">
        <f>VLOOKUP(C55,Einstellungen!$A$3:$B$4,2,FALSE)</f>
        <v>1360008</v>
      </c>
      <c r="H55" s="3">
        <f t="shared" si="0"/>
        <v>1</v>
      </c>
      <c r="I55" s="3">
        <f t="shared" si="1"/>
        <v>536870911</v>
      </c>
      <c r="J55" s="3">
        <f t="shared" si="2"/>
        <v>1360008</v>
      </c>
    </row>
    <row r="56" spans="1:10" x14ac:dyDescent="0.3">
      <c r="A56" s="2" t="s">
        <v>94</v>
      </c>
      <c r="B56" s="2" t="s">
        <v>93</v>
      </c>
      <c r="C56" s="2" t="s">
        <v>13</v>
      </c>
      <c r="D56" s="2" t="s">
        <v>148</v>
      </c>
      <c r="E56" s="4"/>
      <c r="F56" s="4"/>
      <c r="G56" s="3">
        <f>VLOOKUP(C56,Einstellungen!$A$3:$B$4,2,FALSE)</f>
        <v>1360008</v>
      </c>
      <c r="H56" s="3">
        <f t="shared" si="0"/>
        <v>1</v>
      </c>
      <c r="I56" s="3">
        <f t="shared" si="1"/>
        <v>536870911</v>
      </c>
      <c r="J56" s="3">
        <f t="shared" si="2"/>
        <v>1360008</v>
      </c>
    </row>
    <row r="57" spans="1:10" x14ac:dyDescent="0.3">
      <c r="A57" s="2" t="s">
        <v>95</v>
      </c>
      <c r="B57" s="2" t="s">
        <v>96</v>
      </c>
      <c r="C57" s="2" t="s">
        <v>7</v>
      </c>
      <c r="D57" s="2" t="s">
        <v>148</v>
      </c>
      <c r="E57" s="4"/>
      <c r="F57" s="4"/>
      <c r="G57" s="3">
        <f>VLOOKUP(C57,Einstellungen!$A$3:$B$4,2,FALSE)</f>
        <v>255</v>
      </c>
      <c r="H57" s="3">
        <f t="shared" si="0"/>
        <v>0</v>
      </c>
      <c r="I57" s="3">
        <f t="shared" si="1"/>
        <v>536870911</v>
      </c>
      <c r="J57" s="3">
        <f t="shared" si="2"/>
        <v>1360008</v>
      </c>
    </row>
    <row r="58" spans="1:10" x14ac:dyDescent="0.3">
      <c r="A58" s="2" t="s">
        <v>97</v>
      </c>
      <c r="B58" s="2" t="s">
        <v>98</v>
      </c>
      <c r="C58" s="2" t="s">
        <v>13</v>
      </c>
      <c r="D58" s="2" t="s">
        <v>148</v>
      </c>
      <c r="E58" s="4"/>
      <c r="F58" s="4"/>
      <c r="G58" s="3">
        <f>VLOOKUP(C58,Einstellungen!$A$3:$B$4,2,FALSE)</f>
        <v>1360008</v>
      </c>
      <c r="H58" s="3">
        <f t="shared" si="0"/>
        <v>1</v>
      </c>
      <c r="I58" s="3">
        <f t="shared" si="1"/>
        <v>536870911</v>
      </c>
      <c r="J58" s="3">
        <f t="shared" si="2"/>
        <v>1360008</v>
      </c>
    </row>
    <row r="59" spans="1:10" x14ac:dyDescent="0.3">
      <c r="A59" s="2" t="s">
        <v>99</v>
      </c>
      <c r="B59" s="2" t="s">
        <v>98</v>
      </c>
      <c r="C59" s="2" t="s">
        <v>13</v>
      </c>
      <c r="D59" s="2" t="s">
        <v>148</v>
      </c>
      <c r="E59" s="4"/>
      <c r="F59" s="3">
        <f>IF(B59&gt;15,255,1360008)</f>
        <v>255</v>
      </c>
      <c r="G59" s="3">
        <f>VLOOKUP(C59,Einstellungen!$A$3:$B$4,2,FALSE)</f>
        <v>1360008</v>
      </c>
      <c r="H59" s="3">
        <f t="shared" si="0"/>
        <v>1</v>
      </c>
      <c r="I59" s="3">
        <f t="shared" si="1"/>
        <v>536870911</v>
      </c>
      <c r="J59" s="3">
        <f t="shared" si="2"/>
        <v>255</v>
      </c>
    </row>
    <row r="60" spans="1:10" x14ac:dyDescent="0.3">
      <c r="A60" s="2" t="s">
        <v>100</v>
      </c>
      <c r="B60" s="2" t="s">
        <v>101</v>
      </c>
      <c r="C60" s="2" t="s">
        <v>7</v>
      </c>
      <c r="D60" s="2" t="s">
        <v>148</v>
      </c>
      <c r="E60" s="4"/>
      <c r="F60" s="4"/>
      <c r="G60" s="3">
        <f>VLOOKUP(C60,Einstellungen!$A$3:$B$4,2,FALSE)</f>
        <v>255</v>
      </c>
      <c r="H60" s="3">
        <f t="shared" si="0"/>
        <v>0</v>
      </c>
      <c r="I60" s="3">
        <f t="shared" si="1"/>
        <v>536870911</v>
      </c>
      <c r="J60" s="3">
        <f t="shared" si="2"/>
        <v>1360008</v>
      </c>
    </row>
    <row r="61" spans="1:10" x14ac:dyDescent="0.3">
      <c r="A61" s="2" t="s">
        <v>102</v>
      </c>
      <c r="B61" s="2" t="s">
        <v>103</v>
      </c>
      <c r="C61" s="2" t="s">
        <v>13</v>
      </c>
      <c r="D61" s="2" t="s">
        <v>148</v>
      </c>
      <c r="E61" s="4"/>
      <c r="F61" s="4"/>
      <c r="G61" s="3">
        <f>VLOOKUP(C61,Einstellungen!$A$3:$B$4,2,FALSE)</f>
        <v>1360008</v>
      </c>
      <c r="H61" s="3">
        <f t="shared" si="0"/>
        <v>1</v>
      </c>
      <c r="I61" s="3">
        <f t="shared" si="1"/>
        <v>536870911</v>
      </c>
      <c r="J61" s="3">
        <f t="shared" si="2"/>
        <v>1360008</v>
      </c>
    </row>
    <row r="62" spans="1:10" x14ac:dyDescent="0.3">
      <c r="A62" s="2" t="s">
        <v>104</v>
      </c>
      <c r="B62" s="2" t="s">
        <v>103</v>
      </c>
      <c r="C62" s="2" t="s">
        <v>13</v>
      </c>
      <c r="D62" s="2" t="s">
        <v>148</v>
      </c>
      <c r="E62" s="4"/>
      <c r="F62" s="4"/>
      <c r="G62" s="3">
        <f>VLOOKUP(C62,Einstellungen!$A$3:$B$4,2,FALSE)</f>
        <v>1360008</v>
      </c>
      <c r="H62" s="3">
        <f t="shared" si="0"/>
        <v>1</v>
      </c>
      <c r="I62" s="3">
        <f t="shared" si="1"/>
        <v>536870911</v>
      </c>
      <c r="J62" s="3">
        <f t="shared" si="2"/>
        <v>1360008</v>
      </c>
    </row>
    <row r="63" spans="1:10" x14ac:dyDescent="0.3">
      <c r="A63" s="2" t="s">
        <v>105</v>
      </c>
      <c r="B63" s="2" t="s">
        <v>106</v>
      </c>
      <c r="C63" s="2" t="s">
        <v>7</v>
      </c>
      <c r="D63" s="2" t="s">
        <v>148</v>
      </c>
      <c r="E63" s="3">
        <v>1.2</v>
      </c>
      <c r="F63" s="4"/>
      <c r="G63" s="3">
        <f>VLOOKUP(C63,Einstellungen!$A$3:$B$4,2,FALSE)</f>
        <v>255</v>
      </c>
      <c r="H63" s="3">
        <f t="shared" si="0"/>
        <v>0</v>
      </c>
      <c r="I63" s="3">
        <f t="shared" si="1"/>
        <v>536870911</v>
      </c>
      <c r="J63" s="3">
        <f t="shared" si="2"/>
        <v>1360008</v>
      </c>
    </row>
    <row r="64" spans="1:10" x14ac:dyDescent="0.3">
      <c r="A64" s="2" t="s">
        <v>107</v>
      </c>
      <c r="B64" s="2" t="s">
        <v>106</v>
      </c>
      <c r="C64" s="2" t="s">
        <v>7</v>
      </c>
      <c r="D64" s="2" t="s">
        <v>148</v>
      </c>
      <c r="E64" s="3">
        <v>1.3</v>
      </c>
      <c r="F64" s="4"/>
      <c r="G64" s="3">
        <f>VLOOKUP(C64,Einstellungen!$A$3:$B$4,2,FALSE)</f>
        <v>255</v>
      </c>
      <c r="H64" s="3">
        <f t="shared" si="0"/>
        <v>0</v>
      </c>
      <c r="I64" s="3">
        <f t="shared" si="1"/>
        <v>536870911</v>
      </c>
      <c r="J64" s="3">
        <f t="shared" si="2"/>
        <v>1360008</v>
      </c>
    </row>
    <row r="65" spans="1:10" x14ac:dyDescent="0.3">
      <c r="A65" s="2" t="s">
        <v>108</v>
      </c>
      <c r="B65" s="2" t="s">
        <v>109</v>
      </c>
      <c r="C65" s="2" t="s">
        <v>7</v>
      </c>
      <c r="D65" s="2" t="s">
        <v>148</v>
      </c>
      <c r="E65" s="3">
        <v>7.7</v>
      </c>
      <c r="F65" s="3">
        <v>43</v>
      </c>
      <c r="G65" s="3">
        <f>VLOOKUP(C65,Einstellungen!$A$3:$B$4,2,FALSE)</f>
        <v>255</v>
      </c>
      <c r="H65" s="3">
        <f t="shared" si="0"/>
        <v>0</v>
      </c>
      <c r="I65" s="3">
        <f t="shared" si="1"/>
        <v>536870911</v>
      </c>
      <c r="J65" s="3">
        <f t="shared" si="2"/>
        <v>255</v>
      </c>
    </row>
    <row r="66" spans="1:10" x14ac:dyDescent="0.3">
      <c r="A66" s="2" t="s">
        <v>110</v>
      </c>
      <c r="B66" s="2" t="s">
        <v>109</v>
      </c>
      <c r="C66" s="2" t="s">
        <v>7</v>
      </c>
      <c r="D66" s="2" t="s">
        <v>148</v>
      </c>
      <c r="E66" s="3">
        <v>7.5</v>
      </c>
      <c r="F66" s="3">
        <v>38.35</v>
      </c>
      <c r="G66" s="3">
        <f>VLOOKUP(C66,Einstellungen!$A$3:$B$4,2,FALSE)</f>
        <v>255</v>
      </c>
      <c r="H66" s="3">
        <f t="shared" si="0"/>
        <v>0</v>
      </c>
      <c r="I66" s="3">
        <f t="shared" si="1"/>
        <v>536870911</v>
      </c>
      <c r="J66" s="3">
        <f t="shared" si="2"/>
        <v>255</v>
      </c>
    </row>
    <row r="67" spans="1:10" x14ac:dyDescent="0.3">
      <c r="A67" s="2" t="s">
        <v>111</v>
      </c>
      <c r="B67" s="2" t="s">
        <v>112</v>
      </c>
      <c r="C67" s="2" t="s">
        <v>7</v>
      </c>
      <c r="D67" s="2" t="s">
        <v>148</v>
      </c>
      <c r="E67" s="4"/>
      <c r="F67" s="3">
        <v>15</v>
      </c>
      <c r="G67" s="3">
        <f>VLOOKUP(C67,Einstellungen!$A$3:$B$4,2,FALSE)</f>
        <v>255</v>
      </c>
      <c r="H67" s="3">
        <f t="shared" ref="H67:H83" si="3">IF(C67="Manufactured",1,0)</f>
        <v>0</v>
      </c>
      <c r="I67" s="3">
        <f t="shared" ref="I67:J83" si="4">IF(D67="Kanban",255,536870911)</f>
        <v>536870911</v>
      </c>
      <c r="J67" s="3">
        <f t="shared" ref="J67:J83" si="5">IF(F67&gt;15,255,1360008)</f>
        <v>1360008</v>
      </c>
    </row>
    <row r="68" spans="1:10" x14ac:dyDescent="0.3">
      <c r="A68" s="2" t="s">
        <v>113</v>
      </c>
      <c r="B68" s="2" t="s">
        <v>112</v>
      </c>
      <c r="C68" s="2" t="s">
        <v>7</v>
      </c>
      <c r="D68" s="2" t="s">
        <v>148</v>
      </c>
      <c r="E68" s="4"/>
      <c r="F68" s="3">
        <v>15</v>
      </c>
      <c r="G68" s="3">
        <f>VLOOKUP(C68,Einstellungen!$A$3:$B$4,2,FALSE)</f>
        <v>255</v>
      </c>
      <c r="H68" s="3">
        <f t="shared" si="3"/>
        <v>0</v>
      </c>
      <c r="I68" s="3">
        <f t="shared" si="4"/>
        <v>536870911</v>
      </c>
      <c r="J68" s="3">
        <f t="shared" si="5"/>
        <v>1360008</v>
      </c>
    </row>
    <row r="69" spans="1:10" x14ac:dyDescent="0.3">
      <c r="A69" s="2" t="s">
        <v>114</v>
      </c>
      <c r="B69" s="2" t="s">
        <v>115</v>
      </c>
      <c r="C69" s="2" t="s">
        <v>7</v>
      </c>
      <c r="D69" s="2" t="s">
        <v>148</v>
      </c>
      <c r="E69" s="3">
        <v>0.01</v>
      </c>
      <c r="F69" s="3">
        <v>3.4</v>
      </c>
      <c r="G69" s="3">
        <f>VLOOKUP(C69,Einstellungen!$A$3:$B$4,2,FALSE)</f>
        <v>255</v>
      </c>
      <c r="H69" s="3">
        <f t="shared" si="3"/>
        <v>0</v>
      </c>
      <c r="I69" s="3">
        <f t="shared" si="4"/>
        <v>536870911</v>
      </c>
      <c r="J69" s="3">
        <f t="shared" si="5"/>
        <v>1360008</v>
      </c>
    </row>
    <row r="70" spans="1:10" x14ac:dyDescent="0.3">
      <c r="A70" s="2" t="s">
        <v>116</v>
      </c>
      <c r="B70" s="2" t="s">
        <v>117</v>
      </c>
      <c r="C70" s="2" t="s">
        <v>7</v>
      </c>
      <c r="D70" s="2" t="s">
        <v>148</v>
      </c>
      <c r="E70" s="3">
        <v>0.01</v>
      </c>
      <c r="F70" s="3">
        <v>0.2</v>
      </c>
      <c r="G70" s="3">
        <f>VLOOKUP(C70,Einstellungen!$A$3:$B$4,2,FALSE)</f>
        <v>255</v>
      </c>
      <c r="H70" s="3">
        <f t="shared" si="3"/>
        <v>0</v>
      </c>
      <c r="I70" s="3">
        <f t="shared" si="4"/>
        <v>536870911</v>
      </c>
      <c r="J70" s="3">
        <f t="shared" si="5"/>
        <v>1360008</v>
      </c>
    </row>
    <row r="71" spans="1:10" x14ac:dyDescent="0.3">
      <c r="A71" s="2" t="s">
        <v>118</v>
      </c>
      <c r="B71" s="2" t="s">
        <v>119</v>
      </c>
      <c r="C71" s="2" t="s">
        <v>7</v>
      </c>
      <c r="D71" s="2" t="s">
        <v>149</v>
      </c>
      <c r="E71" s="3">
        <v>0.01</v>
      </c>
      <c r="F71" s="3">
        <v>0.06</v>
      </c>
      <c r="G71" s="3">
        <f>VLOOKUP(C71,Einstellungen!$A$3:$B$4,2,FALSE)</f>
        <v>255</v>
      </c>
      <c r="H71" s="3">
        <f t="shared" si="3"/>
        <v>0</v>
      </c>
      <c r="I71" s="3">
        <f t="shared" si="4"/>
        <v>255</v>
      </c>
      <c r="J71" s="3">
        <f t="shared" si="5"/>
        <v>1360008</v>
      </c>
    </row>
    <row r="72" spans="1:10" x14ac:dyDescent="0.3">
      <c r="A72" s="2" t="s">
        <v>120</v>
      </c>
      <c r="B72" s="2" t="s">
        <v>121</v>
      </c>
      <c r="C72" s="2" t="s">
        <v>7</v>
      </c>
      <c r="D72" s="2" t="s">
        <v>149</v>
      </c>
      <c r="E72" s="3">
        <v>0.01</v>
      </c>
      <c r="F72" s="3">
        <v>0.06</v>
      </c>
      <c r="G72" s="3">
        <f>VLOOKUP(C72,Einstellungen!$A$3:$B$4,2,FALSE)</f>
        <v>255</v>
      </c>
      <c r="H72" s="3">
        <f t="shared" si="3"/>
        <v>0</v>
      </c>
      <c r="I72" s="3">
        <f t="shared" si="4"/>
        <v>255</v>
      </c>
      <c r="J72" s="3">
        <f t="shared" si="5"/>
        <v>1360008</v>
      </c>
    </row>
    <row r="73" spans="1:10" x14ac:dyDescent="0.3">
      <c r="A73" s="2" t="s">
        <v>122</v>
      </c>
      <c r="B73" s="2" t="s">
        <v>123</v>
      </c>
      <c r="C73" s="2" t="s">
        <v>7</v>
      </c>
      <c r="D73" s="2" t="s">
        <v>149</v>
      </c>
      <c r="E73" s="3">
        <v>0.01</v>
      </c>
      <c r="F73" s="3">
        <v>0.06</v>
      </c>
      <c r="G73" s="3">
        <f>VLOOKUP(C73,Einstellungen!$A$3:$B$4,2,FALSE)</f>
        <v>255</v>
      </c>
      <c r="H73" s="3">
        <f t="shared" si="3"/>
        <v>0</v>
      </c>
      <c r="I73" s="3">
        <f t="shared" si="4"/>
        <v>255</v>
      </c>
      <c r="J73" s="3">
        <f t="shared" si="5"/>
        <v>1360008</v>
      </c>
    </row>
    <row r="74" spans="1:10" x14ac:dyDescent="0.3">
      <c r="A74" s="2" t="s">
        <v>124</v>
      </c>
      <c r="B74" s="2" t="s">
        <v>125</v>
      </c>
      <c r="C74" s="2" t="s">
        <v>7</v>
      </c>
      <c r="D74" s="2" t="s">
        <v>149</v>
      </c>
      <c r="E74" s="3">
        <v>0.01</v>
      </c>
      <c r="F74" s="3">
        <v>0.06</v>
      </c>
      <c r="G74" s="3">
        <f>VLOOKUP(C74,Einstellungen!$A$3:$B$4,2,FALSE)</f>
        <v>255</v>
      </c>
      <c r="H74" s="3">
        <f t="shared" si="3"/>
        <v>0</v>
      </c>
      <c r="I74" s="3">
        <f t="shared" si="4"/>
        <v>255</v>
      </c>
      <c r="J74" s="3">
        <f t="shared" si="5"/>
        <v>1360008</v>
      </c>
    </row>
    <row r="75" spans="1:10" x14ac:dyDescent="0.3">
      <c r="A75" s="2" t="s">
        <v>126</v>
      </c>
      <c r="B75" s="2" t="s">
        <v>127</v>
      </c>
      <c r="C75" s="2" t="s">
        <v>7</v>
      </c>
      <c r="D75" s="2" t="s">
        <v>149</v>
      </c>
      <c r="E75" s="3">
        <v>0.01</v>
      </c>
      <c r="F75" s="3">
        <v>0.06</v>
      </c>
      <c r="G75" s="3">
        <f>VLOOKUP(C75,Einstellungen!$A$3:$B$4,2,FALSE)</f>
        <v>255</v>
      </c>
      <c r="H75" s="3">
        <f t="shared" si="3"/>
        <v>0</v>
      </c>
      <c r="I75" s="3">
        <f t="shared" si="4"/>
        <v>255</v>
      </c>
      <c r="J75" s="3">
        <f t="shared" si="5"/>
        <v>1360008</v>
      </c>
    </row>
    <row r="76" spans="1:10" x14ac:dyDescent="0.3">
      <c r="A76" s="2" t="s">
        <v>128</v>
      </c>
      <c r="B76" s="2" t="s">
        <v>129</v>
      </c>
      <c r="C76" s="2" t="s">
        <v>7</v>
      </c>
      <c r="D76" s="2" t="s">
        <v>148</v>
      </c>
      <c r="E76" s="3">
        <v>0.01</v>
      </c>
      <c r="F76" s="3">
        <v>1.2</v>
      </c>
      <c r="G76" s="3">
        <f>VLOOKUP(C76,Einstellungen!$A$3:$B$4,2,FALSE)</f>
        <v>255</v>
      </c>
      <c r="H76" s="3">
        <f t="shared" si="3"/>
        <v>0</v>
      </c>
      <c r="I76" s="3">
        <f t="shared" si="4"/>
        <v>536870911</v>
      </c>
      <c r="J76" s="3">
        <f t="shared" si="5"/>
        <v>1360008</v>
      </c>
    </row>
    <row r="77" spans="1:10" x14ac:dyDescent="0.3">
      <c r="A77" s="2" t="s">
        <v>130</v>
      </c>
      <c r="B77" s="2" t="s">
        <v>129</v>
      </c>
      <c r="C77" s="2" t="s">
        <v>7</v>
      </c>
      <c r="D77" s="2" t="s">
        <v>148</v>
      </c>
      <c r="E77" s="3">
        <v>0.01</v>
      </c>
      <c r="F77" s="3">
        <v>1.2</v>
      </c>
      <c r="G77" s="3">
        <f>VLOOKUP(C77,Einstellungen!$A$3:$B$4,2,FALSE)</f>
        <v>255</v>
      </c>
      <c r="H77" s="3">
        <f t="shared" si="3"/>
        <v>0</v>
      </c>
      <c r="I77" s="3">
        <f t="shared" si="4"/>
        <v>536870911</v>
      </c>
      <c r="J77" s="3">
        <f t="shared" si="5"/>
        <v>1360008</v>
      </c>
    </row>
    <row r="78" spans="1:10" x14ac:dyDescent="0.3">
      <c r="A78" s="2" t="s">
        <v>131</v>
      </c>
      <c r="B78" s="2" t="s">
        <v>132</v>
      </c>
      <c r="C78" s="2" t="s">
        <v>7</v>
      </c>
      <c r="D78" s="2" t="s">
        <v>149</v>
      </c>
      <c r="E78" s="3">
        <v>0.01</v>
      </c>
      <c r="F78" s="3">
        <v>0.02</v>
      </c>
      <c r="G78" s="3">
        <f>VLOOKUP(C78,Einstellungen!$A$3:$B$4,2,FALSE)</f>
        <v>255</v>
      </c>
      <c r="H78" s="3">
        <f t="shared" si="3"/>
        <v>0</v>
      </c>
      <c r="I78" s="3">
        <f t="shared" si="4"/>
        <v>255</v>
      </c>
      <c r="J78" s="3">
        <f t="shared" si="5"/>
        <v>1360008</v>
      </c>
    </row>
    <row r="79" spans="1:10" x14ac:dyDescent="0.3">
      <c r="A79" s="2" t="s">
        <v>133</v>
      </c>
      <c r="B79" s="2" t="s">
        <v>134</v>
      </c>
      <c r="C79" s="2" t="s">
        <v>7</v>
      </c>
      <c r="D79" s="2" t="s">
        <v>149</v>
      </c>
      <c r="E79" s="3">
        <v>0.01</v>
      </c>
      <c r="F79" s="3">
        <v>0.03</v>
      </c>
      <c r="G79" s="3">
        <f>VLOOKUP(C79,Einstellungen!$A$3:$B$4,2,FALSE)</f>
        <v>255</v>
      </c>
      <c r="H79" s="3">
        <f t="shared" si="3"/>
        <v>0</v>
      </c>
      <c r="I79" s="3">
        <f t="shared" si="4"/>
        <v>255</v>
      </c>
      <c r="J79" s="3">
        <f t="shared" si="5"/>
        <v>1360008</v>
      </c>
    </row>
    <row r="80" spans="1:10" x14ac:dyDescent="0.3">
      <c r="A80" s="2" t="s">
        <v>135</v>
      </c>
      <c r="B80" s="2" t="s">
        <v>136</v>
      </c>
      <c r="C80" s="2" t="s">
        <v>7</v>
      </c>
      <c r="D80" s="2" t="s">
        <v>149</v>
      </c>
      <c r="E80" s="3">
        <v>0.01</v>
      </c>
      <c r="F80" s="3">
        <v>0.3</v>
      </c>
      <c r="G80" s="3">
        <f>VLOOKUP(C80,Einstellungen!$A$3:$B$4,2,FALSE)</f>
        <v>255</v>
      </c>
      <c r="H80" s="3">
        <f t="shared" si="3"/>
        <v>0</v>
      </c>
      <c r="I80" s="3">
        <f t="shared" si="4"/>
        <v>255</v>
      </c>
      <c r="J80" s="3">
        <f t="shared" si="5"/>
        <v>1360008</v>
      </c>
    </row>
    <row r="81" spans="1:10" x14ac:dyDescent="0.3">
      <c r="A81" s="2" t="s">
        <v>137</v>
      </c>
      <c r="B81" s="2" t="s">
        <v>138</v>
      </c>
      <c r="C81" s="2" t="s">
        <v>7</v>
      </c>
      <c r="D81" s="2" t="s">
        <v>149</v>
      </c>
      <c r="E81" s="3">
        <v>0.01</v>
      </c>
      <c r="F81" s="3">
        <v>0.4</v>
      </c>
      <c r="G81" s="3">
        <f>VLOOKUP(C81,Einstellungen!$A$3:$B$4,2,FALSE)</f>
        <v>255</v>
      </c>
      <c r="H81" s="3">
        <f t="shared" si="3"/>
        <v>0</v>
      </c>
      <c r="I81" s="3">
        <f t="shared" si="4"/>
        <v>255</v>
      </c>
      <c r="J81" s="3">
        <f t="shared" si="5"/>
        <v>1360008</v>
      </c>
    </row>
    <row r="82" spans="1:10" x14ac:dyDescent="0.3">
      <c r="A82" s="2" t="s">
        <v>139</v>
      </c>
      <c r="B82" s="2" t="s">
        <v>140</v>
      </c>
      <c r="C82" s="2" t="s">
        <v>7</v>
      </c>
      <c r="D82" s="2" t="s">
        <v>149</v>
      </c>
      <c r="E82" s="3">
        <v>0.01</v>
      </c>
      <c r="F82" s="3">
        <v>0.4</v>
      </c>
      <c r="G82" s="3">
        <f>VLOOKUP(C82,Einstellungen!$A$3:$B$4,2,FALSE)</f>
        <v>255</v>
      </c>
      <c r="H82" s="3">
        <f t="shared" si="3"/>
        <v>0</v>
      </c>
      <c r="I82" s="3">
        <f t="shared" si="4"/>
        <v>255</v>
      </c>
      <c r="J82" s="3">
        <f t="shared" si="5"/>
        <v>1360008</v>
      </c>
    </row>
    <row r="83" spans="1:10" x14ac:dyDescent="0.3">
      <c r="A83" s="2" t="s">
        <v>141</v>
      </c>
      <c r="B83" s="2" t="s">
        <v>142</v>
      </c>
      <c r="C83" s="2" t="s">
        <v>7</v>
      </c>
      <c r="D83" s="2" t="s">
        <v>149</v>
      </c>
      <c r="E83" s="3">
        <v>0.01</v>
      </c>
      <c r="F83" s="3">
        <v>0.3</v>
      </c>
      <c r="G83" s="3">
        <f>VLOOKUP(C83,Einstellungen!$A$3:$B$4,2,FALSE)</f>
        <v>255</v>
      </c>
      <c r="H83" s="3">
        <f t="shared" si="3"/>
        <v>0</v>
      </c>
      <c r="I83" s="3">
        <f t="shared" si="4"/>
        <v>255</v>
      </c>
      <c r="J83" s="3">
        <f t="shared" si="5"/>
        <v>1360008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BE6F-7A56-4F81-A3CF-6E701D17B189}">
  <dimension ref="A2:B4"/>
  <sheetViews>
    <sheetView workbookViewId="0">
      <selection activeCell="B4" sqref="B4"/>
    </sheetView>
  </sheetViews>
  <sheetFormatPr baseColWidth="10" defaultRowHeight="14.4" x14ac:dyDescent="0.3"/>
  <cols>
    <col min="1" max="1" width="12.5546875" bestFit="1" customWidth="1"/>
  </cols>
  <sheetData>
    <row r="2" spans="1:2" x14ac:dyDescent="0.3">
      <c r="A2" s="5" t="s">
        <v>143</v>
      </c>
    </row>
    <row r="3" spans="1:2" x14ac:dyDescent="0.3">
      <c r="A3" s="2" t="s">
        <v>7</v>
      </c>
      <c r="B3">
        <v>255</v>
      </c>
    </row>
    <row r="4" spans="1:2" x14ac:dyDescent="0.3">
      <c r="A4" s="2" t="s">
        <v>13</v>
      </c>
      <c r="B4">
        <v>1360008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Export</vt:lpstr>
      <vt:lpstr>Einstellungen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Angielsky</dc:creator>
  <cp:lastModifiedBy>Thomas Angielsky</cp:lastModifiedBy>
  <dcterms:created xsi:type="dcterms:W3CDTF">2021-04-13T13:51:45Z</dcterms:created>
  <dcterms:modified xsi:type="dcterms:W3CDTF">2021-06-16T18:58:40Z</dcterms:modified>
</cp:coreProperties>
</file>