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<sst xmlns="http://schemas.openxmlformats.org/spreadsheetml/2006/main" count="1998" uniqueCount="365">
  <si>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</si>
  <si>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</si>
  <si>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</si>
  <si>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</si>
  <si>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</si>
  <si>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</si>
  <si>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</si>
  <si>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</si>
  <si>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</si>
  <si>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</si>
  <si>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</si>
  <si>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</si>
  <si>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</si>
  <si>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</si>
  <si>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</si>
  <si>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</si>
  <si>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</si>
  <si>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</si>
  <si>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</si>
  <si>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</si>
  <si>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</si>
  <si>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</si>
  <si>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</si>
  <si>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</si>
  <si>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</si>
  <si>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</si>
  <si>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</si>
  <si>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</si>
  <si>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</si>
  <si>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</si>
  <si>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</si>
  <si>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</si>
  <si>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</si>
  <si>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</si>
  <si>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</si>
  <si>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</si>
  <si>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</si>
  <si>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</si>
  <si>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</si>
  <si>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</si>
  <si>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</si>
  <si>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</si>
  <si>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</si>
  <si>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</si>
  <si>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</si>
  <si>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</si>
  <si>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</si>
  <si>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</si>
  <si>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</si>
  <si>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</si>
  <si>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</si>
  <si>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</si>
  <si>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</si>
  <si>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</si>
  <si>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</si>
  <si>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</si>
  <si>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</si>
  <si>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</si>
  <si>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</si>
  <si>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</si>
  <si>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</si>
  <si>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</si>
  <si>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</si>
  <si>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</si>
  <si>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</si>
  <si>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</si>
  <si>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</si>
  <si>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</si>
  <si>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</si>
  <si>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</si>
  <si>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</si>
  <si>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</si>
  <si>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</si>
  <si>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</si>
  <si>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</si>
  <si>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</si>
  <si>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</si>
  <si>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</si>
  <si>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</si>
  <si>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</si>
  <si>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</si>
  <si>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</si>
  <si>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</si>
  <si>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</si>
  <si>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</si>
  <si>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</si>
  <si>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</si>
  <si>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</si>
  <si>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</si>
  <si>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</si>
  <si>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</si>
  <si>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</si>
  <si>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</si>
  <si>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</si>
  <si>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</si>
  <si>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</si>
  <si>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</si>
  <si>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</si>
  <si>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</si>
  <si>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</si>
  <si>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</si>
  <si>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</si>
  <si>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</si>
  <si>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</si>
  <si>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</si>
  <si>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</si>
  <si>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</si>
  <si>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</si>
  <si>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</si>
  <si>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</si>
  <si>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</si>
  <si>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</si>
  <si>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</si>
  <si>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</si>
  <si>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</si>
  <si>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</si>
  <si>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</si>
  <si>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</si>
  <si>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</si>
  <si>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</si>
  <si>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</si>
  <si>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</si>
  <si>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</si>
  <si>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</si>
  <si>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</si>
  <si>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</si>
  <si>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</si>
  <si>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</si>
  <si>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</si>
  <si>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</si>
  <si>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</si>
  <si>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</si>
  <si>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</si>
  <si>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</si>
  <si>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</si>
  <si>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</si>
  <si>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</si>
  <si>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</si>
  <si>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</si>
  <si>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</si>
  <si>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</si>
  <si>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</si>
  <si>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</si>
  <si>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</si>
  <si>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</si>
  <si>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</si>
  <si>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</si>
  <si>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</si>
  <si>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</si>
  <si>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</si>
  <si>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</si>
  <si>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</si>
  <si>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</si>
  <si>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</si>
  <si>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</si>
  <si>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</si>
  <si>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</si>
  <si>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</si>
  <si>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</si>
  <si>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</si>
  <si>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</si>
  <si>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</si>
  <si>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</si>
  <si>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</si>
  <si>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</si>
  <si>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</si>
  <si>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</si>
  <si>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</si>
  <si>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</si>
  <si>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</si>
  <si>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</si>
  <si>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</si>
  <si>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</si>
  <si>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</si>
  <si>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</si>
  <si>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</si>
  <si>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</si>
  <si>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</si>
  <si>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</si>
  <si>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</si>
  <si>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</si>
  <si>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</si>
  <si>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</si>
  <si>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</si>
  <si>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</si>
  <si>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</si>
  <si>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</si>
  <si>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</si>
  <si>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</si>
  <si>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</si>
  <si>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</si>
  <si>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</si>
  <si>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</si>
  <si>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</si>
  <si>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</si>
  <si>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</si>
  <si>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</si>
  <si>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</si>
  <si>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</si>
  <si>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</si>
  <si>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</si>
  <si>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</si>
  <si>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</si>
  <si>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</si>
  <si>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</si>
  <si>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</si>
  <si>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</si>
  <si>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</si>
  <si>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</si>
  <si>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</si>
  <si>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</si>
  <si>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</si>
  <si>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</si>
  <si>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</si>
  <si>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</si>
  <si>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</si>
  <si>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</si>
  <si>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</si>
  <si>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</si>
  <si>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</si>
  <si>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</si>
  <si>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</si>
  <si>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</si>
  <si>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</si>
  <si>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</si>
  <si>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</si>
  <si>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</si>
  <si>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</si>
  <si>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</si>
  <si>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</si>
  <si>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</si>
  <si>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</si>
  <si>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</si>
  <si>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</si>
  <si>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</si>
  <si>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</si>
  <si>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</si>
  <si>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</si>
  <si>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</si>
  <si>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</si>
  <si>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</si>
  <si>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</si>
  <si>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</si>
  <si>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</si>
  <si>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</si>
  <si>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</si>
  <si>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</si>
  <si>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</si>
  <si>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</si>
  <si>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</si>
  <si>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</si>
  <si>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</si>
  <si>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</si>
  <si>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</si>
  <si>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</si>
  <si>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</si>
  <si>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</si>
  <si>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</si>
  <si>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</si>
  <si>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</si>
  <si>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</si>
  <si>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</si>
  <si>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</si>
  <si>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</si>
  <si>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</si>
  <si>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</si>
  <si>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</si>
  <si>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</si>
  <si>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</si>
  <si>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</si>
  <si>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</si>
  <si>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</si>
  <si>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</si>
  <si>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</si>
  <si>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</si>
  <si>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</si>
  <si>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</si>
  <si>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</si>
  <si>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</si>
  <si>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</si>
  <si>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</si>
  <si>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</si>
  <si>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</si>
  <si>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</si>
  <si>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</si>
  <si>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</si>
  <si>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</si>
  <si>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</si>
  <si>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</si>
  <si>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</si>
  <si>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</si>
  <si>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</si>
  <si>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</si>
  <si>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</si>
  <si>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</si>
  <si>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</si>
  <si>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</si>
  <si>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</si>
  <si>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</si>
  <si>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</si>
  <si>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</si>
  <si>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</si>
  <si>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</si>
  <si>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</si>
  <si>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</si>
  <si>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</si>
  <si>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</si>
  <si>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</si>
  <si>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</si>
  <si>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</si>
  <si>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$40
- Vegetables 2kg ~ $16
- Rice 5kg ~ $49
- Edo Pack Biscuit $45
- Edo Pack Oat Biscuit $39 
- Longevity Filled Evaporated 3 cans $33
- Ice Cream $30
- Fanta soft drinks $16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</si>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</sst>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opLeftCell="B4" workbookViewId="0">
      <selection activeCell="J14" sqref="J14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1004</v>
      </c>
      <c r="D4" s="212" t="s">
        <v>33</v>
      </c>
      <c r="E4" s="5" t="s">
        <v>34</v>
      </c>
      <c r="F4" s="237">
        <v>1034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0</v>
      </c>
      <c r="D5" s="213"/>
      <c r="E5" s="5" t="s">
        <v>35</v>
      </c>
      <c r="F5" s="237">
        <v>20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11.3</v>
      </c>
      <c r="D12" s="213"/>
      <c r="E12" s="5" t="s">
        <v>42</v>
      </c>
      <c r="F12" s="237">
        <v>57.3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70</v>
      </c>
      <c r="D13" s="213"/>
      <c r="E13" s="239" t="s">
        <v>43</v>
      </c>
      <c r="F13" s="237">
        <v>70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355.199999999998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56.9</v>
      </c>
      <c r="D15" s="213"/>
      <c r="E15" s="239" t="s">
        <v>45</v>
      </c>
      <c r="F15" s="237">
        <v>6.9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875.199999999998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938.199999999998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1149.2</v>
      </c>
      <c r="D17" s="218"/>
      <c r="E17" s="216" t="s">
        <v>47</v>
      </c>
      <c r="F17" s="240">
        <f>SUM(F4:F16)</f>
        <v>1195.2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992.199999999998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1155.2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1224.2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1337.2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1323.2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2886.2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4505.2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6193.2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7862.2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9375.2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11044.2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12607.2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14226.2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15789.2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17458.2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18971.2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20640.2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22203.2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23822.2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25385.2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27054.2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28567.2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30236.2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31799.2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33418.2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34981.2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34981.2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34981.2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34981.2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34981.2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34981.2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34981.2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34981.2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34981.2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34981.2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14950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 t="s">
        <v>108</v>
      </c>
      <c r="B119" s="36"/>
      <c r="C119" s="37">
        <v>1083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109</v>
      </c>
      <c r="C124" s="260">
        <f>SUM(C113:C123)</f>
        <v>24333</v>
      </c>
    </row>
    <row r="125" spans="1:3">
      <c r="A125" s="261"/>
      <c r="B125" s="262" t="s">
        <v>110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111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112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113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114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115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111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112</v>
      </c>
      <c r="D159" s="88"/>
      <c r="E159" s="96"/>
    </row>
    <row r="160" ht="24.75" customHeight="1" spans="1:8">
      <c r="A160" s="89"/>
      <c r="B160" s="90"/>
      <c r="C160" s="65" t="s">
        <v>116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117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113</v>
      </c>
      <c r="D170" s="62"/>
      <c r="E170" s="72"/>
    </row>
    <row r="171" ht="24.75" customHeight="1" spans="1:5">
      <c r="A171" s="89"/>
      <c r="B171" s="90"/>
      <c r="C171" s="128" t="s">
        <v>118</v>
      </c>
      <c r="D171" s="128"/>
      <c r="E171" s="103">
        <v>140</v>
      </c>
    </row>
    <row r="172" ht="24.75" customHeight="1" spans="1:5">
      <c r="A172" s="89"/>
      <c r="B172" s="90"/>
      <c r="C172" s="128" t="s">
        <v>119</v>
      </c>
      <c r="D172" s="128"/>
      <c r="E172" s="103">
        <v>68</v>
      </c>
    </row>
    <row r="173" ht="24.75" customHeight="1" spans="1:5">
      <c r="A173" s="89"/>
      <c r="B173" s="90"/>
      <c r="C173" s="128" t="s">
        <v>120</v>
      </c>
      <c r="D173" s="128"/>
      <c r="E173" s="103">
        <v>420</v>
      </c>
    </row>
    <row r="174" ht="46.5" customHeight="1" spans="1:5">
      <c r="A174" s="89"/>
      <c r="B174" s="90"/>
      <c r="C174" s="102" t="s">
        <v>121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114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115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111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112</v>
      </c>
      <c r="D186" s="88"/>
      <c r="E186" s="96"/>
    </row>
    <row r="187" ht="24.75" customHeight="1" spans="1:8">
      <c r="A187" s="89"/>
      <c r="B187" s="124"/>
      <c r="C187" s="128" t="s">
        <v>122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123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113</v>
      </c>
      <c r="D197" s="62"/>
      <c r="E197" s="72"/>
    </row>
    <row r="198" ht="24.75" customHeight="1" spans="1:5">
      <c r="A198" s="89"/>
      <c r="B198" s="124"/>
      <c r="C198" s="128" t="s">
        <v>124</v>
      </c>
      <c r="D198" s="128"/>
      <c r="E198" s="103">
        <v>2254</v>
      </c>
    </row>
    <row r="199" ht="44.25" customHeight="1" spans="1:5">
      <c r="A199" s="89"/>
      <c r="B199" s="124"/>
      <c r="C199" s="102" t="s">
        <v>125</v>
      </c>
      <c r="D199" s="102"/>
      <c r="E199" s="103">
        <v>560</v>
      </c>
    </row>
    <row r="200" ht="24.75" customHeight="1" spans="1:5">
      <c r="A200" s="89"/>
      <c r="B200" s="124"/>
      <c r="C200" s="128" t="s">
        <v>126</v>
      </c>
      <c r="D200" s="128"/>
      <c r="E200" s="103">
        <v>0</v>
      </c>
    </row>
    <row r="201" ht="39" customHeight="1" spans="1:5">
      <c r="A201" s="89"/>
      <c r="B201" s="124"/>
      <c r="C201" s="102" t="s">
        <v>127</v>
      </c>
      <c r="D201" s="102"/>
      <c r="E201" s="103">
        <v>700</v>
      </c>
    </row>
    <row r="202" ht="24.75" customHeight="1" spans="1:5">
      <c r="A202" s="89"/>
      <c r="B202" s="124"/>
      <c r="C202" s="102" t="s">
        <v>128</v>
      </c>
      <c r="D202" s="102"/>
      <c r="E202" s="103">
        <v>498</v>
      </c>
    </row>
    <row r="203" ht="24.75" customHeight="1" spans="1:5">
      <c r="A203" s="89"/>
      <c r="B203" s="124"/>
      <c r="C203" s="128" t="s">
        <v>129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130</v>
      </c>
      <c r="D206" s="128"/>
      <c r="E206" s="103">
        <v>187</v>
      </c>
    </row>
    <row r="207" ht="24.75" customHeight="1" spans="1:5">
      <c r="A207" s="89"/>
      <c r="B207" s="124"/>
      <c r="C207" s="128" t="s">
        <v>131</v>
      </c>
      <c r="D207" s="128"/>
      <c r="E207" s="103">
        <v>391.5</v>
      </c>
    </row>
    <row r="208" ht="24.75" customHeight="1" spans="1:5">
      <c r="A208" s="91"/>
      <c r="B208" s="125"/>
      <c r="C208" s="128" t="s">
        <v>132</v>
      </c>
      <c r="D208" s="128"/>
      <c r="E208" s="103">
        <v>966.7</v>
      </c>
    </row>
    <row r="209" ht="24.75" customHeight="1" spans="1:5">
      <c r="A209" s="56" t="s">
        <v>114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115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131" workbookViewId="0">
      <selection activeCell="C115" sqref="C115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 cm="1">
        <f ca="1" t="array" ref="H2">INDIRECT("'"&amp;Main!B9&amp;"'!$C$15")</f>
        <v>56.9</v>
      </c>
    </row>
    <row r="3" ht="42" customHeight="1" spans="1:7">
      <c r="A3" s="5"/>
      <c r="B3" s="6" t="s">
        <v>134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1651.91</v>
      </c>
      <c r="D4" s="10"/>
      <c r="E4" s="10"/>
      <c r="F4" s="10"/>
      <c r="G4" s="10"/>
      <c r="H4" s="14"/>
      <c r="I4" s="50"/>
    </row>
    <row r="5" spans="1:9">
      <c r="A5" s="11" t="s">
        <v>135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136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137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138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139</v>
      </c>
      <c r="B13" s="174" t="s">
        <v>140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142</v>
      </c>
      <c r="B22" s="171" t="s">
        <v>143</v>
      </c>
      <c r="C22" s="172"/>
      <c r="D22" s="173" t="s">
        <v>144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142</v>
      </c>
      <c r="B23" s="132" t="s">
        <v>145</v>
      </c>
      <c r="C23" s="133"/>
      <c r="D23" s="177" t="s">
        <v>146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147</v>
      </c>
      <c r="B24" s="132" t="s">
        <v>148</v>
      </c>
      <c r="C24" s="133"/>
      <c r="D24" s="177" t="s">
        <v>149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150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151</v>
      </c>
      <c r="B26" s="132" t="s">
        <v>74</v>
      </c>
      <c r="C26" s="133"/>
      <c r="D26" s="156" t="s">
        <v>152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138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137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153</v>
      </c>
      <c r="B29" s="174" t="s">
        <v>66</v>
      </c>
      <c r="C29" s="175"/>
      <c r="D29" s="178" t="s">
        <v>154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141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155</v>
      </c>
      <c r="B37" s="171" t="s">
        <v>66</v>
      </c>
      <c r="C37" s="172"/>
      <c r="D37" s="173" t="s">
        <v>154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156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155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157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155</v>
      </c>
      <c r="B41" s="132" t="s">
        <v>158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159</v>
      </c>
      <c r="B42" s="132" t="s">
        <v>160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161</v>
      </c>
      <c r="B43" s="132" t="s">
        <v>162</v>
      </c>
      <c r="C43" s="133"/>
      <c r="D43" s="132" t="s">
        <v>163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164</v>
      </c>
      <c r="B44" s="132" t="s">
        <v>165</v>
      </c>
      <c r="C44" s="133"/>
      <c r="D44" s="132" t="s">
        <v>166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167</v>
      </c>
      <c r="C45" s="175"/>
      <c r="D45" s="178" t="s">
        <v>168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141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169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170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-8300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 t="s">
        <v>108</v>
      </c>
      <c r="B110" s="36"/>
      <c r="C110" s="37">
        <f>(((('April 2024 - June 2024'!E138+'April 2024 - June 2024'!E165+'April 2024 - June 2024'!E192)))+SUM(E130+E161+E188))-'April 2024 - June 2024'!C119</f>
        <v>-1083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109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110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111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112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171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113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172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124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173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174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175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176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148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177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146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178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114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115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179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113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124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180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181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176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178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114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115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112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182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183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179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184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185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186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187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188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189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190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113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176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191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192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193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176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178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185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114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115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01" workbookViewId="0">
      <selection activeCell="C119" sqref="C119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</row>
    <row r="3" ht="30" customHeight="1" spans="1:7">
      <c r="A3" s="5"/>
      <c r="B3" s="6" t="s">
        <v>134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1322.54</v>
      </c>
      <c r="D4" s="10"/>
      <c r="E4" s="10"/>
      <c r="F4" s="10"/>
      <c r="G4" s="10"/>
      <c r="H4" s="14"/>
      <c r="I4" s="50"/>
    </row>
    <row r="5" ht="30" customHeight="1" spans="1:9">
      <c r="A5" s="11" t="s">
        <v>135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194</v>
      </c>
      <c r="B10" s="99" t="s">
        <v>66</v>
      </c>
      <c r="C10" s="99"/>
      <c r="D10" s="150" t="s">
        <v>154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195</v>
      </c>
      <c r="B11" s="99" t="s">
        <v>196</v>
      </c>
      <c r="C11" s="99"/>
      <c r="D11" s="150" t="s">
        <v>197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198</v>
      </c>
      <c r="B12" s="99" t="s">
        <v>75</v>
      </c>
      <c r="C12" s="99"/>
      <c r="D12" s="150" t="s">
        <v>199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198</v>
      </c>
      <c r="B13" s="99" t="s">
        <v>200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201</v>
      </c>
      <c r="B14" s="99" t="s">
        <v>200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202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141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203</v>
      </c>
      <c r="B22" s="99" t="s">
        <v>66</v>
      </c>
      <c r="C22" s="139"/>
      <c r="D22" s="100" t="s">
        <v>154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204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205</v>
      </c>
      <c r="B24" s="99" t="s">
        <v>174</v>
      </c>
      <c r="C24" s="139"/>
      <c r="D24" s="100" t="s">
        <v>206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207</v>
      </c>
      <c r="B25" s="99" t="s">
        <v>208</v>
      </c>
      <c r="C25" s="139"/>
      <c r="D25" s="99" t="s">
        <v>209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210</v>
      </c>
      <c r="B26" s="99" t="s">
        <v>103</v>
      </c>
      <c r="C26" s="139"/>
      <c r="D26" s="99" t="s">
        <v>211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212</v>
      </c>
      <c r="B27" s="99" t="s">
        <v>213</v>
      </c>
      <c r="C27" s="139"/>
      <c r="D27" s="99" t="s">
        <v>214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212</v>
      </c>
      <c r="B28" s="99" t="s">
        <v>215</v>
      </c>
      <c r="C28" s="139"/>
      <c r="D28" s="99" t="s">
        <v>216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217</v>
      </c>
      <c r="B29" s="99" t="s">
        <v>105</v>
      </c>
      <c r="C29" s="139"/>
      <c r="D29" s="99" t="s">
        <v>218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217</v>
      </c>
      <c r="B30" s="99" t="s">
        <v>219</v>
      </c>
      <c r="C30" s="139"/>
      <c r="D30" s="99" t="s">
        <v>220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221</v>
      </c>
      <c r="B31" s="99" t="s">
        <v>105</v>
      </c>
      <c r="C31" s="139"/>
      <c r="D31" s="99" t="s">
        <v>222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223</v>
      </c>
      <c r="B32" s="99" t="s">
        <v>105</v>
      </c>
      <c r="C32" s="139"/>
      <c r="D32" s="99" t="s">
        <v>224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141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225</v>
      </c>
      <c r="B39" s="151" t="s">
        <v>66</v>
      </c>
      <c r="C39" s="152"/>
      <c r="D39" s="153" t="s">
        <v>154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226</v>
      </c>
      <c r="C40" s="152"/>
      <c r="D40" s="153" t="s">
        <v>227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228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229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228</v>
      </c>
      <c r="B43" s="151" t="s">
        <v>230</v>
      </c>
      <c r="C43" s="152"/>
      <c r="D43" s="151" t="s">
        <v>231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232</v>
      </c>
      <c r="B44" s="151" t="s">
        <v>105</v>
      </c>
      <c r="C44" s="152"/>
      <c r="D44" s="151" t="s">
        <v>233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234</v>
      </c>
      <c r="B45" s="151" t="s">
        <v>103</v>
      </c>
      <c r="C45" s="152"/>
      <c r="D45" s="151" t="s">
        <v>235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236</v>
      </c>
      <c r="B46" s="151" t="s">
        <v>103</v>
      </c>
      <c r="C46" s="152"/>
      <c r="D46" s="151" t="s">
        <v>237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238</v>
      </c>
      <c r="B47" s="151" t="s">
        <v>103</v>
      </c>
      <c r="C47" s="152"/>
      <c r="D47" s="151" t="s">
        <v>239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240</v>
      </c>
      <c r="B48" s="151" t="s">
        <v>105</v>
      </c>
      <c r="C48" s="152"/>
      <c r="D48" s="151" t="s">
        <v>241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242</v>
      </c>
      <c r="B49" s="151" t="s">
        <v>105</v>
      </c>
      <c r="C49" s="152"/>
      <c r="D49" s="151" t="s">
        <v>243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244</v>
      </c>
      <c r="C50" s="155"/>
      <c r="D50" s="154" t="s">
        <v>245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141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196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246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247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248</v>
      </c>
      <c r="B89" s="36" t="s">
        <v>249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250</v>
      </c>
      <c r="B90" s="36" t="s">
        <v>251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252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170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-8300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 t="s">
        <v>108</v>
      </c>
      <c r="B114" s="36"/>
      <c r="C114" s="37">
        <f>('July 2024 - September 2024'!C110)+SUM(E134+E161+E188)</f>
        <v>-1083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109</v>
      </c>
      <c r="C119" s="37">
        <f>SUM(C109:C118)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110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111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112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116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253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113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254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255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256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178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114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115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257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258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113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259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260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178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114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115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112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116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183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179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184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185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186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187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188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189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190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113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261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262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263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264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178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185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114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115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topLeftCell="A171" workbookViewId="0">
      <selection activeCell="F189" sqref="F189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E195</f>
        <v>875.199999999998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2024.4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265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266</v>
      </c>
      <c r="B11" s="99" t="s">
        <v>66</v>
      </c>
      <c r="C11" s="139"/>
      <c r="D11" s="100" t="s">
        <v>154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267</v>
      </c>
      <c r="B12" s="99" t="s">
        <v>268</v>
      </c>
      <c r="C12" s="139"/>
      <c r="D12" s="100" t="s">
        <v>269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270</v>
      </c>
      <c r="B13" s="99" t="s">
        <v>271</v>
      </c>
      <c r="C13" s="139"/>
      <c r="D13" s="100" t="s">
        <v>269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272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273</v>
      </c>
      <c r="C15" s="139"/>
      <c r="D15" s="100" t="s">
        <v>274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275</v>
      </c>
      <c r="B16" s="99" t="s">
        <v>103</v>
      </c>
      <c r="C16" s="139"/>
      <c r="D16" s="100" t="s">
        <v>276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277</v>
      </c>
      <c r="B17" s="99" t="s">
        <v>278</v>
      </c>
      <c r="C17" s="139"/>
      <c r="D17" s="100" t="s">
        <v>279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277</v>
      </c>
      <c r="B18" s="99" t="s">
        <v>280</v>
      </c>
      <c r="C18" s="139"/>
      <c r="D18" s="100" t="s">
        <v>281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282</v>
      </c>
      <c r="B19" s="99" t="s">
        <v>103</v>
      </c>
      <c r="C19" s="139"/>
      <c r="D19" s="100" t="s">
        <v>283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284</v>
      </c>
      <c r="B20" s="99" t="s">
        <v>278</v>
      </c>
      <c r="C20" s="139"/>
      <c r="D20" s="100" t="s">
        <v>285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141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286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287</v>
      </c>
      <c r="B28" s="99" t="s">
        <v>66</v>
      </c>
      <c r="C28" s="99"/>
      <c r="D28" s="100" t="s">
        <v>154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288</v>
      </c>
      <c r="C29" s="99"/>
      <c r="D29" s="100" t="s">
        <v>289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290</v>
      </c>
      <c r="C30" s="99"/>
      <c r="D30" s="100" t="s">
        <v>291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292</v>
      </c>
      <c r="B31" s="112" t="s">
        <v>103</v>
      </c>
      <c r="C31" s="113"/>
      <c r="D31" s="112" t="s">
        <v>293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294</v>
      </c>
      <c r="B32" s="21" t="s">
        <v>105</v>
      </c>
      <c r="C32" s="22"/>
      <c r="D32" s="21" t="s">
        <v>295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141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296</v>
      </c>
      <c r="B40" s="99" t="s">
        <v>66</v>
      </c>
      <c r="C40" s="99"/>
      <c r="D40" s="145" t="s">
        <v>154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290</v>
      </c>
      <c r="C41" s="99"/>
      <c r="D41" s="145" t="s">
        <v>291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141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196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290</v>
      </c>
      <c r="B53" s="102" t="s">
        <v>297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246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298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288</v>
      </c>
      <c r="B95" s="104" t="s">
        <v>299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-5900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 t="s">
        <v>108</v>
      </c>
      <c r="B108" s="36"/>
      <c r="C108" s="37">
        <f>('October 2024 - December 2024'!C114)+SUM(E128+E155+E182)</f>
        <v>-1083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109</v>
      </c>
      <c r="C113" s="37">
        <f>SUM(C103:C112)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110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111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112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300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179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113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301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302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303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114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115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111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112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304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113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305</v>
      </c>
      <c r="D161" s="102"/>
      <c r="E161" s="110">
        <v>777.5</v>
      </c>
      <c r="F161" s="14"/>
      <c r="G161" s="14"/>
      <c r="H161" s="14"/>
      <c r="I161" s="50"/>
    </row>
    <row r="162" ht="362" customHeight="1" spans="1:9">
      <c r="A162" s="89"/>
      <c r="B162" s="90"/>
      <c r="C162" s="102" t="s">
        <v>306</v>
      </c>
      <c r="D162" s="102"/>
      <c r="E162" s="110">
        <v>533.3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307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114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115</v>
      </c>
      <c r="D168" s="82"/>
      <c r="E168" s="97">
        <f>(F33+E148)-(SUM(E150:E159)+SUM(E161:E167))</f>
        <v>355.199999999998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111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355.199999999998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112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304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308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113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309</v>
      </c>
      <c r="D188" s="102"/>
      <c r="E188" s="37">
        <v>0</v>
      </c>
      <c r="F188" s="14"/>
      <c r="G188" s="14"/>
      <c r="H188" s="14"/>
      <c r="I188" s="50"/>
    </row>
    <row r="189" ht="204" customHeight="1" spans="1:9">
      <c r="A189" s="89"/>
      <c r="B189" s="90"/>
      <c r="C189" s="102" t="s">
        <v>310</v>
      </c>
      <c r="D189" s="102"/>
      <c r="E189" s="110">
        <v>268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114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115</v>
      </c>
      <c r="D195" s="82"/>
      <c r="E195" s="97">
        <f>(F45+E175)-(SUM(E177:E186)+SUM(E188:E194))</f>
        <v>875.199999999998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9" workbookViewId="0">
      <selection activeCell="C157" sqref="C157:D157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1155.2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2304.4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288</v>
      </c>
      <c r="C11" s="99"/>
      <c r="D11" s="100" t="s">
        <v>289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311</v>
      </c>
      <c r="B12" s="99" t="s">
        <v>66</v>
      </c>
      <c r="C12" s="99"/>
      <c r="D12" s="100" t="s">
        <v>154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312</v>
      </c>
      <c r="C13" s="99"/>
      <c r="D13" s="100" t="s">
        <v>313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314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315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-2000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('January 2025 - March 2025'!C108)+SUM(E123+E150+E177)</f>
        <v>-1083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>SUM(C98:C107)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875.199999999998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317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318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319</v>
      </c>
      <c r="D130" s="133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938.199999999998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938.199999999998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320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321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319</v>
      </c>
      <c r="D157" s="102"/>
      <c r="E157" s="103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992.199999999998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992.199999999998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322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318</v>
      </c>
      <c r="D183" s="102"/>
      <c r="E183" s="103">
        <v>925</v>
      </c>
      <c r="F183" s="14"/>
      <c r="G183" s="14"/>
      <c r="H183" s="14"/>
      <c r="I183" s="50"/>
    </row>
    <row r="184" ht="164" customHeight="1" spans="1:9">
      <c r="A184" s="89"/>
      <c r="B184" s="90"/>
      <c r="C184" s="102" t="s">
        <v>323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1155.2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C184" sqref="C184:D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1323.2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2472.4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325</v>
      </c>
      <c r="C12" s="99"/>
      <c r="D12" s="100" t="s">
        <v>326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329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330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1155.2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331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332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333</v>
      </c>
      <c r="D130" s="102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1224.2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1224.2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334</v>
      </c>
      <c r="D145" s="128"/>
      <c r="E145" s="103">
        <v>1200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335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336</v>
      </c>
      <c r="D150" s="66"/>
      <c r="E150" s="37">
        <v>200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337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319</v>
      </c>
      <c r="D157" s="102"/>
      <c r="E157" s="103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1337.2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1337.2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/>
      <c r="D172" s="128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338</v>
      </c>
      <c r="D177" s="66"/>
      <c r="E177" s="37">
        <v>883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332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319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1323.2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5" sqref="F18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spans="1:9">
      <c r="A3" s="5"/>
      <c r="B3" s="6" t="s">
        <v>134</v>
      </c>
      <c r="C3" s="7">
        <f>E190</f>
        <v>6193.2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7342.4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1323.2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342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230</v>
      </c>
      <c r="D130" s="102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2886.2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2886.2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343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4505.2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4505.2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342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230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6193.2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8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11044.2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12193.4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6193.2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347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7862.2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7862.2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337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9375.2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9375.2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348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11044.2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15789.2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16938.4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11044.2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352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183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353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184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185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186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187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188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189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190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354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183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353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184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185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12607.2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12607.2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352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183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353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184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185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186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187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188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189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190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183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353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184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185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14226.2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14226.2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352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183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353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184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185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186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187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188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189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190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355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183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353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184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185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15789.2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20640.2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21789.4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356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15789.2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348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17458.2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17458.2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337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18971.2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18971.2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359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20640.2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25385.2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26534.4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360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361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362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20640.2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22203.2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22203.2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23822.2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23822.2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342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25385.2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30236.2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31385.4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363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25385.2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348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27054.2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27054.2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337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28567.2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28567.2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348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30236.2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34981.2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36130.4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30236.2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31799.2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31799.2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364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33418.2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33418.2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342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34981.2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34981.2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36130.4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34981.2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34981.2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34981.2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34981.2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34981.2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34981.2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34981.2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36130.4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34981.2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34981.2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34981.2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34981.2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34981.2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34981.2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8" workbookViewId="0">
      <selection activeCell="E105" sqref="E105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34981.2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36130.4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34981.2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34981.2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34981.2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34981.2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34981.2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34981.2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2025-02-27T05:27:00Z</dcterms:created>
  <dcterms:modified xsi:type="dcterms:W3CDTF">2025-03-20T06:01:17Z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