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firstSheet="3" activeTab="4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<sst xmlns="http://schemas.openxmlformats.org/spreadsheetml/2006/main" count="2127" uniqueCount="544">
  <si>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</si>
  <si>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</si>
  <si>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</si>
  <si>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</si>
  <si>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</si>
  <si>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</si>
  <si>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</si>
  <si>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</si>
  <si>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</si>
  <si>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</si>
  <si>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</si>
  <si>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</si>
  <si>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</si>
  <si>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</si>
  <si>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</si>
  <si>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</si>
  <si>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</si>
  <si>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</si>
  <si>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</si>
  <si>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</si>
  <si>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</si>
  <si>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</si>
  <si>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</si>
  <si>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</si>
  <si>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</si>
  <si>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</si>
  <si>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</si>
  <si>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</si>
  <si>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</si>
  <si>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</si>
  <si>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</si>
  <si>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</si>
  <si>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</si>
  <si>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</si>
  <si>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</si>
  <si>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</si>
  <si>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</si>
  <si>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</si>
  <si>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</si>
  <si>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</si>
  <si>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</si>
  <si>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</si>
  <si>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</si>
  <si>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</si>
  <si>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</si>
  <si>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</si>
  <si>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</si>
  <si>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</si>
  <si>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</si>
  <si>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</si>
  <si>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</si>
  <si>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</si>
  <si>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</si>
  <si>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</si>
  <si>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</si>
  <si>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</si>
  <si>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</si>
  <si>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</si>
  <si>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</si>
  <si>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</si>
  <si>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</si>
  <si>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</si>
  <si>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</si>
  <si>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</si>
  <si>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</si>
  <si>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</si>
  <si>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</si>
  <si>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</si>
  <si>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</si>
  <si>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</si>
  <si>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</si>
  <si>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</si>
  <si>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</si>
  <si>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</si>
  <si>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</si>
  <si>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</si>
  <si>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</si>
  <si>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</si>
  <si>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</si>
  <si>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</si>
  <si>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</si>
  <si>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</si>
  <si>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</si>
  <si>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</si>
  <si>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</si>
  <si>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</si>
  <si>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</si>
  <si>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</si>
  <si>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</si>
  <si>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</si>
  <si>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</si>
  <si>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</si>
  <si>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</si>
  <si>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</si>
  <si>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</si>
  <si>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</si>
  <si>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</si>
  <si>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</si>
  <si>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</si>
  <si>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</si>
  <si>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</si>
  <si>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</si>
  <si>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</si>
  <si>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</si>
  <si>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</si>
  <si>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</si>
  <si>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</si>
  <si>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</si>
  <si>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</si>
  <si>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</si>
  <si>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</si>
  <si>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</si>
  <si>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</si>
  <si>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</si>
  <si>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</si>
  <si>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</si>
  <si>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</si>
  <si>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</si>
  <si>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</si>
  <si>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</si>
  <si>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</si>
  <si>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</si>
  <si>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</si>
  <si>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</si>
  <si>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</si>
  <si>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</si>
  <si>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</si>
  <si>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</si>
  <si>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</si>
  <si>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</si>
  <si>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</si>
  <si>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</si>
  <si>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</si>
  <si>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</si>
  <si>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</si>
  <si>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</si>
  <si>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</si>
  <si>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</si>
  <si>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</si>
  <si>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</si>
  <si>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</si>
  <si>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</si>
  <si>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</si>
  <si>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</si>
  <si>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</si>
  <si>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</si>
  <si>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</si>
  <si>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</si>
  <si>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</si>
  <si>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</si>
  <si>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</si>
  <si>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</si>
  <si>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</si>
  <si>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</si>
  <si>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</si>
  <si>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</si>
  <si>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</si>
  <si>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</si>
  <si>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</si>
  <si>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</si>
  <si>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</si>
  <si>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</si>
  <si>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</si>
  <si>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</si>
  <si>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</si>
  <si>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</si>
  <si>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</si>
  <si>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</si>
  <si>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</si>
  <si>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</si>
  <si>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</si>
  <si>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</si>
  <si>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</si>
  <si>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</si>
  <si>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</si>
  <si>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</si>
  <si>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</si>
  <si>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</si>
  <si>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</si>
  <si>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</si>
  <si>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</si>
  <si>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</si>
  <si>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</si>
  <si>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</si>
  <si>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</si>
  <si>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</si>
  <si>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</si>
  <si>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</si>
  <si>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</si>
  <si>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</si>
  <si>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</si>
  <si>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</si>
  <si>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</si>
  <si>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</si>
  <si>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</si>
  <si>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</si>
  <si>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</si>
  <si>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</si>
  <si>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</si>
  <si>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</si>
  <si>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</si>
  <si>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</si>
  <si>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</si>
  <si>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</si>
  <si>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</si>
  <si>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</si>
  <si>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</si>
  <si>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</si>
  <si>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</si>
  <si>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</si>
  <si>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</si>
  <si>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</si>
  <si>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</si>
  <si>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</si>
  <si>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</si>
  <si>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</si>
  <si>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</si>
  <si>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</si>
  <si>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</si>
  <si>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</si>
  <si>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</si>
  <si>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</si>
  <si>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</si>
  <si>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</si>
  <si>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</si>
  <si>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</si>
  <si>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</si>
  <si>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</si>
  <si>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</si>
  <si>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</si>
  <si>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</si>
  <si>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</si>
  <si>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</si>
  <si>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</si>
  <si>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</si>
  <si>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</si>
  <si>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</si>
  <si>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</si>
  <si>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</si>
  <si>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</si>
  <si>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</si>
  <si>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</si>
  <si>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</si>
  <si>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</si>
  <si>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</si>
  <si>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</si>
  <si>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</si>
  <si>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</si>
  <si>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</si>
  <si>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</si>
  <si>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</si>
  <si>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</si>
  <si>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</si>
  <si>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</si>
  <si>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</si>
  <si>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</si>
  <si>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</si>
  <si>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</si>
  <si>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</si>
  <si>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</si>
  <si>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</si>
  <si>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</si>
  <si>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</si>
  <si>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</si>
  <si>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</si>
  <si>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</si>
  <si>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</si>
  <si>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</si>
  <si>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</si>
  <si>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</si>
  <si>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</si>
  <si>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</si>
  <si>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</si>
  <si>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</si>
  <si>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</si>
  <si>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</si>
  <si>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</si>
  <si>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</si>
  <si>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</si>
  <si>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</si>
  <si>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</si>
  <si>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</si>
  <si>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</si>
  <si>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</si>
  <si>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</si>
  <si>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</si>
  <si>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</si>
  <si>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</si>
  <si>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</si>
  <si>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</si>
  <si>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</si>
  <si>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</si>
  <si>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</si>
  <si>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</si>
  <si>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</si>
  <si>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</si>
  <si>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</si>
  <si>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</si>
  <si>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</si>
  <si>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</si>
  <si>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</si>
  <si>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</si>
  <si>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</si>
  <si>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</si>
  <si>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</si>
  <si>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</si>
  <si>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</si>
  <si>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</si>
  <si>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</si>
  <si>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</si>
  <si>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</si>
  <si>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</si>
  <si>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</si>
  <si>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</si>
  <si>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</si>
  <si>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</si>
  <si>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</si>
  <si>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</si>
  <si>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</si>
  <si>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</si>
  <si>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</si>
  <si>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</si>
  <si>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</si>
  <si>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</si>
  <si>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</si>
  <si>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</si>
  <si>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</si>
  <si>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</si>
  <si>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</si>
  <si>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</si>
  <si>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</si>
  <si>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</si>
  <si>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</si>
  <si>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</si>
  <si>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</si>
  <si>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</si>
  <si>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</si>
  <si>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</si>
  <si>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</si>
  <si>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</si>
  <si>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</si>
  <si>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</si>
  <si>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</si>
  <si>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</si>
  <si>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</si>
  <si>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</si>
  <si>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</si>
  <si>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</si>
  <si>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</si>
  <si>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</si>
  <si>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</si>
  <si>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</si>
  <si>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</si>
  <si>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</si>
  <si>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</si>
  <si>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</si>
  <si>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</si>
  <si>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</si>
  <si>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</si>
  <si>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</si>
  <si>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</si>
  <si>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</si>
  <si>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</si>
  <si>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</si>
  <si>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</si>
  <si>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</si>
  <si>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</si>
  <si>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</si>
  <si>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</si>
  <si>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</si>
  <si>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</si>
  <si>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</si>
  <si>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</si>
  <si>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</si>
  <si>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</si>
  <si>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</si>
  <si>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</si>
  <si>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</si>
  <si>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</si>
  <si>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</si>
  <si>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Debts Or Credits For the Coming February 20th 2025 to March 19th 2025</t>
  </si>
  <si>
    <t>Balance Brought Forward From January 2025</t>
  </si>
  <si>
    <t>1. Additional Expense</t>
  </si>
  <si>
    <t>2. Payback $1800 to Mom</t>
  </si>
  <si>
    <t>3. Food And Transport Expenses
- Oats 3 package ~ $60
- Chicken 6 piecies ~ $60
- Logevity Evaporated Milk 3 cans ~ $33
- Eagle Condensed Milk 3 cans ~ $39
- Maggi Seasoning Liquid Sauces ~ $17.9</t>
  </si>
  <si>
    <t>Debts Or Credits For the Comming March 20th 2025 to April 17th 2025</t>
  </si>
  <si>
    <t>Balance Brought Forward From February 2025</t>
  </si>
  <si>
    <t>1. Payback $1500 to Mom</t>
  </si>
  <si>
    <t>2. Additional Expense
    - Cigarette Egg - $325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</si>
  <si>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</si>
  <si>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</si>
  <si>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</si>
  <si>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</si>
  <si>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</si>
  <si>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</si>
  <si>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</si>
  <si>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</si>
  <si>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</si>
  <si>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</si>
  <si>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</si>
  <si>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</si>
  <si>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</si>
  <si>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</si>
  <si>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</si>
  <si>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</si>
  <si>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</si>
  <si>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</si>
  <si>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</si>
  <si>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</si>
  <si>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</si>
  <si>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</si>
  <si>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</si>
  <si>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</si>
  <si>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</si>
  <si>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</si>
  <si>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</si>
  <si>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</si>
  <si>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</si>
  <si>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</si>
  <si>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</si>
  <si>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$325</t>
  </si>
  <si>
    <t>2. Payback $183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</si>
  <si>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</si>
  <si>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</si>
  <si>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</si>
  <si>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</si>
  <si>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</si>
  <si>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</si>
  <si>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</si>
  <si>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</si>
  <si>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</si>
  <si>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</si>
  <si>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</si>
  <si>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</si>
  <si>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</si>
  <si>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</si>
  <si>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</si>
  <si>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</si>
  <si>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</si>
  <si>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</si>
  <si>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</si>
  <si>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</si>
  <si>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</si>
  <si>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$650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</si>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</sst>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name val="Calibri"/>
      <charset val="1"/>
    </font>
    <font>
      <b/>
      <vertAlign val="superscript"/>
      <sz val="12"/>
      <color rgb="FFFFFFFF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2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topLeftCell="A28" workbookViewId="0">
      <selection activeCell="C6" sqref="C6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1" t="s">
        <v>2</v>
      </c>
      <c r="B2" s="71"/>
      <c r="C2" s="71"/>
      <c r="D2" s="72" t="s">
        <v>3</v>
      </c>
      <c r="E2" s="72"/>
      <c r="F2" s="72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223.1</v>
      </c>
      <c r="D3" s="5" t="s">
        <v>6</v>
      </c>
      <c r="E3" s="5" t="s">
        <v>7</v>
      </c>
      <c r="F3" s="6">
        <v>188.24</v>
      </c>
      <c r="H3" s="83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0</v>
      </c>
      <c r="H4" s="83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15.2</v>
      </c>
      <c r="D5" s="5"/>
      <c r="E5" s="5" t="s">
        <v>11</v>
      </c>
      <c r="F5" s="6">
        <v>15.2</v>
      </c>
      <c r="H5" s="83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3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</v>
      </c>
      <c r="D7" s="5"/>
      <c r="E7" s="5" t="s">
        <v>15</v>
      </c>
      <c r="F7" s="6">
        <v>0</v>
      </c>
      <c r="H7" s="83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3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3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40.2</v>
      </c>
      <c r="D10" s="5"/>
      <c r="E10" s="5" t="s">
        <v>22</v>
      </c>
      <c r="F10" s="6">
        <v>40.2</v>
      </c>
      <c r="H10" s="83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334.5</v>
      </c>
      <c r="D11" s="5"/>
      <c r="E11" s="8" t="s">
        <v>24</v>
      </c>
      <c r="F11" s="6">
        <f>SUM(F3:F10)</f>
        <v>299.64</v>
      </c>
      <c r="H11" s="83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-23533</v>
      </c>
      <c r="D12" s="6"/>
      <c r="E12" s="6"/>
      <c r="F12" s="6"/>
      <c r="H12" s="83" t="s">
        <v>27</v>
      </c>
      <c r="I12" s="6">
        <f>'January 2025 - March 2025'!E97</f>
        <v>384.5</v>
      </c>
    </row>
    <row r="13" ht="21" customHeight="1" spans="8:9">
      <c r="H13" s="83" t="s">
        <v>28</v>
      </c>
      <c r="I13" s="6">
        <f>'January 2025 - March 2025'!E106</f>
        <v>432.6</v>
      </c>
    </row>
    <row r="14" ht="21" customHeight="1" spans="1:9">
      <c r="A14" s="73" t="s">
        <v>29</v>
      </c>
      <c r="B14" s="73"/>
      <c r="C14" s="73"/>
      <c r="D14" s="73"/>
      <c r="E14" s="73"/>
      <c r="H14" s="83" t="s">
        <v>30</v>
      </c>
      <c r="I14" s="6">
        <f>'January 2025 - March 2025'!E116</f>
        <v>455.7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3" t="s">
        <v>34</v>
      </c>
      <c r="I15" s="6">
        <f>'April 2025 - June 2025'!E93</f>
        <v>419.2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3" t="s">
        <v>38</v>
      </c>
      <c r="I16" s="6">
        <f>'April 2025 - June 2025'!E102</f>
        <v>366.04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3" t="s">
        <v>40</v>
      </c>
      <c r="I17" s="6">
        <f>'April 2025 - June 2025'!E112</f>
        <v>312.88</v>
      </c>
    </row>
    <row r="18" ht="21" customHeight="1" spans="1:9">
      <c r="A18" s="10"/>
      <c r="B18" s="10"/>
      <c r="H18" s="84" t="s">
        <v>41</v>
      </c>
      <c r="I18" s="6">
        <f>'July 2025 - September 2025'!E91</f>
        <v>1576.72</v>
      </c>
    </row>
    <row r="19" ht="21" customHeight="1" spans="1:9">
      <c r="A19" s="74" t="s">
        <v>42</v>
      </c>
      <c r="B19" s="74"/>
      <c r="C19" s="74"/>
      <c r="D19" s="74"/>
      <c r="E19" s="74"/>
      <c r="H19" s="83" t="s">
        <v>43</v>
      </c>
      <c r="I19" s="6">
        <f>'July 2025 - September 2025'!E100</f>
        <v>3023.56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4" t="s">
        <v>33</v>
      </c>
      <c r="H20" s="85" t="s">
        <v>44</v>
      </c>
      <c r="I20" s="6">
        <f>'July 2025 - September 2025'!E110</f>
        <v>4470.4</v>
      </c>
    </row>
    <row r="21" ht="21" customHeight="1" spans="1:9">
      <c r="A21" s="75" t="s">
        <v>45</v>
      </c>
      <c r="B21" s="76" t="s">
        <v>36</v>
      </c>
      <c r="C21" s="77" t="s">
        <v>37</v>
      </c>
      <c r="D21" s="77"/>
      <c r="E21" s="6">
        <v>2405</v>
      </c>
      <c r="H21" s="86" t="s">
        <v>46</v>
      </c>
      <c r="I21" s="6">
        <f>'October 2025 - December 2025'!E92</f>
        <v>6242.24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3" t="s">
        <v>49</v>
      </c>
      <c r="I22" s="6">
        <f>'October 2025 - December 2025'!E101</f>
        <v>8014.08</v>
      </c>
    </row>
    <row r="23" ht="21" customHeight="1" spans="1:9">
      <c r="A23" s="75" t="s">
        <v>50</v>
      </c>
      <c r="B23" s="76" t="s">
        <v>51</v>
      </c>
      <c r="C23" s="78" t="s">
        <v>52</v>
      </c>
      <c r="D23" s="78"/>
      <c r="E23" s="6">
        <v>50</v>
      </c>
      <c r="H23" s="87" t="s">
        <v>53</v>
      </c>
      <c r="I23" s="6">
        <f>'October 2025 - December 2025'!E111</f>
        <v>9785.92</v>
      </c>
    </row>
    <row r="24" ht="39.75" customHeight="1" spans="1:9">
      <c r="A24" s="4"/>
      <c r="B24" s="4"/>
      <c r="C24" s="4"/>
      <c r="D24" s="79" t="s">
        <v>39</v>
      </c>
      <c r="E24" s="6">
        <f>SUM(E21:E23)</f>
        <v>3490</v>
      </c>
      <c r="H24" s="87" t="s">
        <v>54</v>
      </c>
      <c r="I24" s="6">
        <f>'January 2026 - March 2026'!E91</f>
        <v>11557.76</v>
      </c>
    </row>
    <row r="25" ht="21" customHeight="1" spans="8:9">
      <c r="H25" s="88" t="s">
        <v>55</v>
      </c>
      <c r="I25" s="90">
        <f>'January 2026 - March 2026'!E100</f>
        <v>13329.6</v>
      </c>
    </row>
    <row r="26" ht="21" customHeight="1" spans="1:9">
      <c r="A26" s="10"/>
      <c r="B26" s="80"/>
      <c r="C26" s="19"/>
      <c r="D26" s="19"/>
      <c r="E26" s="89"/>
      <c r="H26" s="88"/>
      <c r="I26" s="90"/>
    </row>
    <row r="27" ht="21" customHeight="1" spans="1:9">
      <c r="A27" s="81" t="s">
        <v>56</v>
      </c>
      <c r="B27" s="81"/>
      <c r="C27" s="81"/>
      <c r="D27" s="81"/>
      <c r="E27" s="81"/>
      <c r="H27" s="87" t="s">
        <v>57</v>
      </c>
      <c r="I27" s="6">
        <f>'January 2026 - March 2026'!E110</f>
        <v>15101.44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6" t="s">
        <v>58</v>
      </c>
      <c r="I28" s="6">
        <f>'April 2026 - June 2026'!E92</f>
        <v>16873.28</v>
      </c>
    </row>
    <row r="29" ht="21" customHeight="1" spans="1:9">
      <c r="A29" s="11"/>
      <c r="B29" s="11"/>
      <c r="C29" s="12"/>
      <c r="D29" s="12"/>
      <c r="E29" s="12"/>
      <c r="H29" s="86" t="s">
        <v>59</v>
      </c>
      <c r="I29" s="6">
        <f>'April 2026 - June 2026'!E101</f>
        <v>18645.12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7" t="s">
        <v>63</v>
      </c>
      <c r="I30" s="6">
        <f>'April 2026 - June 2026'!E111</f>
        <v>20416.96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7" t="s">
        <v>65</v>
      </c>
      <c r="I31" s="6">
        <f>'July 2026 - September 2026'!E91</f>
        <v>22188.8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7" t="s">
        <v>69</v>
      </c>
      <c r="I32" s="6">
        <f>'July 2026 - September 2026'!E100</f>
        <v>23960.64</v>
      </c>
    </row>
    <row r="33" ht="21" customHeight="1" spans="1:9">
      <c r="A33" s="13"/>
      <c r="B33" s="13"/>
      <c r="C33" s="13"/>
      <c r="D33" s="14"/>
      <c r="E33" s="6"/>
      <c r="H33" s="87" t="s">
        <v>70</v>
      </c>
      <c r="I33" s="6">
        <f>'July 2026 - September 2026'!E110</f>
        <v>25732.48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7" t="s">
        <v>73</v>
      </c>
      <c r="I34" s="6">
        <f>'October 2026 - December 2026'!E92</f>
        <v>27504.32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3" t="s">
        <v>75</v>
      </c>
      <c r="I35" s="6">
        <f>'October 2026 - December 2026'!E101</f>
        <v>29276.16</v>
      </c>
    </row>
    <row r="36" ht="21" customHeight="1" spans="1:9">
      <c r="A36" s="75" t="s">
        <v>71</v>
      </c>
      <c r="B36" s="76" t="s">
        <v>76</v>
      </c>
      <c r="C36" s="14" t="s">
        <v>77</v>
      </c>
      <c r="D36" s="14"/>
      <c r="E36" s="6">
        <v>9350</v>
      </c>
      <c r="H36" s="83" t="s">
        <v>78</v>
      </c>
      <c r="I36" s="6">
        <f>'October 2026 - December 2026'!E111</f>
        <v>31048</v>
      </c>
    </row>
    <row r="37" ht="21" customHeight="1" spans="1:9">
      <c r="A37" s="4"/>
      <c r="B37" s="4"/>
      <c r="C37" s="4"/>
      <c r="D37" s="79" t="s">
        <v>39</v>
      </c>
      <c r="E37" s="6">
        <f>SUM(E30:E36)</f>
        <v>20016.5</v>
      </c>
      <c r="H37" s="83" t="s">
        <v>79</v>
      </c>
      <c r="I37" s="6">
        <f>'January 2027 - March 2027'!E91</f>
        <v>32819.84</v>
      </c>
    </row>
    <row r="38" ht="21" customHeight="1" spans="8:9">
      <c r="H38" s="83" t="s">
        <v>80</v>
      </c>
      <c r="I38" s="6">
        <f>'January 2027 - March 2027'!E100</f>
        <v>34916.68</v>
      </c>
    </row>
    <row r="39" ht="21" customHeight="1" spans="1:9">
      <c r="A39" s="17" t="s">
        <v>81</v>
      </c>
      <c r="B39" s="17"/>
      <c r="C39" s="17"/>
      <c r="H39" s="83" t="s">
        <v>82</v>
      </c>
      <c r="I39" s="6">
        <f>'January 2027 - March 2027'!E110</f>
        <v>36688.52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3" t="s">
        <v>83</v>
      </c>
      <c r="I40" s="6">
        <f>'April 2027 - June 2027'!E92</f>
        <v>38460.36</v>
      </c>
    </row>
    <row r="41" ht="21" customHeight="1" spans="1:9">
      <c r="A41" s="20" t="s">
        <v>84</v>
      </c>
      <c r="B41" s="20"/>
      <c r="C41" s="20"/>
      <c r="H41" s="83" t="s">
        <v>85</v>
      </c>
      <c r="I41" s="6">
        <f>'April 2027 - June 2027'!E101</f>
        <v>40232.2</v>
      </c>
    </row>
    <row r="42" ht="21" customHeight="1" spans="1:9">
      <c r="A42" s="13" t="s">
        <v>86</v>
      </c>
      <c r="B42" s="14"/>
      <c r="C42" s="21">
        <v>204</v>
      </c>
      <c r="H42" s="87" t="s">
        <v>87</v>
      </c>
      <c r="I42" s="6">
        <f>'April 2027 - June 2027'!E111</f>
        <v>42004.04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1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3" t="s">
        <v>95</v>
      </c>
      <c r="I46" s="6">
        <f>C88</f>
        <v>-23533</v>
      </c>
    </row>
    <row r="47" ht="21" customHeight="1" spans="1:9">
      <c r="A47" s="13" t="s">
        <v>96</v>
      </c>
      <c r="B47" s="14"/>
      <c r="C47" s="21">
        <v>0</v>
      </c>
      <c r="H47" s="83" t="s">
        <v>97</v>
      </c>
      <c r="I47" s="6">
        <f>C88+SUM(E101,E113,E125)</f>
        <v>-14033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-10883</v>
      </c>
    </row>
    <row r="49" ht="21" customHeight="1" spans="1:9">
      <c r="A49" s="13" t="s">
        <v>100</v>
      </c>
      <c r="B49" s="14"/>
      <c r="C49" s="21">
        <v>0</v>
      </c>
      <c r="H49" s="83" t="s">
        <v>101</v>
      </c>
      <c r="I49" s="6">
        <f>('October 2024 - December 2024'!C5)</f>
        <v>-9883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-4683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2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-16033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-23533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69"/>
      <c r="D126" s="69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1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25732.48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25732.48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479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480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482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484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366</v>
      </c>
      <c r="C18" s="15" t="s">
        <v>367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485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487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488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372</v>
      </c>
      <c r="B34" s="15" t="s">
        <v>373</v>
      </c>
      <c r="C34" s="21">
        <v>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489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443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440</v>
      </c>
      <c r="D89" s="14"/>
      <c r="E89" s="21">
        <v>209.9</v>
      </c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22188.8</v>
      </c>
    </row>
    <row r="92" ht="21" customHeight="1"/>
    <row r="93" ht="21" customHeight="1" spans="1:5">
      <c r="A93" s="40" t="s">
        <v>491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492</v>
      </c>
      <c r="B95" s="22"/>
      <c r="C95" s="15"/>
      <c r="D95" s="15"/>
      <c r="E95" s="6">
        <f>E91</f>
        <v>22188.8</v>
      </c>
    </row>
    <row r="96" ht="21" customHeight="1" spans="1:5">
      <c r="A96" s="22" t="s">
        <v>145</v>
      </c>
      <c r="B96" s="22"/>
      <c r="C96" s="15" t="s">
        <v>382</v>
      </c>
      <c r="D96" s="15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440</v>
      </c>
      <c r="D98" s="14"/>
      <c r="E98" s="21">
        <v>209.9</v>
      </c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23960.64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493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494</v>
      </c>
      <c r="B105" s="22"/>
      <c r="C105" s="15"/>
      <c r="D105" s="15"/>
      <c r="E105" s="6">
        <f>E100</f>
        <v>23960.64</v>
      </c>
    </row>
    <row r="106" ht="38.95" customHeight="1" spans="1:5">
      <c r="A106" s="41" t="s">
        <v>145</v>
      </c>
      <c r="B106" s="41"/>
      <c r="C106" s="14" t="s">
        <v>443</v>
      </c>
      <c r="D106" s="14"/>
      <c r="E106" s="21">
        <v>0</v>
      </c>
    </row>
    <row r="107" ht="21" customHeight="1" spans="1:5">
      <c r="A107" s="41"/>
      <c r="B107" s="41"/>
      <c r="C107" s="15" t="s">
        <v>490</v>
      </c>
      <c r="D107" s="15"/>
      <c r="E107" s="21">
        <v>0</v>
      </c>
    </row>
    <row r="108" ht="39.75" customHeight="1" spans="1:5">
      <c r="A108" s="41"/>
      <c r="B108" s="41"/>
      <c r="C108" s="14" t="s">
        <v>440</v>
      </c>
      <c r="D108" s="14"/>
      <c r="E108" s="21">
        <v>209.9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25732.48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77" workbookViewId="0">
      <selection activeCell="E109" sqref="E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495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31048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31048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496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497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498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499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500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501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502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503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504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505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372</v>
      </c>
      <c r="B35" s="15" t="s">
        <v>373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506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440</v>
      </c>
      <c r="D90" s="14"/>
      <c r="E90" s="21">
        <v>209.9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27504.32</v>
      </c>
    </row>
    <row r="93" ht="21" customHeight="1"/>
    <row r="94" ht="21" customHeight="1" spans="1:5">
      <c r="A94" s="28" t="s">
        <v>507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508</v>
      </c>
      <c r="B96" s="22"/>
      <c r="C96" s="15"/>
      <c r="D96" s="15"/>
      <c r="E96" s="6">
        <f>E92</f>
        <v>27504.32</v>
      </c>
    </row>
    <row r="97" ht="40.6" customHeight="1" spans="1:5">
      <c r="A97" s="22" t="s">
        <v>145</v>
      </c>
      <c r="B97" s="22"/>
      <c r="C97" s="14" t="s">
        <v>443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209.9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29276.16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509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510</v>
      </c>
      <c r="B106" s="22"/>
      <c r="C106" s="15"/>
      <c r="D106" s="15"/>
      <c r="E106" s="6">
        <f>E101</f>
        <v>29276.16</v>
      </c>
    </row>
    <row r="107" ht="42.75" customHeight="1" spans="1:5">
      <c r="A107" s="22" t="s">
        <v>145</v>
      </c>
      <c r="B107" s="22"/>
      <c r="C107" s="14" t="s">
        <v>382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209.9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31048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77" workbookViewId="0">
      <selection activeCell="G108" sqref="G108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36688.52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36688.52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512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513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514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515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516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517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518</v>
      </c>
      <c r="C18" s="15" t="s">
        <v>367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519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521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522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372</v>
      </c>
      <c r="B34" s="15" t="s">
        <v>373</v>
      </c>
      <c r="C34" s="21">
        <v>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523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443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440</v>
      </c>
      <c r="D89" s="14"/>
      <c r="E89" s="21">
        <v>209.9</v>
      </c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32819.84</v>
      </c>
    </row>
    <row r="92" ht="21" customHeight="1"/>
    <row r="93" ht="21" customHeight="1" spans="1:5">
      <c r="A93" s="27" t="s">
        <v>524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525</v>
      </c>
      <c r="B95" s="22"/>
      <c r="C95" s="15"/>
      <c r="D95" s="15"/>
      <c r="E95" s="6">
        <f>E91</f>
        <v>32819.84</v>
      </c>
    </row>
    <row r="96" ht="42.75" customHeight="1" spans="1:5">
      <c r="A96" s="22" t="s">
        <v>145</v>
      </c>
      <c r="B96" s="22"/>
      <c r="C96" s="14" t="s">
        <v>382</v>
      </c>
      <c r="D96" s="14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440</v>
      </c>
      <c r="D98" s="14"/>
      <c r="E98" s="21">
        <v>209.9</v>
      </c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34916.68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526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527</v>
      </c>
      <c r="B105" s="22"/>
      <c r="C105" s="15"/>
      <c r="D105" s="15"/>
      <c r="E105" s="6">
        <f>E100</f>
        <v>34916.68</v>
      </c>
    </row>
    <row r="106" ht="48.9" customHeight="1" spans="1:5">
      <c r="A106" s="22" t="s">
        <v>145</v>
      </c>
      <c r="B106" s="22"/>
      <c r="C106" s="14" t="s">
        <v>443</v>
      </c>
      <c r="D106" s="14"/>
      <c r="E106" s="21">
        <v>0</v>
      </c>
    </row>
    <row r="107" ht="21" customHeight="1" spans="1:5">
      <c r="A107" s="22"/>
      <c r="B107" s="22"/>
      <c r="C107" s="15" t="s">
        <v>490</v>
      </c>
      <c r="D107" s="15"/>
      <c r="E107" s="21">
        <v>0</v>
      </c>
    </row>
    <row r="108" ht="39.75" customHeight="1" spans="1:5">
      <c r="A108" s="22"/>
      <c r="B108" s="22"/>
      <c r="C108" s="14" t="s">
        <v>440</v>
      </c>
      <c r="D108" s="14"/>
      <c r="E108" s="21">
        <v>209.9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36688.52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85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42004.04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42004.04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529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532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534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372</v>
      </c>
      <c r="B35" s="15" t="s">
        <v>373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539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440</v>
      </c>
      <c r="D90" s="14"/>
      <c r="E90" s="21">
        <v>209.9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38460.36</v>
      </c>
    </row>
    <row r="93" ht="21" customHeight="1"/>
    <row r="94" ht="21" customHeight="1" spans="1:5">
      <c r="A94" s="27" t="s">
        <v>540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541</v>
      </c>
      <c r="B96" s="22"/>
      <c r="C96" s="15"/>
      <c r="D96" s="15"/>
      <c r="E96" s="6">
        <f>E92</f>
        <v>38460.36</v>
      </c>
    </row>
    <row r="97" ht="56.35" customHeight="1" spans="1:5">
      <c r="A97" s="22" t="s">
        <v>145</v>
      </c>
      <c r="B97" s="22"/>
      <c r="C97" s="14" t="s">
        <v>443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209.9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40232.2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542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543</v>
      </c>
      <c r="B106" s="22"/>
      <c r="C106" s="15"/>
      <c r="D106" s="15"/>
      <c r="E106" s="6">
        <f>E101</f>
        <v>40232.2</v>
      </c>
    </row>
    <row r="107" ht="42.75" customHeight="1" spans="1:5">
      <c r="A107" s="22" t="s">
        <v>145</v>
      </c>
      <c r="B107" s="22"/>
      <c r="C107" s="14" t="s">
        <v>382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209.9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42004.04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1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7" t="s">
        <v>205</v>
      </c>
      <c r="D19" s="67"/>
      <c r="E19" s="6">
        <v>207.5</v>
      </c>
    </row>
    <row r="20" ht="21" customHeight="1" spans="1:5">
      <c r="A20" s="13" t="s">
        <v>206</v>
      </c>
      <c r="B20" s="14" t="s">
        <v>207</v>
      </c>
      <c r="C20" s="67" t="s">
        <v>208</v>
      </c>
      <c r="D20" s="67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68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6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0" t="s">
        <v>246</v>
      </c>
      <c r="D111" s="60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69"/>
      <c r="D117" s="69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0" t="s">
        <v>255</v>
      </c>
      <c r="D124" s="60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1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2" t="s">
        <v>258</v>
      </c>
      <c r="H129" s="63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4" t="s">
        <v>259</v>
      </c>
      <c r="H130" s="63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6"/>
      <c r="G136" s="66"/>
      <c r="H136" s="70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59" t="s">
        <v>267</v>
      </c>
      <c r="D139" s="59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38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59" t="s">
        <v>322</v>
      </c>
      <c r="C46" s="59" t="s">
        <v>323</v>
      </c>
      <c r="D46" s="59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58"/>
      <c r="C55" s="21">
        <v>0</v>
      </c>
    </row>
    <row r="56" ht="21" customHeight="1" spans="1:3">
      <c r="A56" s="13" t="s">
        <v>51</v>
      </c>
      <c r="B56" s="58"/>
      <c r="C56" s="21">
        <v>0</v>
      </c>
    </row>
    <row r="57" ht="21" customHeight="1" spans="1:3">
      <c r="A57" s="13" t="s">
        <v>88</v>
      </c>
      <c r="B57" s="58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58"/>
      <c r="C61" s="21">
        <v>0</v>
      </c>
    </row>
    <row r="62" ht="21" customHeight="1" spans="1:3">
      <c r="A62" s="13" t="s">
        <v>98</v>
      </c>
      <c r="B62" s="58"/>
      <c r="C62" s="21">
        <v>0</v>
      </c>
    </row>
    <row r="63" ht="21" customHeight="1" spans="1:3">
      <c r="A63" s="13" t="s">
        <v>100</v>
      </c>
      <c r="B63" s="58"/>
      <c r="C63" s="21">
        <v>0</v>
      </c>
    </row>
    <row r="64" ht="21" customHeight="1" spans="1:3">
      <c r="A64" s="13" t="s">
        <v>102</v>
      </c>
      <c r="B64" s="58"/>
      <c r="C64" s="21">
        <v>0</v>
      </c>
    </row>
    <row r="65" ht="21" customHeight="1" spans="1:3">
      <c r="A65" s="13" t="s">
        <v>231</v>
      </c>
      <c r="B65" s="58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58" t="s">
        <v>109</v>
      </c>
      <c r="C68" s="21">
        <v>0</v>
      </c>
    </row>
    <row r="69" ht="21" customHeight="1" spans="1:3">
      <c r="A69" s="13" t="s">
        <v>111</v>
      </c>
      <c r="B69" s="58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58" t="s">
        <v>119</v>
      </c>
      <c r="C72" s="21">
        <v>0</v>
      </c>
    </row>
    <row r="73" ht="21" customHeight="1" spans="1:3">
      <c r="A73" s="22"/>
      <c r="B73" s="58" t="s">
        <v>121</v>
      </c>
      <c r="C73" s="21">
        <v>0</v>
      </c>
    </row>
    <row r="74" ht="21" customHeight="1" spans="1:3">
      <c r="A74" s="22"/>
      <c r="B74" s="58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58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58" t="s">
        <v>132</v>
      </c>
      <c r="C80" s="21">
        <v>0</v>
      </c>
    </row>
    <row r="81" ht="21" customHeight="1" spans="1:3">
      <c r="A81" s="13" t="s">
        <v>133</v>
      </c>
      <c r="B81" s="58" t="s">
        <v>134</v>
      </c>
      <c r="C81" s="21">
        <v>0</v>
      </c>
    </row>
    <row r="82" ht="42.75" customHeight="1" spans="1:3">
      <c r="A82" s="13" t="s">
        <v>135</v>
      </c>
      <c r="B82" s="58" t="s">
        <v>136</v>
      </c>
      <c r="C82" s="21">
        <v>0</v>
      </c>
    </row>
    <row r="83" ht="21" customHeight="1" spans="1:3">
      <c r="A83" s="13" t="s">
        <v>137</v>
      </c>
      <c r="B83" s="58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58"/>
      <c r="C86" s="21">
        <v>0</v>
      </c>
    </row>
    <row r="87" ht="21" customHeight="1" spans="1:3">
      <c r="A87" s="22" t="s">
        <v>141</v>
      </c>
      <c r="B87" s="58" t="s">
        <v>142</v>
      </c>
      <c r="C87" s="21">
        <v>0</v>
      </c>
    </row>
    <row r="88" ht="21" customHeight="1" spans="1:3">
      <c r="A88" s="13" t="s">
        <v>67</v>
      </c>
      <c r="B88" s="58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58" t="s">
        <v>147</v>
      </c>
      <c r="C91" s="21">
        <v>200</v>
      </c>
    </row>
    <row r="92" ht="21" customHeight="1" spans="1:3">
      <c r="A92" s="5" t="s">
        <v>148</v>
      </c>
      <c r="B92" s="58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58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-9883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1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2" t="s">
        <v>258</v>
      </c>
      <c r="H108" s="63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4" t="s">
        <v>259</v>
      </c>
      <c r="H109" s="63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0" t="s">
        <v>334</v>
      </c>
      <c r="D115" s="60"/>
      <c r="E115" s="65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59" t="s">
        <v>341</v>
      </c>
      <c r="D126" s="59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9"/>
  <sheetViews>
    <sheetView zoomScale="88" zoomScaleNormal="88" topLeftCell="A97" workbookViewId="0">
      <selection activeCell="E95" sqref="E95:G95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E116</f>
        <v>455.7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455.7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C86</f>
        <v>-4683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1000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6" t="s">
        <v>358</v>
      </c>
      <c r="D14" s="57"/>
      <c r="E14" s="6">
        <v>2</v>
      </c>
    </row>
    <row r="15" ht="21" customHeight="1" spans="1:5">
      <c r="A15" s="13"/>
      <c r="B15" s="14" t="s">
        <v>359</v>
      </c>
      <c r="C15" s="56" t="s">
        <v>360</v>
      </c>
      <c r="D15" s="57"/>
      <c r="E15" s="6">
        <v>1</v>
      </c>
    </row>
    <row r="16" ht="21" customHeight="1" spans="1:5">
      <c r="A16" s="13" t="s">
        <v>361</v>
      </c>
      <c r="B16" s="14" t="s">
        <v>157</v>
      </c>
      <c r="C16" s="56" t="s">
        <v>362</v>
      </c>
      <c r="D16" s="57"/>
      <c r="E16" s="6">
        <v>500</v>
      </c>
    </row>
    <row r="17" ht="21" customHeight="1" spans="1:5">
      <c r="A17" s="4"/>
      <c r="B17" s="4"/>
      <c r="C17" s="9" t="s">
        <v>39</v>
      </c>
      <c r="D17" s="9"/>
      <c r="E17" s="6">
        <f>SUM(E10:E16)</f>
        <v>4908</v>
      </c>
    </row>
    <row r="18" ht="13.5" customHeight="1" spans="1:28">
      <c r="A18" s="10"/>
      <c r="B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1" t="s">
        <v>363</v>
      </c>
      <c r="B19" s="11"/>
      <c r="C19" s="11"/>
      <c r="D19" s="11"/>
      <c r="E19" s="1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1" t="s">
        <v>4</v>
      </c>
      <c r="B20" s="11" t="s">
        <v>31</v>
      </c>
      <c r="C20" s="12" t="s">
        <v>32</v>
      </c>
      <c r="D20" s="12"/>
      <c r="E20" s="12" t="s">
        <v>33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13" t="s">
        <v>364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5">
      <c r="A22" s="13" t="s">
        <v>365</v>
      </c>
      <c r="B22" s="14" t="s">
        <v>67</v>
      </c>
      <c r="C22" s="15" t="s">
        <v>214</v>
      </c>
      <c r="D22" s="15"/>
      <c r="E22" s="6">
        <v>0</v>
      </c>
    </row>
    <row r="23" ht="21" customHeight="1" spans="1:5">
      <c r="A23" s="13"/>
      <c r="B23" s="14" t="s">
        <v>366</v>
      </c>
      <c r="C23" s="15" t="s">
        <v>367</v>
      </c>
      <c r="D23" s="15"/>
      <c r="E23" s="6">
        <v>0</v>
      </c>
    </row>
    <row r="24" ht="21" customHeight="1" spans="1:5">
      <c r="A24" s="4"/>
      <c r="B24" s="4"/>
      <c r="C24" s="9" t="s">
        <v>39</v>
      </c>
      <c r="D24" s="9"/>
      <c r="E24" s="6">
        <f>SUM(E21:E23)</f>
        <v>2405</v>
      </c>
    </row>
    <row r="25" ht="13.5" customHeight="1" spans="1:26">
      <c r="A25" s="10"/>
      <c r="B25" s="10"/>
      <c r="C25" s="10"/>
      <c r="D25" s="16"/>
      <c r="E25" s="2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" customHeight="1" spans="1:27">
      <c r="A26" s="11" t="s">
        <v>368</v>
      </c>
      <c r="B26" s="11"/>
      <c r="C26" s="11"/>
      <c r="D26" s="11"/>
      <c r="E26" s="1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53"/>
    </row>
    <row r="27" ht="21" customHeight="1" spans="1:26">
      <c r="A27" s="11" t="s">
        <v>4</v>
      </c>
      <c r="B27" s="11" t="s">
        <v>31</v>
      </c>
      <c r="C27" s="12" t="s">
        <v>32</v>
      </c>
      <c r="D27" s="12"/>
      <c r="E27" s="12" t="s">
        <v>33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369</v>
      </c>
      <c r="B28" s="14" t="s">
        <v>36</v>
      </c>
      <c r="C28" s="15" t="s">
        <v>37</v>
      </c>
      <c r="D28" s="15"/>
      <c r="E28" s="6">
        <v>2405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370</v>
      </c>
      <c r="B29" s="14" t="s">
        <v>67</v>
      </c>
      <c r="C29" s="15" t="s">
        <v>214</v>
      </c>
      <c r="D29" s="15"/>
      <c r="E29" s="6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4"/>
      <c r="B30" s="4"/>
      <c r="C30" s="9" t="s">
        <v>39</v>
      </c>
      <c r="D30" s="9"/>
      <c r="E30" s="6">
        <f>SUM(E28:E29)</f>
        <v>2405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 spans="1:5">
      <c r="A31" s="10"/>
      <c r="B31" s="10"/>
      <c r="C31" s="10"/>
      <c r="D31" s="16"/>
      <c r="E31" s="24"/>
    </row>
    <row r="32" ht="12.75" customHeight="1" spans="1:5">
      <c r="A32" s="10"/>
      <c r="B32" s="10"/>
      <c r="C32" s="10"/>
      <c r="D32" s="16"/>
      <c r="E32" s="24"/>
    </row>
    <row r="33" ht="13.5" customHeight="1" spans="1:5">
      <c r="A33" s="10"/>
      <c r="B33" s="10"/>
      <c r="C33" s="10"/>
      <c r="D33" s="16"/>
      <c r="E33" s="24"/>
    </row>
    <row r="34" ht="13.5" customHeight="1" spans="1:2">
      <c r="A34" s="10"/>
      <c r="B34" s="10"/>
    </row>
    <row r="35" ht="21" customHeight="1" spans="1:3">
      <c r="A35" s="17" t="s">
        <v>371</v>
      </c>
      <c r="B35" s="17"/>
      <c r="C35" s="17"/>
    </row>
    <row r="36" ht="21" customHeight="1" spans="1:4">
      <c r="A36" s="17" t="s">
        <v>31</v>
      </c>
      <c r="B36" s="17" t="s">
        <v>32</v>
      </c>
      <c r="C36" s="18" t="s">
        <v>33</v>
      </c>
      <c r="D36" s="25"/>
    </row>
    <row r="37" ht="21" customHeight="1" spans="1:4">
      <c r="A37" s="20" t="s">
        <v>84</v>
      </c>
      <c r="B37" s="20"/>
      <c r="C37" s="20"/>
      <c r="D37" s="25"/>
    </row>
    <row r="38" ht="21" customHeight="1" spans="1:3">
      <c r="A38" s="13" t="s">
        <v>272</v>
      </c>
      <c r="B38" s="14"/>
      <c r="C38" s="21">
        <v>78</v>
      </c>
    </row>
    <row r="39" ht="21" customHeight="1" spans="1:3">
      <c r="A39" s="13" t="s">
        <v>372</v>
      </c>
      <c r="B39" s="15" t="s">
        <v>373</v>
      </c>
      <c r="C39" s="21">
        <v>0</v>
      </c>
    </row>
    <row r="40" ht="21" customHeight="1" spans="1:3">
      <c r="A40" s="13" t="s">
        <v>88</v>
      </c>
      <c r="B40" s="14" t="s">
        <v>89</v>
      </c>
      <c r="C40" s="21">
        <v>149</v>
      </c>
    </row>
    <row r="41" ht="21" customHeight="1" spans="1:3">
      <c r="A41" s="22"/>
      <c r="B41" s="8" t="s">
        <v>91</v>
      </c>
      <c r="C41" s="21">
        <f>SUM(C38:C40)</f>
        <v>227</v>
      </c>
    </row>
    <row r="42" ht="21" customHeight="1" spans="1:3">
      <c r="A42" s="20" t="s">
        <v>325</v>
      </c>
      <c r="B42" s="20"/>
      <c r="C42" s="20"/>
    </row>
    <row r="43" s="10" customFormat="1" ht="21" customHeight="1" spans="1:10">
      <c r="A43" s="20"/>
      <c r="B43" s="20"/>
      <c r="C43" s="20"/>
      <c r="J43" s="2"/>
    </row>
    <row r="44" ht="21" customHeight="1" spans="1:3">
      <c r="A44" s="13" t="s">
        <v>96</v>
      </c>
      <c r="B44" s="14"/>
      <c r="C44" s="21">
        <v>0</v>
      </c>
    </row>
    <row r="45" ht="21" customHeight="1" spans="1:3">
      <c r="A45" s="13" t="s">
        <v>98</v>
      </c>
      <c r="B45" s="14"/>
      <c r="C45" s="21">
        <v>0</v>
      </c>
    </row>
    <row r="46" ht="21" customHeight="1" spans="1:3">
      <c r="A46" s="13" t="s">
        <v>100</v>
      </c>
      <c r="B46" s="14"/>
      <c r="C46" s="21">
        <v>0</v>
      </c>
    </row>
    <row r="47" ht="21" customHeight="1" spans="1:3">
      <c r="A47" s="13" t="s">
        <v>102</v>
      </c>
      <c r="B47" s="14"/>
      <c r="C47" s="21">
        <v>0</v>
      </c>
    </row>
    <row r="48" ht="21" customHeight="1" spans="1:3">
      <c r="A48" s="13" t="s">
        <v>231</v>
      </c>
      <c r="B48" s="14"/>
      <c r="C48" s="21">
        <v>0</v>
      </c>
    </row>
    <row r="49" ht="21" customHeight="1" spans="1:3">
      <c r="A49" s="13"/>
      <c r="B49" s="8" t="s">
        <v>104</v>
      </c>
      <c r="C49" s="21">
        <f>SUM(C44:C48)</f>
        <v>0</v>
      </c>
    </row>
    <row r="50" ht="21" customHeight="1" spans="1:3">
      <c r="A50" s="20" t="s">
        <v>106</v>
      </c>
      <c r="B50" s="20"/>
      <c r="C50" s="20"/>
    </row>
    <row r="51" ht="21" customHeight="1" spans="1:3">
      <c r="A51" s="13" t="s">
        <v>108</v>
      </c>
      <c r="B51" s="14" t="s">
        <v>109</v>
      </c>
      <c r="C51" s="21">
        <v>0</v>
      </c>
    </row>
    <row r="52" ht="21" customHeight="1" spans="1:3">
      <c r="A52" s="13" t="s">
        <v>111</v>
      </c>
      <c r="B52" s="14" t="s">
        <v>112</v>
      </c>
      <c r="C52" s="21">
        <v>0</v>
      </c>
    </row>
    <row r="53" ht="21" customHeight="1" spans="1:3">
      <c r="A53" s="13"/>
      <c r="B53" s="8" t="s">
        <v>114</v>
      </c>
      <c r="C53" s="21">
        <f>SUM(C51:C52)</f>
        <v>0</v>
      </c>
    </row>
    <row r="54" ht="21" customHeight="1" spans="1:3">
      <c r="A54" s="20" t="s">
        <v>116</v>
      </c>
      <c r="B54" s="20"/>
      <c r="C54" s="20"/>
    </row>
    <row r="55" ht="21" customHeight="1" spans="1:3">
      <c r="A55" s="13" t="s">
        <v>118</v>
      </c>
      <c r="B55" s="14" t="s">
        <v>119</v>
      </c>
      <c r="C55" s="21">
        <v>0</v>
      </c>
    </row>
    <row r="56" ht="21" customHeight="1" spans="1:3">
      <c r="A56" s="22"/>
      <c r="B56" s="14" t="s">
        <v>121</v>
      </c>
      <c r="C56" s="21">
        <v>0</v>
      </c>
    </row>
    <row r="57" ht="21" customHeight="1" spans="1:3">
      <c r="A57" s="22"/>
      <c r="B57" s="14" t="s">
        <v>123</v>
      </c>
      <c r="C57" s="21">
        <v>0</v>
      </c>
    </row>
    <row r="58" ht="21" customHeight="1" spans="1:3">
      <c r="A58" s="22"/>
      <c r="B58" s="8" t="s">
        <v>125</v>
      </c>
      <c r="C58" s="21">
        <f>SUM(C55:C57)</f>
        <v>0</v>
      </c>
    </row>
    <row r="59" ht="21" customHeight="1" spans="1:3">
      <c r="A59" s="20" t="s">
        <v>126</v>
      </c>
      <c r="B59" s="20"/>
      <c r="C59" s="20"/>
    </row>
    <row r="60" ht="21" customHeight="1" spans="1:3">
      <c r="A60" s="13" t="s">
        <v>127</v>
      </c>
      <c r="B60" s="14" t="s">
        <v>128</v>
      </c>
      <c r="C60" s="21">
        <v>0</v>
      </c>
    </row>
    <row r="61" ht="21" customHeight="1" spans="1:3">
      <c r="A61" s="22"/>
      <c r="B61" s="8" t="s">
        <v>129</v>
      </c>
      <c r="C61" s="21">
        <f>SUM(C60)</f>
        <v>0</v>
      </c>
    </row>
    <row r="62" ht="21" customHeight="1" spans="1:3">
      <c r="A62" s="20" t="s">
        <v>130</v>
      </c>
      <c r="B62" s="20"/>
      <c r="C62" s="20"/>
    </row>
    <row r="63" ht="42.75" customHeight="1" spans="1:3">
      <c r="A63" s="13" t="s">
        <v>326</v>
      </c>
      <c r="B63" s="14" t="s">
        <v>132</v>
      </c>
      <c r="C63" s="21">
        <v>0</v>
      </c>
    </row>
    <row r="64" ht="21" customHeight="1" spans="1:3">
      <c r="A64" s="13" t="s">
        <v>133</v>
      </c>
      <c r="B64" s="14" t="s">
        <v>134</v>
      </c>
      <c r="C64" s="21">
        <v>0</v>
      </c>
    </row>
    <row r="65" ht="42.75" customHeight="1" spans="1:3">
      <c r="A65" s="13" t="s">
        <v>135</v>
      </c>
      <c r="B65" s="14" t="s">
        <v>136</v>
      </c>
      <c r="C65" s="21">
        <v>0</v>
      </c>
    </row>
    <row r="66" ht="21" customHeight="1" spans="1:3">
      <c r="A66" s="13" t="s">
        <v>137</v>
      </c>
      <c r="B66" s="14" t="s">
        <v>137</v>
      </c>
      <c r="C66" s="21">
        <v>0</v>
      </c>
    </row>
    <row r="67" ht="21" customHeight="1" spans="1:3">
      <c r="A67" s="13"/>
      <c r="B67" s="8" t="s">
        <v>24</v>
      </c>
      <c r="C67" s="21">
        <f>SUM(C63:C66)</f>
        <v>0</v>
      </c>
    </row>
    <row r="68" ht="21" customHeight="1" spans="1:3">
      <c r="A68" s="20" t="s">
        <v>139</v>
      </c>
      <c r="B68" s="20"/>
      <c r="C68" s="20"/>
    </row>
    <row r="69" ht="21" customHeight="1" spans="1:3">
      <c r="A69" s="13" t="s">
        <v>140</v>
      </c>
      <c r="B69" s="15"/>
      <c r="C69" s="21">
        <v>0</v>
      </c>
    </row>
    <row r="70" ht="21" customHeight="1" spans="1:3">
      <c r="A70" s="22" t="s">
        <v>141</v>
      </c>
      <c r="B70" s="15" t="s">
        <v>142</v>
      </c>
      <c r="C70" s="21">
        <v>0</v>
      </c>
    </row>
    <row r="71" ht="21" customHeight="1" spans="1:3">
      <c r="A71" s="13" t="s">
        <v>67</v>
      </c>
      <c r="B71" s="14" t="s">
        <v>143</v>
      </c>
      <c r="C71" s="21">
        <v>0</v>
      </c>
    </row>
    <row r="72" ht="21" customHeight="1" spans="1:3">
      <c r="A72" s="13"/>
      <c r="B72" s="8" t="s">
        <v>144</v>
      </c>
      <c r="C72" s="21">
        <f>SUM(C69:C71)</f>
        <v>0</v>
      </c>
    </row>
    <row r="73" ht="21" customHeight="1" spans="1:3">
      <c r="A73" s="20" t="s">
        <v>145</v>
      </c>
      <c r="B73" s="20"/>
      <c r="C73" s="20"/>
    </row>
    <row r="74" ht="21" customHeight="1" spans="1:3">
      <c r="A74" s="13" t="s">
        <v>146</v>
      </c>
      <c r="B74" s="15" t="s">
        <v>147</v>
      </c>
      <c r="C74" s="21">
        <v>0</v>
      </c>
    </row>
    <row r="75" ht="21" customHeight="1" spans="1:3">
      <c r="A75" s="5" t="s">
        <v>148</v>
      </c>
      <c r="B75" s="26" t="s">
        <v>149</v>
      </c>
      <c r="C75" s="21">
        <v>68</v>
      </c>
    </row>
    <row r="76" ht="39.75" customHeight="1" spans="1:3">
      <c r="A76" s="13" t="s">
        <v>150</v>
      </c>
      <c r="B76" s="14" t="s">
        <v>374</v>
      </c>
      <c r="C76" s="21">
        <v>52</v>
      </c>
    </row>
    <row r="77" ht="21" customHeight="1" spans="1:3">
      <c r="A77" s="13" t="s">
        <v>366</v>
      </c>
      <c r="B77" s="15" t="s">
        <v>375</v>
      </c>
      <c r="C77" s="21">
        <v>0</v>
      </c>
    </row>
    <row r="78" ht="21" customHeight="1" spans="1:3">
      <c r="A78" s="22"/>
      <c r="B78" s="9" t="s">
        <v>154</v>
      </c>
      <c r="C78" s="21">
        <f>SUM(C74:C77)</f>
        <v>120</v>
      </c>
    </row>
    <row r="79" ht="21" customHeight="1" spans="1:3">
      <c r="A79" s="22"/>
      <c r="B79" s="9" t="s">
        <v>24</v>
      </c>
      <c r="C79" s="21">
        <f>C41+C49+C53+C58+C61+C67+C72+C78</f>
        <v>347</v>
      </c>
    </row>
    <row r="80" ht="21" customHeight="1" spans="1:3">
      <c r="A80" s="20" t="s">
        <v>156</v>
      </c>
      <c r="B80" s="20"/>
      <c r="C80" s="20"/>
    </row>
    <row r="81" ht="21" customHeight="1" spans="1:3">
      <c r="A81" s="22" t="s">
        <v>157</v>
      </c>
      <c r="B81" s="15"/>
      <c r="C81" s="6">
        <f>IF(('October 2024 - December 2024'!C98)+SUM(E92+E103+E112)&lt;0,(('October 2024 - December 2024'!C98))+SUM(E92+E103+E112),(('October 2024 - December 2024'!C98))+SUM(E92+E103+E112))</f>
        <v>-4683</v>
      </c>
    </row>
    <row r="82" ht="21" customHeight="1" spans="1:3">
      <c r="A82" s="22" t="s">
        <v>158</v>
      </c>
      <c r="B82" s="15"/>
      <c r="C82" s="6">
        <v>0</v>
      </c>
    </row>
    <row r="83" ht="21" customHeight="1" spans="1:3">
      <c r="A83" s="22" t="s">
        <v>159</v>
      </c>
      <c r="B83" s="15"/>
      <c r="C83" s="6">
        <f>IF(('October 2024 - December 2024'!C100)+SUM(E94)&lt;0,(('October 2024 - December 2024'!C100))+SUM(E94),(('October 2024 - December 2024'!C100))+SUM(E94))</f>
        <v>0</v>
      </c>
    </row>
    <row r="84" ht="42.75" customHeight="1" spans="1:3">
      <c r="A84" s="13" t="s">
        <v>160</v>
      </c>
      <c r="B84" s="15"/>
      <c r="C84" s="6">
        <v>0</v>
      </c>
    </row>
    <row r="85" ht="42.75" customHeight="1" spans="1:3">
      <c r="A85" s="13" t="s">
        <v>161</v>
      </c>
      <c r="B85" s="15"/>
      <c r="C85" s="6">
        <v>0</v>
      </c>
    </row>
    <row r="86" ht="21" customHeight="1" spans="1:3">
      <c r="A86" s="22"/>
      <c r="B86" s="9" t="s">
        <v>162</v>
      </c>
      <c r="C86" s="6">
        <f>C81+C82+C83+C84+C85</f>
        <v>-4683</v>
      </c>
    </row>
    <row r="87" ht="21" customHeight="1" spans="1:10">
      <c r="A87" s="13"/>
      <c r="B87" s="8" t="s">
        <v>163</v>
      </c>
      <c r="C87" s="21">
        <f>C79</f>
        <v>347</v>
      </c>
      <c r="J87" s="30"/>
    </row>
    <row r="88" ht="13.5" customHeight="1" spans="1:2">
      <c r="A88" s="10"/>
      <c r="B88" s="10"/>
    </row>
    <row r="89" ht="13.5" customHeight="1" spans="1:2">
      <c r="A89" s="10"/>
      <c r="B89" s="10"/>
    </row>
    <row r="90" ht="21" customHeight="1" spans="1:7">
      <c r="A90" s="28" t="s">
        <v>376</v>
      </c>
      <c r="B90" s="28"/>
      <c r="C90" s="28"/>
      <c r="D90" s="28"/>
      <c r="E90" s="28"/>
      <c r="F90" s="28"/>
      <c r="G90" s="28"/>
    </row>
    <row r="91" ht="21" customHeight="1" spans="1:37">
      <c r="A91" s="28" t="s">
        <v>165</v>
      </c>
      <c r="B91" s="28"/>
      <c r="C91" s="28" t="s">
        <v>32</v>
      </c>
      <c r="D91" s="28"/>
      <c r="E91" s="28" t="s">
        <v>33</v>
      </c>
      <c r="F91" s="28"/>
      <c r="G91" s="28"/>
      <c r="H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ht="42.75" customHeight="1" spans="1:7">
      <c r="A92" s="22" t="s">
        <v>145</v>
      </c>
      <c r="B92" s="22"/>
      <c r="C92" s="15" t="s">
        <v>377</v>
      </c>
      <c r="D92" s="15"/>
      <c r="E92" s="21">
        <v>1400</v>
      </c>
      <c r="F92" s="21"/>
      <c r="G92" s="21"/>
    </row>
    <row r="93" ht="202" customHeight="1" spans="1:7">
      <c r="A93" s="22"/>
      <c r="B93" s="22"/>
      <c r="C93" s="14" t="s">
        <v>378</v>
      </c>
      <c r="D93" s="14"/>
      <c r="E93" s="21">
        <v>2132.94</v>
      </c>
      <c r="F93" s="21"/>
      <c r="G93" s="21"/>
    </row>
    <row r="94" ht="34" customHeight="1" spans="1:7">
      <c r="A94" s="22"/>
      <c r="B94" s="22"/>
      <c r="C94" s="14" t="s">
        <v>263</v>
      </c>
      <c r="D94" s="14"/>
      <c r="E94" s="21">
        <v>500</v>
      </c>
      <c r="F94" s="21"/>
      <c r="G94" s="21"/>
    </row>
    <row r="95" ht="409" customHeight="1" spans="1:8">
      <c r="A95" s="22"/>
      <c r="B95" s="22"/>
      <c r="C95" s="14" t="s">
        <v>379</v>
      </c>
      <c r="D95" s="14"/>
      <c r="E95" s="21">
        <v>316.9</v>
      </c>
      <c r="F95" s="21"/>
      <c r="G95" s="21"/>
      <c r="H95" s="2"/>
    </row>
    <row r="96" ht="21" customHeight="1" spans="1:7">
      <c r="A96" s="22" t="s">
        <v>166</v>
      </c>
      <c r="B96" s="22"/>
      <c r="C96" s="15"/>
      <c r="D96" s="15"/>
      <c r="E96" s="21">
        <f>C87</f>
        <v>347</v>
      </c>
      <c r="F96" s="21"/>
      <c r="G96" s="21"/>
    </row>
    <row r="97" ht="21" customHeight="1" spans="1:7">
      <c r="A97" s="22"/>
      <c r="B97" s="22"/>
      <c r="C97" s="9" t="s">
        <v>167</v>
      </c>
      <c r="D97" s="9"/>
      <c r="E97" s="6">
        <f>('October 2024 - December 2024'!E142+E17)-SUM(E92:E96)</f>
        <v>384.5</v>
      </c>
      <c r="F97" s="6"/>
      <c r="G97" s="6"/>
    </row>
    <row r="98" ht="13.5" customHeight="1"/>
    <row r="99" ht="21" customHeight="1" spans="1:7">
      <c r="A99" s="28" t="s">
        <v>380</v>
      </c>
      <c r="B99" s="28"/>
      <c r="C99" s="28"/>
      <c r="D99" s="28"/>
      <c r="E99" s="28"/>
      <c r="F99" s="28"/>
      <c r="G99" s="28"/>
    </row>
    <row r="100" ht="21" customHeight="1" spans="1:37">
      <c r="A100" s="28" t="s">
        <v>165</v>
      </c>
      <c r="B100" s="28"/>
      <c r="C100" s="28" t="s">
        <v>32</v>
      </c>
      <c r="D100" s="28"/>
      <c r="E100" s="28" t="s">
        <v>33</v>
      </c>
      <c r="F100" s="28"/>
      <c r="G100" s="28"/>
      <c r="H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ht="42.75" customHeight="1" spans="1:7">
      <c r="A101" s="22" t="s">
        <v>381</v>
      </c>
      <c r="B101" s="22"/>
      <c r="C101" s="15"/>
      <c r="D101" s="15"/>
      <c r="E101" s="6">
        <f>E97</f>
        <v>384.5</v>
      </c>
      <c r="F101" s="6"/>
      <c r="G101" s="6"/>
    </row>
    <row r="102" ht="26" customHeight="1" spans="1:7">
      <c r="A102" s="22" t="s">
        <v>145</v>
      </c>
      <c r="B102" s="22"/>
      <c r="C102" s="14" t="s">
        <v>382</v>
      </c>
      <c r="D102" s="14"/>
      <c r="E102" s="21">
        <v>0</v>
      </c>
      <c r="F102" s="21"/>
      <c r="G102" s="21"/>
    </row>
    <row r="103" ht="21" customHeight="1" spans="1:7">
      <c r="A103" s="22"/>
      <c r="B103" s="22"/>
      <c r="C103" s="14" t="s">
        <v>383</v>
      </c>
      <c r="D103" s="14"/>
      <c r="E103" s="21">
        <v>1800</v>
      </c>
      <c r="F103" s="21"/>
      <c r="G103" s="21"/>
    </row>
    <row r="104" ht="133" customHeight="1" spans="1:8">
      <c r="A104" s="22"/>
      <c r="B104" s="22"/>
      <c r="C104" s="14" t="s">
        <v>384</v>
      </c>
      <c r="D104" s="14"/>
      <c r="E104" s="21">
        <v>209.9</v>
      </c>
      <c r="F104" s="21"/>
      <c r="G104" s="21"/>
      <c r="H104" s="2"/>
    </row>
    <row r="105" ht="21" customHeight="1" spans="1:7">
      <c r="A105" s="22" t="s">
        <v>166</v>
      </c>
      <c r="B105" s="22"/>
      <c r="C105" s="58"/>
      <c r="D105" s="58"/>
      <c r="E105" s="21">
        <f>C87</f>
        <v>347</v>
      </c>
      <c r="F105" s="21"/>
      <c r="G105" s="21"/>
    </row>
    <row r="106" ht="21" customHeight="1" spans="1:7">
      <c r="A106" s="22"/>
      <c r="B106" s="22"/>
      <c r="C106" s="9" t="s">
        <v>167</v>
      </c>
      <c r="D106" s="9"/>
      <c r="E106" s="6">
        <f>(E24+E101)-SUM(E102:E105)</f>
        <v>432.6</v>
      </c>
      <c r="F106" s="6"/>
      <c r="G106" s="6"/>
    </row>
    <row r="107" ht="13.5" customHeight="1" spans="1:5">
      <c r="A107" s="29"/>
      <c r="B107" s="29"/>
      <c r="C107" s="29"/>
      <c r="D107" s="29"/>
      <c r="E107" s="29"/>
    </row>
    <row r="108" ht="17.25" customHeight="1" spans="1:5">
      <c r="A108" s="29"/>
      <c r="B108" s="29"/>
      <c r="C108" s="29"/>
      <c r="D108" s="29"/>
      <c r="E108" s="29"/>
    </row>
    <row r="109" ht="21" customHeight="1" spans="1:7">
      <c r="A109" s="28" t="s">
        <v>385</v>
      </c>
      <c r="B109" s="28"/>
      <c r="C109" s="28"/>
      <c r="D109" s="28"/>
      <c r="E109" s="28"/>
      <c r="F109" s="28"/>
      <c r="G109" s="28"/>
    </row>
    <row r="110" ht="21" customHeight="1" spans="1:37">
      <c r="A110" s="28" t="s">
        <v>165</v>
      </c>
      <c r="B110" s="28"/>
      <c r="C110" s="28" t="s">
        <v>32</v>
      </c>
      <c r="D110" s="28"/>
      <c r="E110" s="28" t="s">
        <v>33</v>
      </c>
      <c r="F110" s="28"/>
      <c r="G110" s="28"/>
      <c r="H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 ht="42.75" customHeight="1" spans="1:7">
      <c r="A111" s="22" t="s">
        <v>386</v>
      </c>
      <c r="B111" s="22"/>
      <c r="C111" s="15"/>
      <c r="D111" s="15"/>
      <c r="E111" s="6">
        <f>E106</f>
        <v>432.6</v>
      </c>
      <c r="F111" s="6"/>
      <c r="G111" s="6"/>
    </row>
    <row r="112" ht="21" customHeight="1" spans="1:7">
      <c r="A112" s="22" t="s">
        <v>145</v>
      </c>
      <c r="B112" s="22"/>
      <c r="C112" s="15" t="s">
        <v>387</v>
      </c>
      <c r="D112" s="15"/>
      <c r="E112" s="21">
        <v>1500</v>
      </c>
      <c r="F112" s="21"/>
      <c r="G112" s="21"/>
    </row>
    <row r="113" ht="45.6" customHeight="1" spans="1:7">
      <c r="A113" s="22"/>
      <c r="B113" s="22"/>
      <c r="C113" s="14" t="s">
        <v>388</v>
      </c>
      <c r="D113" s="14"/>
      <c r="E113" s="21">
        <v>325</v>
      </c>
      <c r="F113" s="21"/>
      <c r="G113" s="21"/>
    </row>
    <row r="114" ht="126" customHeight="1" spans="1:8">
      <c r="A114" s="22"/>
      <c r="B114" s="22"/>
      <c r="C114" s="14" t="s">
        <v>384</v>
      </c>
      <c r="D114" s="14"/>
      <c r="E114" s="21">
        <v>209.9</v>
      </c>
      <c r="F114" s="21"/>
      <c r="G114" s="21"/>
      <c r="H114" s="2"/>
    </row>
    <row r="115" ht="21" customHeight="1" spans="1:7">
      <c r="A115" s="22" t="s">
        <v>166</v>
      </c>
      <c r="B115" s="22"/>
      <c r="C115" s="15"/>
      <c r="D115" s="15"/>
      <c r="E115" s="21">
        <f>C87</f>
        <v>347</v>
      </c>
      <c r="F115" s="21"/>
      <c r="G115" s="21"/>
    </row>
    <row r="116" ht="21" customHeight="1" spans="1:7">
      <c r="A116" s="22"/>
      <c r="B116" s="22"/>
      <c r="C116" s="9" t="s">
        <v>167</v>
      </c>
      <c r="D116" s="9"/>
      <c r="E116" s="6">
        <f>(E30+E111)-SUM(E112:E115)</f>
        <v>455.7</v>
      </c>
      <c r="F116" s="6"/>
      <c r="G116" s="6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</sheetData>
  <mergeCells count="96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A17:B17"/>
    <mergeCell ref="C17:D17"/>
    <mergeCell ref="A19:E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A30:B30"/>
    <mergeCell ref="C30:D30"/>
    <mergeCell ref="A35:C35"/>
    <mergeCell ref="A37:C37"/>
    <mergeCell ref="A50:C50"/>
    <mergeCell ref="A54:C54"/>
    <mergeCell ref="A59:C59"/>
    <mergeCell ref="A62:C62"/>
    <mergeCell ref="A68:C68"/>
    <mergeCell ref="A73:C73"/>
    <mergeCell ref="A80:C80"/>
    <mergeCell ref="A90:G90"/>
    <mergeCell ref="A91:B91"/>
    <mergeCell ref="C91:D91"/>
    <mergeCell ref="E91:G91"/>
    <mergeCell ref="C92:D92"/>
    <mergeCell ref="E92:G92"/>
    <mergeCell ref="C93:D93"/>
    <mergeCell ref="E93:G93"/>
    <mergeCell ref="C94:D94"/>
    <mergeCell ref="E94:G94"/>
    <mergeCell ref="C95:D95"/>
    <mergeCell ref="E95:G95"/>
    <mergeCell ref="A96:B96"/>
    <mergeCell ref="C96:D96"/>
    <mergeCell ref="E96:G96"/>
    <mergeCell ref="A97:B97"/>
    <mergeCell ref="C97:D97"/>
    <mergeCell ref="E97:G97"/>
    <mergeCell ref="A99:G99"/>
    <mergeCell ref="A100:B100"/>
    <mergeCell ref="C100:D100"/>
    <mergeCell ref="E100:G100"/>
    <mergeCell ref="A101:B101"/>
    <mergeCell ref="C101:D101"/>
    <mergeCell ref="E101:G101"/>
    <mergeCell ref="C102:D102"/>
    <mergeCell ref="E102:G102"/>
    <mergeCell ref="C103:D103"/>
    <mergeCell ref="E103:G103"/>
    <mergeCell ref="C104:D104"/>
    <mergeCell ref="E104:G104"/>
    <mergeCell ref="A105:B105"/>
    <mergeCell ref="C105:D105"/>
    <mergeCell ref="E105:G105"/>
    <mergeCell ref="A106:B106"/>
    <mergeCell ref="C106:D106"/>
    <mergeCell ref="E106:G106"/>
    <mergeCell ref="A109:G109"/>
    <mergeCell ref="A110:B110"/>
    <mergeCell ref="C110:D110"/>
    <mergeCell ref="E110:G110"/>
    <mergeCell ref="A111:B111"/>
    <mergeCell ref="C111:D111"/>
    <mergeCell ref="E111:G111"/>
    <mergeCell ref="C112:D112"/>
    <mergeCell ref="E112:G112"/>
    <mergeCell ref="C113:D113"/>
    <mergeCell ref="E113:G113"/>
    <mergeCell ref="C114:D114"/>
    <mergeCell ref="E114:G114"/>
    <mergeCell ref="A115:B115"/>
    <mergeCell ref="C115:D115"/>
    <mergeCell ref="E115:G115"/>
    <mergeCell ref="A116:B116"/>
    <mergeCell ref="C116:D116"/>
    <mergeCell ref="E116:G116"/>
    <mergeCell ref="A42:C43"/>
    <mergeCell ref="A92:B95"/>
    <mergeCell ref="A102:B104"/>
    <mergeCell ref="A112:B114"/>
  </mergeCells>
  <conditionalFormatting sqref="D39">
    <cfRule type="cellIs" dxfId="0" priority="5" operator="equal">
      <formula>0</formula>
    </cfRule>
  </conditionalFormatting>
  <conditionalFormatting sqref="C77">
    <cfRule type="cellIs" dxfId="1" priority="4" operator="equal">
      <formula>0</formula>
    </cfRule>
  </conditionalFormatting>
  <conditionalFormatting sqref="E95">
    <cfRule type="cellIs" dxfId="1" priority="7" operator="equal">
      <formula>0</formula>
    </cfRule>
  </conditionalFormatting>
  <conditionalFormatting sqref="E104">
    <cfRule type="cellIs" dxfId="1" priority="9" operator="equal">
      <formula>0</formula>
    </cfRule>
  </conditionalFormatting>
  <conditionalFormatting sqref="E114">
    <cfRule type="cellIs" dxfId="1" priority="11" operator="equal">
      <formula>0</formula>
    </cfRule>
  </conditionalFormatting>
  <conditionalFormatting sqref="C74:C79">
    <cfRule type="cellIs" dxfId="0" priority="3" operator="equal">
      <formula>0</formula>
    </cfRule>
  </conditionalFormatting>
  <conditionalFormatting sqref="E92:E96">
    <cfRule type="cellIs" dxfId="0" priority="6" operator="equal">
      <formula>0</formula>
    </cfRule>
  </conditionalFormatting>
  <conditionalFormatting sqref="E102:E105">
    <cfRule type="cellIs" dxfId="0" priority="8" operator="equal">
      <formula>0</formula>
    </cfRule>
  </conditionalFormatting>
  <conditionalFormatting sqref="E112:E115">
    <cfRule type="cellIs" dxfId="0" priority="10" operator="equal">
      <formula>0</formula>
    </cfRule>
  </conditionalFormatting>
  <conditionalFormatting sqref="C38:C41 C87 C69:C72 C63:C67 C60:C61 C55:C58 C51:C53 C44:C49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tabSelected="1" zoomScale="90" zoomScaleNormal="90" workbookViewId="0">
      <selection activeCell="E110" sqref="E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312.88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312.88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390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391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366</v>
      </c>
      <c r="C11" s="15" t="s">
        <v>367</v>
      </c>
      <c r="D11" s="15"/>
      <c r="E11" s="6">
        <v>0</v>
      </c>
      <c r="H11" s="1"/>
      <c r="J11" s="2"/>
    </row>
    <row r="12" ht="21" customHeight="1" spans="1:5">
      <c r="A12" s="13" t="s">
        <v>392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393</v>
      </c>
      <c r="C13" s="15" t="s">
        <v>394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395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396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397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398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399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400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366</v>
      </c>
      <c r="C26" s="15" t="s">
        <v>367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401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372</v>
      </c>
      <c r="B36" s="15" t="s">
        <v>373</v>
      </c>
      <c r="C36" s="21">
        <v>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227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374</v>
      </c>
      <c r="C73" s="21">
        <v>52</v>
      </c>
    </row>
    <row r="74" ht="21" customHeight="1" spans="1:10">
      <c r="A74" s="13" t="s">
        <v>366</v>
      </c>
      <c r="B74" s="15" t="s">
        <v>375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423.26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2025'!C81)+SUM(E89+E98+E108)&lt;0,(('January 2025 - March 2025'!C81))+SUM(E89+E98+E108),(('January 2025 - March 2025'!C81))+SUM(E89+E98+E108))</f>
        <v>-183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2025'!C83)+SUM(0)&lt;0,(('January 2025 - March 2025'!C83))+SUM(0),(('January 2025 - March 2025'!C83))+SUM(0))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-183</v>
      </c>
    </row>
    <row r="84" ht="21" customHeight="1" spans="1:8">
      <c r="A84" s="13"/>
      <c r="B84" s="8" t="s">
        <v>163</v>
      </c>
      <c r="C84" s="21">
        <f>C76</f>
        <v>423.26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402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387</v>
      </c>
      <c r="D89" s="15"/>
      <c r="E89" s="21">
        <v>1500</v>
      </c>
    </row>
    <row r="90" ht="50" customHeight="1" spans="1:5">
      <c r="A90" s="22"/>
      <c r="B90" s="22"/>
      <c r="C90" s="14" t="s">
        <v>388</v>
      </c>
      <c r="D90" s="15"/>
      <c r="E90" s="21">
        <v>325</v>
      </c>
    </row>
    <row r="91" ht="117" customHeight="1" spans="1:5">
      <c r="A91" s="22"/>
      <c r="B91" s="22"/>
      <c r="C91" s="14" t="s">
        <v>384</v>
      </c>
      <c r="D91" s="14"/>
      <c r="E91" s="21">
        <v>209.9</v>
      </c>
    </row>
    <row r="92" ht="21" customHeight="1" spans="1:5">
      <c r="A92" s="22" t="s">
        <v>166</v>
      </c>
      <c r="B92" s="22"/>
      <c r="C92" s="15"/>
      <c r="D92" s="15"/>
      <c r="E92" s="21">
        <f>C84</f>
        <v>423.26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2025'!E116+E14)-SUM(E89:E92)</f>
        <v>419.2</v>
      </c>
    </row>
    <row r="94" ht="13.5" customHeight="1"/>
    <row r="95" ht="21" customHeight="1" spans="1:5">
      <c r="A95" s="28" t="s">
        <v>403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404</v>
      </c>
      <c r="B97" s="22"/>
      <c r="C97" s="15"/>
      <c r="D97" s="15"/>
      <c r="E97" s="6">
        <f>E93</f>
        <v>419.2</v>
      </c>
    </row>
    <row r="98" ht="21" customHeight="1" spans="1:5">
      <c r="A98" s="22" t="s">
        <v>145</v>
      </c>
      <c r="B98" s="22"/>
      <c r="C98" s="15" t="s">
        <v>387</v>
      </c>
      <c r="D98" s="15"/>
      <c r="E98" s="21">
        <v>1500</v>
      </c>
    </row>
    <row r="99" ht="53.05" customHeight="1" spans="1:5">
      <c r="A99" s="22"/>
      <c r="B99" s="22"/>
      <c r="C99" s="14" t="s">
        <v>388</v>
      </c>
      <c r="D99" s="14"/>
      <c r="E99" s="21">
        <v>325</v>
      </c>
    </row>
    <row r="100" ht="113" customHeight="1" spans="1:5">
      <c r="A100" s="22"/>
      <c r="B100" s="22"/>
      <c r="C100" s="14" t="s">
        <v>384</v>
      </c>
      <c r="D100" s="14"/>
      <c r="E100" s="21">
        <v>209.9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423.26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366.04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405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406</v>
      </c>
      <c r="B107" s="22"/>
      <c r="C107" s="15"/>
      <c r="D107" s="15"/>
      <c r="E107" s="6">
        <f>E102</f>
        <v>366.04</v>
      </c>
    </row>
    <row r="108" ht="21" customHeight="1" spans="1:5">
      <c r="A108" s="22" t="s">
        <v>145</v>
      </c>
      <c r="B108" s="22"/>
      <c r="C108" s="15" t="s">
        <v>387</v>
      </c>
      <c r="D108" s="15"/>
      <c r="E108" s="21">
        <v>1500</v>
      </c>
    </row>
    <row r="109" ht="46" customHeight="1" spans="1:5">
      <c r="A109" s="22"/>
      <c r="B109" s="22"/>
      <c r="C109" s="14" t="s">
        <v>388</v>
      </c>
      <c r="D109" s="14"/>
      <c r="E109" s="21">
        <v>325</v>
      </c>
    </row>
    <row r="110" ht="125" customHeight="1" spans="1:5">
      <c r="A110" s="22"/>
      <c r="B110" s="22"/>
      <c r="C110" s="14" t="s">
        <v>384</v>
      </c>
      <c r="D110" s="14"/>
      <c r="E110" s="21">
        <v>209.9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423.26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312.88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71" workbookViewId="0">
      <selection activeCell="E108" sqref="E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407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4470.4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4470.4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408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409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410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411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412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413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366</v>
      </c>
      <c r="C18" s="15" t="s">
        <v>367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414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415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416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417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372</v>
      </c>
      <c r="B34" s="15" t="s">
        <v>373</v>
      </c>
      <c r="C34" s="21">
        <v>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418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423.26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419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420</v>
      </c>
      <c r="D87" s="14"/>
      <c r="E87" s="21">
        <v>325</v>
      </c>
    </row>
    <row r="88" ht="21" customHeight="1" spans="1:5">
      <c r="A88" s="22"/>
      <c r="B88" s="22"/>
      <c r="C88" s="15" t="s">
        <v>421</v>
      </c>
      <c r="D88" s="15"/>
      <c r="E88" s="21">
        <v>183</v>
      </c>
    </row>
    <row r="89" ht="113" customHeight="1" spans="1:5">
      <c r="A89" s="22"/>
      <c r="B89" s="22"/>
      <c r="C89" s="14" t="s">
        <v>384</v>
      </c>
      <c r="D89" s="14"/>
      <c r="E89" s="21">
        <v>209.9</v>
      </c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1576.72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422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423</v>
      </c>
      <c r="B95" s="22"/>
      <c r="C95" s="15"/>
      <c r="D95" s="15"/>
      <c r="E95" s="6">
        <f>E91</f>
        <v>1576.72</v>
      </c>
    </row>
    <row r="96" ht="42.75" customHeight="1" spans="1:5">
      <c r="A96" s="22" t="s">
        <v>145</v>
      </c>
      <c r="B96" s="22"/>
      <c r="C96" s="14" t="s">
        <v>420</v>
      </c>
      <c r="D96" s="14"/>
      <c r="E96" s="21">
        <v>325</v>
      </c>
    </row>
    <row r="97" ht="21" customHeight="1" spans="1:5">
      <c r="A97" s="22"/>
      <c r="B97" s="22"/>
      <c r="C97" s="15" t="s">
        <v>424</v>
      </c>
      <c r="D97" s="15"/>
      <c r="E97" s="21">
        <v>0</v>
      </c>
    </row>
    <row r="98" ht="120" customHeight="1" spans="1:5">
      <c r="A98" s="22"/>
      <c r="B98" s="22"/>
      <c r="C98" s="14" t="s">
        <v>384</v>
      </c>
      <c r="D98" s="14"/>
      <c r="E98" s="21">
        <v>209.9</v>
      </c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3023.56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425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426</v>
      </c>
      <c r="B105" s="22"/>
      <c r="C105" s="15"/>
      <c r="D105" s="15"/>
      <c r="E105" s="6">
        <f>E100</f>
        <v>3023.56</v>
      </c>
    </row>
    <row r="106" ht="63" customHeight="1" spans="1:5">
      <c r="A106" s="22" t="s">
        <v>145</v>
      </c>
      <c r="B106" s="22"/>
      <c r="C106" s="14" t="s">
        <v>420</v>
      </c>
      <c r="D106" s="14"/>
      <c r="E106" s="21">
        <v>325</v>
      </c>
    </row>
    <row r="107" ht="21" customHeight="1" spans="1:5">
      <c r="A107" s="22"/>
      <c r="B107" s="22"/>
      <c r="C107" s="15" t="s">
        <v>424</v>
      </c>
      <c r="D107" s="15"/>
      <c r="E107" s="21">
        <v>0</v>
      </c>
    </row>
    <row r="108" ht="110" customHeight="1" spans="1:5">
      <c r="A108" s="22"/>
      <c r="B108" s="22"/>
      <c r="C108" s="14" t="s">
        <v>384</v>
      </c>
      <c r="D108" s="14"/>
      <c r="E108" s="21">
        <v>209.9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4470.4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1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9785.92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9785.92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428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429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430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431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432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433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434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435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436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437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372</v>
      </c>
      <c r="B35" s="15" t="s">
        <v>373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438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439</v>
      </c>
      <c r="D89" s="15"/>
      <c r="E89" s="21">
        <v>0</v>
      </c>
    </row>
    <row r="90" ht="31.1" customHeight="1" spans="1:5">
      <c r="A90" s="22"/>
      <c r="B90" s="22"/>
      <c r="C90" s="14" t="s">
        <v>440</v>
      </c>
      <c r="D90" s="14"/>
      <c r="E90" s="21">
        <v>209.9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6242.24</v>
      </c>
    </row>
    <row r="93" ht="21" customHeight="1"/>
    <row r="94" ht="21" customHeight="1" spans="1:5">
      <c r="A94" s="40" t="s">
        <v>441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442</v>
      </c>
      <c r="B96" s="22"/>
      <c r="C96" s="15"/>
      <c r="D96" s="15"/>
      <c r="E96" s="6">
        <f>E92</f>
        <v>6242.24</v>
      </c>
    </row>
    <row r="97" ht="50.55" customHeight="1" spans="1:5">
      <c r="A97" s="22" t="s">
        <v>145</v>
      </c>
      <c r="B97" s="22"/>
      <c r="C97" s="14" t="s">
        <v>443</v>
      </c>
      <c r="D97" s="14"/>
      <c r="E97" s="21">
        <v>0</v>
      </c>
    </row>
    <row r="98" ht="21" customHeight="1" spans="1:5">
      <c r="A98" s="22"/>
      <c r="B98" s="22"/>
      <c r="C98" s="15" t="s">
        <v>424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209.9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423.26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8014.08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444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445</v>
      </c>
      <c r="B106" s="22"/>
      <c r="C106" s="15"/>
      <c r="D106" s="15"/>
      <c r="E106" s="6">
        <f>E101</f>
        <v>8014.08</v>
      </c>
    </row>
    <row r="107" ht="21" customHeight="1" spans="1:5">
      <c r="A107" s="22" t="s">
        <v>145</v>
      </c>
      <c r="B107" s="22"/>
      <c r="C107" s="14" t="s">
        <v>382</v>
      </c>
      <c r="D107" s="14"/>
      <c r="E107" s="21">
        <v>0</v>
      </c>
    </row>
    <row r="108" ht="21" customHeight="1" spans="1:5">
      <c r="A108" s="22"/>
      <c r="B108" s="22"/>
      <c r="C108" s="15" t="s">
        <v>424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209.9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9785.92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79" workbookViewId="0">
      <selection activeCell="E108" sqref="E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446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15101.44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15101.44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447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448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449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450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451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452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366</v>
      </c>
      <c r="C18" s="15" t="s">
        <v>367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453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454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455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456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372</v>
      </c>
      <c r="B34" s="15" t="s">
        <v>373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423.26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457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443</v>
      </c>
      <c r="D87" s="14"/>
      <c r="E87" s="21">
        <v>0</v>
      </c>
    </row>
    <row r="88" ht="21" customHeight="1" spans="1:5">
      <c r="A88" s="22"/>
      <c r="B88" s="22"/>
      <c r="C88" s="15" t="s">
        <v>424</v>
      </c>
      <c r="D88" s="15"/>
      <c r="E88" s="21">
        <v>0</v>
      </c>
    </row>
    <row r="89" ht="39.75" customHeight="1" spans="1:8">
      <c r="A89" s="22"/>
      <c r="B89" s="22"/>
      <c r="C89" s="14" t="s">
        <v>440</v>
      </c>
      <c r="D89" s="14"/>
      <c r="E89" s="21">
        <v>209.9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11557.76</v>
      </c>
    </row>
    <row r="92" ht="21" customHeight="1"/>
    <row r="93" ht="21" customHeight="1" spans="1:5">
      <c r="A93" s="28" t="s">
        <v>458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459</v>
      </c>
      <c r="B95" s="22"/>
      <c r="C95" s="15"/>
      <c r="D95" s="15"/>
      <c r="E95" s="6">
        <f>E91</f>
        <v>11557.76</v>
      </c>
    </row>
    <row r="96" ht="21" customHeight="1" spans="1:5">
      <c r="A96" s="22" t="s">
        <v>145</v>
      </c>
      <c r="B96" s="22"/>
      <c r="C96" s="15" t="s">
        <v>382</v>
      </c>
      <c r="D96" s="15"/>
      <c r="E96" s="21">
        <v>0</v>
      </c>
    </row>
    <row r="97" ht="21" customHeight="1" spans="1:5">
      <c r="A97" s="22"/>
      <c r="B97" s="22"/>
      <c r="C97" s="15" t="s">
        <v>424</v>
      </c>
      <c r="D97" s="15"/>
      <c r="E97" s="21">
        <v>0</v>
      </c>
    </row>
    <row r="98" ht="39.75" customHeight="1" spans="1:8">
      <c r="A98" s="22"/>
      <c r="B98" s="22"/>
      <c r="C98" s="14" t="s">
        <v>440</v>
      </c>
      <c r="D98" s="14"/>
      <c r="E98" s="21">
        <v>209.9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13329.6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460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461</v>
      </c>
      <c r="B105" s="22"/>
      <c r="C105" s="15"/>
      <c r="D105" s="15"/>
      <c r="E105" s="6">
        <f>E100</f>
        <v>13329.6</v>
      </c>
    </row>
    <row r="106" ht="56.35" customHeight="1" spans="1:5">
      <c r="A106" s="22" t="s">
        <v>145</v>
      </c>
      <c r="B106" s="22"/>
      <c r="C106" s="14" t="s">
        <v>443</v>
      </c>
      <c r="D106" s="14"/>
      <c r="E106" s="21">
        <v>0</v>
      </c>
    </row>
    <row r="107" ht="21" customHeight="1" spans="1:5">
      <c r="A107" s="22"/>
      <c r="B107" s="22"/>
      <c r="C107" s="15" t="s">
        <v>424</v>
      </c>
      <c r="D107" s="15"/>
      <c r="E107" s="21">
        <v>0</v>
      </c>
    </row>
    <row r="108" ht="39.75" customHeight="1" spans="1:8">
      <c r="A108" s="22"/>
      <c r="B108" s="22"/>
      <c r="C108" s="14" t="s">
        <v>440</v>
      </c>
      <c r="D108" s="14"/>
      <c r="E108" s="21">
        <v>209.9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15101.44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77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20416.96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20416.96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463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464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465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466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467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468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469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471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472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372</v>
      </c>
      <c r="B35" s="15" t="s">
        <v>373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473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424</v>
      </c>
      <c r="D89" s="15"/>
      <c r="E89" s="21">
        <v>0</v>
      </c>
    </row>
    <row r="90" ht="39.75" customHeight="1" spans="1:5">
      <c r="A90" s="22"/>
      <c r="B90" s="22"/>
      <c r="C90" s="14" t="s">
        <v>440</v>
      </c>
      <c r="D90" s="14"/>
      <c r="E90" s="21">
        <v>209.9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16873.28</v>
      </c>
    </row>
    <row r="93" ht="21" customHeight="1"/>
    <row r="94" ht="21" customHeight="1" spans="1:5">
      <c r="A94" s="40" t="s">
        <v>474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475</v>
      </c>
      <c r="B96" s="22"/>
      <c r="C96" s="15"/>
      <c r="D96" s="15"/>
      <c r="E96" s="6">
        <f>E92</f>
        <v>16873.28</v>
      </c>
    </row>
    <row r="97" ht="90" customHeight="1" spans="1:5">
      <c r="A97" s="22" t="s">
        <v>145</v>
      </c>
      <c r="B97" s="22"/>
      <c r="C97" s="14" t="s">
        <v>443</v>
      </c>
      <c r="D97" s="14"/>
      <c r="E97" s="21">
        <v>0</v>
      </c>
    </row>
    <row r="98" ht="21" customHeight="1" spans="1:5">
      <c r="A98" s="22"/>
      <c r="B98" s="22"/>
      <c r="C98" s="15" t="s">
        <v>424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209.9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423.26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18645.12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476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477</v>
      </c>
      <c r="B106" s="22"/>
      <c r="C106" s="15"/>
      <c r="D106" s="15"/>
      <c r="E106" s="6">
        <f>E101</f>
        <v>18645.12</v>
      </c>
    </row>
    <row r="107" ht="21" customHeight="1" spans="1:5">
      <c r="A107" s="22" t="s">
        <v>145</v>
      </c>
      <c r="B107" s="22"/>
      <c r="C107" s="15" t="s">
        <v>382</v>
      </c>
      <c r="D107" s="15"/>
      <c r="E107" s="21">
        <v>0</v>
      </c>
    </row>
    <row r="108" ht="21" customHeight="1" spans="1:5">
      <c r="A108" s="22"/>
      <c r="B108" s="22"/>
      <c r="C108" s="15" t="s">
        <v>424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209.9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20416.96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2022-04-29T07:32:00Z</dcterms:created>
  <dcterms:modified xsi:type="dcterms:W3CDTF">2025-02-07T06:53:16Z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