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560" tabRatio="500" activeTab="3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  <sheet name="July 2026 - September 2026" sheetId="10" r:id="rId10"/>
    <sheet name="October 2026 - December 2026" sheetId="11" r:id="rId11"/>
    <sheet name="January 2027 - March 2027" sheetId="12" r:id="rId12"/>
    <sheet name="April 2027 - June 2027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<sst xmlns="http://schemas.openxmlformats.org/spreadsheetml/2006/main" count="2124" uniqueCount="545">
  <si>
    <t>Alan Tang's Income Expense For the Forecast Year 2024 April - 2024 June</t>
  </si>
  <si>
    <t>Monthly Balance</t>
  </si>
  <si>
    <t xml:space="preserve">Current </t>
  </si>
  <si>
    <t>Previous</t>
  </si>
  <si>
    <t>Date</t>
  </si>
  <si>
    <t>Last Balance</t>
  </si>
  <si>
    <t>Assets</t>
  </si>
  <si>
    <t>HSBC One Saving Account</t>
  </si>
  <si>
    <t>April 20th 2024 to May 19th 2024</t>
  </si>
  <si>
    <t>cash</t>
  </si>
  <si>
    <t>May 20th 2024 to June 19th 2024</t>
  </si>
  <si>
    <t>coins</t>
  </si>
  <si>
    <t>June 20th 2024 to July 19th 2024</t>
  </si>
  <si>
    <t>Bank Cheque For Inland Revenue</t>
  </si>
  <si>
    <t>July 20th 2024 to August 19th 2024</t>
  </si>
  <si>
    <t>Alipay</t>
  </si>
  <si>
    <t>August 20th 2024 to September 19th 2024</t>
  </si>
  <si>
    <t>Paypal</t>
  </si>
  <si>
    <t>September 20th 2024 to October 17th 2024</t>
  </si>
  <si>
    <t>Google Play 
(play.google.com/redeem)</t>
  </si>
  <si>
    <t>Google Play
(play.google.com/redeem)</t>
  </si>
  <si>
    <t>October 18th 2024 to November 19th 2024</t>
  </si>
  <si>
    <t>Octopus Remain Value</t>
  </si>
  <si>
    <t>November 20th 2024 to December 19th 2024</t>
  </si>
  <si>
    <t>Total</t>
  </si>
  <si>
    <r>
      <rPr>
        <b/>
        <sz val="11"/>
        <color rgb="FF000000"/>
        <rFont val="Calibri"/>
        <charset val="1"/>
      </rPr>
      <t>December 20th 2024 to January 19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</t>
    </r>
  </si>
  <si>
    <t>Net Debts:</t>
  </si>
  <si>
    <r>
      <rPr>
        <b/>
        <sz val="11"/>
        <color rgb="FF000000"/>
        <rFont val="Calibri"/>
        <charset val="1"/>
      </rPr>
      <t>January 20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2025 to February 19th 2025</t>
    </r>
  </si>
  <si>
    <t>February 20th 2025 to March 19th 2025</t>
  </si>
  <si>
    <t>April 20th to May 19th 2024 Revenue / Deferred Debts Or Expenses</t>
  </si>
  <si>
    <t>March 20th 2025 to April 17th 2025</t>
  </si>
  <si>
    <t>Name</t>
  </si>
  <si>
    <t>Description</t>
  </si>
  <si>
    <t>Amount</t>
  </si>
  <si>
    <t>April 18th 2025 to May 15th 2025</t>
  </si>
  <si>
    <t>20th April 2024</t>
  </si>
  <si>
    <t>Social Welfare</t>
  </si>
  <si>
    <t>N/A</t>
  </si>
  <si>
    <t>May 16th 2025 to June 19th 2025</t>
  </si>
  <si>
    <t>Forecast Total</t>
  </si>
  <si>
    <t>June 20th 2025 to July 17th 2025</t>
  </si>
  <si>
    <t>July 18th 2025 to August 19th 2025</t>
  </si>
  <si>
    <t>May 20th to June 19th 2024 Revenue / Deferred Debts Or Expenses</t>
  </si>
  <si>
    <t>August 20th 2025 to September 18th 2025</t>
  </si>
  <si>
    <t>September 19th 2025 to October 16th 2025</t>
  </si>
  <si>
    <t>20th May 2024</t>
  </si>
  <si>
    <r>
      <rPr>
        <b/>
        <sz val="12"/>
        <rFont val="Calibri"/>
        <charset val="1"/>
      </rPr>
      <t>October 17th 2025 to November 19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2025</t>
    </r>
  </si>
  <si>
    <t>04th June 2024</t>
  </si>
  <si>
    <t>Additional half month</t>
  </si>
  <si>
    <t>November 20th 2025 to December 18th 2025</t>
  </si>
  <si>
    <t>7th June 2024</t>
  </si>
  <si>
    <t>Sosim</t>
  </si>
  <si>
    <t>Sosim Prepaid</t>
  </si>
  <si>
    <r>
      <rPr>
        <b/>
        <sz val="12"/>
        <color rgb="FF000000"/>
        <rFont val="Calibri"/>
        <charset val="1"/>
      </rPr>
      <t>December 19th 2025 to January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</si>
  <si>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January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 to February 19th 2026</t>
    </r>
  </si>
  <si>
    <t>February 20th 2026 to March 19th 2026</t>
  </si>
  <si>
    <t>June 20th to July 19th 2024 Revenue / Deferred Debts Or Expenses</t>
  </si>
  <si>
    <r>
      <rPr>
        <b/>
        <sz val="12"/>
        <color rgb="FF000000"/>
        <rFont val="Calibri"/>
        <charset val="1"/>
      </rPr>
      <t>March 20th 2026 to April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</si>
  <si>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rFont val="Calibri"/>
        <charset val="1"/>
      </rPr>
      <t>April 17th 2026 to May 14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</si>
  <si>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r>
      <rPr>
        <b/>
        <sz val="12"/>
        <rFont val="Calibri"/>
        <charset val="1"/>
      </rPr>
      <t>May 15th 2026 to June 18</t>
    </r>
    <r>
      <rPr>
        <b/>
        <vertAlign val="superscript"/>
        <sz val="12"/>
        <rFont val="Calibri"/>
        <charset val="1"/>
      </rPr>
      <t>th</t>
    </r>
    <r>
      <rPr>
        <b/>
        <sz val="12"/>
        <rFont val="Calibri"/>
        <charset val="1"/>
      </rPr>
      <t xml:space="preserve"> 2026</t>
    </r>
  </si>
  <si>
    <t>18th June 2024</t>
  </si>
  <si>
    <t>Google Play Store Add in Value</t>
  </si>
  <si>
    <t>Add in Value Used For Sportify Monthly Fee</t>
  </si>
  <si>
    <r>
      <rPr>
        <b/>
        <sz val="12"/>
        <color rgb="FF000000"/>
        <rFont val="Calibri"/>
        <charset val="1"/>
      </rPr>
      <t>June 19th 2026 to July 16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</si>
  <si>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20th June 2024</t>
  </si>
  <si>
    <r>
      <rPr>
        <b/>
        <sz val="12"/>
        <color rgb="FF000000"/>
        <rFont val="Calibri"/>
        <charset val="1"/>
      </rPr>
      <t>July 17th 2026 to August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</si>
  <si>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24th June 2024</t>
  </si>
  <si>
    <t>Salary</t>
  </si>
  <si>
    <t>Salary From 24th June to End Of June - No MPF Deduction (not over 3 months)</t>
  </si>
  <si>
    <r>
      <rPr>
        <b/>
        <sz val="12"/>
        <color rgb="FF000000"/>
        <rFont val="Calibri"/>
        <charset val="1"/>
      </rPr>
      <t>August 20th 2026 to September 17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</si>
  <si>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r>
      <rPr>
        <b/>
        <sz val="12"/>
        <color rgb="FF000000"/>
        <rFont val="Calibri"/>
        <charset val="1"/>
      </rPr>
      <t>September 18th 2026 to October 15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</si>
  <si>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15th July 2024</t>
  </si>
  <si>
    <t>Prepaid HGC BroadBand</t>
  </si>
  <si>
    <r>
      <rPr>
        <b/>
        <sz val="12"/>
        <color rgb="FF000000"/>
        <rFont val="Calibri"/>
        <charset val="1"/>
      </rPr>
      <t>October 16th 2026 to November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2026</t>
    </r>
  </si>
  <si>
    <t>Prepaid China Mobile</t>
  </si>
  <si>
    <t>November 20th 2026 to December 17th 2026</t>
  </si>
  <si>
    <t>Last Salary</t>
  </si>
  <si>
    <t xml:space="preserve"> End Of Service - Last Salary Paid On 15th July 2024</t>
  </si>
  <si>
    <t>December 18th 2026 to January 19th 2027</t>
  </si>
  <si>
    <t>January 20th 2027 to February 18th 2027</t>
  </si>
  <si>
    <t>February 19th 2027 to March 18th 2027</t>
  </si>
  <si>
    <t>Fixed Expense For the Year 2024 April - 2024 June</t>
  </si>
  <si>
    <t>March 19th 2027 to April 19th 2027</t>
  </si>
  <si>
    <t>April 20th 2027 to May 19th 2027</t>
  </si>
  <si>
    <t>Mobile And Communications</t>
  </si>
  <si>
    <t>May 20th 2027 to June 17th 2027</t>
  </si>
  <si>
    <t>HGC Broadband</t>
  </si>
  <si>
    <r>
      <rPr>
        <b/>
        <sz val="12"/>
        <color rgb="FF000000"/>
        <rFont val="Calibri"/>
        <charset val="1"/>
      </rPr>
      <t>June 18th 2027 to July 19</t>
    </r>
    <r>
      <rPr>
        <b/>
        <vertAlign val="superscript"/>
        <sz val="12"/>
        <color rgb="FF000000"/>
        <rFont val="Calibri"/>
        <charset val="1"/>
      </rPr>
      <t>th</t>
    </r>
    <r>
      <rPr>
        <b/>
        <sz val="12"/>
        <color rgb="FF000000"/>
        <rFont val="Calibri"/>
        <charset val="1"/>
      </rPr>
      <t xml:space="preserve"> 2027</t>
    </r>
  </si>
  <si>
    <t>China Mobile</t>
  </si>
  <si>
    <t>5G Plan</t>
  </si>
  <si>
    <t>Quarterly Debts</t>
  </si>
  <si>
    <t>Total Payment</t>
  </si>
  <si>
    <t>Quarter</t>
  </si>
  <si>
    <t>Debts Amount</t>
  </si>
  <si>
    <t>Credit Card Installments/ Government /Expense</t>
  </si>
  <si>
    <t>Start</t>
  </si>
  <si>
    <t>Citi Bank</t>
  </si>
  <si>
    <t>April  2024 to June 2024</t>
  </si>
  <si>
    <t xml:space="preserve">SC Bank - Smart </t>
  </si>
  <si>
    <t>July  2024 to September 2024</t>
  </si>
  <si>
    <t>Bank Of China</t>
  </si>
  <si>
    <t>October  2024 to December 2024</t>
  </si>
  <si>
    <t>HSBC Red</t>
  </si>
  <si>
    <t>January  2025 to March 2025</t>
  </si>
  <si>
    <t>Total Installments</t>
  </si>
  <si>
    <t>April  2025 to June 2025</t>
  </si>
  <si>
    <t>Donation</t>
  </si>
  <si>
    <t>July  2025 to September 2025</t>
  </si>
  <si>
    <t xml:space="preserve">Traverse Media </t>
  </si>
  <si>
    <t>Youtube Javascript Channel</t>
  </si>
  <si>
    <t>October  2025 to December 2025</t>
  </si>
  <si>
    <t>Orbis</t>
  </si>
  <si>
    <t>Orbis Eye Flight</t>
  </si>
  <si>
    <t>January  2026 to March 2026</t>
  </si>
  <si>
    <t>Total Donation</t>
  </si>
  <si>
    <t>April  2026 to June 2026</t>
  </si>
  <si>
    <t>Medical</t>
  </si>
  <si>
    <t>July  2026 to September 2026</t>
  </si>
  <si>
    <t>Hospital Authority</t>
  </si>
  <si>
    <t>Pyscology</t>
  </si>
  <si>
    <t>October  2026 to December 2026</t>
  </si>
  <si>
    <t>Doctor for Skin</t>
  </si>
  <si>
    <t>January  2027 to March 2027</t>
  </si>
  <si>
    <t>High Blood Pressure For 3 Months</t>
  </si>
  <si>
    <t>April  2027 to June 2027</t>
  </si>
  <si>
    <t>Total Medical Fees</t>
  </si>
  <si>
    <t>Insurance</t>
  </si>
  <si>
    <t>AIA</t>
  </si>
  <si>
    <t>AIA Insurance</t>
  </si>
  <si>
    <t>Total Insurance</t>
  </si>
  <si>
    <t>Government Expense</t>
  </si>
  <si>
    <t>Water Suplies Department</t>
  </si>
  <si>
    <t>Water bill</t>
  </si>
  <si>
    <t>CLP</t>
  </si>
  <si>
    <t>Electricity Bill</t>
  </si>
  <si>
    <t>Rating and Value Department</t>
  </si>
  <si>
    <t>Demand For Rates and Rent</t>
  </si>
  <si>
    <t>Town Gas</t>
  </si>
  <si>
    <t>Total Government Expenses</t>
  </si>
  <si>
    <t>House Expense</t>
  </si>
  <si>
    <t>Apartment Rent</t>
  </si>
  <si>
    <t>Visit</t>
  </si>
  <si>
    <t>Dad</t>
  </si>
  <si>
    <t>Mom</t>
  </si>
  <si>
    <t>Total House Expense</t>
  </si>
  <si>
    <t>Other Expense</t>
  </si>
  <si>
    <t>Other Stuff</t>
  </si>
  <si>
    <t>Food, Transport….</t>
  </si>
  <si>
    <t>Entertainment</t>
  </si>
  <si>
    <t>Music</t>
  </si>
  <si>
    <t>Hair Cutting</t>
  </si>
  <si>
    <t>$420 for Hair Cut plus Color treatment</t>
  </si>
  <si>
    <t>Cigarettes</t>
  </si>
  <si>
    <t>30 packets</t>
  </si>
  <si>
    <t>Total Other Expense</t>
  </si>
  <si>
    <t>Grand Expenses Total</t>
  </si>
  <si>
    <t>Debts</t>
  </si>
  <si>
    <t>Mother</t>
  </si>
  <si>
    <t>Ng Wing Lam</t>
  </si>
  <si>
    <t>Lawrence</t>
  </si>
  <si>
    <t>Hong Kong Government Hospital Authority</t>
  </si>
  <si>
    <t>Bankruptcy Department / Bank</t>
  </si>
  <si>
    <t>Total Debts</t>
  </si>
  <si>
    <t>Monthly Total</t>
  </si>
  <si>
    <t>Debts Or Credits For the Comming April 20th 2024  to May 19th 2024</t>
  </si>
  <si>
    <t>Principal</t>
  </si>
  <si>
    <t>Fixed Expense</t>
  </si>
  <si>
    <r>
      <rPr>
        <b/>
        <sz val="11"/>
        <color rgb="FFFF0000"/>
        <rFont val="Calibri"/>
        <charset val="1"/>
      </rPr>
      <t xml:space="preserve">Total Debts / </t>
    </r>
    <r>
      <rPr>
        <b/>
        <sz val="11"/>
        <color rgb="FF4A86E8"/>
        <rFont val="Calibri"/>
        <charset val="1"/>
      </rPr>
      <t>Credits</t>
    </r>
  </si>
  <si>
    <t>Debts Or Credits For the Coming May 20th 2024 to June 19th 2024</t>
  </si>
  <si>
    <t>Balance Brought Forward From April 2024</t>
  </si>
  <si>
    <t>1. Payback $0 to Mom</t>
  </si>
  <si>
    <t>2. Payback $1000 to Ng Wing Lam on 24th May 2024</t>
  </si>
  <si>
    <t>3. Additional Expense For Cigarette</t>
  </si>
  <si>
    <t>3. Sportify Music</t>
  </si>
  <si>
    <t>4. Hair Cutting And Bleaching</t>
  </si>
  <si>
    <t>5. Additional Expense
     - Expenses</t>
  </si>
  <si>
    <t>Already Deducted</t>
  </si>
  <si>
    <t>Debts Or Credits For the Comming June 20th 2024 to July 19th 2024</t>
  </si>
  <si>
    <t>Balance Brought Forward From May 2024</t>
  </si>
  <si>
    <t>1. Payback $4000 to Ng Wing Lam</t>
  </si>
  <si>
    <t>2. Additional Expense - Approximately</t>
  </si>
  <si>
    <t>3. Mom Salary For 7 days $2400 Per Month - $2400 / 30 days</t>
  </si>
  <si>
    <t>4. Half Day No Pay Leave</t>
  </si>
  <si>
    <t>5. Additional Expense - Cigarettes 20 Packets plus one packet</t>
  </si>
  <si>
    <t>6. Delonghi Agent</t>
  </si>
  <si>
    <t>7. Tp-link router</t>
  </si>
  <si>
    <t>8. Prepaid HGC BroadBand</t>
  </si>
  <si>
    <t>9. Prepaid China Mobile</t>
  </si>
  <si>
    <t>10. Paid the Remaining Broadband Fees $187</t>
  </si>
  <si>
    <t>11. Shopping List for 18th July 2024 Approximately</t>
  </si>
  <si>
    <t>12. Additional Expense - Not Recorded</t>
  </si>
  <si>
    <t>13. Payback $4500 to Mom</t>
  </si>
  <si>
    <t>Alan Tang's Income Expense For the Forecast Year 2024 July - 2024 September</t>
  </si>
  <si>
    <t>HSBC One Saving Account / Cash / Coins / Alipay / Google Play / PayPal / Bank Cheque For Inland Revenue / Octopus Remain Value</t>
  </si>
  <si>
    <t>July 20th to August 19th 2024 Revenue / Deferred Debts Or Expenses</t>
  </si>
  <si>
    <t>20th July 2024</t>
  </si>
  <si>
    <t>Balance the expense for Hair Cutting And Bleaching</t>
  </si>
  <si>
    <t>Original Expense Hair Cutting And Bleaching Expense is $62</t>
  </si>
  <si>
    <t>12th August 2024</t>
  </si>
  <si>
    <t>Borrowed $1500 From Lawrence</t>
  </si>
  <si>
    <t>August 20th to September 19th 2024 Revenue / Deferred Debts Or Expenses</t>
  </si>
  <si>
    <t>16th August 2024</t>
  </si>
  <si>
    <t>HGC BroadBand Fee</t>
  </si>
  <si>
    <r>
      <rPr>
        <sz val="11"/>
        <color rgb="FF000000"/>
        <rFont val="Calibri"/>
        <charset val="1"/>
      </rPr>
      <t xml:space="preserve">Last Payment </t>
    </r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HGC Broadband Fee</t>
    </r>
  </si>
  <si>
    <t>China Mobile Fee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</si>
  <si>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China Mobile Fee</t>
    </r>
  </si>
  <si>
    <t>17th August 2024</t>
  </si>
  <si>
    <t>30 Packet of Cigarette</t>
  </si>
  <si>
    <r>
      <rPr>
        <sz val="11"/>
        <color rgb="FFFF0000"/>
        <rFont val="Calibri"/>
        <charset val="1"/>
      </rPr>
      <t>Prepaid</t>
    </r>
    <r>
      <rPr>
        <sz val="11"/>
        <color rgb="FF000000"/>
        <rFont val="Calibri"/>
        <charset val="1"/>
      </rPr>
      <t xml:space="preserve"> Cigarette Fee</t>
    </r>
  </si>
  <si>
    <t>20th August 2024</t>
  </si>
  <si>
    <t>1st September 2024</t>
  </si>
  <si>
    <t>Broadband</t>
  </si>
  <si>
    <t>Switch to China Mobile Broadband</t>
  </si>
  <si>
    <t>31st August 2024</t>
  </si>
  <si>
    <t>Deduct 5% MPF</t>
  </si>
  <si>
    <t>September 20th to October 17th 2024 Revenue / Deferred Debts Or Expenses</t>
  </si>
  <si>
    <t>20th September 2024</t>
  </si>
  <si>
    <t>Food And Transport Expense Switched to $600 to $330</t>
  </si>
  <si>
    <t>HGC BroadBand End Of Service</t>
  </si>
  <si>
    <t>Cancel Color Treatment</t>
  </si>
  <si>
    <t>21th September 2024</t>
  </si>
  <si>
    <t>Birthday Present From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</si>
  <si>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</si>
  <si>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</si>
  <si>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</si>
  <si>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</si>
  <si>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</si>
  <si>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Help Lawrence to print, scan the documents and export to PDF.</t>
  </si>
  <si>
    <t>Sell Safe to Mom</t>
  </si>
  <si>
    <t>Sell Safe to Mom of the price $800</t>
  </si>
  <si>
    <t>Fixed Expense For the Year 2024 July - 2024 September</t>
  </si>
  <si>
    <t>Hong Kong Government</t>
  </si>
  <si>
    <t>$52 for Hair Cut (One month per cut) plus Color treatment ($54 color treatment solution can use 2 times)</t>
  </si>
  <si>
    <t>30 Packets</t>
  </si>
  <si>
    <t>Banruptcy Department / Bank</t>
  </si>
  <si>
    <t>Debts Or Credits For the Comming July 20th 2024 to August 19th 2024</t>
  </si>
  <si>
    <t>1. Payback $1000 to Mom</t>
  </si>
  <si>
    <t>2. Buy Microsoft Surface 13.8 Inches Laptop</t>
  </si>
  <si>
    <t>3. Additional Expense - Approximately</t>
  </si>
  <si>
    <t>4. Gamble Lost</t>
  </si>
  <si>
    <t>5. Cigarette</t>
  </si>
  <si>
    <t>6. Nicotin Chew Gum</t>
  </si>
  <si>
    <t>7. Additional For Cigarette</t>
  </si>
  <si>
    <t>8. 30 Packet of Cigarette</t>
  </si>
  <si>
    <t>9. Prepaid HGC Broadband Fee</t>
  </si>
  <si>
    <t>10. Prepaid China Mobile Fee</t>
  </si>
  <si>
    <t>11. Balance with the Total Asset</t>
  </si>
  <si>
    <t>Debts Or Credits For the Coming August 20th 2024 to September 19th 2024</t>
  </si>
  <si>
    <t>Balance Brought Forward From July 2024</t>
  </si>
  <si>
    <t>1. Additional Expense - Approximately</t>
  </si>
  <si>
    <t>2. Water Services Department</t>
  </si>
  <si>
    <t>3. Payback $0 to Mom</t>
  </si>
  <si>
    <t>4. Payback $500 to Lawrence</t>
  </si>
  <si>
    <t>5. Demand Rates and Government Rent</t>
  </si>
  <si>
    <t>6. Additional For Cigarette</t>
  </si>
  <si>
    <t>7. Balance with the Total Asset</t>
  </si>
  <si>
    <t>Food And Transport Spend</t>
  </si>
  <si>
    <t>Debts Or Credits For the Comming September 20th 2024 to October 17th 2024</t>
  </si>
  <si>
    <t>Food And Transport Expense Remaining</t>
  </si>
  <si>
    <t>(Excess Expense Should Be moved to the Additional Expense)</t>
  </si>
  <si>
    <t>Balance Brought Forward From August 2024</t>
  </si>
  <si>
    <t>1. China Mobile broadband fee for 2 months</t>
  </si>
  <si>
    <t>2. Payback $1150 to Mom</t>
  </si>
  <si>
    <t>3. Payback $500 to Lawrence</t>
  </si>
  <si>
    <t>4. Additional For Cigarette</t>
  </si>
  <si>
    <t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</si>
  <si>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</si>
  <si>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>9. Balance with the Total Asset</t>
  </si>
  <si>
    <t>Alan Tang's Income Expense For the Forecast Year 2024 October - 2024 December</t>
  </si>
  <si>
    <t>October 18th to November 19th 2024 Revenue / Deferred Debts Or Expenses</t>
  </si>
  <si>
    <t>31st October 2024</t>
  </si>
  <si>
    <t>26th September 2024</t>
  </si>
  <si>
    <t>China Mobile Broadband</t>
  </si>
  <si>
    <t>Prepaid October Broadband Fees</t>
  </si>
  <si>
    <t>18th October 2024</t>
  </si>
  <si>
    <t>Joox Refund - Total 3 Months</t>
  </si>
  <si>
    <t>Sportify Monthly Payment</t>
  </si>
  <si>
    <t>18th November 2024</t>
  </si>
  <si>
    <t>20th October 2024</t>
  </si>
  <si>
    <t xml:space="preserve"> November 20th to December 19th 2024 Revenue / Deferred Debts Or Expenses</t>
  </si>
  <si>
    <t>30th November 2024</t>
  </si>
  <si>
    <t>20th November 2024</t>
  </si>
  <si>
    <r>
      <rPr>
        <b/>
        <sz val="11"/>
        <color rgb="FF000000"/>
        <rFont val="Calibri"/>
        <charset val="1"/>
      </rPr>
      <t>21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November 2024</t>
    </r>
  </si>
  <si>
    <t>Cigarette</t>
  </si>
  <si>
    <t>Deduct 10 packet of Cigarette</t>
  </si>
  <si>
    <r>
      <rPr>
        <b/>
        <sz val="11"/>
        <color rgb="FF000000"/>
        <rFont val="Calibri"/>
        <charset val="1"/>
      </rPr>
      <t>23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</si>
  <si>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WingOn Travel</t>
  </si>
  <si>
    <t>Bangkok Air ticket refund – Money is refund to Mother’s HSBC credit card account.</t>
  </si>
  <si>
    <r>
      <rPr>
        <b/>
        <sz val="11"/>
        <color rgb="FF000000"/>
        <rFont val="Calibri"/>
        <charset val="1"/>
      </rPr>
      <t>29</t>
    </r>
    <r>
      <rPr>
        <b/>
        <vertAlign val="superscript"/>
        <sz val="11"/>
        <color rgb="FF000000"/>
        <rFont val="Calibri"/>
        <charset val="1"/>
      </rPr>
      <t>rd</t>
    </r>
    <r>
      <rPr>
        <b/>
        <sz val="11"/>
        <color rgb="FF000000"/>
        <rFont val="Calibri"/>
        <charset val="1"/>
      </rPr>
      <t xml:space="preserve"> November 2024</t>
    </r>
  </si>
  <si>
    <t>Give $500 without return</t>
  </si>
  <si>
    <t>2nd December 2024</t>
  </si>
  <si>
    <t>Return Taxi Remaining</t>
  </si>
  <si>
    <t>Receive $100 From Mom For return Taxi. Still remain $12.</t>
  </si>
  <si>
    <t>Remaining Add In Value For Octopus.</t>
  </si>
  <si>
    <t>Octopus Add In value $50 
1.  $9.5 For Water
2. -$8.6 Negative Deposit.
3. $4 round trip to hospital.
4. U-mart expenses $20.8
5. add in value $50
6. $4 round trip to Kowloon Hospital.
7. $4 round trip to East Kowloon Hospital.</t>
  </si>
  <si>
    <t>3rd December 2024</t>
  </si>
  <si>
    <t>Lawrence give $500 For Mother Hospital Expenses</t>
  </si>
  <si>
    <t>Alipay $3 discount plus $2.04 Alipay Points Used</t>
  </si>
  <si>
    <t>11th December 2024</t>
  </si>
  <si>
    <t>Borrow $1000 From Lawrence</t>
  </si>
  <si>
    <t>17th December 2024</t>
  </si>
  <si>
    <t>Lawrence give $600 For Mother Hospital Expenses</t>
  </si>
  <si>
    <r>
      <rPr>
        <b/>
        <sz val="12"/>
        <color rgb="FFFFFFFF"/>
        <rFont val="Calibri"/>
        <charset val="1"/>
      </rPr>
      <t>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Revenue / Deferred Debts Or Expenses</t>
    </r>
  </si>
  <si>
    <t>31st December 2024</t>
  </si>
  <si>
    <t>Deduct Cigarette</t>
  </si>
  <si>
    <t>Deduct 30 packet of Cigarette</t>
  </si>
  <si>
    <t>20th December 2024</t>
  </si>
  <si>
    <t>Mother Owe Me $78.4 for Taxi to QE Hospital, Plus Give me $100 for Return Taxi to home from QE Hospital. 
Return Taxi Fee is $78.4, $12 remaining.
Therefore total Mom still owes me $78.4 - $12 which is equal to $66.4.
All this will be deduct from the debts.</t>
  </si>
  <si>
    <t>Food And Transport Expenses</t>
  </si>
  <si>
    <t>Deduct $200 From Food And Transport Expenses.</t>
  </si>
  <si>
    <r>
      <rPr>
        <b/>
        <sz val="11"/>
        <color rgb="FF000000"/>
        <rFont val="Calibri"/>
        <charset val="1"/>
      </rPr>
      <t>25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</si>
  <si>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Lawrence give $100 For Christmas</t>
  </si>
  <si>
    <r>
      <rPr>
        <b/>
        <sz val="11"/>
        <color rgb="FF000000"/>
        <rFont val="Calibri"/>
        <charset val="1"/>
      </rPr>
      <t>27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</si>
  <si>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>Mother give $900 For Car License Renewal.</t>
  </si>
  <si>
    <r>
      <rPr>
        <b/>
        <sz val="11"/>
        <color rgb="FF000000"/>
        <rFont val="Calibri"/>
        <charset val="1"/>
      </rPr>
      <t>28</t>
    </r>
    <r>
      <rPr>
        <b/>
        <vertAlign val="superscript"/>
        <sz val="11"/>
        <color rgb="FF000000"/>
        <rFont val="Calibri"/>
        <charset val="1"/>
      </rPr>
      <t>th</t>
    </r>
    <r>
      <rPr>
        <b/>
        <sz val="11"/>
        <color rgb="FF000000"/>
        <rFont val="Calibri"/>
        <charset val="1"/>
      </rPr>
      <t xml:space="preserve"> December 2024</t>
    </r>
  </si>
  <si>
    <t xml:space="preserve">Mother borrow $50 </t>
  </si>
  <si>
    <t>28th December 2024</t>
  </si>
  <si>
    <t>Mother give $16.14 coins</t>
  </si>
  <si>
    <r>
      <rPr>
        <b/>
        <sz val="11"/>
        <color rgb="FF000000"/>
        <rFont val="Calibri"/>
        <charset val="1"/>
      </rPr>
      <t>31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</si>
  <si>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 xml:space="preserve">Lawrence give $50 For Octopus Add In Value </t>
  </si>
  <si>
    <r>
      <rPr>
        <b/>
        <sz val="11"/>
        <color rgb="FF000000"/>
        <rFont val="Calibri"/>
        <charset val="1"/>
      </rPr>
      <t>1</t>
    </r>
    <r>
      <rPr>
        <b/>
        <vertAlign val="superscript"/>
        <sz val="11"/>
        <color rgb="FF000000"/>
        <rFont val="Calibri"/>
        <charset val="1"/>
      </rPr>
      <t>st</t>
    </r>
    <r>
      <rPr>
        <b/>
        <sz val="11"/>
        <color rgb="FF000000"/>
        <rFont val="Calibri"/>
        <charset val="1"/>
      </rPr>
      <t xml:space="preserve"> December 2024</t>
    </r>
  </si>
  <si>
    <t>Lawrence give $100 For the help of Carrying luggages to the bus station.</t>
  </si>
  <si>
    <t xml:space="preserve">Balance Assets </t>
  </si>
  <si>
    <t xml:space="preserve">Balance The Total Assets </t>
  </si>
  <si>
    <t>Fixed Expense For the Year 2024 October - 2024 December</t>
  </si>
  <si>
    <t>Credit Card Installments/Expense</t>
  </si>
  <si>
    <t>Water Supply Department</t>
  </si>
  <si>
    <t xml:space="preserve">$52 for Hair Cut (One month per cut) </t>
  </si>
  <si>
    <t>Debts Or Credits For the Comming October 18th 2024 to November 19th 2024</t>
  </si>
  <si>
    <t>Balance Brought Forward From September 2024</t>
  </si>
  <si>
    <t xml:space="preserve">1. Additional Expense 
 - Add In Value $50 For Octopus
 - Add In Value $150 For Google Play
 - Excess Expenses $451.7
</t>
  </si>
  <si>
    <t>2. Payback $200 to Lawrence</t>
  </si>
  <si>
    <t>4. Additional China Mobile Fee For Joox Refund $207 - $149</t>
  </si>
  <si>
    <t>5. Additional 20 packet of Cigarette</t>
  </si>
  <si>
    <t>6. Balance with the Total Asset</t>
  </si>
  <si>
    <t>Debts Or Credits For the Coming November 20th 2024 to December 19th 2024</t>
  </si>
  <si>
    <t>Balance Brought Forward From October 2024</t>
  </si>
  <si>
    <t xml:space="preserve">1. Payback $0 to Mom </t>
  </si>
  <si>
    <t>2. Payback $300 to Lawrence</t>
  </si>
  <si>
    <r>
      <rPr>
        <sz val="11"/>
        <color rgb="FF000000"/>
        <rFont val="Calibri"/>
        <charset val="1"/>
      </rPr>
      <t xml:space="preserve">3. Additional Expense     
-  China Mobile Broadband Fees $78   
-  additional cigarette charge $80
-  additional cigarette charge $300
- 28th-Nov additional nicotinell charge $263.9
- Add In Value $50 For Octopus Card
- Expenses For Mom $68.9 Taxi plus water $9.5
   Total Expenses: $68.9 + $9.5 which is equal </t>
    </r>
    <r>
      <rPr>
        <b/>
        <sz val="11"/>
        <color rgb="FFFF0000"/>
        <rFont val="Calibri"/>
        <charset val="1"/>
      </rPr>
      <t xml:space="preserve">$78.4
</t>
    </r>
    <r>
      <rPr>
        <sz val="11"/>
        <color rgb="FF000000"/>
        <rFont val="Calibri"/>
        <charset val="1"/>
      </rPr>
      <t>- 3rd December Mother QE Hospital Expenses $149
- Expenses For Nokia Phone $352
- 9th-December additional nicotinell charge $126.9
- additional electronic cigarette machine plus egg
   $610
- Add In Value $50 For Octopus Card
- Expenses For Mother Kowloon Hospital $230 
- Water Supplies Department Water Fees $122.2 
-  Excess Expenses $898.6</t>
    </r>
  </si>
  <si>
    <t>4. Additional expense for Mom $200</t>
  </si>
  <si>
    <t>5. Balance with the Total Asset</t>
  </si>
  <si>
    <r>
      <rPr>
        <b/>
        <sz val="12"/>
        <color rgb="FFFFFFFF"/>
        <rFont val="Calibri"/>
        <charset val="1"/>
      </rPr>
      <t>Debts Or Credits For the Comming December 20th 2024 to January 19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</t>
    </r>
  </si>
  <si>
    <t>Balance Brought Forward From November 2024</t>
  </si>
  <si>
    <t>2.. Still owe Lawrence $351 after Mom QE Hospital Expenses.</t>
  </si>
  <si>
    <t>4. Payback Remaining Expenses From Mother Kowloon Hospital to Lawrence</t>
  </si>
  <si>
    <t>5. Additional Expense
  - China Mobile Broadband Fee $78
  - $2 Handling Fees For Add In Value For Octopus.
  - 27th December 2024 $900 Car License Renewal 
    (a gift from Mom)
  - Birdie Sim Card 3 months Fees ($50 per month)- $150
  - Additional Birdie Sim Card - $50
  - $2.5 Handling Fees For Add In Value For Octopus.</t>
  </si>
  <si>
    <t xml:space="preserve">6. Food And Transport Expenses
- Instant Noodles (1 box 30 packets) ~ $99
- Instant Noodles (20 packets) ~ $66
- Potatoes 17  ~ $36
- Campbell’s Chunky New England Clam Chowder
   505GM – 7 cans ~ $167.3 
- Vegetables 1.5kg ~ $18
- Onion 8  ~ $25
- OK Store expenses 20th December 2024 - $52
- Lindor X 2 - $78
- Coffee Mate $32
- Sausage X 2 - $40
- Congee X 4 - $19.6 
- Nugget X 2 - $38
- Hair Bleaching - $80.8
- U-Store - $66
- Best Mart - $19.9
- Best Mart – $65.8
- A1 Bakery - $39
- OK Store expenses $30
- Travel Expense For Driving License Renewal - $6
- Best Mart - $15
- Big C - $17
- Round Trip to Holywood Plaza $4
- Single Trip to North Temple Mall $2
- Welcome Supermarket – Mayonaise Paste $40
- Single Trip to North Temple Mall $2
- Brought Jelly From Chuk Yuen Plaza - $28.4
- Brought Ingredients For Green Curry Chicken - $33
- Round Trip to Hospital $4
- Best Mart - $19.9
- welcome expenses $40
- Transport Fees $2
- Round Trip to Robert Black Hospital $4
- Round Trip Fees for visiting dad $5
- Round Trip Fees to QE Hospital $4
- Round Trip Fees to East Kowloon Hospital $4
- Round Trip Fees to Hollywood Plaza $4
- Best Mart - $14
- Welcome plastic glove - $10
- $2 Phone Booth
</t>
  </si>
  <si>
    <r>
      <rPr>
        <sz val="11"/>
        <color rgb="FF000000"/>
        <rFont val="Calibri"/>
        <charset val="1"/>
      </rPr>
      <t>7.</t>
    </r>
    <r>
      <rPr>
        <b/>
        <sz val="11"/>
        <color rgb="FF000000"/>
        <rFont val="Calibri"/>
        <charset val="1"/>
      </rPr>
      <t xml:space="preserve"> Balance with the Total Asset</t>
    </r>
  </si>
  <si>
    <t>Alan Tang's Income Expense For the Forecast Year 2025 January - 2025 March</t>
  </si>
  <si>
    <r>
      <rPr>
        <b/>
        <sz val="12"/>
        <color rgb="FFFFFFFF"/>
        <rFont val="Calibri"/>
        <charset val="1"/>
      </rPr>
      <t>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to February 19th 2025 Revenue / Deferred Debts Or Expenses</t>
    </r>
  </si>
  <si>
    <t>20th January 2025</t>
  </si>
  <si>
    <t>31th January 2025</t>
  </si>
  <si>
    <t>29th January 2025</t>
  </si>
  <si>
    <t>Chineses New Year (Mother and Father)</t>
  </si>
  <si>
    <t>Chinese New Year Pocket Lai See</t>
  </si>
  <si>
    <t>28th January 2025</t>
  </si>
  <si>
    <t>Chineses New Year (Lawrence)</t>
  </si>
  <si>
    <t xml:space="preserve">Mother give me $2 </t>
  </si>
  <si>
    <t>OK Store</t>
  </si>
  <si>
    <t>Received Additional $1 when billed</t>
  </si>
  <si>
    <t>February 20th to March 19th 2025 Revenue / Deferred Debts Or Expenses</t>
  </si>
  <si>
    <t>20th February 2025</t>
  </si>
  <si>
    <t>29th February 2025</t>
  </si>
  <si>
    <t>Cigarette Egg</t>
  </si>
  <si>
    <t>Brought in Advance</t>
  </si>
  <si>
    <t>March 20th to April 17th 2025 Revenue / Deferred Debts Or Expenses</t>
  </si>
  <si>
    <t>20th March 2025</t>
  </si>
  <si>
    <t>31st March 2025</t>
  </si>
  <si>
    <t>Fixed Expense For the Year 2025 January - 2025 March</t>
  </si>
  <si>
    <t>Birdie Sim Card</t>
  </si>
  <si>
    <t>600 Mb Data Plus 1000 minutes Voice</t>
  </si>
  <si>
    <t>$52 for Hair Cut (One month per cut)</t>
  </si>
  <si>
    <t>3 Packets – Buy 5 give 1</t>
  </si>
  <si>
    <r>
      <rPr>
        <b/>
        <sz val="12"/>
        <color rgb="FFFFFFFF"/>
        <rFont val="Calibri"/>
        <charset val="1"/>
      </rPr>
      <t>Debts Or Credits For the Comming January 20</t>
    </r>
    <r>
      <rPr>
        <b/>
        <vertAlign val="superscript"/>
        <sz val="12"/>
        <color rgb="FFFFFFFF"/>
        <rFont val="Calibri"/>
        <charset val="1"/>
      </rPr>
      <t>th</t>
    </r>
    <r>
      <rPr>
        <b/>
        <sz val="12"/>
        <color rgb="FFFFFFFF"/>
        <rFont val="Calibri"/>
        <charset val="1"/>
      </rPr>
      <t xml:space="preserve"> 2025 to February 19th 2025</t>
    </r>
  </si>
  <si>
    <t xml:space="preserve">1. Payback $1400 to Mom including $900 borrowed </t>
  </si>
  <si>
    <t>2. Additional Expense
    - Playstation Plus Subscribtion ~ $425
    - Street Fighter 6 ~ $229
    - EA Sports FC 25 ~ $219.6
    - Sonic Super stars ~ $135.2
    - HKTV Mall - Wireless wearable air pressure leg 
      massage machine ~ $499
    - Puma - Slippers ~ $159
    - Puma - Bag ~ $1</t>
  </si>
  <si>
    <t xml:space="preserve">2. Additional Expense
    - Playstation Plus Subscribtion ~ $425
    - Street Fighter 6 ~ $229
    - EA Sports FC 25 ~ $219.6
    - Sonic Super stars ~ $135.2
    - HKTV Mall - Wireless wearable air pressure leg 
      massage machine ~ $499
    - Puma - Slippers ~ $159
</t>
  </si>
  <si>
    <r>
      <t>4. Food And Transport Expenses
- Potatoes For Curry Chicken ~</t>
    </r>
    <r>
      <rPr>
        <sz val="11"/>
        <color rgb="FFFF0000"/>
        <rFont val="Calibri"/>
        <charset val="1"/>
      </rPr>
      <t xml:space="preserve"> </t>
    </r>
    <r>
      <rPr>
        <sz val="11"/>
        <color rgb="FF000000"/>
        <rFont val="Calibri"/>
        <charset val="1"/>
      </rPr>
      <t xml:space="preserve">$10
- Chicken Chops for Curry Chicken 2 Pieces ~ $20
- Curry 1 Bottle ~ $16.9
- Coconut Milk  ~ $8
- Vegetable 1kg  ~ $9
- Welcome Plastic Bag ~ $1
- OK Store coke ~ $20
- Ustore ~ $31.8
- 759 Store ~ $24.4
- OK Store pepsi coke ~ $13.5
- Wellcome Store evaporate milk ~ $11
- Wellcome Store condensed milk ~ $14
- single transport to temple mall ~ $2
- $10 charged for Hair Cut
- Service Charge for transfer coins to octopus ~ $2.8
- Round Trip Fees for visiting dad ~ $9.5
- Sau Tau Beijin Noodle ~ $15
- Select Choice Chicken Powder ~ $18
- Quaker Oat Meal 1000g ~ $26
- Longevity Filled Evaporated 400g ~ $11
- Eagle Condensed Milk 350g ~ $13
- Red Onion 1 piece ~ $5
- Chicken Chops 2 pieces ~ $23
- Single Trip to North Temple Mall ~ $2
</t>
    </r>
  </si>
  <si>
    <t>Debts Or Credits For the Coming February 20th 2025 to March 19th 2025</t>
  </si>
  <si>
    <t>Balance Brought Forward From January 2025</t>
  </si>
  <si>
    <t>1. Additional Expense</t>
  </si>
  <si>
    <t>2. Payback $1300 to Mom</t>
  </si>
  <si>
    <t>3. Food And Transport Expenses
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</si>
  <si>
    <t>Debts Or Credits For the Comming March 20th 2025 to April 17th 2025</t>
  </si>
  <si>
    <t>Balance Brought Forward From February 2025</t>
  </si>
  <si>
    <t>1. Payback $1200 to Mom</t>
  </si>
  <si>
    <t>2. Additional Expense
    - Cigarette Egg - $650</t>
  </si>
  <si>
    <t>Alan Tang's Income Expense For the Forecast Year 2025 April - 2025 June</t>
  </si>
  <si>
    <t>April 18th to May 15th 2025 Revenue / Deferred Debts Or Expenses</t>
  </si>
  <si>
    <t>20th April 2025</t>
  </si>
  <si>
    <t>30th April 2025</t>
  </si>
  <si>
    <t>Hospital Fees</t>
  </si>
  <si>
    <t>Robert Black Hospital Paid in advance</t>
  </si>
  <si>
    <t>May 16th to June 19th 2025 Revenue / Deferred Debts Or Expenses</t>
  </si>
  <si>
    <t>20th May 2025</t>
  </si>
  <si>
    <t>31th May 2025</t>
  </si>
  <si>
    <t>June 20th to July 17th 2025 Revenue / Deferred Debts Or Expenses</t>
  </si>
  <si>
    <t>20th June 2025</t>
  </si>
  <si>
    <t>30th June 2025</t>
  </si>
  <si>
    <t>Fixed Expense For the Year 2025 April - 2025 June</t>
  </si>
  <si>
    <t>Debts Or Credits For the Comming April 18th 2025 to May 15th 2025</t>
  </si>
  <si>
    <t>2. Additional Expense</t>
  </si>
  <si>
    <r>
      <rPr>
        <sz val="11"/>
        <color rgb="FF000000"/>
        <rFont val="Calibri"/>
        <charset val="1"/>
      </rPr>
      <t xml:space="preserve">3. Food And Transport Expenses
</t>
    </r>
    <r>
      <rPr>
        <sz val="11"/>
        <color rgb="FF000000"/>
        <rFont val="Calibri"/>
        <charset val="1"/>
      </rPr>
      <t>- Sau Tao Beijing Noodle 375GM (6 packets) ~ $33
- Instant Noodle 1 box ~ $99
- Red Onion 4 pieces ~ $11
- Potatoes For Curry Chicken ~ $22
- Chicken Chops for Curry Chicken 6 Pieces ~ $57
- Curry 3 Bottles ~ $50.7
- Coconut Milk  ~ $24
- Chicken Powder ~ $17.9
- Vegetable 3kg  ~ $36
- Rice 5kg ~ $49</t>
    </r>
  </si>
  <si>
    <t>Debts Or Credits For the Coming May 16th 2025 to June 19th 2025</t>
  </si>
  <si>
    <t>Balance Brought Forward From April 2025</t>
  </si>
  <si>
    <t>Debts Or Credits For the Comming June 20th 2025 to July 17th 2025</t>
  </si>
  <si>
    <t>Balance Brought Forward From May 2025</t>
  </si>
  <si>
    <t>2. Additional Expense
 - Microsoft Surface Laptop $5988</t>
  </si>
  <si>
    <t>Alan Tang's Income Expense For the Forecast Year 2025 July - 2025 September</t>
  </si>
  <si>
    <t>July 18th to August 19th 2025 Revenue / Deferred Debts Or Expenses</t>
  </si>
  <si>
    <t>20th July 2025</t>
  </si>
  <si>
    <t>31st July 2025</t>
  </si>
  <si>
    <t>August 20th to September 18th 2025 Revenue / Deferred Debts Or Expenses</t>
  </si>
  <si>
    <t>20th August 2025</t>
  </si>
  <si>
    <t>31st August 2025</t>
  </si>
  <si>
    <t>September 19th to October 16th 2025 Revenue / Deferred Debts Or Expenses</t>
  </si>
  <si>
    <t>20th September 2025</t>
  </si>
  <si>
    <t>30th September 2025</t>
  </si>
  <si>
    <t>Fixed Expense For the Year 2025 July - 2025 September</t>
  </si>
  <si>
    <t>Music, travel….</t>
  </si>
  <si>
    <t>Debts Or Credits For the Comming July 20th 2025 to August 19th 2025</t>
  </si>
  <si>
    <t>1. Additional Expense
    - Cigarette Egg - $650</t>
  </si>
  <si>
    <t>2. Payback $1183 to Mom</t>
  </si>
  <si>
    <t>Debts Or Credits For the Coming August 20th 2025 to September 19th 2025</t>
  </si>
  <si>
    <t>Balance Brought Forward From July 2025</t>
  </si>
  <si>
    <t>2. Payback $0 to Mom</t>
  </si>
  <si>
    <r>
      <rPr>
        <b/>
        <sz val="11"/>
        <color rgb="FFFFFFFF"/>
        <rFont val="Calibri"/>
        <charset val="1"/>
      </rPr>
      <t>Debts Or Credits For the Comming September 20th 2025 to 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</si>
  <si>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August 2025</t>
  </si>
  <si>
    <t>Alan Tang's Income Expense For the Forecast Year 2025 October - 2025 December</t>
  </si>
  <si>
    <r>
      <rPr>
        <b/>
        <sz val="11"/>
        <color rgb="FFFFFFFF"/>
        <rFont val="Calibri"/>
        <charset val="1"/>
      </rPr>
      <t>October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</si>
  <si>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October 2025</t>
  </si>
  <si>
    <t>31st October 2025</t>
  </si>
  <si>
    <r>
      <rPr>
        <b/>
        <sz val="11"/>
        <color rgb="FFFFFFFF"/>
        <rFont val="Calibri"/>
        <charset val="1"/>
      </rPr>
      <t>November 20th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Revenue / Deferred Debts Or Expenses</t>
    </r>
  </si>
  <si>
    <t>20th November 2025</t>
  </si>
  <si>
    <t>31st November 2025</t>
  </si>
  <si>
    <r>
      <rPr>
        <b/>
        <sz val="11"/>
        <color rgb="FFFFFFFF"/>
        <rFont val="Calibri"/>
        <charset val="1"/>
      </rPr>
      <t>December 19th 2025 to January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Revenue/ Deferred Debts Or Expenses</t>
    </r>
  </si>
  <si>
    <t>20th December 2025</t>
  </si>
  <si>
    <t>30th December 2025</t>
  </si>
  <si>
    <t>Fixed Expense For the Year 2025 October - 2025 December</t>
  </si>
  <si>
    <r>
      <rPr>
        <b/>
        <sz val="11"/>
        <color rgb="FFFFFFFF"/>
        <rFont val="Calibri"/>
        <charset val="1"/>
      </rPr>
      <t>Debts Or Credits For the Comming October 17th 2025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</si>
  <si>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2 .Payback $0 to Mom</t>
  </si>
  <si>
    <t>3. Food And Transport Expenses</t>
  </si>
  <si>
    <r>
      <rPr>
        <b/>
        <sz val="11"/>
        <color rgb="FFFFFFFF"/>
        <rFont val="Calibri"/>
        <charset val="1"/>
      </rPr>
      <t>Debts Or Credits For the Coming November 20th 2025 to December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</t>
    </r>
  </si>
  <si>
    <t>Balance Brought Forward From October 2025</t>
  </si>
  <si>
    <r>
      <rPr>
        <b/>
        <sz val="11"/>
        <color rgb="FFFFFFFF"/>
        <rFont val="Calibri"/>
        <charset val="1"/>
      </rPr>
      <t>Debts Or Credits For the Comming December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2025 to Janurary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</si>
  <si>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November 2025</t>
  </si>
  <si>
    <t>Alan Tang's Income Expense For the Forecast Year 2026 January - 2026 March</t>
  </si>
  <si>
    <t>January 16th 2026 to February 19th 2026 Revenue / Deferred Debts Or Expenses</t>
  </si>
  <si>
    <t>20th January 2026</t>
  </si>
  <si>
    <t>31st January 2026</t>
  </si>
  <si>
    <t>February 20th to March 19th 2026 Revenue / Deferred Debts Or Expenses</t>
  </si>
  <si>
    <t>20th Feburary 2026</t>
  </si>
  <si>
    <t>31st Feburary 2026</t>
  </si>
  <si>
    <r>
      <rPr>
        <b/>
        <sz val="11"/>
        <color rgb="FFFFFFFF"/>
        <rFont val="Calibri"/>
        <charset val="1"/>
      </rPr>
      <t>March 20th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</si>
  <si>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March 2026</t>
  </si>
  <si>
    <t>30th March 2026</t>
  </si>
  <si>
    <t>Fixed Expense For the Year 2026 January - 2026 March</t>
  </si>
  <si>
    <r>
      <rPr>
        <b/>
        <sz val="11"/>
        <color rgb="FFFFFFFF"/>
        <rFont val="Calibri"/>
        <charset val="1"/>
      </rPr>
      <t>Debts Or Credits For the Comming January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Feburary 19th 2026</t>
    </r>
  </si>
  <si>
    <t>Debts Or Credits For the Coming Feburary 20th 2026 to March 19th 2026</t>
  </si>
  <si>
    <t>Balance Brought Forward From January 2026</t>
  </si>
  <si>
    <r>
      <rPr>
        <b/>
        <sz val="11"/>
        <color rgb="FFFFFFFF"/>
        <rFont val="Calibri"/>
        <charset val="1"/>
      </rPr>
      <t>Debts Or Credits For the Comming March 20th 2026 to April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</si>
  <si>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February 2026</t>
  </si>
  <si>
    <t>Alan Tang's Income Expense For the Forecast Year 2026 April - 2026 June</t>
  </si>
  <si>
    <r>
      <rPr>
        <b/>
        <sz val="11"/>
        <color rgb="FFFFFFFF"/>
        <rFont val="Calibri"/>
        <charset val="1"/>
      </rPr>
      <t>April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</si>
  <si>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April 2026</t>
  </si>
  <si>
    <t>31st April 2026</t>
  </si>
  <si>
    <r>
      <rPr>
        <b/>
        <sz val="11"/>
        <color rgb="FFFFFFFF"/>
        <rFont val="Calibri"/>
        <charset val="1"/>
      </rPr>
      <t>May 15th  to June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</si>
  <si>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May 2026</t>
  </si>
  <si>
    <t>31st May 2026</t>
  </si>
  <si>
    <r>
      <rPr>
        <b/>
        <sz val="11"/>
        <color rgb="FFFFFFFF"/>
        <rFont val="Calibri"/>
        <charset val="1"/>
      </rPr>
      <t>June 19th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</si>
  <si>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June 2026</t>
  </si>
  <si>
    <t>30th June 2026</t>
  </si>
  <si>
    <t>Fixed Expense For the Year 2026 April - 2026 June</t>
  </si>
  <si>
    <r>
      <rPr>
        <b/>
        <sz val="11"/>
        <color rgb="FFFFFFFF"/>
        <rFont val="Calibri"/>
        <charset val="1"/>
      </rPr>
      <t>Debts Or Credits For the Comming April 17th 2026 to May 14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</si>
  <si>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r>
      <rPr>
        <b/>
        <sz val="11"/>
        <color rgb="FFFFFFFF"/>
        <rFont val="Calibri"/>
        <charset val="1"/>
      </rPr>
      <t>Debts Or Credits For the Coming May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to June 18th 2026</t>
    </r>
  </si>
  <si>
    <t>Balance Brought Forward From April 2026</t>
  </si>
  <si>
    <r>
      <rPr>
        <b/>
        <sz val="11"/>
        <color rgb="FFFFFFFF"/>
        <rFont val="Calibri"/>
        <charset val="1"/>
      </rPr>
      <t>Debts Or Credits For the Comming June 19th 2026 to July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</si>
  <si>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May 2026</t>
  </si>
  <si>
    <t>Alan Tang's Income Expense For the Forecast Year 2026 July - 2026 September</t>
  </si>
  <si>
    <r>
      <rPr>
        <b/>
        <sz val="11"/>
        <color rgb="FFFFFFFF"/>
        <rFont val="Calibri"/>
        <charset val="1"/>
      </rPr>
      <t>July 17th to August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</si>
  <si>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July 2026</t>
  </si>
  <si>
    <t>31st July 2026</t>
  </si>
  <si>
    <r>
      <rPr>
        <b/>
        <sz val="11"/>
        <color rgb="FFFFFFFF"/>
        <rFont val="Calibri"/>
        <charset val="1"/>
      </rPr>
      <t>August 20th 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 Revenue / Deferred Debts Or Expenses</t>
    </r>
  </si>
  <si>
    <t>20th August 2026</t>
  </si>
  <si>
    <t>31st August 2026</t>
  </si>
  <si>
    <t>September 18th to October 15th 2026 Revenue / Deferred Debts Or Expenses</t>
  </si>
  <si>
    <t>20th September 2026</t>
  </si>
  <si>
    <t>30th September 2026</t>
  </si>
  <si>
    <t>Fixed Expense For the Year 2026 July - 2026 September</t>
  </si>
  <si>
    <t>Debts Or Credits For the Comming July 17th 2026 to August 19th 2026</t>
  </si>
  <si>
    <t xml:space="preserve">2. Payback $0 to </t>
  </si>
  <si>
    <r>
      <rPr>
        <b/>
        <sz val="11"/>
        <color rgb="FFFFFFFF"/>
        <rFont val="Calibri"/>
        <charset val="1"/>
      </rPr>
      <t>Debts Or Credits For the Coming August 20th 2026 to September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</si>
  <si>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July 2026</t>
  </si>
  <si>
    <r>
      <rPr>
        <b/>
        <sz val="11"/>
        <color rgb="FFFFFFFF"/>
        <rFont val="Calibri"/>
        <charset val="1"/>
      </rPr>
      <t>Debts Or Credits For the Comming September 18th 2026 to October 15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</si>
  <si>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Balance Brought Forward From August 2026</t>
  </si>
  <si>
    <t>Alan Tang's Income Expense For the Forecast Year 2026 October - 2026 December</t>
  </si>
  <si>
    <r>
      <rPr>
        <b/>
        <sz val="11"/>
        <color rgb="FFFFFFFF"/>
        <rFont val="Calibri"/>
        <charset val="1"/>
      </rPr>
      <t>October 16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November 19th 2026 Revenue / Deferred Debts Or Expenses</t>
    </r>
  </si>
  <si>
    <t>20th October 2026</t>
  </si>
  <si>
    <t>31st October 2026</t>
  </si>
  <si>
    <t>November 20th  to December 17th 2026 Revenue / Deferred Debts Or Expenses</t>
  </si>
  <si>
    <t>20th November 2026</t>
  </si>
  <si>
    <t>31st November 2026</t>
  </si>
  <si>
    <r>
      <rPr>
        <b/>
        <sz val="11"/>
        <color rgb="FFFFFFFF"/>
        <rFont val="Calibri"/>
        <charset val="1"/>
      </rPr>
      <t>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</si>
  <si>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December 2026</t>
  </si>
  <si>
    <t>30th December 2026</t>
  </si>
  <si>
    <t>Fixed Expense For the Year 2026 October - 2026 December</t>
  </si>
  <si>
    <r>
      <rPr>
        <b/>
        <sz val="11"/>
        <color rgb="FFFFFFFF"/>
        <rFont val="Calibri"/>
        <charset val="1"/>
      </rPr>
      <t>Debts Or Credits For the Comming October 16th 2026 to November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2026</t>
    </r>
  </si>
  <si>
    <t>Debts Or Credits For the Coming November 20th 2026 to December 17th 2026</t>
  </si>
  <si>
    <t>Balance Brought Forward From October 2026</t>
  </si>
  <si>
    <r>
      <rPr>
        <b/>
        <sz val="11"/>
        <color rgb="FFFFFFFF"/>
        <rFont val="Calibri"/>
        <charset val="1"/>
      </rPr>
      <t>Debts Or Credits For the Comming December 18th 2026 to January 19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</si>
  <si>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November 2026</t>
  </si>
  <si>
    <t>Alan Tang's Income Expense For the Forecast Year 2027 January - 2027 March</t>
  </si>
  <si>
    <r>
      <rPr>
        <b/>
        <sz val="11"/>
        <color rgb="FFFFFFFF"/>
        <rFont val="Calibri"/>
        <charset val="1"/>
      </rPr>
      <t>January 20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</si>
  <si>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January 2027</t>
  </si>
  <si>
    <t>31st January 2027</t>
  </si>
  <si>
    <r>
      <rPr>
        <b/>
        <sz val="11"/>
        <color rgb="FFFFFFFF"/>
        <rFont val="Calibri"/>
        <charset val="1"/>
      </rPr>
      <t>February 19th 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 Revenue / Deferred Debts Or Expenses</t>
    </r>
  </si>
  <si>
    <t>20th February 2027</t>
  </si>
  <si>
    <t>31st February 2027</t>
  </si>
  <si>
    <t>Cigrette Egg</t>
  </si>
  <si>
    <t>March 19th 2027 to April 19th 2027 Revenue / Deferred Debts Or Expenses</t>
  </si>
  <si>
    <t>20th March 2027</t>
  </si>
  <si>
    <t>30th March 2027</t>
  </si>
  <si>
    <t>Fixed Expense For the Year 2027 January - 2027 March</t>
  </si>
  <si>
    <r>
      <rPr>
        <b/>
        <sz val="11"/>
        <color rgb="FFFFFFFF"/>
        <rFont val="Calibri"/>
        <charset val="1"/>
      </rPr>
      <t>Debts Or Credits For the Comming January 20th 2027 to February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</si>
  <si>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February 19th 2027 to March 18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</si>
  <si>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January 2027</t>
  </si>
  <si>
    <t>Debts Or Credits For the Comming March 19th 2027 to April 19th 2027</t>
  </si>
  <si>
    <t>Balance Brought Forward From February 2027</t>
  </si>
  <si>
    <t>Alan Tang's Income Expense For the Forecast Year 2027 April - 2027 June</t>
  </si>
  <si>
    <t>April 20th to May 19th 2027 Revenue / Deferred Debts Or Expenses</t>
  </si>
  <si>
    <t>20th April 2027</t>
  </si>
  <si>
    <t>31st April 2027</t>
  </si>
  <si>
    <t>May 20th  to June 17th 2027 Revenue / Deferred Debts Or Expenses</t>
  </si>
  <si>
    <t>20th May 2027</t>
  </si>
  <si>
    <t>31st May 2027</t>
  </si>
  <si>
    <t>June 18th 2027 to July 19th 2027 Revenue / Deferred Debts Or Expenses</t>
  </si>
  <si>
    <t>20th June 2027</t>
  </si>
  <si>
    <t>30th June 2027</t>
  </si>
  <si>
    <t>Fixed Expense For the Year 2027 April - 2027 June</t>
  </si>
  <si>
    <r>
      <rPr>
        <b/>
        <sz val="11"/>
        <color rgb="FFFFFFFF"/>
        <rFont val="Calibri"/>
        <charset val="1"/>
      </rPr>
      <t>Debts Or Credits For the Comming April 20th 2027 to May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</si>
  <si>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r>
      <rPr>
        <b/>
        <sz val="11"/>
        <color rgb="FFFFFFFF"/>
        <rFont val="Calibri"/>
        <charset val="1"/>
      </rPr>
      <t>Debts Or Credits For the Coming May 18th 2027 to June 17</t>
    </r>
    <r>
      <rPr>
        <b/>
        <vertAlign val="superscript"/>
        <sz val="11"/>
        <color rgb="FFFFFFFF"/>
        <rFont val="Calibri"/>
        <charset val="1"/>
      </rPr>
      <t>th</t>
    </r>
    <r>
      <rPr>
        <b/>
        <sz val="11"/>
        <color rgb="FFFFFFFF"/>
        <rFont val="Calibri"/>
        <charset val="1"/>
      </rPr>
      <t xml:space="preserve"> 2027</t>
    </r>
  </si>
  <si>
    <t>Balance Brought Forward From April 2027</t>
  </si>
  <si>
    <t>Debts Or Credits For the Comming June 18th 2027 to July 19th 2027</t>
  </si>
  <si>
    <t>Balance Brought Forward From May 2027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</si>
</sst>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$-409]#,##0.00;[Red]\-[$$-409]#,##0.00"/>
    <numFmt numFmtId="177" formatCode="[$$]#,##0.00;[$$]\-#,##0.00"/>
    <numFmt numFmtId="178" formatCode="d\ mmmm\ yyyy"/>
    <numFmt numFmtId="179" formatCode="[$$-3C09]#,##0.00"/>
  </numFmts>
  <fonts count="40">
    <font>
      <sz val="11"/>
      <color rgb="FF000000"/>
      <name val="Calibri"/>
      <charset val="1"/>
    </font>
    <font>
      <b/>
      <sz val="14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4A86E8"/>
      <name val="Calibri"/>
      <charset val="1"/>
    </font>
    <font>
      <b/>
      <sz val="11"/>
      <color rgb="FFFF0000"/>
      <name val="Calibri"/>
      <charset val="1"/>
    </font>
    <font>
      <b/>
      <sz val="12"/>
      <color rgb="FFFFFFFF"/>
      <name val="Calibri"/>
      <charset val="1"/>
    </font>
    <font>
      <b/>
      <sz val="12"/>
      <color rgb="FF000000"/>
      <name val="Calibri"/>
      <charset val="1"/>
    </font>
    <font>
      <b/>
      <sz val="11"/>
      <color rgb="FFFFFFFF"/>
      <name val="Calibri"/>
      <charset val="1"/>
    </font>
    <font>
      <sz val="12"/>
      <color rgb="FFFFFFFF"/>
      <name val="Calibri"/>
      <charset val="1"/>
    </font>
    <font>
      <sz val="11"/>
      <color rgb="FFFF0000"/>
      <name val="Calibri"/>
      <charset val="1"/>
    </font>
    <font>
      <b/>
      <sz val="11"/>
      <color rgb="FF2A6099"/>
      <name val="Calibri"/>
      <charset val="1"/>
    </font>
    <font>
      <b/>
      <sz val="11"/>
      <name val="Calibri"/>
      <charset val="1"/>
    </font>
    <font>
      <b/>
      <sz val="12"/>
      <name val="Calibri"/>
      <charset val="1"/>
    </font>
    <font>
      <b/>
      <sz val="18"/>
      <color rgb="FF000000"/>
      <name val="Calibri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vertAlign val="superscript"/>
      <sz val="12"/>
      <color rgb="FFFFFFFF"/>
      <name val="Calibri"/>
      <charset val="1"/>
    </font>
    <font>
      <b/>
      <vertAlign val="superscript"/>
      <sz val="11"/>
      <color rgb="FF000000"/>
      <name val="Calibri"/>
      <charset val="1"/>
    </font>
    <font>
      <b/>
      <vertAlign val="superscript"/>
      <sz val="11"/>
      <color rgb="FFFFFFFF"/>
      <name val="Calibri"/>
      <charset val="1"/>
    </font>
    <font>
      <b/>
      <vertAlign val="superscript"/>
      <sz val="12"/>
      <color rgb="FF000000"/>
      <name val="Calibri"/>
      <charset val="1"/>
    </font>
    <font>
      <b/>
      <vertAlign val="superscript"/>
      <sz val="12"/>
      <name val="Calibri"/>
      <charset val="1"/>
    </font>
  </fonts>
  <fills count="41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rgb="FFB4C7DC"/>
        <bgColor rgb="FFCCCCCC"/>
      </patternFill>
    </fill>
    <fill>
      <patternFill patternType="solid">
        <fgColor rgb="FFFFC000"/>
        <bgColor rgb="FFFFB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3">
    <xf numFmtId="0" fontId="0" fillId="0" borderId="0"/>
    <xf numFmtId="43" fontId="14" fillId="0" borderId="0" applyBorder="0" applyAlignment="0" applyProtection="0"/>
    <xf numFmtId="44" fontId="14" fillId="0" borderId="0" applyBorder="0" applyAlignment="0" applyProtection="0"/>
    <xf numFmtId="9" fontId="14" fillId="0" borderId="0" applyBorder="0" applyAlignment="0" applyProtection="0"/>
    <xf numFmtId="41" fontId="14" fillId="0" borderId="0" applyBorder="0" applyAlignment="0" applyProtection="0"/>
    <xf numFmtId="42" fontId="14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4" applyNumberFormat="0" applyAlignment="0" applyProtection="0">
      <alignment vertical="center"/>
    </xf>
    <xf numFmtId="0" fontId="25" fillId="12" borderId="15" applyNumberFormat="0" applyAlignment="0" applyProtection="0">
      <alignment vertical="center"/>
    </xf>
    <xf numFmtId="0" fontId="26" fillId="12" borderId="14" applyNumberFormat="0" applyAlignment="0" applyProtection="0">
      <alignment vertical="center"/>
    </xf>
    <xf numFmtId="0" fontId="27" fillId="13" borderId="16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176" fontId="3" fillId="3" borderId="5">
      <alignment horizontal="center" vertical="center"/>
    </xf>
    <xf numFmtId="176" fontId="10" fillId="0" borderId="0" applyBorder="0" applyProtection="0">
      <alignment horizontal="center" vertical="center"/>
    </xf>
    <xf numFmtId="49" fontId="6" fillId="6" borderId="0" applyProtection="0">
      <alignment horizontal="left" vertical="center"/>
    </xf>
    <xf numFmtId="176" fontId="4" fillId="0" borderId="0" applyBorder="0" applyProtection="0">
      <alignment horizontal="center" vertical="center"/>
    </xf>
    <xf numFmtId="49" fontId="4" fillId="8" borderId="0" applyProtection="0">
      <alignment horizontal="center" vertical="top"/>
    </xf>
    <xf numFmtId="49" fontId="0" fillId="2" borderId="0" applyProtection="0">
      <alignment horizontal="center" vertical="center"/>
    </xf>
    <xf numFmtId="0" fontId="0" fillId="0" borderId="0" applyBorder="0" applyProtection="0">
      <alignment horizontal="center"/>
    </xf>
    <xf numFmtId="49" fontId="5" fillId="7" borderId="0" applyProtection="0">
      <alignment horizontal="center" vertical="center"/>
    </xf>
    <xf numFmtId="49" fontId="2" fillId="0" borderId="0" applyProtection="0">
      <alignment horizontal="center" vertical="center"/>
    </xf>
    <xf numFmtId="49" fontId="0" fillId="0" borderId="0" applyProtection="0">
      <alignment horizontal="left" vertical="center"/>
    </xf>
    <xf numFmtId="49" fontId="1" fillId="2" borderId="0" applyProtection="0">
      <alignment horizontal="center" vertical="center"/>
    </xf>
    <xf numFmtId="49" fontId="1" fillId="5" borderId="0" applyProtection="0">
      <alignment horizontal="center" vertical="center"/>
    </xf>
    <xf numFmtId="49" fontId="8" fillId="4" borderId="0" applyBorder="0" applyProtection="0">
      <alignment horizontal="center" vertical="center"/>
    </xf>
    <xf numFmtId="49" fontId="4" fillId="0" borderId="0" applyProtection="0">
      <alignment horizontal="right" vertical="center"/>
    </xf>
  </cellStyleXfs>
  <cellXfs count="92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49" fontId="1" fillId="2" borderId="1" xfId="59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/>
    </xf>
    <xf numFmtId="49" fontId="2" fillId="3" borderId="1" xfId="57" applyFont="1" applyFill="1" applyBorder="1" applyAlignment="1" applyProtection="1">
      <alignment horizontal="center" vertical="center" wrapText="1"/>
    </xf>
    <xf numFmtId="176" fontId="3" fillId="3" borderId="1" xfId="49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49" fontId="4" fillId="0" borderId="1" xfId="62" applyFont="1" applyBorder="1" applyAlignment="1" applyProtection="1">
      <alignment horizontal="right" vertical="center" wrapText="1"/>
    </xf>
    <xf numFmtId="49" fontId="4" fillId="0" borderId="1" xfId="62" applyFont="1" applyBorder="1" applyAlignment="1" applyProtection="1">
      <alignment horizontal="right" vertical="center"/>
    </xf>
    <xf numFmtId="0" fontId="0" fillId="0" borderId="0" xfId="0" applyAlignment="1" applyProtection="1">
      <alignment vertical="center"/>
    </xf>
    <xf numFmtId="49" fontId="5" fillId="4" borderId="1" xfId="61" applyFont="1" applyBorder="1" applyAlignment="1" applyProtection="1">
      <alignment horizontal="center" vertical="center" wrapText="1"/>
    </xf>
    <xf numFmtId="49" fontId="5" fillId="4" borderId="1" xfId="61" applyFont="1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 wrapText="1"/>
    </xf>
    <xf numFmtId="49" fontId="0" fillId="0" borderId="1" xfId="58" applyFont="1" applyBorder="1" applyAlignment="1" applyProtection="1">
      <alignment horizontal="left" vertical="center" wrapText="1"/>
    </xf>
    <xf numFmtId="49" fontId="0" fillId="0" borderId="1" xfId="58" applyFont="1" applyBorder="1" applyAlignment="1" applyProtection="1">
      <alignment horizontal="left" vertical="center"/>
    </xf>
    <xf numFmtId="0" fontId="2" fillId="0" borderId="0" xfId="0" applyFont="1" applyAlignment="1" applyProtection="1">
      <alignment horizontal="right" vertical="center"/>
    </xf>
    <xf numFmtId="49" fontId="1" fillId="5" borderId="1" xfId="60" applyFont="1" applyBorder="1" applyAlignment="1" applyProtection="1">
      <alignment horizontal="center" vertical="center" wrapText="1"/>
    </xf>
    <xf numFmtId="49" fontId="1" fillId="5" borderId="1" xfId="6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49" fontId="6" fillId="6" borderId="1" xfId="51" applyFont="1" applyBorder="1" applyAlignment="1" applyProtection="1">
      <alignment horizontal="left" vertical="center" wrapText="1"/>
    </xf>
    <xf numFmtId="176" fontId="4" fillId="0" borderId="1" xfId="52" applyBorder="1" applyAlignment="1" applyProtection="1">
      <alignment horizontal="center" vertical="center"/>
    </xf>
    <xf numFmtId="49" fontId="2" fillId="0" borderId="1" xfId="57" applyFont="1" applyBorder="1" applyAlignment="1" applyProtection="1">
      <alignment horizontal="center" vertical="center"/>
    </xf>
    <xf numFmtId="176" fontId="0" fillId="0" borderId="1" xfId="52" applyFont="1" applyBorder="1" applyAlignment="1" applyProtection="1">
      <alignment horizontal="center" vertical="center"/>
    </xf>
    <xf numFmtId="177" fontId="2" fillId="0" borderId="0" xfId="0" applyNumberFormat="1" applyFont="1" applyAlignment="1" applyProtection="1">
      <alignment vertical="center"/>
    </xf>
    <xf numFmtId="176" fontId="4" fillId="0" borderId="0" xfId="52" applyBorder="1" applyAlignment="1" applyProtection="1">
      <alignment horizontal="center" vertical="center"/>
    </xf>
    <xf numFmtId="49" fontId="0" fillId="3" borderId="1" xfId="58" applyFont="1" applyFill="1" applyBorder="1" applyAlignment="1" applyProtection="1">
      <alignment horizontal="left" vertical="center"/>
    </xf>
    <xf numFmtId="49" fontId="7" fillId="7" borderId="1" xfId="56" applyFont="1" applyBorder="1" applyAlignment="1" applyProtection="1">
      <alignment horizontal="center" vertical="center"/>
    </xf>
    <xf numFmtId="49" fontId="5" fillId="7" borderId="1" xfId="56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 wrapText="1"/>
    </xf>
    <xf numFmtId="0" fontId="7" fillId="0" borderId="0" xfId="0" applyFont="1" applyAlignment="1" applyProtection="1"/>
    <xf numFmtId="49" fontId="7" fillId="4" borderId="2" xfId="6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vertical="center" wrapText="1"/>
    </xf>
    <xf numFmtId="49" fontId="7" fillId="4" borderId="0" xfId="61" applyFont="1" applyBorder="1" applyAlignment="1" applyProtection="1">
      <alignment horizontal="center" vertical="center"/>
    </xf>
    <xf numFmtId="49" fontId="8" fillId="4" borderId="1" xfId="61" applyFont="1" applyBorder="1" applyAlignment="1" applyProtection="1">
      <alignment horizontal="center" vertical="center"/>
    </xf>
    <xf numFmtId="49" fontId="7" fillId="4" borderId="1" xfId="61" applyFont="1" applyBorder="1" applyAlignment="1" applyProtection="1">
      <alignment horizontal="center" vertical="center"/>
    </xf>
    <xf numFmtId="0" fontId="0" fillId="0" borderId="1" xfId="0" applyBorder="1" applyAlignment="1" applyProtection="1"/>
    <xf numFmtId="49" fontId="5" fillId="7" borderId="1" xfId="61" applyFont="1" applyFill="1" applyBorder="1" applyAlignment="1" applyProtection="1">
      <alignment horizontal="center" vertical="center"/>
    </xf>
    <xf numFmtId="49" fontId="7" fillId="7" borderId="1" xfId="61" applyFont="1" applyFill="1" applyBorder="1" applyAlignment="1" applyProtection="1">
      <alignment horizontal="center" vertical="center"/>
    </xf>
    <xf numFmtId="49" fontId="2" fillId="0" borderId="3" xfId="57" applyFont="1" applyBorder="1" applyAlignment="1" applyProtection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vertical="center" wrapText="1"/>
    </xf>
    <xf numFmtId="0" fontId="7" fillId="4" borderId="1" xfId="0" applyFont="1" applyFill="1" applyBorder="1" applyAlignment="1" applyProtection="1">
      <alignment horizontal="center" vertical="center"/>
    </xf>
    <xf numFmtId="49" fontId="4" fillId="0" borderId="0" xfId="62" applyAlignment="1" applyProtection="1">
      <alignment horizontal="right" vertical="center"/>
    </xf>
    <xf numFmtId="176" fontId="9" fillId="0" borderId="1" xfId="52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right" vertical="center"/>
    </xf>
    <xf numFmtId="0" fontId="0" fillId="0" borderId="4" xfId="0" applyBorder="1" applyAlignment="1" applyProtection="1">
      <alignment vertical="center"/>
    </xf>
    <xf numFmtId="176" fontId="3" fillId="3" borderId="5" xfId="49" applyAlignment="1" applyProtection="1">
      <alignment horizontal="center" vertical="center"/>
    </xf>
    <xf numFmtId="178" fontId="0" fillId="0" borderId="1" xfId="0" applyNumberForma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/>
    </xf>
    <xf numFmtId="0" fontId="2" fillId="3" borderId="0" xfId="0" applyFont="1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0" fillId="3" borderId="0" xfId="0" applyFill="1" applyAlignment="1" applyProtection="1">
      <alignment horizontal="center" vertical="center"/>
    </xf>
    <xf numFmtId="179" fontId="0" fillId="0" borderId="0" xfId="0" applyNumberFormat="1" applyAlignment="1" applyProtection="1">
      <alignment vertical="center"/>
    </xf>
    <xf numFmtId="49" fontId="0" fillId="0" borderId="2" xfId="58" applyFont="1" applyBorder="1" applyAlignment="1" applyProtection="1">
      <alignment horizontal="left" vertical="center"/>
    </xf>
    <xf numFmtId="49" fontId="0" fillId="0" borderId="6" xfId="58" applyFont="1" applyBorder="1" applyAlignment="1" applyProtection="1">
      <alignment horizontal="left" vertical="center"/>
    </xf>
    <xf numFmtId="49" fontId="0" fillId="0" borderId="1" xfId="58" applyBorder="1" applyAlignment="1" applyProtection="1">
      <alignment horizontal="left" vertical="center"/>
    </xf>
    <xf numFmtId="49" fontId="2" fillId="0" borderId="1" xfId="58" applyFont="1" applyBorder="1" applyAlignment="1" applyProtection="1">
      <alignment horizontal="left" vertical="center" wrapText="1"/>
    </xf>
    <xf numFmtId="49" fontId="2" fillId="0" borderId="1" xfId="58" applyFont="1" applyBorder="1" applyAlignment="1" applyProtection="1">
      <alignment horizontal="left" vertical="center"/>
    </xf>
    <xf numFmtId="49" fontId="2" fillId="2" borderId="1" xfId="54" applyFont="1" applyBorder="1" applyAlignment="1" applyProtection="1">
      <alignment horizontal="center" vertical="center" wrapText="1"/>
    </xf>
    <xf numFmtId="49" fontId="2" fillId="8" borderId="7" xfId="55" applyNumberFormat="1" applyFont="1" applyFill="1" applyBorder="1" applyAlignment="1" applyProtection="1">
      <alignment horizontal="center"/>
    </xf>
    <xf numFmtId="176" fontId="10" fillId="0" borderId="1" xfId="50" applyBorder="1" applyAlignment="1" applyProtection="1">
      <alignment horizontal="center" vertical="center"/>
    </xf>
    <xf numFmtId="49" fontId="4" fillId="8" borderId="4" xfId="53" applyFont="1" applyBorder="1" applyAlignment="1" applyProtection="1">
      <alignment horizontal="center" vertical="top" wrapText="1"/>
    </xf>
    <xf numFmtId="176" fontId="4" fillId="0" borderId="1" xfId="52" applyFont="1" applyBorder="1" applyAlignment="1" applyProtection="1">
      <alignment horizontal="center" vertical="center"/>
    </xf>
    <xf numFmtId="0" fontId="0" fillId="0" borderId="0" xfId="0" applyAlignment="1" applyProtection="1">
      <alignment vertical="top"/>
    </xf>
    <xf numFmtId="49" fontId="9" fillId="0" borderId="1" xfId="58" applyFont="1" applyBorder="1" applyAlignment="1" applyProtection="1">
      <alignment horizontal="left" vertical="center"/>
    </xf>
    <xf numFmtId="0" fontId="0" fillId="0" borderId="1" xfId="0" applyFont="1" applyBorder="1" applyAlignment="1" applyProtection="1">
      <alignment vertical="center"/>
    </xf>
    <xf numFmtId="178" fontId="0" fillId="0" borderId="1" xfId="0" applyNumberFormat="1" applyBorder="1" applyAlignment="1" applyProtection="1">
      <alignment horizontal="left" vertical="center"/>
    </xf>
    <xf numFmtId="0" fontId="0" fillId="0" borderId="0" xfId="0" applyAlignment="1" applyProtection="1">
      <alignment horizontal="center" vertical="top"/>
    </xf>
    <xf numFmtId="49" fontId="1" fillId="5" borderId="8" xfId="60" applyFont="1" applyBorder="1" applyAlignment="1" applyProtection="1">
      <alignment horizontal="center" vertical="center" wrapText="1"/>
    </xf>
    <xf numFmtId="49" fontId="1" fillId="5" borderId="4" xfId="60" applyFont="1" applyBorder="1" applyAlignment="1" applyProtection="1">
      <alignment horizontal="center" vertical="center"/>
    </xf>
    <xf numFmtId="49" fontId="5" fillId="4" borderId="4" xfId="61" applyFont="1" applyBorder="1" applyAlignment="1" applyProtection="1">
      <alignment horizontal="center" vertical="center" wrapText="1"/>
    </xf>
    <xf numFmtId="49" fontId="5" fillId="4" borderId="2" xfId="61" applyFont="1" applyBorder="1" applyAlignment="1" applyProtection="1">
      <alignment horizontal="center" vertical="center"/>
    </xf>
    <xf numFmtId="49" fontId="2" fillId="0" borderId="4" xfId="57" applyFont="1" applyBorder="1" applyAlignment="1" applyProtection="1">
      <alignment horizontal="center" vertical="center" wrapText="1"/>
    </xf>
    <xf numFmtId="49" fontId="0" fillId="0" borderId="4" xfId="58" applyFont="1" applyBorder="1" applyAlignment="1" applyProtection="1">
      <alignment horizontal="left" vertical="center" wrapText="1"/>
    </xf>
    <xf numFmtId="49" fontId="0" fillId="0" borderId="4" xfId="58" applyFont="1" applyBorder="1" applyAlignment="1" applyProtection="1">
      <alignment horizontal="left" vertical="center"/>
    </xf>
    <xf numFmtId="49" fontId="0" fillId="0" borderId="9" xfId="58" applyFont="1" applyBorder="1" applyAlignment="1" applyProtection="1">
      <alignment horizontal="left" vertical="center"/>
    </xf>
    <xf numFmtId="49" fontId="4" fillId="0" borderId="4" xfId="62" applyFont="1" applyBorder="1" applyAlignment="1" applyProtection="1">
      <alignment horizontal="right" vertical="center" wrapText="1"/>
    </xf>
    <xf numFmtId="0" fontId="0" fillId="0" borderId="0" xfId="0" applyAlignment="1" applyProtection="1">
      <alignment horizontal="left" vertical="center"/>
    </xf>
    <xf numFmtId="49" fontId="5" fillId="4" borderId="10" xfId="61" applyFont="1" applyBorder="1" applyAlignment="1" applyProtection="1">
      <alignment horizontal="center" vertical="center" wrapText="1"/>
    </xf>
    <xf numFmtId="49" fontId="0" fillId="0" borderId="0" xfId="58" applyAlignment="1" applyProtection="1">
      <alignment horizontal="left" vertical="center"/>
    </xf>
    <xf numFmtId="49" fontId="2" fillId="3" borderId="1" xfId="57" applyFont="1" applyFill="1" applyBorder="1" applyAlignment="1" applyProtection="1">
      <alignment horizontal="center" vertical="center"/>
    </xf>
    <xf numFmtId="49" fontId="4" fillId="3" borderId="1" xfId="57" applyFont="1" applyFill="1" applyBorder="1" applyAlignment="1" applyProtection="1">
      <alignment horizontal="center" vertical="center"/>
    </xf>
    <xf numFmtId="49" fontId="11" fillId="3" borderId="1" xfId="57" applyFont="1" applyFill="1" applyBorder="1" applyAlignment="1" applyProtection="1">
      <alignment horizontal="center" vertical="center"/>
    </xf>
    <xf numFmtId="49" fontId="12" fillId="3" borderId="1" xfId="57" applyFont="1" applyFill="1" applyBorder="1" applyAlignment="1" applyProtection="1">
      <alignment horizontal="center" vertical="center"/>
    </xf>
    <xf numFmtId="49" fontId="6" fillId="3" borderId="1" xfId="57" applyFont="1" applyFill="1" applyBorder="1" applyAlignment="1" applyProtection="1">
      <alignment horizontal="center" vertical="center"/>
    </xf>
    <xf numFmtId="49" fontId="2" fillId="3" borderId="4" xfId="57" applyFont="1" applyFill="1" applyBorder="1" applyAlignment="1" applyProtection="1">
      <alignment horizontal="center" vertical="center"/>
    </xf>
    <xf numFmtId="177" fontId="0" fillId="0" borderId="0" xfId="0" applyNumberFormat="1" applyAlignment="1" applyProtection="1">
      <alignment vertical="center"/>
    </xf>
    <xf numFmtId="176" fontId="3" fillId="3" borderId="4" xfId="49" applyBorder="1" applyAlignment="1" applyProtection="1">
      <alignment horizontal="center" vertical="center"/>
    </xf>
    <xf numFmtId="0" fontId="13" fillId="9" borderId="1" xfId="0" applyFont="1" applyFill="1" applyBorder="1" applyAlignment="1" applyProtection="1">
      <alignment horizontal="center" vertical="center"/>
    </xf>
  </cellXfs>
  <cellStyles count="6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Value" xfId="49"/>
    <cellStyle name="Currency Value For Expense" xfId="50"/>
    <cellStyle name="Expense Item Header" xfId="51"/>
    <cellStyle name="Expense Value" xfId="52"/>
    <cellStyle name="Food Transport Excess Label" xfId="53"/>
    <cellStyle name="Food Transport Header Label" xfId="54"/>
    <cellStyle name="Food Transport Label" xfId="55"/>
    <cellStyle name="Forecast Header Font" xfId="56"/>
    <cellStyle name="Item Label" xfId="57"/>
    <cellStyle name="Item Text" xfId="58"/>
    <cellStyle name="Legend Header" xfId="59"/>
    <cellStyle name="Legend Sub Header" xfId="60"/>
    <cellStyle name="Revenue Header Font" xfId="61"/>
    <cellStyle name="Total Label" xfId="62"/>
  </cellStyles>
  <dxfs count="19">
    <dxf>
      <font>
        <name val="Calibri"/>
        <scheme val="none"/>
        <charset val="1"/>
        <family val="0"/>
        <b val="1"/>
        <sz val="11"/>
        <color rgb="FF2A6099"/>
      </font>
      <numFmt numFmtId="176" formatCode="[$$-409]#,##0.00;[Red]\-[$$-409]#,##0.00"/>
    </dxf>
    <dxf>
      <font>
        <name val="Calibri"/>
        <scheme val="none"/>
        <charset val="1"/>
        <family val="0"/>
        <b val="1"/>
        <i val="0"/>
        <strike val="0"/>
        <u val="none"/>
        <sz val="11"/>
        <color rgb="FF2A6099"/>
      </font>
      <numFmt numFmtId="176" formatCode="[$$-409]#,##0.00;[Red]\-[$$-409]#,##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5B9BD5"/>
      <rgbColor rgb="00993366"/>
      <rgbColor rgb="00FFFFCC"/>
      <rgbColor rgb="00CCFFFF"/>
      <rgbColor rgb="00660066"/>
      <rgbColor rgb="00FF8080"/>
      <rgbColor rgb="002A6099"/>
      <rgbColor rgb="00B4C7D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A86E8"/>
      <rgbColor rgb="0033CCCC"/>
      <rgbColor rgb="0099CC00"/>
      <rgbColor rgb="00FFC000"/>
      <rgbColor rgb="00FFBF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6"/>
  <sheetViews>
    <sheetView zoomScale="90" zoomScaleNormal="90" workbookViewId="0">
      <selection activeCell="C9" sqref="C9"/>
    </sheetView>
  </sheetViews>
  <sheetFormatPr defaultColWidth="14.5078125" defaultRowHeight="16.8"/>
  <cols>
    <col min="1" max="1" width="19" style="1" customWidth="1"/>
    <col min="2" max="2" width="33.4296875" style="1" customWidth="1"/>
    <col min="3" max="3" width="32.859375" style="1" customWidth="1"/>
    <col min="4" max="4" width="14.8515625" style="1" customWidth="1"/>
    <col min="5" max="5" width="34.7109375" style="1" customWidth="1"/>
    <col min="6" max="6" width="25.5703125" style="1" customWidth="1"/>
    <col min="7" max="7" width="5.7109375" style="1" customWidth="1"/>
    <col min="8" max="8" width="45.84375" style="1" customWidth="1"/>
    <col min="9" max="9" width="28.859375" style="1" customWidth="1"/>
    <col min="10" max="25" width="9" style="1" customWidth="1"/>
  </cols>
  <sheetData>
    <row r="1" ht="21" customHeight="1" spans="1:9">
      <c r="A1" s="3" t="s">
        <v>0</v>
      </c>
      <c r="B1" s="3"/>
      <c r="C1" s="3"/>
      <c r="D1" s="3"/>
      <c r="E1" s="3"/>
      <c r="F1" s="3"/>
      <c r="H1" s="3" t="s">
        <v>1</v>
      </c>
      <c r="I1" s="3"/>
    </row>
    <row r="2" ht="21" customHeight="1" spans="1:9">
      <c r="A2" s="71" t="s">
        <v>2</v>
      </c>
      <c r="B2" s="71"/>
      <c r="C2" s="71"/>
      <c r="D2" s="72" t="s">
        <v>3</v>
      </c>
      <c r="E2" s="72"/>
      <c r="F2" s="72"/>
      <c r="H2" s="18" t="s">
        <v>4</v>
      </c>
      <c r="I2" s="18" t="s">
        <v>5</v>
      </c>
    </row>
    <row r="3" ht="21" customHeight="1" spans="1:9">
      <c r="A3" s="5" t="s">
        <v>6</v>
      </c>
      <c r="B3" s="5" t="s">
        <v>7</v>
      </c>
      <c r="C3" s="6">
        <v>188.24</v>
      </c>
      <c r="D3" s="5" t="s">
        <v>6</v>
      </c>
      <c r="E3" s="5" t="s">
        <v>7</v>
      </c>
      <c r="F3" s="6">
        <v>347.24</v>
      </c>
      <c r="H3" s="83" t="s">
        <v>8</v>
      </c>
      <c r="I3" s="6">
        <v>0</v>
      </c>
    </row>
    <row r="4" ht="21" customHeight="1" spans="1:9">
      <c r="A4" s="5"/>
      <c r="B4" s="5" t="s">
        <v>9</v>
      </c>
      <c r="C4" s="6">
        <v>0</v>
      </c>
      <c r="D4" s="5"/>
      <c r="E4" s="5" t="s">
        <v>9</v>
      </c>
      <c r="F4" s="6">
        <v>0</v>
      </c>
      <c r="H4" s="83" t="s">
        <v>10</v>
      </c>
      <c r="I4" s="6">
        <f>E107</f>
        <v>-416.68</v>
      </c>
    </row>
    <row r="5" ht="21" customHeight="1" spans="1:9">
      <c r="A5" s="5"/>
      <c r="B5" s="5" t="s">
        <v>11</v>
      </c>
      <c r="C5" s="6">
        <v>15.2</v>
      </c>
      <c r="D5" s="5"/>
      <c r="E5" s="5" t="s">
        <v>11</v>
      </c>
      <c r="F5" s="6">
        <v>15.2</v>
      </c>
      <c r="H5" s="83" t="s">
        <v>12</v>
      </c>
      <c r="I5" s="6">
        <f>E127</f>
        <v>3260.12</v>
      </c>
    </row>
    <row r="6" ht="21" customHeight="1" spans="1:9">
      <c r="A6" s="5"/>
      <c r="B6" s="5" t="s">
        <v>13</v>
      </c>
      <c r="C6" s="6">
        <v>0</v>
      </c>
      <c r="D6" s="5"/>
      <c r="E6" s="5" t="s">
        <v>13</v>
      </c>
      <c r="F6" s="6">
        <v>0</v>
      </c>
      <c r="H6" s="83" t="s">
        <v>14</v>
      </c>
      <c r="I6" s="6">
        <f>'July 2024 - September 2024'!E113</f>
        <v>699.839999999999</v>
      </c>
    </row>
    <row r="7" ht="21" customHeight="1" spans="1:9">
      <c r="A7" s="5"/>
      <c r="B7" s="5" t="s">
        <v>15</v>
      </c>
      <c r="C7" s="6">
        <v>0</v>
      </c>
      <c r="D7" s="5"/>
      <c r="E7" s="5" t="s">
        <v>15</v>
      </c>
      <c r="F7" s="6">
        <v>0</v>
      </c>
      <c r="H7" s="83" t="s">
        <v>16</v>
      </c>
      <c r="I7" s="6">
        <f>'July 2024 - September 2024'!E126</f>
        <v>625.069999999999</v>
      </c>
    </row>
    <row r="8" ht="21" customHeight="1" spans="1:9">
      <c r="A8" s="5"/>
      <c r="B8" s="5" t="s">
        <v>17</v>
      </c>
      <c r="C8" s="6">
        <v>0</v>
      </c>
      <c r="D8" s="5"/>
      <c r="E8" s="5" t="s">
        <v>17</v>
      </c>
      <c r="F8" s="6">
        <v>0</v>
      </c>
      <c r="H8" s="83" t="s">
        <v>18</v>
      </c>
      <c r="I8" s="6">
        <f>'July 2024 - September 2024'!E141</f>
        <v>502.71</v>
      </c>
    </row>
    <row r="9" ht="49.5" customHeight="1" spans="1:9">
      <c r="A9" s="5"/>
      <c r="B9" s="5" t="s">
        <v>19</v>
      </c>
      <c r="C9" s="6">
        <v>56</v>
      </c>
      <c r="D9" s="5"/>
      <c r="E9" s="5" t="s">
        <v>20</v>
      </c>
      <c r="F9" s="6">
        <v>56</v>
      </c>
      <c r="H9" s="83" t="s">
        <v>21</v>
      </c>
      <c r="I9" s="6">
        <f>'October 2024 - December 2024'!E117</f>
        <v>125.16</v>
      </c>
    </row>
    <row r="10" ht="21" customHeight="1" spans="1:9">
      <c r="A10" s="5"/>
      <c r="B10" s="5" t="s">
        <v>22</v>
      </c>
      <c r="C10" s="6">
        <v>40.2</v>
      </c>
      <c r="D10" s="5"/>
      <c r="E10" s="5" t="s">
        <v>22</v>
      </c>
      <c r="F10" s="6">
        <v>43.2</v>
      </c>
      <c r="H10" s="83" t="s">
        <v>23</v>
      </c>
      <c r="I10" s="6">
        <f>'October 2024 - December 2024'!E128</f>
        <v>229.4</v>
      </c>
    </row>
    <row r="11" ht="21" customHeight="1" spans="1:9">
      <c r="A11" s="5"/>
      <c r="B11" s="8" t="s">
        <v>24</v>
      </c>
      <c r="C11" s="6">
        <f>SUM(C3:C10)</f>
        <v>299.64</v>
      </c>
      <c r="D11" s="5"/>
      <c r="E11" s="8" t="s">
        <v>24</v>
      </c>
      <c r="F11" s="6">
        <f>SUM(F3:F10)</f>
        <v>461.64</v>
      </c>
      <c r="H11" s="83" t="s">
        <v>25</v>
      </c>
      <c r="I11" s="6">
        <f>'October 2024 - December 2024'!E142</f>
        <v>173.34</v>
      </c>
    </row>
    <row r="12" ht="21" customHeight="1" spans="1:9">
      <c r="A12" s="5"/>
      <c r="B12" s="8" t="s">
        <v>26</v>
      </c>
      <c r="C12" s="6">
        <f>C88</f>
        <v>-23033</v>
      </c>
      <c r="D12" s="6"/>
      <c r="E12" s="6"/>
      <c r="F12" s="6"/>
      <c r="H12" s="83" t="s">
        <v>27</v>
      </c>
      <c r="I12" s="6">
        <f>'January 2025 - March 2025'!E96</f>
        <v>299.639999999999</v>
      </c>
    </row>
    <row r="13" ht="21" customHeight="1" spans="8:9">
      <c r="H13" s="83" t="s">
        <v>28</v>
      </c>
      <c r="I13" s="6">
        <f>'January 2025 - March 2025'!E105</f>
        <v>1007.64</v>
      </c>
    </row>
    <row r="14" ht="21" customHeight="1" spans="1:9">
      <c r="A14" s="73" t="s">
        <v>29</v>
      </c>
      <c r="B14" s="73"/>
      <c r="C14" s="73"/>
      <c r="D14" s="73"/>
      <c r="E14" s="73"/>
      <c r="H14" s="83" t="s">
        <v>30</v>
      </c>
      <c r="I14" s="6">
        <f>'January 2025 - March 2025'!E115</f>
        <v>1815.64</v>
      </c>
    </row>
    <row r="15" ht="21" customHeight="1" spans="1:9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H15" s="83" t="s">
        <v>34</v>
      </c>
      <c r="I15" s="6">
        <f>'April 2025 - June 2025'!E93</f>
        <v>1964.44</v>
      </c>
    </row>
    <row r="16" ht="21" customHeight="1" spans="1:9">
      <c r="A16" s="13" t="s">
        <v>35</v>
      </c>
      <c r="B16" s="14" t="s">
        <v>36</v>
      </c>
      <c r="C16" s="15" t="s">
        <v>37</v>
      </c>
      <c r="D16" s="15"/>
      <c r="E16" s="6">
        <v>2405</v>
      </c>
      <c r="H16" s="83" t="s">
        <v>38</v>
      </c>
      <c r="I16" s="6">
        <f>'April 2025 - June 2025'!E102</f>
        <v>2296.58</v>
      </c>
    </row>
    <row r="17" ht="21" customHeight="1" spans="1:9">
      <c r="A17" s="4"/>
      <c r="B17" s="4"/>
      <c r="C17" s="4"/>
      <c r="D17" s="8" t="s">
        <v>39</v>
      </c>
      <c r="E17" s="6">
        <f>SUM(E16)</f>
        <v>2405</v>
      </c>
      <c r="H17" s="83" t="s">
        <v>40</v>
      </c>
      <c r="I17" s="6">
        <f>'April 2025 - June 2025'!E112</f>
        <v>2628.72</v>
      </c>
    </row>
    <row r="18" ht="21" customHeight="1" spans="1:9">
      <c r="A18" s="10"/>
      <c r="B18" s="10"/>
      <c r="H18" s="84" t="s">
        <v>41</v>
      </c>
      <c r="I18" s="6">
        <f>'July 2025 - September 2025'!E91</f>
        <v>2977.86</v>
      </c>
    </row>
    <row r="19" ht="21" customHeight="1" spans="1:9">
      <c r="A19" s="74" t="s">
        <v>42</v>
      </c>
      <c r="B19" s="74"/>
      <c r="C19" s="74"/>
      <c r="D19" s="74"/>
      <c r="E19" s="74"/>
      <c r="H19" s="83" t="s">
        <v>43</v>
      </c>
      <c r="I19" s="6">
        <f>'July 2025 - September 2025'!E100</f>
        <v>4510</v>
      </c>
    </row>
    <row r="20" ht="21" customHeight="1" spans="1:9">
      <c r="A20" s="12" t="s">
        <v>4</v>
      </c>
      <c r="B20" s="12" t="s">
        <v>31</v>
      </c>
      <c r="C20" s="12" t="s">
        <v>32</v>
      </c>
      <c r="D20" s="12"/>
      <c r="E20" s="74" t="s">
        <v>33</v>
      </c>
      <c r="H20" s="85" t="s">
        <v>44</v>
      </c>
      <c r="I20" s="6">
        <f>'July 2025 - September 2025'!E110</f>
        <v>6042.14</v>
      </c>
    </row>
    <row r="21" ht="21" customHeight="1" spans="1:9">
      <c r="A21" s="75" t="s">
        <v>45</v>
      </c>
      <c r="B21" s="76" t="s">
        <v>36</v>
      </c>
      <c r="C21" s="77" t="s">
        <v>37</v>
      </c>
      <c r="D21" s="77"/>
      <c r="E21" s="6">
        <v>2405</v>
      </c>
      <c r="H21" s="86" t="s">
        <v>46</v>
      </c>
      <c r="I21" s="6">
        <f>'October 2025 - December 2025'!E92</f>
        <v>7573.88</v>
      </c>
    </row>
    <row r="22" ht="21" customHeight="1" spans="1:9">
      <c r="A22" s="13" t="s">
        <v>47</v>
      </c>
      <c r="B22" s="14" t="s">
        <v>36</v>
      </c>
      <c r="C22" s="15" t="s">
        <v>48</v>
      </c>
      <c r="D22" s="15"/>
      <c r="E22" s="6">
        <v>1035</v>
      </c>
      <c r="H22" s="83" t="s">
        <v>49</v>
      </c>
      <c r="I22" s="6">
        <f>'October 2025 - December 2025'!E101</f>
        <v>9105.62</v>
      </c>
    </row>
    <row r="23" ht="21" customHeight="1" spans="1:9">
      <c r="A23" s="75" t="s">
        <v>50</v>
      </c>
      <c r="B23" s="76" t="s">
        <v>51</v>
      </c>
      <c r="C23" s="78" t="s">
        <v>52</v>
      </c>
      <c r="D23" s="78"/>
      <c r="E23" s="6">
        <v>50</v>
      </c>
      <c r="H23" s="87" t="s">
        <v>53</v>
      </c>
      <c r="I23" s="6">
        <f>'October 2025 - December 2025'!E111</f>
        <v>10637.36</v>
      </c>
    </row>
    <row r="24" ht="39.75" customHeight="1" spans="1:9">
      <c r="A24" s="4"/>
      <c r="B24" s="4"/>
      <c r="C24" s="4"/>
      <c r="D24" s="79" t="s">
        <v>39</v>
      </c>
      <c r="E24" s="6">
        <f>SUM(E21:E23)</f>
        <v>3490</v>
      </c>
      <c r="H24" s="87" t="s">
        <v>54</v>
      </c>
      <c r="I24" s="6">
        <f>'January 2026 - March 2026'!E91</f>
        <v>12169.1</v>
      </c>
    </row>
    <row r="25" ht="21" customHeight="1" spans="8:9">
      <c r="H25" s="88" t="s">
        <v>55</v>
      </c>
      <c r="I25" s="90">
        <f>'January 2026 - March 2026'!E100</f>
        <v>13700.84</v>
      </c>
    </row>
    <row r="26" ht="21" customHeight="1" spans="1:9">
      <c r="A26" s="10"/>
      <c r="B26" s="80"/>
      <c r="C26" s="19"/>
      <c r="D26" s="19"/>
      <c r="E26" s="89"/>
      <c r="H26" s="88"/>
      <c r="I26" s="90"/>
    </row>
    <row r="27" ht="21" customHeight="1" spans="1:9">
      <c r="A27" s="81" t="s">
        <v>56</v>
      </c>
      <c r="B27" s="81"/>
      <c r="C27" s="81"/>
      <c r="D27" s="81"/>
      <c r="E27" s="81"/>
      <c r="H27" s="87" t="s">
        <v>57</v>
      </c>
      <c r="I27" s="6">
        <f>'January 2026 - March 2026'!E110</f>
        <v>15232.58</v>
      </c>
    </row>
    <row r="28" ht="21" customHeight="1" spans="1:9">
      <c r="A28" s="11" t="s">
        <v>4</v>
      </c>
      <c r="B28" s="11" t="s">
        <v>31</v>
      </c>
      <c r="C28" s="12" t="s">
        <v>32</v>
      </c>
      <c r="D28" s="12"/>
      <c r="E28" s="12" t="s">
        <v>33</v>
      </c>
      <c r="H28" s="86" t="s">
        <v>58</v>
      </c>
      <c r="I28" s="6">
        <f>'April 2026 - June 2026'!E92</f>
        <v>16764.32</v>
      </c>
    </row>
    <row r="29" ht="21" customHeight="1" spans="1:9">
      <c r="A29" s="11"/>
      <c r="B29" s="11"/>
      <c r="C29" s="12"/>
      <c r="D29" s="12"/>
      <c r="E29" s="12"/>
      <c r="H29" s="86" t="s">
        <v>59</v>
      </c>
      <c r="I29" s="6">
        <f>'April 2026 - June 2026'!E101</f>
        <v>18296.06</v>
      </c>
    </row>
    <row r="30" ht="21" customHeight="1" spans="1:9">
      <c r="A30" s="13" t="s">
        <v>60</v>
      </c>
      <c r="B30" s="14" t="s">
        <v>61</v>
      </c>
      <c r="C30" s="15" t="s">
        <v>62</v>
      </c>
      <c r="D30" s="15"/>
      <c r="E30" s="6">
        <v>150</v>
      </c>
      <c r="H30" s="87" t="s">
        <v>63</v>
      </c>
      <c r="I30" s="6">
        <f>'April 2026 - June 2026'!E111</f>
        <v>19827.8</v>
      </c>
    </row>
    <row r="31" ht="21" customHeight="1" spans="1:9">
      <c r="A31" s="13" t="s">
        <v>64</v>
      </c>
      <c r="B31" s="14" t="s">
        <v>36</v>
      </c>
      <c r="C31" s="15" t="s">
        <v>37</v>
      </c>
      <c r="D31" s="15"/>
      <c r="E31" s="6">
        <v>2405</v>
      </c>
      <c r="H31" s="87" t="s">
        <v>65</v>
      </c>
      <c r="I31" s="6">
        <f>'July 2026 - September 2026'!E91</f>
        <v>21359.54</v>
      </c>
    </row>
    <row r="32" ht="21" customHeight="1" spans="1:9">
      <c r="A32" s="13" t="s">
        <v>66</v>
      </c>
      <c r="B32" s="14" t="s">
        <v>67</v>
      </c>
      <c r="C32" s="14" t="s">
        <v>68</v>
      </c>
      <c r="D32" s="14"/>
      <c r="E32" s="6">
        <v>7700</v>
      </c>
      <c r="H32" s="87" t="s">
        <v>69</v>
      </c>
      <c r="I32" s="6">
        <f>'July 2026 - September 2026'!E100</f>
        <v>22891.28</v>
      </c>
    </row>
    <row r="33" ht="21" customHeight="1" spans="1:9">
      <c r="A33" s="13"/>
      <c r="B33" s="13"/>
      <c r="C33" s="13"/>
      <c r="D33" s="14"/>
      <c r="E33" s="6"/>
      <c r="H33" s="87" t="s">
        <v>70</v>
      </c>
      <c r="I33" s="6">
        <f>'July 2026 - September 2026'!E110</f>
        <v>24423.02</v>
      </c>
    </row>
    <row r="34" ht="21" customHeight="1" spans="1:9">
      <c r="A34" s="13" t="s">
        <v>71</v>
      </c>
      <c r="B34" s="14" t="s">
        <v>72</v>
      </c>
      <c r="C34" s="15"/>
      <c r="D34" s="15"/>
      <c r="E34" s="6">
        <v>204</v>
      </c>
      <c r="H34" s="87" t="s">
        <v>73</v>
      </c>
      <c r="I34" s="6">
        <f>'October 2026 - December 2026'!E92</f>
        <v>25954.76</v>
      </c>
    </row>
    <row r="35" ht="21" customHeight="1" spans="1:9">
      <c r="A35" s="13" t="s">
        <v>71</v>
      </c>
      <c r="B35" s="14" t="s">
        <v>74</v>
      </c>
      <c r="C35" s="15"/>
      <c r="D35" s="15"/>
      <c r="E35" s="6">
        <v>207.5</v>
      </c>
      <c r="H35" s="83" t="s">
        <v>75</v>
      </c>
      <c r="I35" s="6">
        <f>'October 2026 - December 2026'!E101</f>
        <v>27486.5</v>
      </c>
    </row>
    <row r="36" ht="21" customHeight="1" spans="1:9">
      <c r="A36" s="75" t="s">
        <v>71</v>
      </c>
      <c r="B36" s="76" t="s">
        <v>76</v>
      </c>
      <c r="C36" s="14" t="s">
        <v>77</v>
      </c>
      <c r="D36" s="14"/>
      <c r="E36" s="6">
        <v>9350</v>
      </c>
      <c r="H36" s="83" t="s">
        <v>78</v>
      </c>
      <c r="I36" s="6">
        <f>'October 2026 - December 2026'!E111</f>
        <v>29018.24</v>
      </c>
    </row>
    <row r="37" ht="21" customHeight="1" spans="1:9">
      <c r="A37" s="4"/>
      <c r="B37" s="4"/>
      <c r="C37" s="4"/>
      <c r="D37" s="79" t="s">
        <v>39</v>
      </c>
      <c r="E37" s="6">
        <f>SUM(E30:E36)</f>
        <v>20016.5</v>
      </c>
      <c r="H37" s="83" t="s">
        <v>79</v>
      </c>
      <c r="I37" s="6">
        <f>'January 2027 - March 2027'!E91</f>
        <v>30549.98</v>
      </c>
    </row>
    <row r="38" ht="21" customHeight="1" spans="8:9">
      <c r="H38" s="83" t="s">
        <v>80</v>
      </c>
      <c r="I38" s="6">
        <f>'January 2027 - March 2027'!E100</f>
        <v>32406.72</v>
      </c>
    </row>
    <row r="39" ht="21" customHeight="1" spans="1:9">
      <c r="A39" s="17" t="s">
        <v>81</v>
      </c>
      <c r="B39" s="17"/>
      <c r="C39" s="17"/>
      <c r="H39" s="83" t="s">
        <v>82</v>
      </c>
      <c r="I39" s="6">
        <f>'January 2027 - March 2027'!E110</f>
        <v>33938.46</v>
      </c>
    </row>
    <row r="40" ht="21" customHeight="1" spans="1:9">
      <c r="A40" s="17" t="s">
        <v>31</v>
      </c>
      <c r="B40" s="17" t="s">
        <v>32</v>
      </c>
      <c r="C40" s="18" t="s">
        <v>33</v>
      </c>
      <c r="D40" s="19"/>
      <c r="H40" s="83" t="s">
        <v>83</v>
      </c>
      <c r="I40" s="6">
        <f>'April 2027 - June 2027'!E92</f>
        <v>35470.2</v>
      </c>
    </row>
    <row r="41" ht="21" customHeight="1" spans="1:9">
      <c r="A41" s="20" t="s">
        <v>84</v>
      </c>
      <c r="B41" s="20"/>
      <c r="C41" s="20"/>
      <c r="H41" s="83" t="s">
        <v>85</v>
      </c>
      <c r="I41" s="6">
        <f>'April 2027 - June 2027'!E101</f>
        <v>37001.94</v>
      </c>
    </row>
    <row r="42" ht="21" customHeight="1" spans="1:9">
      <c r="A42" s="13" t="s">
        <v>86</v>
      </c>
      <c r="B42" s="14"/>
      <c r="C42" s="21">
        <v>204</v>
      </c>
      <c r="H42" s="87" t="s">
        <v>87</v>
      </c>
      <c r="I42" s="6">
        <f>'April 2027 - June 2027'!E111</f>
        <v>38533.68</v>
      </c>
    </row>
    <row r="43" ht="21" customHeight="1" spans="1:3">
      <c r="A43" s="13" t="s">
        <v>51</v>
      </c>
      <c r="B43" s="15"/>
      <c r="C43" s="21">
        <v>42</v>
      </c>
    </row>
    <row r="44" ht="21" customHeight="1" spans="1:9">
      <c r="A44" s="13" t="s">
        <v>88</v>
      </c>
      <c r="B44" s="14" t="s">
        <v>89</v>
      </c>
      <c r="C44" s="21">
        <v>197</v>
      </c>
      <c r="H44" s="3" t="s">
        <v>90</v>
      </c>
      <c r="I44" s="91"/>
    </row>
    <row r="45" ht="21" customHeight="1" spans="1:9">
      <c r="A45" s="4"/>
      <c r="B45" s="8" t="s">
        <v>91</v>
      </c>
      <c r="C45" s="21">
        <f>SUM(C42:C44)</f>
        <v>443</v>
      </c>
      <c r="H45" s="18" t="s">
        <v>92</v>
      </c>
      <c r="I45" s="18" t="s">
        <v>93</v>
      </c>
    </row>
    <row r="46" ht="21" customHeight="1" spans="1:9">
      <c r="A46" s="20" t="s">
        <v>94</v>
      </c>
      <c r="B46" s="20"/>
      <c r="C46" s="20"/>
      <c r="H46" s="83" t="s">
        <v>95</v>
      </c>
      <c r="I46" s="6">
        <f>C88</f>
        <v>-23033</v>
      </c>
    </row>
    <row r="47" ht="21" customHeight="1" spans="1:9">
      <c r="A47" s="13" t="s">
        <v>96</v>
      </c>
      <c r="B47" s="14"/>
      <c r="C47" s="21">
        <v>0</v>
      </c>
      <c r="H47" s="83" t="s">
        <v>97</v>
      </c>
      <c r="I47" s="6">
        <f>C88+SUM(E101,E113,E125)</f>
        <v>-13533</v>
      </c>
    </row>
    <row r="48" ht="21" customHeight="1" spans="1:9">
      <c r="A48" s="13" t="s">
        <v>98</v>
      </c>
      <c r="B48" s="14"/>
      <c r="C48" s="21">
        <v>0</v>
      </c>
      <c r="H48" s="22" t="s">
        <v>99</v>
      </c>
      <c r="I48" s="6">
        <f>('July 2024 - September 2024'!C5)</f>
        <v>-10383</v>
      </c>
    </row>
    <row r="49" ht="21" customHeight="1" spans="1:9">
      <c r="A49" s="13" t="s">
        <v>100</v>
      </c>
      <c r="B49" s="14"/>
      <c r="C49" s="21">
        <v>0</v>
      </c>
      <c r="H49" s="83" t="s">
        <v>101</v>
      </c>
      <c r="I49" s="6">
        <f>('October 2024 - December 2024'!C5)</f>
        <v>-9383</v>
      </c>
    </row>
    <row r="50" ht="21" customHeight="1" spans="1:9">
      <c r="A50" s="13" t="s">
        <v>102</v>
      </c>
      <c r="B50" s="14"/>
      <c r="C50" s="21">
        <v>0</v>
      </c>
      <c r="H50" s="22" t="s">
        <v>103</v>
      </c>
      <c r="I50" s="6">
        <f>('January 2025 - March 2025'!C5)</f>
        <v>-4983</v>
      </c>
    </row>
    <row r="51" ht="21" customHeight="1" spans="1:9">
      <c r="A51" s="4"/>
      <c r="B51" s="8" t="s">
        <v>104</v>
      </c>
      <c r="C51" s="21">
        <f>SUM(C47:C50)</f>
        <v>0</v>
      </c>
      <c r="H51" s="22" t="s">
        <v>105</v>
      </c>
      <c r="I51" s="6">
        <f>('April 2025 - June 2025'!C5)</f>
        <v>-1183</v>
      </c>
    </row>
    <row r="52" ht="21" customHeight="1" spans="1:9">
      <c r="A52" s="20" t="s">
        <v>106</v>
      </c>
      <c r="B52" s="20"/>
      <c r="C52" s="20"/>
      <c r="H52" s="22" t="s">
        <v>107</v>
      </c>
      <c r="I52" s="6">
        <f>('July 2025 - September 2025'!C5)</f>
        <v>0</v>
      </c>
    </row>
    <row r="53" ht="21" customHeight="1" spans="1:9">
      <c r="A53" s="13" t="s">
        <v>108</v>
      </c>
      <c r="B53" s="14" t="s">
        <v>109</v>
      </c>
      <c r="C53" s="21">
        <v>0</v>
      </c>
      <c r="H53" s="22" t="s">
        <v>110</v>
      </c>
      <c r="I53" s="6">
        <f>('October 2025 - December 2025'!C5)</f>
        <v>0</v>
      </c>
    </row>
    <row r="54" ht="21" customHeight="1" spans="1:9">
      <c r="A54" s="13" t="s">
        <v>111</v>
      </c>
      <c r="B54" s="14" t="s">
        <v>112</v>
      </c>
      <c r="C54" s="21">
        <v>0</v>
      </c>
      <c r="D54" s="82"/>
      <c r="H54" s="22" t="s">
        <v>113</v>
      </c>
      <c r="I54" s="6">
        <f>('January 2026 - March 2026'!C5)</f>
        <v>0</v>
      </c>
    </row>
    <row r="55" ht="21" customHeight="1" spans="1:9">
      <c r="A55" s="4"/>
      <c r="B55" s="8" t="s">
        <v>114</v>
      </c>
      <c r="C55" s="21">
        <f>SUM(C53:C54)</f>
        <v>0</v>
      </c>
      <c r="H55" s="22" t="s">
        <v>115</v>
      </c>
      <c r="I55" s="6">
        <f>('April 2026 - June 2026'!C5)</f>
        <v>0</v>
      </c>
    </row>
    <row r="56" ht="21" customHeight="1" spans="1:9">
      <c r="A56" s="20" t="s">
        <v>116</v>
      </c>
      <c r="B56" s="20"/>
      <c r="C56" s="20"/>
      <c r="H56" s="22" t="s">
        <v>117</v>
      </c>
      <c r="I56" s="6">
        <f>('July 2026 - September 2026'!C5)</f>
        <v>0</v>
      </c>
    </row>
    <row r="57" ht="21" customHeight="1" spans="1:9">
      <c r="A57" s="13" t="s">
        <v>118</v>
      </c>
      <c r="B57" s="14" t="s">
        <v>119</v>
      </c>
      <c r="C57" s="21">
        <v>0</v>
      </c>
      <c r="H57" s="22" t="s">
        <v>120</v>
      </c>
      <c r="I57" s="6">
        <f>('October 2026 - December 2026'!C5)</f>
        <v>0</v>
      </c>
    </row>
    <row r="58" ht="21" customHeight="1" spans="1:9">
      <c r="A58" s="4"/>
      <c r="B58" s="14" t="s">
        <v>121</v>
      </c>
      <c r="C58" s="21">
        <v>0</v>
      </c>
      <c r="H58" s="22" t="s">
        <v>122</v>
      </c>
      <c r="I58" s="6">
        <f>('January 2027 - March 2027'!C5)</f>
        <v>0</v>
      </c>
    </row>
    <row r="59" ht="21" customHeight="1" spans="1:9">
      <c r="A59" s="4"/>
      <c r="B59" s="14" t="s">
        <v>123</v>
      </c>
      <c r="C59" s="21">
        <v>0</v>
      </c>
      <c r="H59" s="22" t="s">
        <v>124</v>
      </c>
      <c r="I59" s="6">
        <f>('April 2027 - June 2027'!C5)</f>
        <v>0</v>
      </c>
    </row>
    <row r="60" ht="21" customHeight="1" spans="1:3">
      <c r="A60" s="4"/>
      <c r="B60" s="8" t="s">
        <v>125</v>
      </c>
      <c r="C60" s="21">
        <f>SUM(C57:C59)</f>
        <v>0</v>
      </c>
    </row>
    <row r="61" ht="21" customHeight="1" spans="1:3">
      <c r="A61" s="20" t="s">
        <v>126</v>
      </c>
      <c r="B61" s="20"/>
      <c r="C61" s="20"/>
    </row>
    <row r="62" ht="21" customHeight="1" spans="1:3">
      <c r="A62" s="13" t="s">
        <v>127</v>
      </c>
      <c r="B62" s="14" t="s">
        <v>128</v>
      </c>
      <c r="C62" s="21">
        <v>0</v>
      </c>
    </row>
    <row r="63" ht="30" customHeight="1" spans="1:3">
      <c r="A63" s="4"/>
      <c r="B63" s="8" t="s">
        <v>129</v>
      </c>
      <c r="C63" s="21">
        <f>SUM(C62)</f>
        <v>0</v>
      </c>
    </row>
    <row r="64" ht="21" customHeight="1" spans="1:3">
      <c r="A64" s="20" t="s">
        <v>130</v>
      </c>
      <c r="B64" s="20"/>
      <c r="C64" s="20"/>
    </row>
    <row r="65" ht="42.75" customHeight="1" spans="1:3">
      <c r="A65" s="13" t="s">
        <v>131</v>
      </c>
      <c r="B65" s="14" t="s">
        <v>132</v>
      </c>
      <c r="C65" s="21">
        <v>0</v>
      </c>
    </row>
    <row r="66" ht="21" customHeight="1" spans="1:3">
      <c r="A66" s="13" t="s">
        <v>133</v>
      </c>
      <c r="B66" s="14" t="s">
        <v>134</v>
      </c>
      <c r="C66" s="21">
        <v>0</v>
      </c>
    </row>
    <row r="67" ht="42.75" customHeight="1" spans="1:3">
      <c r="A67" s="13" t="s">
        <v>135</v>
      </c>
      <c r="B67" s="14" t="s">
        <v>136</v>
      </c>
      <c r="C67" s="21">
        <v>0</v>
      </c>
    </row>
    <row r="68" ht="21" customHeight="1" spans="1:3">
      <c r="A68" s="13" t="s">
        <v>137</v>
      </c>
      <c r="B68" s="14" t="s">
        <v>137</v>
      </c>
      <c r="C68" s="21">
        <v>0</v>
      </c>
    </row>
    <row r="69" ht="21" customHeight="1" spans="1:3">
      <c r="A69" s="4"/>
      <c r="B69" s="8" t="s">
        <v>138</v>
      </c>
      <c r="C69" s="21">
        <f>SUM(C65:C68)</f>
        <v>0</v>
      </c>
    </row>
    <row r="70" ht="21" customHeight="1" spans="1:3">
      <c r="A70" s="20" t="s">
        <v>139</v>
      </c>
      <c r="B70" s="20"/>
      <c r="C70" s="20"/>
    </row>
    <row r="71" ht="21" customHeight="1" spans="1:3">
      <c r="A71" s="13" t="s">
        <v>140</v>
      </c>
      <c r="B71" s="4"/>
      <c r="C71" s="21">
        <v>0</v>
      </c>
    </row>
    <row r="72" ht="21" customHeight="1" spans="1:3">
      <c r="A72" s="22" t="s">
        <v>141</v>
      </c>
      <c r="B72" s="15" t="s">
        <v>142</v>
      </c>
      <c r="C72" s="21">
        <v>0</v>
      </c>
    </row>
    <row r="73" ht="21" customHeight="1" spans="1:3">
      <c r="A73" s="13" t="s">
        <v>67</v>
      </c>
      <c r="B73" s="14" t="s">
        <v>143</v>
      </c>
      <c r="C73" s="21">
        <v>0</v>
      </c>
    </row>
    <row r="74" ht="21" customHeight="1" spans="1:3">
      <c r="A74" s="4"/>
      <c r="B74" s="8" t="s">
        <v>144</v>
      </c>
      <c r="C74" s="21">
        <f>SUM(C71:C73)</f>
        <v>0</v>
      </c>
    </row>
    <row r="75" ht="21" customHeight="1" spans="1:3">
      <c r="A75" s="20" t="s">
        <v>145</v>
      </c>
      <c r="B75" s="20"/>
      <c r="C75" s="20"/>
    </row>
    <row r="76" ht="21" customHeight="1" spans="1:3">
      <c r="A76" s="13" t="s">
        <v>146</v>
      </c>
      <c r="B76" s="15" t="s">
        <v>147</v>
      </c>
      <c r="C76" s="21">
        <v>300</v>
      </c>
    </row>
    <row r="77" ht="21" customHeight="1" spans="1:3">
      <c r="A77" s="13" t="s">
        <v>148</v>
      </c>
      <c r="B77" s="15" t="s">
        <v>149</v>
      </c>
      <c r="C77" s="21">
        <v>0</v>
      </c>
    </row>
    <row r="78" ht="21" customHeight="1" spans="1:3">
      <c r="A78" s="13" t="s">
        <v>150</v>
      </c>
      <c r="B78" s="15" t="s">
        <v>151</v>
      </c>
      <c r="C78" s="21">
        <v>0</v>
      </c>
    </row>
    <row r="79" ht="21" customHeight="1" spans="1:3">
      <c r="A79" s="13" t="s">
        <v>152</v>
      </c>
      <c r="B79" s="14" t="s">
        <v>153</v>
      </c>
      <c r="C79" s="21">
        <v>760</v>
      </c>
    </row>
    <row r="80" ht="21" customHeight="1" spans="1:3">
      <c r="A80" s="22"/>
      <c r="B80" s="9" t="s">
        <v>154</v>
      </c>
      <c r="C80" s="21">
        <f>SUM(C76:C79)</f>
        <v>1060</v>
      </c>
    </row>
    <row r="81" ht="21" customHeight="1" spans="1:3">
      <c r="A81" s="4"/>
      <c r="B81" s="9" t="s">
        <v>155</v>
      </c>
      <c r="C81" s="21">
        <f>C45+C51+C55+C60+C63+C69+C74+C80</f>
        <v>1503</v>
      </c>
    </row>
    <row r="82" ht="21" customHeight="1" spans="1:3">
      <c r="A82" s="20" t="s">
        <v>156</v>
      </c>
      <c r="B82" s="20"/>
      <c r="C82" s="20"/>
    </row>
    <row r="83" ht="21" customHeight="1" spans="1:3">
      <c r="A83" s="22" t="s">
        <v>157</v>
      </c>
      <c r="B83" s="15"/>
      <c r="C83" s="6">
        <v>-15533</v>
      </c>
    </row>
    <row r="84" ht="21" customHeight="1" spans="1:3">
      <c r="A84" s="22" t="s">
        <v>158</v>
      </c>
      <c r="B84" s="15"/>
      <c r="C84" s="6">
        <f>-5000</f>
        <v>-5000</v>
      </c>
    </row>
    <row r="85" ht="21" customHeight="1" spans="1:3">
      <c r="A85" s="22" t="s">
        <v>159</v>
      </c>
      <c r="B85" s="15"/>
      <c r="C85" s="6">
        <f>-2500</f>
        <v>-2500</v>
      </c>
    </row>
    <row r="86" ht="42.75" customHeight="1" spans="1:3">
      <c r="A86" s="13" t="s">
        <v>160</v>
      </c>
      <c r="B86" s="15"/>
      <c r="C86" s="6">
        <v>0</v>
      </c>
    </row>
    <row r="87" ht="42.75" customHeight="1" spans="1:3">
      <c r="A87" s="13" t="s">
        <v>161</v>
      </c>
      <c r="B87" s="15"/>
      <c r="C87" s="6">
        <v>0</v>
      </c>
    </row>
    <row r="88" ht="42.75" customHeight="1" spans="1:3">
      <c r="A88" s="4"/>
      <c r="B88" s="9" t="s">
        <v>162</v>
      </c>
      <c r="C88" s="6">
        <f>SUM(C83:C87)</f>
        <v>-23033</v>
      </c>
    </row>
    <row r="89" ht="21" customHeight="1" spans="1:3">
      <c r="A89" s="4"/>
      <c r="B89" s="8" t="s">
        <v>163</v>
      </c>
      <c r="C89" s="21">
        <f>C81</f>
        <v>1503</v>
      </c>
    </row>
    <row r="90" ht="21" customHeight="1"/>
    <row r="91" ht="42.75" customHeight="1"/>
    <row r="92" ht="21" customHeight="1" spans="1:5">
      <c r="A92" s="28" t="s">
        <v>164</v>
      </c>
      <c r="B92" s="28"/>
      <c r="C92" s="28"/>
      <c r="D92" s="28"/>
      <c r="E92" s="28"/>
    </row>
    <row r="93" ht="21" customHeight="1" spans="1:5">
      <c r="A93" s="28" t="s">
        <v>165</v>
      </c>
      <c r="B93" s="28"/>
      <c r="C93" s="28" t="s">
        <v>32</v>
      </c>
      <c r="D93" s="28"/>
      <c r="E93" s="28" t="s">
        <v>33</v>
      </c>
    </row>
    <row r="94" ht="21" customHeight="1" spans="1:5">
      <c r="A94" s="22" t="s">
        <v>166</v>
      </c>
      <c r="B94" s="22"/>
      <c r="C94" s="15"/>
      <c r="D94" s="15"/>
      <c r="E94" s="21">
        <f>C89</f>
        <v>1503</v>
      </c>
    </row>
    <row r="95" ht="21" customHeight="1" spans="1:5">
      <c r="A95" s="38"/>
      <c r="B95" s="38"/>
      <c r="C95" s="9" t="s">
        <v>167</v>
      </c>
      <c r="D95" s="9"/>
      <c r="E95" s="6">
        <f>I3</f>
        <v>0</v>
      </c>
    </row>
    <row r="96" ht="21" customHeight="1"/>
    <row r="97" ht="21" customHeight="1" spans="1:5">
      <c r="A97" s="28" t="s">
        <v>168</v>
      </c>
      <c r="B97" s="28"/>
      <c r="C97" s="28"/>
      <c r="D97" s="28"/>
      <c r="E97" s="28"/>
    </row>
    <row r="98" ht="21" customHeight="1" spans="1:5">
      <c r="A98" s="28" t="s">
        <v>165</v>
      </c>
      <c r="B98" s="28"/>
      <c r="C98" s="28" t="s">
        <v>32</v>
      </c>
      <c r="D98" s="28"/>
      <c r="E98" s="28" t="s">
        <v>33</v>
      </c>
    </row>
    <row r="99" ht="21" customHeight="1" spans="1:5">
      <c r="A99" s="22" t="s">
        <v>169</v>
      </c>
      <c r="B99" s="22"/>
      <c r="C99" s="50"/>
      <c r="D99" s="50"/>
      <c r="E99" s="6">
        <f>E95</f>
        <v>0</v>
      </c>
    </row>
    <row r="100" ht="21" customHeight="1" spans="1:5">
      <c r="A100" s="22" t="s">
        <v>145</v>
      </c>
      <c r="B100" s="22"/>
      <c r="C100" s="15" t="s">
        <v>170</v>
      </c>
      <c r="D100" s="15"/>
      <c r="E100" s="21">
        <v>0</v>
      </c>
    </row>
    <row r="101" ht="21" customHeight="1" spans="1:5">
      <c r="A101" s="22"/>
      <c r="B101" s="22"/>
      <c r="C101" s="15" t="s">
        <v>171</v>
      </c>
      <c r="D101" s="15"/>
      <c r="E101" s="21">
        <v>1000</v>
      </c>
    </row>
    <row r="102" ht="21" customHeight="1" spans="1:5">
      <c r="A102" s="22"/>
      <c r="B102" s="22"/>
      <c r="C102" s="15" t="s">
        <v>172</v>
      </c>
      <c r="D102" s="15"/>
      <c r="E102" s="21">
        <v>140</v>
      </c>
    </row>
    <row r="103" ht="21" customHeight="1" spans="1:5">
      <c r="A103" s="22"/>
      <c r="B103" s="22"/>
      <c r="C103" s="15" t="s">
        <v>173</v>
      </c>
      <c r="D103" s="15"/>
      <c r="E103" s="21">
        <v>68</v>
      </c>
    </row>
    <row r="104" ht="21" customHeight="1" spans="1:5">
      <c r="A104" s="22"/>
      <c r="B104" s="22"/>
      <c r="C104" s="15" t="s">
        <v>174</v>
      </c>
      <c r="D104" s="15"/>
      <c r="E104" s="21">
        <v>420</v>
      </c>
    </row>
    <row r="105" ht="60" customHeight="1" spans="1:5">
      <c r="A105" s="22"/>
      <c r="B105" s="22"/>
      <c r="C105" s="14" t="s">
        <v>175</v>
      </c>
      <c r="D105" s="14"/>
      <c r="E105" s="21">
        <v>775.68</v>
      </c>
    </row>
    <row r="106" ht="21" customHeight="1" spans="1:5">
      <c r="A106" s="22" t="s">
        <v>166</v>
      </c>
      <c r="B106" s="22"/>
      <c r="C106" s="15" t="s">
        <v>176</v>
      </c>
      <c r="D106" s="15"/>
      <c r="E106" s="21">
        <f>C89</f>
        <v>1503</v>
      </c>
    </row>
    <row r="107" ht="21" customHeight="1" spans="1:5">
      <c r="A107" s="38"/>
      <c r="B107" s="38"/>
      <c r="C107" s="9" t="s">
        <v>167</v>
      </c>
      <c r="D107" s="9"/>
      <c r="E107" s="6">
        <f>SUM(E24,E99)-SUM(E100:E106)</f>
        <v>-416.68</v>
      </c>
    </row>
    <row r="108" ht="21" customHeight="1" spans="1:5">
      <c r="A108" s="29"/>
      <c r="B108" s="29"/>
      <c r="C108" s="29"/>
      <c r="D108" s="29"/>
      <c r="E108" s="29"/>
    </row>
    <row r="109" ht="21" customHeight="1" spans="1:5">
      <c r="A109" s="29"/>
      <c r="B109" s="29"/>
      <c r="C109" s="29"/>
      <c r="D109" s="29"/>
      <c r="E109" s="29"/>
    </row>
    <row r="110" ht="21" customHeight="1" spans="1:5">
      <c r="A110" s="28" t="s">
        <v>177</v>
      </c>
      <c r="B110" s="28"/>
      <c r="C110" s="28"/>
      <c r="D110" s="28"/>
      <c r="E110" s="28"/>
    </row>
    <row r="111" ht="21" customHeight="1" spans="1:5">
      <c r="A111" s="28" t="s">
        <v>165</v>
      </c>
      <c r="B111" s="28"/>
      <c r="C111" s="28" t="s">
        <v>32</v>
      </c>
      <c r="D111" s="28"/>
      <c r="E111" s="28" t="s">
        <v>33</v>
      </c>
    </row>
    <row r="112" ht="21" customHeight="1" spans="1:5">
      <c r="A112" s="22" t="s">
        <v>178</v>
      </c>
      <c r="B112" s="22"/>
      <c r="C112" s="50"/>
      <c r="D112" s="50"/>
      <c r="E112" s="6">
        <f>E107</f>
        <v>-416.68</v>
      </c>
    </row>
    <row r="113" ht="21" customHeight="1" spans="1:5">
      <c r="A113" s="22" t="s">
        <v>145</v>
      </c>
      <c r="B113" s="22"/>
      <c r="C113" s="15" t="s">
        <v>179</v>
      </c>
      <c r="D113" s="15"/>
      <c r="E113" s="21">
        <v>4000</v>
      </c>
    </row>
    <row r="114" ht="21" customHeight="1" spans="1:5">
      <c r="A114" s="22"/>
      <c r="B114" s="22"/>
      <c r="C114" s="15" t="s">
        <v>180</v>
      </c>
      <c r="D114" s="15"/>
      <c r="E114" s="21">
        <v>2254</v>
      </c>
    </row>
    <row r="115" ht="42.75" customHeight="1" spans="1:5">
      <c r="A115" s="22"/>
      <c r="B115" s="22"/>
      <c r="C115" s="14" t="s">
        <v>181</v>
      </c>
      <c r="D115" s="14"/>
      <c r="E115" s="21">
        <v>560</v>
      </c>
    </row>
    <row r="116" ht="21" customHeight="1" spans="1:5">
      <c r="A116" s="22"/>
      <c r="B116" s="22"/>
      <c r="C116" s="15" t="s">
        <v>182</v>
      </c>
      <c r="D116" s="15"/>
      <c r="E116" s="21">
        <v>0</v>
      </c>
    </row>
    <row r="117" ht="42.75" customHeight="1" spans="1:5">
      <c r="A117" s="22"/>
      <c r="B117" s="22"/>
      <c r="C117" s="14" t="s">
        <v>183</v>
      </c>
      <c r="D117" s="14"/>
      <c r="E117" s="21">
        <v>700</v>
      </c>
    </row>
    <row r="118" ht="21" customHeight="1" spans="1:5">
      <c r="A118" s="22"/>
      <c r="B118" s="22"/>
      <c r="C118" s="14" t="s">
        <v>184</v>
      </c>
      <c r="D118" s="14"/>
      <c r="E118" s="21">
        <v>498</v>
      </c>
    </row>
    <row r="119" ht="21" customHeight="1" spans="1:5">
      <c r="A119" s="22"/>
      <c r="B119" s="22"/>
      <c r="C119" s="15" t="s">
        <v>185</v>
      </c>
      <c r="D119" s="15"/>
      <c r="E119" s="21">
        <v>368</v>
      </c>
    </row>
    <row r="120" ht="21" customHeight="1" spans="1:5">
      <c r="A120" s="22"/>
      <c r="B120" s="22"/>
      <c r="C120" s="15" t="s">
        <v>186</v>
      </c>
      <c r="D120" s="15"/>
      <c r="E120" s="21">
        <v>204</v>
      </c>
    </row>
    <row r="121" ht="21" customHeight="1" spans="1:5">
      <c r="A121" s="22"/>
      <c r="B121" s="22"/>
      <c r="C121" s="15" t="s">
        <v>187</v>
      </c>
      <c r="D121" s="15"/>
      <c r="E121" s="21">
        <v>207.5</v>
      </c>
    </row>
    <row r="122" ht="21" customHeight="1" spans="1:5">
      <c r="A122" s="22"/>
      <c r="B122" s="22"/>
      <c r="C122" s="15" t="s">
        <v>188</v>
      </c>
      <c r="D122" s="15"/>
      <c r="E122" s="21">
        <v>187</v>
      </c>
    </row>
    <row r="123" ht="21" customHeight="1" spans="1:5">
      <c r="A123" s="22"/>
      <c r="B123" s="22"/>
      <c r="C123" s="15" t="s">
        <v>189</v>
      </c>
      <c r="D123" s="15"/>
      <c r="E123" s="21">
        <v>391.5</v>
      </c>
    </row>
    <row r="124" ht="21" customHeight="1" spans="1:5">
      <c r="A124" s="22"/>
      <c r="B124" s="22"/>
      <c r="C124" s="15" t="s">
        <v>190</v>
      </c>
      <c r="D124" s="15"/>
      <c r="E124" s="21">
        <v>966.7</v>
      </c>
    </row>
    <row r="125" ht="21" customHeight="1" spans="1:5">
      <c r="A125" s="22"/>
      <c r="B125" s="22"/>
      <c r="C125" s="15" t="s">
        <v>191</v>
      </c>
      <c r="D125" s="15"/>
      <c r="E125" s="21">
        <v>4500</v>
      </c>
    </row>
    <row r="126" ht="21" customHeight="1" spans="1:5">
      <c r="A126" s="22" t="s">
        <v>166</v>
      </c>
      <c r="B126" s="22"/>
      <c r="C126" s="69"/>
      <c r="D126" s="69"/>
      <c r="E126" s="21">
        <f>C89</f>
        <v>1503</v>
      </c>
    </row>
    <row r="127" ht="21" customHeight="1" spans="1:5">
      <c r="A127" s="38"/>
      <c r="B127" s="38"/>
      <c r="C127" s="9" t="s">
        <v>167</v>
      </c>
      <c r="D127" s="9"/>
      <c r="E127" s="6">
        <f>(E37+E112)-SUM(E113:E126)</f>
        <v>3260.12</v>
      </c>
    </row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13.5" customHeight="1"/>
    <row r="135" ht="17.25" customHeight="1"/>
    <row r="136" ht="21" customHeight="1"/>
    <row r="137" ht="21" customHeight="1"/>
    <row r="138" ht="21" customHeight="1"/>
    <row r="139" ht="21" customHeight="1"/>
    <row r="140" ht="21" customHeight="1"/>
    <row r="141" ht="30" customHeight="1"/>
    <row r="142" ht="21" customHeight="1"/>
    <row r="143" ht="30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  <row r="1056" ht="13.5" customHeight="1" spans="1:2">
      <c r="A1056" s="10"/>
      <c r="B1056" s="10"/>
    </row>
    <row r="1057" ht="13.5" customHeight="1" spans="1:2">
      <c r="A1057" s="10"/>
      <c r="B1057" s="10"/>
    </row>
    <row r="1058" ht="13.5" customHeight="1" spans="1:2">
      <c r="A1058" s="10"/>
      <c r="B1058" s="10"/>
    </row>
    <row r="1059" ht="13.5" customHeight="1" spans="1:2">
      <c r="A1059" s="10"/>
      <c r="B1059" s="10"/>
    </row>
    <row r="1060" ht="13.5" customHeight="1" spans="1:2">
      <c r="A1060" s="10"/>
      <c r="B1060" s="10"/>
    </row>
    <row r="1061" ht="13.5" customHeight="1" spans="1:2">
      <c r="A1061" s="10"/>
      <c r="B1061" s="10"/>
    </row>
    <row r="1062" ht="13.5" customHeight="1" spans="1:2">
      <c r="A1062" s="10"/>
      <c r="B1062" s="10"/>
    </row>
    <row r="1063" ht="13.5" customHeight="1" spans="1:2">
      <c r="A1063" s="10"/>
      <c r="B1063" s="10"/>
    </row>
    <row r="1064" ht="13.5" customHeight="1" spans="1:2">
      <c r="A1064" s="10"/>
      <c r="B1064" s="10"/>
    </row>
    <row r="1065" ht="13.5" customHeight="1" spans="1:2">
      <c r="A1065" s="10"/>
      <c r="B1065" s="10"/>
    </row>
    <row r="1066" ht="13.5" customHeight="1" spans="1:2">
      <c r="A1066" s="10"/>
      <c r="B1066" s="10"/>
    </row>
  </sheetData>
  <mergeCells count="90">
    <mergeCell ref="A1:F1"/>
    <mergeCell ref="H1:I1"/>
    <mergeCell ref="A2:C2"/>
    <mergeCell ref="D2:F2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7:E27"/>
    <mergeCell ref="C30:D30"/>
    <mergeCell ref="C31:D31"/>
    <mergeCell ref="C34:D34"/>
    <mergeCell ref="C35:D35"/>
    <mergeCell ref="C36:D36"/>
    <mergeCell ref="A37:C37"/>
    <mergeCell ref="A39:C39"/>
    <mergeCell ref="A41:C41"/>
    <mergeCell ref="A46:C46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5"/>
    <mergeCell ref="C95:D95"/>
    <mergeCell ref="A97:E97"/>
    <mergeCell ref="A98:B98"/>
    <mergeCell ref="C98:D98"/>
    <mergeCell ref="A99:B99"/>
    <mergeCell ref="C99:D99"/>
    <mergeCell ref="C100:D100"/>
    <mergeCell ref="C101:D101"/>
    <mergeCell ref="C102:D102"/>
    <mergeCell ref="C103:D103"/>
    <mergeCell ref="C104:D104"/>
    <mergeCell ref="C105:D105"/>
    <mergeCell ref="A106:B106"/>
    <mergeCell ref="C106:D106"/>
    <mergeCell ref="A107:B107"/>
    <mergeCell ref="C107:D107"/>
    <mergeCell ref="A110:E110"/>
    <mergeCell ref="A111:B111"/>
    <mergeCell ref="C111:D111"/>
    <mergeCell ref="A112:B112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A127:B127"/>
    <mergeCell ref="C127:D127"/>
    <mergeCell ref="A3:A12"/>
    <mergeCell ref="A28:A29"/>
    <mergeCell ref="A32:A33"/>
    <mergeCell ref="B28:B29"/>
    <mergeCell ref="B32:B33"/>
    <mergeCell ref="D3:D11"/>
    <mergeCell ref="E28:E29"/>
    <mergeCell ref="E32:E33"/>
    <mergeCell ref="H25:H26"/>
    <mergeCell ref="I25:I26"/>
    <mergeCell ref="C28:D29"/>
    <mergeCell ref="C32:D33"/>
    <mergeCell ref="A100:B105"/>
    <mergeCell ref="A113:B125"/>
  </mergeCells>
  <conditionalFormatting sqref="C20:C21 D21 C27 C41:C56 C63 E68 E74:E80 E87:E89 E92:E100">
    <cfRule type="cellIs" dxfId="0" priority="2" operator="equal">
      <formula>0</formula>
    </cfRule>
  </conditionalFormatting>
  <pageMargins left="0.75" right="0.75" top="0.339583333333333" bottom="1" header="0.511811023622047" footer="0.511811023622047"/>
  <pageSetup paperSize="9" scale="60" orientation="landscape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23"/>
  <sheetViews>
    <sheetView zoomScale="90" zoomScaleNormal="90" topLeftCell="A94" workbookViewId="0">
      <selection activeCell="G121" sqref="G121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479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E110</f>
        <v>24423.02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24423.02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5" t="s">
        <v>480</v>
      </c>
      <c r="B8" s="35"/>
      <c r="C8" s="35"/>
      <c r="D8" s="35"/>
      <c r="E8" s="3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36" t="s">
        <v>4</v>
      </c>
      <c r="B9" s="36" t="s">
        <v>31</v>
      </c>
      <c r="C9" s="36" t="s">
        <v>32</v>
      </c>
      <c r="D9" s="36"/>
      <c r="E9" s="36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481</v>
      </c>
      <c r="B10" s="14" t="s">
        <v>36</v>
      </c>
      <c r="C10" s="15" t="s">
        <v>37</v>
      </c>
      <c r="D10" s="15"/>
      <c r="E10" s="6">
        <v>2405</v>
      </c>
    </row>
    <row r="11" ht="21" customHeight="1" spans="1:31">
      <c r="A11" s="13" t="s">
        <v>482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21" customHeight="1" spans="1:31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21" customHeight="1" spans="1:31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21" customHeight="1" spans="1:31">
      <c r="A14" s="37" t="s">
        <v>483</v>
      </c>
      <c r="B14" s="37"/>
      <c r="C14" s="37"/>
      <c r="D14" s="37"/>
      <c r="E14" s="3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21" customHeight="1" spans="1:31">
      <c r="A15" s="36" t="s">
        <v>4</v>
      </c>
      <c r="B15" s="36" t="s">
        <v>31</v>
      </c>
      <c r="C15" s="36" t="s">
        <v>32</v>
      </c>
      <c r="D15" s="36"/>
      <c r="E15" s="36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21" customHeight="1" spans="1:31">
      <c r="A16" s="13" t="s">
        <v>484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21" customHeight="1" spans="1:31">
      <c r="A17" s="13" t="s">
        <v>485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31">
      <c r="A19" s="4"/>
      <c r="B19" s="4"/>
      <c r="C19" s="9" t="s">
        <v>39</v>
      </c>
      <c r="D19" s="9"/>
      <c r="E19" s="6">
        <f>SUM(E16:E18)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21" customHeight="1" spans="1:31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21" customHeight="1" spans="1:31">
      <c r="A21" s="36" t="s">
        <v>486</v>
      </c>
      <c r="B21" s="36"/>
      <c r="C21" s="36"/>
      <c r="D21" s="36"/>
      <c r="E21" s="36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21" customHeight="1" spans="1:31">
      <c r="A22" s="36" t="s">
        <v>4</v>
      </c>
      <c r="B22" s="36" t="s">
        <v>31</v>
      </c>
      <c r="C22" s="36" t="s">
        <v>32</v>
      </c>
      <c r="D22" s="36"/>
      <c r="E22" s="36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21" customHeight="1" spans="1:31">
      <c r="A23" s="13" t="s">
        <v>487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21" customHeight="1" spans="1:5">
      <c r="A24" s="13" t="s">
        <v>488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3">
      <c r="A29" s="4"/>
      <c r="B29" s="4"/>
      <c r="C29" s="38"/>
    </row>
    <row r="30" ht="21" customHeight="1" spans="1:3">
      <c r="A30" s="17" t="s">
        <v>489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8">
      <c r="A33" s="13" t="s">
        <v>272</v>
      </c>
      <c r="B33" s="14"/>
      <c r="C33" s="21">
        <v>78</v>
      </c>
      <c r="H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2026 - June 2026'!C77)+SUM(E88+E97+E107)&lt;0,(('April 2026 - June 2026'!C77))+SUM(E88+E97+E107),(('April 2026 - June 2026'!C77))+SUM(E88+E97+E107))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2026 - June 2026'!C79)+SUM(0)&lt;0,(('April 2026 - June 2026'!C79))+SUM(0),(('April 2026 - June 2026'!C79))+SUM(0))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39" t="s">
        <v>490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77.1" customHeight="1" spans="1:5">
      <c r="A87" s="22" t="s">
        <v>145</v>
      </c>
      <c r="B87" s="22"/>
      <c r="C87" s="14" t="s">
        <v>422</v>
      </c>
      <c r="D87" s="14"/>
      <c r="E87" s="21">
        <v>0</v>
      </c>
    </row>
    <row r="88" ht="21" customHeight="1" spans="1:5">
      <c r="A88" s="22"/>
      <c r="B88" s="22"/>
      <c r="C88" s="15" t="s">
        <v>491</v>
      </c>
      <c r="D88" s="15"/>
      <c r="E88" s="21">
        <v>0</v>
      </c>
    </row>
    <row r="89" ht="39.75" customHeight="1" spans="1:5">
      <c r="A89" s="22"/>
      <c r="B89" s="22"/>
      <c r="C89" s="14" t="s">
        <v>442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2026 - June 2026'!E111+E12)-SUM(E87:E90)</f>
        <v>21359.54</v>
      </c>
    </row>
    <row r="92" ht="21" customHeight="1"/>
    <row r="93" ht="21" customHeight="1" spans="1:5">
      <c r="A93" s="40" t="s">
        <v>492</v>
      </c>
      <c r="B93" s="40"/>
      <c r="C93" s="40"/>
      <c r="D93" s="40"/>
      <c r="E93" s="40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493</v>
      </c>
      <c r="B95" s="22"/>
      <c r="C95" s="15"/>
      <c r="D95" s="15"/>
      <c r="E95" s="6">
        <f>E91</f>
        <v>21359.54</v>
      </c>
    </row>
    <row r="96" ht="21" customHeight="1" spans="1:5">
      <c r="A96" s="22" t="s">
        <v>145</v>
      </c>
      <c r="B96" s="22"/>
      <c r="C96" s="15" t="s">
        <v>381</v>
      </c>
      <c r="D96" s="15"/>
      <c r="E96" s="21">
        <v>0</v>
      </c>
    </row>
    <row r="97" ht="21" customHeight="1" spans="1:5">
      <c r="A97" s="22"/>
      <c r="B97" s="22"/>
      <c r="C97" s="15" t="s">
        <v>491</v>
      </c>
      <c r="D97" s="15"/>
      <c r="E97" s="21">
        <v>0</v>
      </c>
    </row>
    <row r="98" ht="39.75" customHeight="1" spans="1:5">
      <c r="A98" s="22"/>
      <c r="B98" s="22"/>
      <c r="C98" s="14" t="s">
        <v>442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22891.28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40" t="s">
        <v>494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495</v>
      </c>
      <c r="B105" s="22"/>
      <c r="C105" s="15"/>
      <c r="D105" s="15"/>
      <c r="E105" s="6">
        <f>E100</f>
        <v>22891.28</v>
      </c>
    </row>
    <row r="106" ht="38.95" customHeight="1" spans="1:5">
      <c r="A106" s="41" t="s">
        <v>145</v>
      </c>
      <c r="B106" s="41"/>
      <c r="C106" s="14" t="s">
        <v>422</v>
      </c>
      <c r="D106" s="14"/>
      <c r="E106" s="21">
        <v>0</v>
      </c>
    </row>
    <row r="107" ht="21" customHeight="1" spans="1:5">
      <c r="A107" s="41"/>
      <c r="B107" s="41"/>
      <c r="C107" s="15" t="s">
        <v>491</v>
      </c>
      <c r="D107" s="15"/>
      <c r="E107" s="21">
        <v>0</v>
      </c>
    </row>
    <row r="108" ht="39.75" customHeight="1" spans="1:5">
      <c r="A108" s="41"/>
      <c r="B108" s="41"/>
      <c r="C108" s="14" t="s">
        <v>442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24423.02</v>
      </c>
    </row>
    <row r="111" ht="21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H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26">
      <c r="A1" s="3" t="s">
        <v>496</v>
      </c>
      <c r="B1" s="3"/>
      <c r="C1" s="3"/>
      <c r="D1" s="3"/>
      <c r="E1" s="3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1" customHeight="1" spans="1:26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64.5" customHeight="1" spans="1:26">
      <c r="A3" s="5" t="s">
        <v>6</v>
      </c>
      <c r="B3" s="5" t="s">
        <v>193</v>
      </c>
      <c r="C3" s="6">
        <f>E111</f>
        <v>29018.24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29018.24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497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498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26">
      <c r="A11" s="13" t="s">
        <v>499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26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500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501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3" t="s">
        <v>502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3" t="s">
        <v>503</v>
      </c>
      <c r="B21" s="33"/>
      <c r="C21" s="33"/>
      <c r="D21" s="33"/>
      <c r="E21" s="33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504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505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506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9">
      <c r="A33" s="20" t="s">
        <v>84</v>
      </c>
      <c r="B33" s="20"/>
      <c r="C33" s="20"/>
      <c r="I33" s="25"/>
    </row>
    <row r="34" ht="21" customHeight="1" spans="1:3">
      <c r="A34" s="13" t="s">
        <v>272</v>
      </c>
      <c r="B34" s="14"/>
      <c r="C34" s="21">
        <v>78</v>
      </c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3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2026 - September 2026'!C76)+SUM(E89+E98+E108)&lt;0,(('July 2026 - September 2026'!C76))+SUM(E89+E98+E108),(('July 2026 - September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2026 - September 2026'!C78)+SUM(0)&lt;0,(('July 2026 - September 2026'!C78))+SUM(0),(('July 2026 - September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507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381</v>
      </c>
      <c r="D88" s="14"/>
      <c r="E88" s="21">
        <v>0</v>
      </c>
    </row>
    <row r="89" ht="21" customHeight="1" spans="1:5">
      <c r="A89" s="22"/>
      <c r="B89" s="22"/>
      <c r="C89" s="15" t="s">
        <v>491</v>
      </c>
      <c r="D89" s="15"/>
      <c r="E89" s="21">
        <v>0</v>
      </c>
    </row>
    <row r="90" ht="39.75" customHeight="1" spans="1:5">
      <c r="A90" s="22"/>
      <c r="B90" s="22"/>
      <c r="C90" s="14" t="s">
        <v>442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2026 - September 2026'!E110+E13)-SUM(E88:E91)</f>
        <v>25954.76</v>
      </c>
    </row>
    <row r="93" ht="21" customHeight="1"/>
    <row r="94" ht="21" customHeight="1" spans="1:5">
      <c r="A94" s="28" t="s">
        <v>508</v>
      </c>
      <c r="B94" s="28"/>
      <c r="C94" s="28"/>
      <c r="D94" s="28"/>
      <c r="E94" s="28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509</v>
      </c>
      <c r="B96" s="22"/>
      <c r="C96" s="15"/>
      <c r="D96" s="15"/>
      <c r="E96" s="6">
        <f>E92</f>
        <v>25954.76</v>
      </c>
    </row>
    <row r="97" ht="40.6" customHeight="1" spans="1:5">
      <c r="A97" s="22" t="s">
        <v>145</v>
      </c>
      <c r="B97" s="22"/>
      <c r="C97" s="14" t="s">
        <v>422</v>
      </c>
      <c r="D97" s="14"/>
      <c r="E97" s="21">
        <v>0</v>
      </c>
    </row>
    <row r="98" ht="21" customHeight="1" spans="1:5">
      <c r="A98" s="22"/>
      <c r="B98" s="22"/>
      <c r="C98" s="15" t="s">
        <v>491</v>
      </c>
      <c r="D98" s="15"/>
      <c r="E98" s="21">
        <v>0</v>
      </c>
    </row>
    <row r="99" ht="39.75" customHeight="1" spans="1:5">
      <c r="A99" s="22"/>
      <c r="B99" s="22"/>
      <c r="C99" s="14" t="s">
        <v>442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27486.5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7" t="s">
        <v>510</v>
      </c>
      <c r="B104" s="27"/>
      <c r="C104" s="27"/>
      <c r="D104" s="27"/>
      <c r="E104" s="27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511</v>
      </c>
      <c r="B106" s="22"/>
      <c r="C106" s="15"/>
      <c r="D106" s="15"/>
      <c r="E106" s="6">
        <f>E101</f>
        <v>27486.5</v>
      </c>
    </row>
    <row r="107" ht="42.75" customHeight="1" spans="1:5">
      <c r="A107" s="22" t="s">
        <v>145</v>
      </c>
      <c r="B107" s="22"/>
      <c r="C107" s="14" t="s">
        <v>381</v>
      </c>
      <c r="D107" s="14"/>
      <c r="E107" s="21">
        <v>0</v>
      </c>
    </row>
    <row r="108" ht="21" customHeight="1" spans="1:5">
      <c r="A108" s="22"/>
      <c r="B108" s="22"/>
      <c r="C108" s="15" t="s">
        <v>491</v>
      </c>
      <c r="D108" s="15"/>
      <c r="E108" s="21">
        <v>0</v>
      </c>
    </row>
    <row r="109" ht="39.75" customHeight="1" spans="1:5">
      <c r="A109" s="22"/>
      <c r="B109" s="22"/>
      <c r="C109" s="14" t="s">
        <v>442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29018.24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3:I33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59:C68">
    <cfRule type="cellIs" dxfId="0" priority="4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8 C32:C34">
    <cfRule type="cellIs" dxfId="0" priority="2" operator="equal">
      <formula>0</formula>
    </cfRule>
  </conditionalFormatting>
  <conditionalFormatting sqref="C40:C45 C47:C49 C51:C54 C56:C57 C83">
    <cfRule type="cellIs" dxfId="0" priority="3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W1023"/>
  <sheetViews>
    <sheetView zoomScale="90" zoomScaleNormal="90" topLeftCell="A80" workbookViewId="0">
      <selection activeCell="F109" sqref="F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71093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512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75">
      <c r="A3" s="5" t="s">
        <v>6</v>
      </c>
      <c r="B3" s="5" t="s">
        <v>193</v>
      </c>
      <c r="C3" s="6">
        <f>E110</f>
        <v>33938.46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ht="21" customHeight="1" spans="1:75">
      <c r="A4" s="8" t="s">
        <v>24</v>
      </c>
      <c r="B4" s="8"/>
      <c r="C4" s="6">
        <f>SUM(C3)</f>
        <v>33938.46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ht="21" customHeight="1" spans="1:75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ht="21" customHeight="1" spans="1:7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ht="21" customHeight="1" spans="1:7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ht="21" customHeight="1" spans="1:75">
      <c r="A8" s="31" t="s">
        <v>513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</row>
    <row r="9" ht="21" customHeight="1" spans="1:7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</row>
    <row r="10" ht="21" customHeight="1" spans="1:75">
      <c r="A10" s="13" t="s">
        <v>514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</row>
    <row r="11" ht="21" customHeight="1" spans="1:75">
      <c r="A11" s="13" t="s">
        <v>515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</row>
    <row r="12" ht="21" customHeight="1" spans="1:75">
      <c r="A12" s="4"/>
      <c r="B12" s="4"/>
      <c r="C12" s="9" t="s">
        <v>39</v>
      </c>
      <c r="D12" s="9"/>
      <c r="E12" s="6">
        <f>SUM(E10:E11)</f>
        <v>2405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</row>
    <row r="13" ht="21" customHeight="1" spans="1:75">
      <c r="A13" s="10"/>
      <c r="B13" s="10"/>
      <c r="C13" s="3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</row>
    <row r="14" ht="21" customHeight="1" spans="1:75">
      <c r="A14" s="31" t="s">
        <v>516</v>
      </c>
      <c r="B14" s="31"/>
      <c r="C14" s="31"/>
      <c r="D14" s="31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</row>
    <row r="15" ht="21" customHeight="1" spans="1:75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</row>
    <row r="16" ht="21" customHeight="1" spans="1:75">
      <c r="A16" s="13" t="s">
        <v>517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</row>
    <row r="17" ht="21" customHeight="1" spans="1:75">
      <c r="A17" s="13" t="s">
        <v>518</v>
      </c>
      <c r="B17" s="14" t="s">
        <v>67</v>
      </c>
      <c r="C17" s="15" t="s">
        <v>214</v>
      </c>
      <c r="D17" s="15"/>
      <c r="E17" s="6">
        <v>0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</row>
    <row r="18" ht="21" customHeight="1" spans="1:10">
      <c r="A18" s="13"/>
      <c r="B18" s="14" t="s">
        <v>519</v>
      </c>
      <c r="C18" s="15" t="s">
        <v>365</v>
      </c>
      <c r="D18" s="15"/>
      <c r="E18" s="6">
        <v>325</v>
      </c>
      <c r="H18" s="1"/>
      <c r="J18" s="2"/>
    </row>
    <row r="19" ht="21" customHeight="1" spans="1:75">
      <c r="A19" s="4"/>
      <c r="B19" s="4"/>
      <c r="C19" s="9" t="s">
        <v>39</v>
      </c>
      <c r="D19" s="9"/>
      <c r="E19" s="6">
        <f>SUM(E16:E18)</f>
        <v>2730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</row>
    <row r="20" ht="21" customHeight="1" spans="1:7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</row>
    <row r="21" ht="21" customHeight="1" spans="1:75">
      <c r="A21" s="11" t="s">
        <v>520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</row>
    <row r="22" ht="21" customHeight="1" spans="1:7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</row>
    <row r="23" ht="21" customHeight="1" spans="1:75">
      <c r="A23" s="13" t="s">
        <v>521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</row>
    <row r="24" ht="21" customHeight="1" spans="1:75">
      <c r="A24" s="13" t="s">
        <v>522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3">
      <c r="A30" s="17" t="s">
        <v>523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10">
      <c r="A33" s="13" t="s">
        <v>272</v>
      </c>
      <c r="B33" s="14"/>
      <c r="C33" s="21">
        <v>78</v>
      </c>
      <c r="J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22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2026 - December 2026'!C76)+SUM(E88+E97+E107)&lt;0,(('October 2026 - December 2026'!C76))+SUM(E88+E97+E107),(('October 2026 - December 2026'!C76))+SUM(E88+E97+E107))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2026 - December 2026'!C78)+SUM(0)&lt;0,(('October 2026 - December 2026'!C78))+SUM(0),(('October 2026 - December 2026'!C78))+SUM(0))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524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57.2" customHeight="1" spans="1:5">
      <c r="A87" s="22" t="s">
        <v>145</v>
      </c>
      <c r="B87" s="22"/>
      <c r="C87" s="14" t="s">
        <v>422</v>
      </c>
      <c r="D87" s="14"/>
      <c r="E87" s="21">
        <v>0</v>
      </c>
    </row>
    <row r="88" ht="21" customHeight="1" spans="1:5">
      <c r="A88" s="22"/>
      <c r="B88" s="22"/>
      <c r="C88" s="15" t="s">
        <v>491</v>
      </c>
      <c r="D88" s="15"/>
      <c r="E88" s="21">
        <v>0</v>
      </c>
    </row>
    <row r="89" ht="39.75" customHeight="1" spans="1:5">
      <c r="A89" s="22"/>
      <c r="B89" s="22"/>
      <c r="C89" s="14" t="s">
        <v>442</v>
      </c>
      <c r="D89" s="14"/>
      <c r="E89" s="21">
        <v>400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('October 2026 - December 2026'!E111+E12)-SUM(E87:E90)</f>
        <v>30549.98</v>
      </c>
    </row>
    <row r="92" ht="21" customHeight="1"/>
    <row r="93" ht="21" customHeight="1" spans="1:5">
      <c r="A93" s="27" t="s">
        <v>525</v>
      </c>
      <c r="B93" s="27"/>
      <c r="C93" s="27"/>
      <c r="D93" s="27"/>
      <c r="E93" s="27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526</v>
      </c>
      <c r="B95" s="22"/>
      <c r="C95" s="15"/>
      <c r="D95" s="15"/>
      <c r="E95" s="6">
        <f>E91</f>
        <v>30549.98</v>
      </c>
    </row>
    <row r="96" ht="42.75" customHeight="1" spans="1:5">
      <c r="A96" s="22" t="s">
        <v>145</v>
      </c>
      <c r="B96" s="22"/>
      <c r="C96" s="14" t="s">
        <v>381</v>
      </c>
      <c r="D96" s="14"/>
      <c r="E96" s="21">
        <v>0</v>
      </c>
    </row>
    <row r="97" ht="21" customHeight="1" spans="1:5">
      <c r="A97" s="22"/>
      <c r="B97" s="22"/>
      <c r="C97" s="15" t="s">
        <v>491</v>
      </c>
      <c r="D97" s="15"/>
      <c r="E97" s="21">
        <v>0</v>
      </c>
    </row>
    <row r="98" ht="39.75" customHeight="1" spans="1:5">
      <c r="A98" s="22"/>
      <c r="B98" s="22"/>
      <c r="C98" s="14" t="s">
        <v>442</v>
      </c>
      <c r="D98" s="14"/>
      <c r="E98" s="21">
        <v>400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32406.72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8" t="s">
        <v>527</v>
      </c>
      <c r="B103" s="28"/>
      <c r="C103" s="28"/>
      <c r="D103" s="28"/>
      <c r="E103" s="28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528</v>
      </c>
      <c r="B105" s="22"/>
      <c r="C105" s="15"/>
      <c r="D105" s="15"/>
      <c r="E105" s="6">
        <f>E100</f>
        <v>32406.72</v>
      </c>
    </row>
    <row r="106" ht="48.9" customHeight="1" spans="1:5">
      <c r="A106" s="22" t="s">
        <v>145</v>
      </c>
      <c r="B106" s="22"/>
      <c r="C106" s="14" t="s">
        <v>422</v>
      </c>
      <c r="D106" s="14"/>
      <c r="E106" s="21">
        <v>0</v>
      </c>
    </row>
    <row r="107" ht="21" customHeight="1" spans="1:5">
      <c r="A107" s="22"/>
      <c r="B107" s="22"/>
      <c r="C107" s="15" t="s">
        <v>491</v>
      </c>
      <c r="D107" s="15"/>
      <c r="E107" s="21">
        <v>0</v>
      </c>
    </row>
    <row r="108" ht="39.75" customHeight="1" spans="1:5">
      <c r="A108" s="22"/>
      <c r="B108" s="22"/>
      <c r="C108" s="14" t="s">
        <v>442</v>
      </c>
      <c r="D108" s="14"/>
      <c r="E108" s="21">
        <v>400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33938.46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D33:J33">
    <cfRule type="cellIs" dxfId="0" priority="7" operator="equal">
      <formula>0</formula>
    </cfRule>
  </conditionalFormatting>
  <conditionalFormatting sqref="C34">
    <cfRule type="cellIs" dxfId="0" priority="14" operator="equal">
      <formula>0</formula>
    </cfRule>
  </conditionalFormatting>
  <conditionalFormatting sqref="D34">
    <cfRule type="cellIs" dxfId="0" priority="15" operator="equal">
      <formula>0</formula>
    </cfRule>
  </conditionalFormatting>
  <conditionalFormatting sqref="C72">
    <cfRule type="cellIs" dxfId="0" priority="5" operator="equal">
      <formula>0</formula>
    </cfRule>
    <cfRule type="cellIs" dxfId="1" priority="6" operator="equal">
      <formula>0</formula>
    </cfRule>
  </conditionalFormatting>
  <conditionalFormatting sqref="E89">
    <cfRule type="cellIs" dxfId="1" priority="9" operator="equal">
      <formula>0</formula>
    </cfRule>
  </conditionalFormatting>
  <conditionalFormatting sqref="E98">
    <cfRule type="cellIs" dxfId="1" priority="11" operator="equal">
      <formula>0</formula>
    </cfRule>
  </conditionalFormatting>
  <conditionalFormatting sqref="E108">
    <cfRule type="cellIs" dxfId="1" priority="13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E87:E90">
    <cfRule type="cellIs" dxfId="0" priority="8" operator="equal">
      <formula>0</formula>
    </cfRule>
  </conditionalFormatting>
  <conditionalFormatting sqref="E96:E99">
    <cfRule type="cellIs" dxfId="0" priority="10" operator="equal">
      <formula>0</formula>
    </cfRule>
  </conditionalFormatting>
  <conditionalFormatting sqref="E106:E109">
    <cfRule type="cellIs" dxfId="0" priority="12" operator="equal">
      <formula>0</formula>
    </cfRule>
  </conditionalFormatting>
  <conditionalFormatting sqref="C35:C36 C32:C33">
    <cfRule type="cellIs" dxfId="0" priority="2" operator="equal">
      <formula>0</formula>
    </cfRule>
  </conditionalFormatting>
  <conditionalFormatting sqref="C50:C53 C55:C56 C58:C62 C64:C67 C82">
    <cfRule type="cellIs" dxfId="0" priority="4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24"/>
  <sheetViews>
    <sheetView zoomScale="90" zoomScaleNormal="90" workbookViewId="0">
      <selection activeCell="G109" sqref="G109"/>
    </sheetView>
  </sheetViews>
  <sheetFormatPr defaultColWidth="11.632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529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33">
      <c r="A3" s="5" t="s">
        <v>6</v>
      </c>
      <c r="B3" s="5" t="s">
        <v>193</v>
      </c>
      <c r="C3" s="6">
        <f>E111</f>
        <v>38533.68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21" customHeight="1" spans="1:35">
      <c r="A4" s="8" t="s">
        <v>24</v>
      </c>
      <c r="B4" s="8"/>
      <c r="C4" s="6">
        <f>SUM(C3)</f>
        <v>38533.68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21" customHeight="1" spans="1:35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21" customHeight="1" spans="1:3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21" customHeight="1" spans="1:3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21" customHeight="1" spans="1:35">
      <c r="A8" s="11" t="s">
        <v>530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21" customHeight="1" spans="1:35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21" customHeight="1" spans="1:35">
      <c r="A10" s="13" t="s">
        <v>531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21" customHeight="1" spans="1:35">
      <c r="A11" s="13" t="s">
        <v>532</v>
      </c>
      <c r="B11" s="14" t="s">
        <v>67</v>
      </c>
      <c r="C11" s="15" t="s">
        <v>214</v>
      </c>
      <c r="D11" s="15"/>
      <c r="E11" s="6"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35">
      <c r="A13" s="4"/>
      <c r="B13" s="4"/>
      <c r="C13" s="9" t="s">
        <v>39</v>
      </c>
      <c r="D13" s="9"/>
      <c r="E13" s="6">
        <f>SUM(E10:E12)</f>
        <v>2405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ht="21" customHeight="1" spans="1:35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</row>
    <row r="15" ht="21" customHeight="1" spans="1:35">
      <c r="A15" s="11" t="s">
        <v>533</v>
      </c>
      <c r="B15" s="11"/>
      <c r="C15" s="11"/>
      <c r="D15" s="11"/>
      <c r="E15" s="1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ht="21" customHeight="1" spans="1:35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ht="21" customHeight="1" spans="1:35">
      <c r="A17" s="13" t="s">
        <v>534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ht="21" customHeight="1" spans="1:35">
      <c r="A18" s="13" t="s">
        <v>535</v>
      </c>
      <c r="B18" s="14" t="s">
        <v>67</v>
      </c>
      <c r="C18" s="15" t="s">
        <v>214</v>
      </c>
      <c r="D18" s="15"/>
      <c r="E18" s="6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ht="21" customHeight="1" spans="1:35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ht="21" customHeight="1" spans="1:35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ht="21" customHeight="1" spans="1:35">
      <c r="A21" s="11" t="s">
        <v>536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ht="21" customHeight="1" spans="1:35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ht="21" customHeight="1" spans="1:35">
      <c r="A23" s="13" t="s">
        <v>537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ht="21" customHeight="1" spans="1:35">
      <c r="A24" s="13" t="s">
        <v>538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539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11">
      <c r="A34" s="13" t="s">
        <v>272</v>
      </c>
      <c r="B34" s="14"/>
      <c r="C34" s="21">
        <v>78</v>
      </c>
      <c r="K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3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2027 - March 2027'!C76)+SUM(E89+E98+E108)&lt;0,(('January 2027 - March 2027'!C76))+SUM(E89+E98+E108),(('January 2027 - March 2027'!C76))+SUM(E89+E98+E108))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2027 - March 2027'!C78)+SUM(0)&lt;0,(('January 2027 - March 2027'!C78))+SUM(0),(('January 2027 - March 2027'!C78))+SUM(0))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27" t="s">
        <v>540</v>
      </c>
      <c r="B86" s="27"/>
      <c r="C86" s="27"/>
      <c r="D86" s="27"/>
      <c r="E86" s="27"/>
    </row>
    <row r="87" ht="21" customHeight="1" spans="1:5">
      <c r="A87" s="28" t="s">
        <v>165</v>
      </c>
      <c r="B87" s="28"/>
      <c r="C87" s="28" t="s">
        <v>32</v>
      </c>
      <c r="D87" s="28"/>
      <c r="E87" s="28" t="s">
        <v>33</v>
      </c>
    </row>
    <row r="88" ht="42.75" customHeight="1" spans="1:5">
      <c r="A88" s="22" t="s">
        <v>145</v>
      </c>
      <c r="B88" s="22"/>
      <c r="C88" s="14" t="s">
        <v>381</v>
      </c>
      <c r="D88" s="14"/>
      <c r="E88" s="21">
        <v>0</v>
      </c>
    </row>
    <row r="89" ht="21" customHeight="1" spans="1:5">
      <c r="A89" s="22"/>
      <c r="B89" s="22"/>
      <c r="C89" s="15" t="s">
        <v>491</v>
      </c>
      <c r="D89" s="15"/>
      <c r="E89" s="21">
        <v>0</v>
      </c>
    </row>
    <row r="90" ht="39.75" customHeight="1" spans="1:5">
      <c r="A90" s="22"/>
      <c r="B90" s="22"/>
      <c r="C90" s="14" t="s">
        <v>442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2027 - March 2027'!E110+E13)-SUM(E88:E91)</f>
        <v>35470.2</v>
      </c>
    </row>
    <row r="93" ht="21" customHeight="1"/>
    <row r="94" ht="21" customHeight="1" spans="1:5">
      <c r="A94" s="27" t="s">
        <v>541</v>
      </c>
      <c r="B94" s="27"/>
      <c r="C94" s="27"/>
      <c r="D94" s="27"/>
      <c r="E94" s="27"/>
    </row>
    <row r="95" ht="21" customHeight="1" spans="1:5">
      <c r="A95" s="28" t="s">
        <v>165</v>
      </c>
      <c r="B95" s="28"/>
      <c r="C95" s="28" t="s">
        <v>32</v>
      </c>
      <c r="D95" s="28"/>
      <c r="E95" s="28" t="s">
        <v>33</v>
      </c>
    </row>
    <row r="96" ht="21" customHeight="1" spans="1:5">
      <c r="A96" s="22" t="s">
        <v>542</v>
      </c>
      <c r="B96" s="22"/>
      <c r="C96" s="15"/>
      <c r="D96" s="15"/>
      <c r="E96" s="6">
        <f>E92</f>
        <v>35470.2</v>
      </c>
    </row>
    <row r="97" ht="56.35" customHeight="1" spans="1:5">
      <c r="A97" s="22" t="s">
        <v>145</v>
      </c>
      <c r="B97" s="22"/>
      <c r="C97" s="14" t="s">
        <v>422</v>
      </c>
      <c r="D97" s="14"/>
      <c r="E97" s="21">
        <v>0</v>
      </c>
    </row>
    <row r="98" ht="21" customHeight="1" spans="1:5">
      <c r="A98" s="22"/>
      <c r="B98" s="22"/>
      <c r="C98" s="15" t="s">
        <v>491</v>
      </c>
      <c r="D98" s="15"/>
      <c r="E98" s="21">
        <v>0</v>
      </c>
    </row>
    <row r="99" ht="39.75" customHeight="1" spans="1:5">
      <c r="A99" s="22"/>
      <c r="B99" s="22"/>
      <c r="C99" s="14" t="s">
        <v>442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37001.94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28" t="s">
        <v>543</v>
      </c>
      <c r="B104" s="28"/>
      <c r="C104" s="28"/>
      <c r="D104" s="28"/>
      <c r="E104" s="28"/>
    </row>
    <row r="105" ht="21" customHeight="1" spans="1:5">
      <c r="A105" s="28" t="s">
        <v>165</v>
      </c>
      <c r="B105" s="28"/>
      <c r="C105" s="28" t="s">
        <v>32</v>
      </c>
      <c r="D105" s="28"/>
      <c r="E105" s="28" t="s">
        <v>33</v>
      </c>
    </row>
    <row r="106" ht="21" customHeight="1" spans="1:5">
      <c r="A106" s="22" t="s">
        <v>544</v>
      </c>
      <c r="B106" s="22"/>
      <c r="C106" s="15"/>
      <c r="D106" s="15"/>
      <c r="E106" s="6">
        <f>E101</f>
        <v>37001.94</v>
      </c>
    </row>
    <row r="107" ht="42.75" customHeight="1" spans="1:5">
      <c r="A107" s="22" t="s">
        <v>145</v>
      </c>
      <c r="B107" s="22"/>
      <c r="C107" s="14" t="s">
        <v>381</v>
      </c>
      <c r="D107" s="14"/>
      <c r="E107" s="21">
        <v>0</v>
      </c>
    </row>
    <row r="108" ht="21" customHeight="1" spans="1:5">
      <c r="A108" s="22"/>
      <c r="B108" s="22"/>
      <c r="C108" s="15" t="s">
        <v>491</v>
      </c>
      <c r="D108" s="15"/>
      <c r="E108" s="21">
        <v>0</v>
      </c>
    </row>
    <row r="109" ht="39.75" customHeight="1" spans="1:5">
      <c r="A109" s="22"/>
      <c r="B109" s="22"/>
      <c r="C109" s="14" t="s">
        <v>442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38533.68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K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39">
    <cfRule type="cellIs" dxfId="0" priority="3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41:C49">
    <cfRule type="cellIs" dxfId="0" priority="4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5" operator="equal">
      <formula>0</formula>
    </cfRule>
  </conditionalFormatting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54"/>
  <sheetViews>
    <sheetView zoomScale="90" zoomScaleNormal="90" topLeftCell="A49" workbookViewId="0">
      <selection activeCell="E141" sqref="E141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192</v>
      </c>
      <c r="B1" s="3"/>
      <c r="C1" s="3"/>
      <c r="D1" s="3"/>
      <c r="E1" s="3"/>
      <c r="F1" s="10"/>
      <c r="G1" s="10"/>
      <c r="H1" s="19"/>
      <c r="I1" s="10"/>
    </row>
    <row r="2" ht="21" customHeight="1" spans="1:28">
      <c r="A2" s="4"/>
      <c r="B2" s="4"/>
      <c r="C2" s="4"/>
      <c r="D2" s="4"/>
      <c r="E2" s="4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ht="64.5" customHeight="1" spans="1:28">
      <c r="A3" s="5" t="s">
        <v>6</v>
      </c>
      <c r="B3" s="5" t="s">
        <v>193</v>
      </c>
      <c r="C3" s="6">
        <f>E141</f>
        <v>502.71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ht="21" customHeight="1" spans="1:28">
      <c r="A4" s="8" t="s">
        <v>24</v>
      </c>
      <c r="B4" s="8"/>
      <c r="C4" s="6">
        <f>SUM(C3)</f>
        <v>502.71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ht="21" customHeight="1" spans="1:28">
      <c r="A5" s="9" t="s">
        <v>26</v>
      </c>
      <c r="B5" s="9"/>
      <c r="C5" s="6">
        <f>C95</f>
        <v>-10383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ht="13.5" customHeight="1" spans="1:28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13.5" customHeight="1" spans="1:28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ht="21" customHeight="1" spans="1:28">
      <c r="A8" s="11" t="s">
        <v>194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195</v>
      </c>
      <c r="B10" s="14" t="s">
        <v>36</v>
      </c>
      <c r="C10" s="15" t="s">
        <v>37</v>
      </c>
      <c r="D10" s="15"/>
      <c r="E10" s="6">
        <v>2405</v>
      </c>
    </row>
    <row r="11" ht="42.75" customHeight="1" spans="1:5">
      <c r="A11" s="13"/>
      <c r="B11" s="14" t="s">
        <v>196</v>
      </c>
      <c r="C11" s="15"/>
      <c r="D11" s="15"/>
      <c r="E11" s="6">
        <v>27</v>
      </c>
    </row>
    <row r="12" ht="42.75" customHeight="1" spans="1:5">
      <c r="A12" s="13"/>
      <c r="B12" s="14" t="s">
        <v>197</v>
      </c>
      <c r="C12" s="15"/>
      <c r="D12" s="15"/>
      <c r="E12" s="6">
        <v>17</v>
      </c>
    </row>
    <row r="13" ht="21" customHeight="1" spans="1:5">
      <c r="A13" s="13" t="s">
        <v>198</v>
      </c>
      <c r="B13" s="14" t="s">
        <v>199</v>
      </c>
      <c r="C13" s="15"/>
      <c r="D13" s="15"/>
      <c r="E13" s="6">
        <v>1500</v>
      </c>
    </row>
    <row r="14" ht="21" customHeight="1" spans="1:32">
      <c r="A14" s="4"/>
      <c r="B14" s="4"/>
      <c r="C14" s="9" t="s">
        <v>39</v>
      </c>
      <c r="D14" s="9"/>
      <c r="E14" s="6">
        <f>SUM(E10:E13)</f>
        <v>3949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3.5" customHeight="1" spans="1:32">
      <c r="A15" s="10"/>
      <c r="B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21" customHeight="1" spans="1:32">
      <c r="A16" s="11" t="s">
        <v>200</v>
      </c>
      <c r="B16" s="11"/>
      <c r="C16" s="11"/>
      <c r="D16" s="11"/>
      <c r="E16" s="1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21" customHeight="1" spans="1:32">
      <c r="A17" s="11" t="s">
        <v>4</v>
      </c>
      <c r="B17" s="11" t="s">
        <v>31</v>
      </c>
      <c r="C17" s="12" t="s">
        <v>32</v>
      </c>
      <c r="D17" s="12"/>
      <c r="E17" s="12" t="s">
        <v>33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21" customHeight="1" spans="1:5">
      <c r="A18" s="13" t="s">
        <v>201</v>
      </c>
      <c r="B18" s="14" t="s">
        <v>202</v>
      </c>
      <c r="C18" s="15" t="s">
        <v>203</v>
      </c>
      <c r="D18" s="15"/>
      <c r="E18" s="6">
        <v>204</v>
      </c>
    </row>
    <row r="19" ht="21" customHeight="1" spans="1:5">
      <c r="A19" s="13" t="s">
        <v>201</v>
      </c>
      <c r="B19" s="14" t="s">
        <v>204</v>
      </c>
      <c r="C19" s="67" t="s">
        <v>205</v>
      </c>
      <c r="D19" s="67"/>
      <c r="E19" s="6">
        <v>207.5</v>
      </c>
    </row>
    <row r="20" ht="21" customHeight="1" spans="1:5">
      <c r="A20" s="13" t="s">
        <v>206</v>
      </c>
      <c r="B20" s="14" t="s">
        <v>207</v>
      </c>
      <c r="C20" s="67" t="s">
        <v>208</v>
      </c>
      <c r="D20" s="67"/>
      <c r="E20" s="6">
        <v>900</v>
      </c>
    </row>
    <row r="21" ht="21" customHeight="1" spans="1:5">
      <c r="A21" s="13" t="s">
        <v>209</v>
      </c>
      <c r="B21" s="14" t="s">
        <v>36</v>
      </c>
      <c r="C21" s="15" t="s">
        <v>37</v>
      </c>
      <c r="D21" s="15"/>
      <c r="E21" s="6">
        <v>2405</v>
      </c>
    </row>
    <row r="22" ht="21" customHeight="1" spans="1:5">
      <c r="A22" s="13" t="s">
        <v>210</v>
      </c>
      <c r="B22" s="14" t="s">
        <v>211</v>
      </c>
      <c r="C22" s="15" t="s">
        <v>212</v>
      </c>
      <c r="D22" s="15"/>
      <c r="E22" s="6">
        <v>0</v>
      </c>
    </row>
    <row r="23" ht="42.75" customHeight="1" spans="1:5">
      <c r="A23" s="13"/>
      <c r="B23" s="14" t="s">
        <v>197</v>
      </c>
      <c r="C23" s="15"/>
      <c r="D23" s="15"/>
      <c r="E23" s="6">
        <v>17</v>
      </c>
    </row>
    <row r="24" ht="42.75" customHeight="1" spans="1:5">
      <c r="A24" s="13"/>
      <c r="B24" s="14" t="s">
        <v>196</v>
      </c>
      <c r="C24" s="15"/>
      <c r="D24" s="15"/>
      <c r="E24" s="6">
        <v>27</v>
      </c>
    </row>
    <row r="25" ht="21" customHeight="1" spans="1:5">
      <c r="A25" s="13" t="s">
        <v>213</v>
      </c>
      <c r="B25" s="14" t="s">
        <v>67</v>
      </c>
      <c r="C25" s="15" t="s">
        <v>214</v>
      </c>
      <c r="D25" s="15"/>
      <c r="E25" s="6">
        <v>0</v>
      </c>
    </row>
    <row r="26" ht="13.5" customHeight="1" spans="1:33">
      <c r="A26" s="4"/>
      <c r="B26" s="4"/>
      <c r="C26" s="9" t="s">
        <v>39</v>
      </c>
      <c r="D26" s="9"/>
      <c r="E26" s="6">
        <f>SUM(E18:E25)</f>
        <v>3760.5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21" customHeight="1" spans="1:33">
      <c r="A27" s="10"/>
      <c r="B27" s="10"/>
      <c r="C27" s="10"/>
      <c r="D27" s="16"/>
      <c r="E27" s="2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21" customHeight="1" spans="1:33">
      <c r="A28" s="11" t="s">
        <v>215</v>
      </c>
      <c r="B28" s="11"/>
      <c r="C28" s="11"/>
      <c r="D28" s="11"/>
      <c r="E28" s="11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21" customHeight="1" spans="1:33">
      <c r="A29" s="11" t="s">
        <v>4</v>
      </c>
      <c r="B29" s="11" t="s">
        <v>31</v>
      </c>
      <c r="C29" s="12" t="s">
        <v>32</v>
      </c>
      <c r="D29" s="12"/>
      <c r="E29" s="12" t="s">
        <v>33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ht="42.75" customHeight="1" spans="1:5">
      <c r="A30" s="13" t="s">
        <v>216</v>
      </c>
      <c r="B30" s="14" t="s">
        <v>67</v>
      </c>
      <c r="C30" s="15" t="s">
        <v>214</v>
      </c>
      <c r="D30" s="15"/>
      <c r="E30" s="6">
        <v>0</v>
      </c>
    </row>
    <row r="31" ht="49.5" customHeight="1" spans="1:5">
      <c r="A31" s="13"/>
      <c r="B31" s="14" t="s">
        <v>217</v>
      </c>
      <c r="C31" s="15"/>
      <c r="D31" s="15"/>
      <c r="E31" s="6">
        <v>270</v>
      </c>
    </row>
    <row r="32" ht="21" customHeight="1" spans="1:5">
      <c r="A32" s="13" t="s">
        <v>216</v>
      </c>
      <c r="B32" s="14" t="s">
        <v>36</v>
      </c>
      <c r="C32" s="15" t="s">
        <v>37</v>
      </c>
      <c r="D32" s="15"/>
      <c r="E32" s="6">
        <v>2405</v>
      </c>
    </row>
    <row r="33" ht="21" customHeight="1" spans="1:5">
      <c r="A33" s="13"/>
      <c r="B33" s="14" t="s">
        <v>218</v>
      </c>
      <c r="C33" s="15"/>
      <c r="D33" s="15"/>
      <c r="E33" s="6">
        <v>204</v>
      </c>
    </row>
    <row r="34" ht="21" customHeight="1" spans="1:5">
      <c r="A34" s="13" t="s">
        <v>216</v>
      </c>
      <c r="B34" s="14" t="s">
        <v>219</v>
      </c>
      <c r="C34" s="15"/>
      <c r="D34" s="15"/>
      <c r="E34" s="6">
        <v>27</v>
      </c>
    </row>
    <row r="35" ht="42.75" customHeight="1" spans="1:5">
      <c r="A35" s="13" t="s">
        <v>220</v>
      </c>
      <c r="B35" s="14" t="s">
        <v>221</v>
      </c>
      <c r="C35" s="15"/>
      <c r="D35" s="15"/>
      <c r="E35" s="6">
        <v>1000</v>
      </c>
    </row>
    <row r="36" ht="42.75" customHeight="1" spans="1:5">
      <c r="A36" s="13" t="s">
        <v>222</v>
      </c>
      <c r="B36" s="14" t="s">
        <v>223</v>
      </c>
      <c r="C36" s="14" t="s">
        <v>224</v>
      </c>
      <c r="D36" s="14"/>
      <c r="E36" s="6">
        <v>100</v>
      </c>
    </row>
    <row r="37" ht="39.75" customHeight="1" spans="1:5">
      <c r="A37" s="13" t="s">
        <v>225</v>
      </c>
      <c r="B37" s="14" t="s">
        <v>226</v>
      </c>
      <c r="C37" s="14" t="s">
        <v>227</v>
      </c>
      <c r="D37" s="14"/>
      <c r="E37" s="6">
        <v>500</v>
      </c>
    </row>
    <row r="38" ht="21" customHeight="1" spans="1:5">
      <c r="A38" s="68"/>
      <c r="B38" s="14" t="s">
        <v>228</v>
      </c>
      <c r="C38" s="15" t="s">
        <v>229</v>
      </c>
      <c r="D38" s="15"/>
      <c r="E38" s="6">
        <v>800</v>
      </c>
    </row>
    <row r="39" ht="13.5" customHeight="1" spans="1:5">
      <c r="A39" s="4"/>
      <c r="B39" s="4"/>
      <c r="C39" s="9" t="s">
        <v>39</v>
      </c>
      <c r="D39" s="9"/>
      <c r="E39" s="6">
        <f>SUM(E30:E38)</f>
        <v>5306</v>
      </c>
    </row>
    <row r="40" ht="12.75" customHeight="1" spans="1:5">
      <c r="A40" s="10"/>
      <c r="B40" s="10"/>
      <c r="C40" s="10"/>
      <c r="D40" s="16"/>
      <c r="E40" s="24"/>
    </row>
    <row r="41" ht="13.5" customHeight="1" spans="1:5">
      <c r="A41" s="10"/>
      <c r="B41" s="10"/>
      <c r="C41" s="10"/>
      <c r="D41" s="16"/>
      <c r="E41" s="24"/>
    </row>
    <row r="42" ht="13.5" customHeight="1" spans="1:5">
      <c r="A42" s="10"/>
      <c r="B42" s="10"/>
      <c r="C42" s="10"/>
      <c r="D42" s="16"/>
      <c r="E42" s="24"/>
    </row>
    <row r="43" ht="21" customHeight="1" spans="1:2">
      <c r="A43" s="10"/>
      <c r="B43" s="10"/>
    </row>
    <row r="44" ht="21" customHeight="1" spans="1:3">
      <c r="A44" s="17" t="s">
        <v>230</v>
      </c>
      <c r="B44" s="17"/>
      <c r="C44" s="17"/>
    </row>
    <row r="45" ht="21" customHeight="1" spans="1:4">
      <c r="A45" s="17" t="s">
        <v>31</v>
      </c>
      <c r="B45" s="17" t="s">
        <v>32</v>
      </c>
      <c r="C45" s="18" t="s">
        <v>33</v>
      </c>
      <c r="D45" s="19"/>
    </row>
    <row r="46" ht="21" customHeight="1" spans="1:3">
      <c r="A46" s="20" t="s">
        <v>84</v>
      </c>
      <c r="B46" s="20"/>
      <c r="C46" s="20"/>
    </row>
    <row r="47" ht="21" customHeight="1" spans="1:3">
      <c r="A47" s="13" t="s">
        <v>86</v>
      </c>
      <c r="B47" s="14"/>
      <c r="C47" s="21">
        <v>204</v>
      </c>
    </row>
    <row r="48" ht="21" customHeight="1" spans="1:3">
      <c r="A48" s="13" t="s">
        <v>51</v>
      </c>
      <c r="B48" s="15"/>
      <c r="C48" s="21">
        <v>0</v>
      </c>
    </row>
    <row r="49" ht="21" customHeight="1" spans="1:3">
      <c r="A49" s="13" t="s">
        <v>88</v>
      </c>
      <c r="B49" s="14" t="s">
        <v>89</v>
      </c>
      <c r="C49" s="21">
        <v>207.5</v>
      </c>
    </row>
    <row r="50" ht="21" customHeight="1" spans="1:3">
      <c r="A50" s="22"/>
      <c r="B50" s="8" t="s">
        <v>91</v>
      </c>
      <c r="C50" s="21">
        <f>SUM(C47:C49)</f>
        <v>411.5</v>
      </c>
    </row>
    <row r="51" ht="21" customHeight="1" spans="1:3">
      <c r="A51" s="20" t="s">
        <v>94</v>
      </c>
      <c r="B51" s="20"/>
      <c r="C51" s="20"/>
    </row>
    <row r="52" ht="21" customHeight="1" spans="1:3">
      <c r="A52" s="20"/>
      <c r="B52" s="20"/>
      <c r="C52" s="20"/>
    </row>
    <row r="53" ht="21" customHeight="1" spans="1:3">
      <c r="A53" s="13" t="s">
        <v>96</v>
      </c>
      <c r="B53" s="14"/>
      <c r="C53" s="21">
        <v>0</v>
      </c>
    </row>
    <row r="54" ht="21" customHeight="1" spans="1:3">
      <c r="A54" s="13" t="s">
        <v>98</v>
      </c>
      <c r="B54" s="14"/>
      <c r="C54" s="21">
        <v>0</v>
      </c>
    </row>
    <row r="55" ht="21" customHeight="1" spans="1:3">
      <c r="A55" s="13" t="s">
        <v>100</v>
      </c>
      <c r="B55" s="14"/>
      <c r="C55" s="21">
        <v>0</v>
      </c>
    </row>
    <row r="56" ht="21" customHeight="1" spans="1:3">
      <c r="A56" s="13" t="s">
        <v>102</v>
      </c>
      <c r="B56" s="14"/>
      <c r="C56" s="21">
        <v>0</v>
      </c>
    </row>
    <row r="57" ht="21" customHeight="1" spans="1:3">
      <c r="A57" s="13" t="s">
        <v>231</v>
      </c>
      <c r="B57" s="14"/>
      <c r="C57" s="21">
        <v>0</v>
      </c>
    </row>
    <row r="58" ht="21" customHeight="1" spans="1:3">
      <c r="A58" s="13"/>
      <c r="B58" s="8" t="s">
        <v>104</v>
      </c>
      <c r="C58" s="21">
        <f>SUM(C53:C57)</f>
        <v>0</v>
      </c>
    </row>
    <row r="59" ht="21" customHeight="1" spans="1:3">
      <c r="A59" s="20" t="s">
        <v>106</v>
      </c>
      <c r="B59" s="20"/>
      <c r="C59" s="20"/>
    </row>
    <row r="60" ht="21" customHeight="1" spans="1:3">
      <c r="A60" s="13" t="s">
        <v>108</v>
      </c>
      <c r="B60" s="14" t="s">
        <v>109</v>
      </c>
      <c r="C60" s="21">
        <v>0</v>
      </c>
    </row>
    <row r="61" ht="21" customHeight="1" spans="1:3">
      <c r="A61" s="13" t="s">
        <v>111</v>
      </c>
      <c r="B61" s="14" t="s">
        <v>112</v>
      </c>
      <c r="C61" s="21">
        <v>0</v>
      </c>
    </row>
    <row r="62" ht="21" customHeight="1" spans="1:3">
      <c r="A62" s="13"/>
      <c r="B62" s="8" t="s">
        <v>114</v>
      </c>
      <c r="C62" s="21">
        <f>SUM(C60:C61)</f>
        <v>0</v>
      </c>
    </row>
    <row r="63" ht="21" customHeight="1" spans="1:3">
      <c r="A63" s="20" t="s">
        <v>116</v>
      </c>
      <c r="B63" s="20"/>
      <c r="C63" s="20"/>
    </row>
    <row r="64" ht="21" customHeight="1" spans="1:3">
      <c r="A64" s="13" t="s">
        <v>118</v>
      </c>
      <c r="B64" s="14" t="s">
        <v>119</v>
      </c>
      <c r="C64" s="21">
        <v>0</v>
      </c>
    </row>
    <row r="65" ht="21" customHeight="1" spans="1:3">
      <c r="A65" s="22"/>
      <c r="B65" s="14" t="s">
        <v>121</v>
      </c>
      <c r="C65" s="21">
        <v>0</v>
      </c>
    </row>
    <row r="66" ht="21" customHeight="1" spans="1:3">
      <c r="A66" s="22"/>
      <c r="B66" s="14" t="s">
        <v>123</v>
      </c>
      <c r="C66" s="21">
        <v>0</v>
      </c>
    </row>
    <row r="67" ht="21" customHeight="1" spans="1:3">
      <c r="A67" s="22"/>
      <c r="B67" s="8" t="s">
        <v>125</v>
      </c>
      <c r="C67" s="21">
        <f>SUM(C64:C66)</f>
        <v>0</v>
      </c>
    </row>
    <row r="68" ht="21" customHeight="1" spans="1:3">
      <c r="A68" s="20" t="s">
        <v>126</v>
      </c>
      <c r="B68" s="20"/>
      <c r="C68" s="20"/>
    </row>
    <row r="69" ht="21" customHeight="1" spans="1:3">
      <c r="A69" s="13" t="s">
        <v>127</v>
      </c>
      <c r="B69" s="14" t="s">
        <v>128</v>
      </c>
      <c r="C69" s="21">
        <v>0</v>
      </c>
    </row>
    <row r="70" ht="21" customHeight="1" spans="1:3">
      <c r="A70" s="22"/>
      <c r="B70" s="8" t="s">
        <v>129</v>
      </c>
      <c r="C70" s="21">
        <f>SUM(C69)</f>
        <v>0</v>
      </c>
    </row>
    <row r="71" s="66" customFormat="1" ht="42.75" customHeight="1" spans="1:8">
      <c r="A71" s="20" t="s">
        <v>130</v>
      </c>
      <c r="B71" s="20"/>
      <c r="C71" s="20"/>
      <c r="H71" s="2"/>
    </row>
    <row r="72" ht="21" customHeight="1" spans="1:3">
      <c r="A72" s="13" t="s">
        <v>131</v>
      </c>
      <c r="B72" s="14" t="s">
        <v>132</v>
      </c>
      <c r="C72" s="21">
        <v>0</v>
      </c>
    </row>
    <row r="73" ht="42.75" customHeight="1" spans="1:3">
      <c r="A73" s="13" t="s">
        <v>133</v>
      </c>
      <c r="B73" s="14" t="s">
        <v>134</v>
      </c>
      <c r="C73" s="21">
        <v>0</v>
      </c>
    </row>
    <row r="74" ht="21" customHeight="1" spans="1:3">
      <c r="A74" s="13" t="s">
        <v>135</v>
      </c>
      <c r="B74" s="14" t="s">
        <v>136</v>
      </c>
      <c r="C74" s="21">
        <v>0</v>
      </c>
    </row>
    <row r="75" ht="21" customHeight="1" spans="1:3">
      <c r="A75" s="13" t="s">
        <v>137</v>
      </c>
      <c r="B75" s="14" t="s">
        <v>137</v>
      </c>
      <c r="C75" s="21">
        <v>0</v>
      </c>
    </row>
    <row r="76" ht="21" customHeight="1" spans="1:3">
      <c r="A76" s="13"/>
      <c r="B76" s="8" t="s">
        <v>24</v>
      </c>
      <c r="C76" s="21">
        <f>SUM(C72:C75)</f>
        <v>0</v>
      </c>
    </row>
    <row r="77" ht="21" customHeight="1" spans="1:3">
      <c r="A77" s="20" t="s">
        <v>139</v>
      </c>
      <c r="B77" s="20"/>
      <c r="C77" s="20"/>
    </row>
    <row r="78" ht="21" customHeight="1" spans="1:3">
      <c r="A78" s="13" t="s">
        <v>140</v>
      </c>
      <c r="B78" s="15"/>
      <c r="C78" s="21">
        <v>0</v>
      </c>
    </row>
    <row r="79" ht="21" customHeight="1" spans="1:3">
      <c r="A79" s="22" t="s">
        <v>141</v>
      </c>
      <c r="B79" s="15" t="s">
        <v>142</v>
      </c>
      <c r="C79" s="21">
        <v>0</v>
      </c>
    </row>
    <row r="80" ht="21" customHeight="1" spans="1:3">
      <c r="A80" s="13" t="s">
        <v>67</v>
      </c>
      <c r="B80" s="14" t="s">
        <v>143</v>
      </c>
      <c r="C80" s="21">
        <v>0</v>
      </c>
    </row>
    <row r="81" ht="21" customHeight="1" spans="1:3">
      <c r="A81" s="13"/>
      <c r="B81" s="8" t="s">
        <v>144</v>
      </c>
      <c r="C81" s="21">
        <f>C80</f>
        <v>0</v>
      </c>
    </row>
    <row r="82" ht="21" customHeight="1" spans="1:3">
      <c r="A82" s="20" t="s">
        <v>145</v>
      </c>
      <c r="B82" s="20"/>
      <c r="C82" s="20"/>
    </row>
    <row r="83" ht="21" customHeight="1" spans="1:3">
      <c r="A83" s="13" t="s">
        <v>146</v>
      </c>
      <c r="B83" s="15" t="s">
        <v>147</v>
      </c>
      <c r="C83" s="21">
        <v>600</v>
      </c>
    </row>
    <row r="84" ht="60" customHeight="1" spans="1:3">
      <c r="A84" s="5" t="s">
        <v>148</v>
      </c>
      <c r="B84" s="26" t="s">
        <v>149</v>
      </c>
      <c r="C84" s="21">
        <v>68</v>
      </c>
    </row>
    <row r="85" ht="21" customHeight="1" spans="1:3">
      <c r="A85" s="13" t="s">
        <v>150</v>
      </c>
      <c r="B85" s="14" t="s">
        <v>232</v>
      </c>
      <c r="C85" s="21">
        <v>79</v>
      </c>
    </row>
    <row r="86" ht="21" customHeight="1" spans="1:3">
      <c r="A86" s="13" t="s">
        <v>152</v>
      </c>
      <c r="B86" s="14" t="s">
        <v>233</v>
      </c>
      <c r="C86" s="21">
        <v>870</v>
      </c>
    </row>
    <row r="87" ht="21" customHeight="1" spans="1:3">
      <c r="A87" s="22"/>
      <c r="B87" s="9" t="s">
        <v>154</v>
      </c>
      <c r="C87" s="21">
        <f>SUM(C83:C86)</f>
        <v>1617</v>
      </c>
    </row>
    <row r="88" ht="21" customHeight="1" spans="1:8">
      <c r="A88" s="22"/>
      <c r="B88" s="9" t="s">
        <v>24</v>
      </c>
      <c r="C88" s="21">
        <f>C50+C58+C62+C67+C70+C76+C81+C87</f>
        <v>2028.5</v>
      </c>
      <c r="F88" s="10"/>
      <c r="G88" s="10"/>
      <c r="H88" s="10"/>
    </row>
    <row r="89" ht="21" customHeight="1" spans="1:8">
      <c r="A89" s="20" t="s">
        <v>156</v>
      </c>
      <c r="B89" s="20"/>
      <c r="C89" s="20"/>
      <c r="D89" s="10"/>
      <c r="E89" s="10"/>
      <c r="F89" s="10"/>
      <c r="G89" s="10"/>
      <c r="H89" s="10"/>
    </row>
    <row r="90" ht="21" customHeight="1" spans="1:8">
      <c r="A90" s="22" t="s">
        <v>157</v>
      </c>
      <c r="B90" s="15"/>
      <c r="C90" s="6">
        <f>IF(('April 2024 - June 2024'!C83+'April 2024 - June 2024'!E125)+SUM(E101+E120+E133)&lt;0,('April 2024 - June 2024'!C83+'April 2024 - June 2024'!E125)+SUM(E101+E120+E133),('April 2024 - June 2024'!C83+'April 2024 - June 2024'!E125)-SUM(E101+E120+E133))</f>
        <v>-8883</v>
      </c>
      <c r="D90" s="10"/>
      <c r="E90" s="10"/>
      <c r="F90" s="10"/>
      <c r="G90" s="10"/>
      <c r="H90" s="10"/>
    </row>
    <row r="91" ht="21" customHeight="1" spans="1:8">
      <c r="A91" s="22" t="s">
        <v>158</v>
      </c>
      <c r="B91" s="15"/>
      <c r="C91" s="6">
        <v>0</v>
      </c>
      <c r="D91" s="10"/>
      <c r="E91" s="10"/>
      <c r="F91" s="10"/>
      <c r="G91" s="10"/>
      <c r="H91" s="10"/>
    </row>
    <row r="92" ht="42.75" customHeight="1" spans="1:8">
      <c r="A92" s="22" t="s">
        <v>159</v>
      </c>
      <c r="B92" s="15"/>
      <c r="C92" s="6">
        <f>IF(('April 2024 - June 2024'!C85)+SUM(E121+E134)&lt;0,('April 2024 - June 2024'!C85)+SUM(E121+E134),('April 2024 - June 2024'!C85)+SUM(E121+E134))</f>
        <v>-1500</v>
      </c>
      <c r="D92" s="10"/>
      <c r="E92" s="10"/>
      <c r="F92" s="10"/>
      <c r="G92" s="10"/>
      <c r="H92" s="10"/>
    </row>
    <row r="93" ht="42.75" customHeight="1" spans="1:8">
      <c r="A93" s="13" t="s">
        <v>160</v>
      </c>
      <c r="B93" s="15"/>
      <c r="C93" s="6">
        <v>0</v>
      </c>
      <c r="D93" s="10"/>
      <c r="E93" s="10"/>
      <c r="F93" s="10"/>
      <c r="G93" s="10"/>
      <c r="H93" s="10"/>
    </row>
    <row r="94" ht="21" customHeight="1" spans="1:8">
      <c r="A94" s="13" t="s">
        <v>234</v>
      </c>
      <c r="B94" s="15"/>
      <c r="C94" s="6">
        <v>0</v>
      </c>
      <c r="D94" s="10"/>
      <c r="E94" s="10"/>
      <c r="F94" s="10"/>
      <c r="G94" s="10"/>
      <c r="H94" s="10"/>
    </row>
    <row r="95" ht="21" customHeight="1" spans="1:8">
      <c r="A95" s="22"/>
      <c r="B95" s="9" t="s">
        <v>162</v>
      </c>
      <c r="C95" s="6">
        <f>C90+C91+C92+C93+C94</f>
        <v>-10383</v>
      </c>
      <c r="D95" s="10"/>
      <c r="E95" s="10"/>
      <c r="F95" s="10"/>
      <c r="G95" s="10"/>
      <c r="H95" s="10"/>
    </row>
    <row r="96" ht="13.5" customHeight="1" spans="1:8">
      <c r="A96" s="13"/>
      <c r="B96" s="8" t="s">
        <v>163</v>
      </c>
      <c r="C96" s="21">
        <f>C88</f>
        <v>2028.5</v>
      </c>
      <c r="D96" s="10"/>
      <c r="E96" s="10"/>
      <c r="F96" s="10"/>
      <c r="G96" s="10"/>
      <c r="H96" s="10"/>
    </row>
    <row r="97" ht="13.5" customHeight="1" spans="1:5">
      <c r="A97" s="10"/>
      <c r="B97" s="10"/>
      <c r="D97" s="10"/>
      <c r="E97" s="10"/>
    </row>
    <row r="98" ht="21" customHeight="1" spans="1:2">
      <c r="A98" s="10"/>
      <c r="B98" s="10"/>
    </row>
    <row r="99" ht="21" customHeight="1" spans="1:5">
      <c r="A99" s="28" t="s">
        <v>235</v>
      </c>
      <c r="B99" s="28"/>
      <c r="C99" s="28"/>
      <c r="D99" s="28"/>
      <c r="E99" s="28"/>
    </row>
    <row r="100" ht="21" customHeight="1" spans="1:8">
      <c r="A100" s="28" t="s">
        <v>165</v>
      </c>
      <c r="B100" s="28"/>
      <c r="C100" s="28" t="s">
        <v>32</v>
      </c>
      <c r="D100" s="28"/>
      <c r="E100" s="28" t="s">
        <v>33</v>
      </c>
      <c r="H100" s="10"/>
    </row>
    <row r="101" ht="21" customHeight="1" spans="1:8">
      <c r="A101" s="22" t="s">
        <v>145</v>
      </c>
      <c r="B101" s="22"/>
      <c r="C101" s="15" t="s">
        <v>236</v>
      </c>
      <c r="D101" s="15"/>
      <c r="E101" s="21">
        <v>1000</v>
      </c>
      <c r="H101" s="10"/>
    </row>
    <row r="102" ht="21" customHeight="1" spans="1:8">
      <c r="A102" s="22"/>
      <c r="B102" s="22"/>
      <c r="C102" s="15" t="s">
        <v>237</v>
      </c>
      <c r="D102" s="15"/>
      <c r="E102" s="21">
        <v>0</v>
      </c>
      <c r="H102" s="10"/>
    </row>
    <row r="103" ht="21" customHeight="1" spans="1:8">
      <c r="A103" s="22"/>
      <c r="B103" s="22"/>
      <c r="C103" s="15" t="s">
        <v>238</v>
      </c>
      <c r="D103" s="15"/>
      <c r="E103" s="21">
        <v>788</v>
      </c>
      <c r="H103" s="10"/>
    </row>
    <row r="104" ht="21" customHeight="1" spans="1:8">
      <c r="A104" s="22"/>
      <c r="B104" s="22"/>
      <c r="C104" s="15" t="s">
        <v>239</v>
      </c>
      <c r="D104" s="15"/>
      <c r="E104" s="21">
        <v>318</v>
      </c>
      <c r="H104" s="10"/>
    </row>
    <row r="105" ht="21" customHeight="1" spans="1:8">
      <c r="A105" s="22"/>
      <c r="B105" s="22"/>
      <c r="C105" s="15" t="s">
        <v>240</v>
      </c>
      <c r="D105" s="15"/>
      <c r="E105" s="21">
        <v>600</v>
      </c>
      <c r="H105" s="10"/>
    </row>
    <row r="106" ht="21" customHeight="1" spans="1:8">
      <c r="A106" s="22"/>
      <c r="B106" s="22"/>
      <c r="C106" s="15" t="s">
        <v>241</v>
      </c>
      <c r="D106" s="15"/>
      <c r="E106" s="21">
        <v>264</v>
      </c>
      <c r="H106" s="10"/>
    </row>
    <row r="107" ht="21" customHeight="1" spans="1:8">
      <c r="A107" s="22"/>
      <c r="B107" s="22"/>
      <c r="C107" s="15" t="s">
        <v>242</v>
      </c>
      <c r="D107" s="15"/>
      <c r="E107" s="21">
        <v>60</v>
      </c>
      <c r="H107" s="10"/>
    </row>
    <row r="108" ht="21" customHeight="1" spans="1:8">
      <c r="A108" s="22"/>
      <c r="B108" s="22"/>
      <c r="C108" s="15" t="s">
        <v>243</v>
      </c>
      <c r="D108" s="15"/>
      <c r="E108" s="21">
        <v>900</v>
      </c>
      <c r="H108" s="10"/>
    </row>
    <row r="109" ht="21" customHeight="1" spans="1:8">
      <c r="A109" s="22"/>
      <c r="B109" s="22"/>
      <c r="C109" s="15" t="s">
        <v>244</v>
      </c>
      <c r="D109" s="15"/>
      <c r="E109" s="21">
        <v>204</v>
      </c>
      <c r="H109" s="10"/>
    </row>
    <row r="110" ht="21" customHeight="1" spans="1:8">
      <c r="A110" s="22"/>
      <c r="B110" s="22"/>
      <c r="C110" s="15" t="s">
        <v>245</v>
      </c>
      <c r="D110" s="15"/>
      <c r="E110" s="21">
        <v>207.5</v>
      </c>
      <c r="H110" s="10"/>
    </row>
    <row r="111" ht="21" customHeight="1" spans="1:8">
      <c r="A111" s="22"/>
      <c r="B111" s="22"/>
      <c r="C111" s="60" t="s">
        <v>246</v>
      </c>
      <c r="D111" s="60"/>
      <c r="E111" s="21">
        <v>139.28</v>
      </c>
      <c r="H111" s="10"/>
    </row>
    <row r="112" ht="21" customHeight="1" spans="1:8">
      <c r="A112" s="22" t="s">
        <v>166</v>
      </c>
      <c r="B112" s="22"/>
      <c r="C112" s="50"/>
      <c r="D112" s="50"/>
      <c r="E112" s="21">
        <f>C96</f>
        <v>2028.5</v>
      </c>
      <c r="H112" s="10"/>
    </row>
    <row r="113" ht="13.5" customHeight="1" spans="1:8">
      <c r="A113" s="38"/>
      <c r="B113" s="38"/>
      <c r="C113" s="9" t="s">
        <v>167</v>
      </c>
      <c r="D113" s="9"/>
      <c r="E113" s="6">
        <f>('April 2024 - June 2024'!E127+E14)-SUM(E101:E112)</f>
        <v>699.839999999999</v>
      </c>
      <c r="H113" s="10"/>
    </row>
    <row r="114" ht="21" customHeight="1" spans="8:8">
      <c r="H114" s="10"/>
    </row>
    <row r="115" ht="21" customHeight="1" spans="1:8">
      <c r="A115" s="28" t="s">
        <v>247</v>
      </c>
      <c r="B115" s="28"/>
      <c r="C115" s="28"/>
      <c r="D115" s="28"/>
      <c r="E115" s="28"/>
      <c r="H115" s="10"/>
    </row>
    <row r="116" ht="21" customHeight="1" spans="1:5">
      <c r="A116" s="28" t="s">
        <v>165</v>
      </c>
      <c r="B116" s="28"/>
      <c r="C116" s="28" t="s">
        <v>32</v>
      </c>
      <c r="D116" s="28"/>
      <c r="E116" s="28" t="s">
        <v>33</v>
      </c>
    </row>
    <row r="117" ht="21" customHeight="1" spans="1:5">
      <c r="A117" s="22" t="s">
        <v>248</v>
      </c>
      <c r="B117" s="22"/>
      <c r="C117" s="69"/>
      <c r="D117" s="69"/>
      <c r="E117" s="6">
        <f>E113</f>
        <v>699.839999999999</v>
      </c>
    </row>
    <row r="118" ht="21" customHeight="1" spans="1:5">
      <c r="A118" s="22" t="s">
        <v>145</v>
      </c>
      <c r="B118" s="22"/>
      <c r="C118" s="15" t="s">
        <v>249</v>
      </c>
      <c r="D118" s="15"/>
      <c r="E118" s="21">
        <v>72</v>
      </c>
    </row>
    <row r="119" ht="21" customHeight="1" spans="1:5">
      <c r="A119" s="22"/>
      <c r="B119" s="22"/>
      <c r="C119" s="15" t="s">
        <v>250</v>
      </c>
      <c r="D119" s="15"/>
      <c r="E119" s="21">
        <v>55.3</v>
      </c>
    </row>
    <row r="120" ht="21" customHeight="1" spans="1:5">
      <c r="A120" s="22"/>
      <c r="B120" s="22"/>
      <c r="C120" s="15" t="s">
        <v>251</v>
      </c>
      <c r="D120" s="15"/>
      <c r="E120" s="21">
        <v>0</v>
      </c>
    </row>
    <row r="121" ht="21" customHeight="1" spans="1:5">
      <c r="A121" s="22"/>
      <c r="B121" s="22"/>
      <c r="C121" s="15" t="s">
        <v>252</v>
      </c>
      <c r="D121" s="15"/>
      <c r="E121" s="21">
        <v>500</v>
      </c>
    </row>
    <row r="122" ht="21" customHeight="1" spans="1:5">
      <c r="A122" s="22"/>
      <c r="B122" s="22"/>
      <c r="C122" s="15" t="s">
        <v>253</v>
      </c>
      <c r="D122" s="15"/>
      <c r="E122" s="21">
        <v>85</v>
      </c>
    </row>
    <row r="123" ht="21" customHeight="1" spans="1:5">
      <c r="A123" s="22"/>
      <c r="B123" s="22"/>
      <c r="C123" s="15" t="s">
        <v>254</v>
      </c>
      <c r="D123" s="15"/>
      <c r="E123" s="21">
        <v>630</v>
      </c>
    </row>
    <row r="124" ht="21" customHeight="1" spans="1:5">
      <c r="A124" s="22"/>
      <c r="B124" s="22"/>
      <c r="C124" s="60" t="s">
        <v>255</v>
      </c>
      <c r="D124" s="60"/>
      <c r="E124" s="21">
        <v>464.47</v>
      </c>
    </row>
    <row r="125" ht="21" customHeight="1" spans="1:5">
      <c r="A125" s="22" t="s">
        <v>166</v>
      </c>
      <c r="B125" s="22"/>
      <c r="C125" s="50"/>
      <c r="D125" s="50"/>
      <c r="E125" s="21">
        <f>C96</f>
        <v>2028.5</v>
      </c>
    </row>
    <row r="126" ht="13.5" customHeight="1" spans="1:5">
      <c r="A126" s="38"/>
      <c r="B126" s="38"/>
      <c r="C126" s="9" t="s">
        <v>167</v>
      </c>
      <c r="D126" s="9"/>
      <c r="E126" s="6">
        <f>(E117+E26)-SUM(E118:E125)</f>
        <v>625.069999999999</v>
      </c>
    </row>
    <row r="127" ht="17.25" customHeight="1" spans="1:5">
      <c r="A127" s="29"/>
      <c r="B127" s="29"/>
      <c r="C127" s="29"/>
      <c r="D127" s="29"/>
      <c r="E127" s="29"/>
    </row>
    <row r="128" ht="21" customHeight="1" spans="1:8">
      <c r="A128" s="29"/>
      <c r="B128" s="29"/>
      <c r="C128" s="29"/>
      <c r="D128" s="29"/>
      <c r="E128" s="29"/>
      <c r="G128" s="61" t="s">
        <v>256</v>
      </c>
      <c r="H128" s="21">
        <v>330.3</v>
      </c>
    </row>
    <row r="129" ht="21" customHeight="1" spans="1:8">
      <c r="A129" s="28" t="s">
        <v>257</v>
      </c>
      <c r="B129" s="28"/>
      <c r="C129" s="28"/>
      <c r="D129" s="28"/>
      <c r="E129" s="28"/>
      <c r="G129" s="62" t="s">
        <v>258</v>
      </c>
      <c r="H129" s="63">
        <f>330-H128</f>
        <v>-0.300000000000011</v>
      </c>
    </row>
    <row r="130" ht="42.75" customHeight="1" spans="1:8">
      <c r="A130" s="28" t="s">
        <v>165</v>
      </c>
      <c r="B130" s="28"/>
      <c r="C130" s="28" t="s">
        <v>32</v>
      </c>
      <c r="D130" s="28"/>
      <c r="E130" s="28" t="s">
        <v>33</v>
      </c>
      <c r="G130" s="64" t="s">
        <v>259</v>
      </c>
      <c r="H130" s="63"/>
    </row>
    <row r="131" ht="21" customHeight="1" spans="1:5">
      <c r="A131" s="22" t="s">
        <v>260</v>
      </c>
      <c r="B131" s="22"/>
      <c r="C131" s="50"/>
      <c r="D131" s="50"/>
      <c r="E131" s="6">
        <f>E126</f>
        <v>625.069999999999</v>
      </c>
    </row>
    <row r="132" ht="21" customHeight="1" spans="1:5">
      <c r="A132" s="22" t="s">
        <v>145</v>
      </c>
      <c r="B132" s="22"/>
      <c r="C132" s="15" t="s">
        <v>261</v>
      </c>
      <c r="D132" s="15"/>
      <c r="E132" s="21">
        <v>130.84</v>
      </c>
    </row>
    <row r="133" ht="21" customHeight="1" spans="1:5">
      <c r="A133" s="22"/>
      <c r="B133" s="22"/>
      <c r="C133" s="15" t="s">
        <v>262</v>
      </c>
      <c r="D133" s="15"/>
      <c r="E133" s="21">
        <v>1150</v>
      </c>
    </row>
    <row r="134" ht="21" customHeight="1" spans="1:5">
      <c r="A134" s="22"/>
      <c r="B134" s="22"/>
      <c r="C134" s="15" t="s">
        <v>263</v>
      </c>
      <c r="D134" s="15"/>
      <c r="E134" s="21">
        <v>500</v>
      </c>
    </row>
    <row r="135" ht="21" customHeight="1" spans="1:5">
      <c r="A135" s="22"/>
      <c r="B135" s="22"/>
      <c r="C135" s="15" t="s">
        <v>264</v>
      </c>
      <c r="D135" s="15"/>
      <c r="E135" s="21">
        <v>30</v>
      </c>
    </row>
    <row r="136" ht="86.25" customHeight="1" spans="1:33">
      <c r="A136" s="22"/>
      <c r="B136" s="22"/>
      <c r="C136" s="15" t="s">
        <v>265</v>
      </c>
      <c r="D136" s="15"/>
      <c r="E136" s="21">
        <v>60</v>
      </c>
      <c r="F136" s="66"/>
      <c r="G136" s="66"/>
      <c r="H136" s="70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</row>
    <row r="137" ht="120" customHeight="1" spans="1:5">
      <c r="A137" s="22"/>
      <c r="B137" s="22"/>
      <c r="C137" s="14" t="s">
        <v>266</v>
      </c>
      <c r="D137" s="14"/>
      <c r="E137" s="21">
        <v>919.52</v>
      </c>
    </row>
    <row r="138" ht="21" customHeight="1" spans="1:5">
      <c r="A138" s="22"/>
      <c r="B138" s="22"/>
      <c r="C138" s="14" t="s">
        <v>242</v>
      </c>
      <c r="D138" s="14"/>
      <c r="E138" s="21">
        <v>600</v>
      </c>
    </row>
    <row r="139" ht="21" customHeight="1" spans="1:5">
      <c r="A139" s="22"/>
      <c r="B139" s="22"/>
      <c r="C139" s="59" t="s">
        <v>267</v>
      </c>
      <c r="D139" s="59"/>
      <c r="E139" s="21">
        <v>9.5</v>
      </c>
    </row>
    <row r="140" ht="21" customHeight="1" spans="1:5">
      <c r="A140" s="22" t="s">
        <v>166</v>
      </c>
      <c r="B140" s="22"/>
      <c r="C140" s="50"/>
      <c r="D140" s="50"/>
      <c r="E140" s="21">
        <f>C96</f>
        <v>2028.5</v>
      </c>
    </row>
    <row r="141" ht="13.5" customHeight="1" spans="1:5">
      <c r="A141" s="38"/>
      <c r="B141" s="38"/>
      <c r="C141" s="9" t="s">
        <v>167</v>
      </c>
      <c r="D141" s="9"/>
      <c r="E141" s="6">
        <f>(E39+E131)-SUM(E132:E140)</f>
        <v>502.71</v>
      </c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spans="1:2">
      <c r="A1054" s="10"/>
      <c r="B1054" s="10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A131:B131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H129:H130"/>
    <mergeCell ref="A51:C52"/>
    <mergeCell ref="A101:B111"/>
    <mergeCell ref="A118:B124"/>
    <mergeCell ref="A132:B139"/>
  </mergeCells>
  <conditionalFormatting sqref="D35">
    <cfRule type="cellIs" dxfId="0" priority="5" operator="equal">
      <formula>0</formula>
    </cfRule>
  </conditionalFormatting>
  <conditionalFormatting sqref="C40">
    <cfRule type="cellIs" dxfId="0" priority="3" operator="equal">
      <formula>0</formula>
    </cfRule>
  </conditionalFormatting>
  <conditionalFormatting sqref="C34:C35 E101:E112 E118:E125">
    <cfRule type="cellIs" dxfId="0" priority="2" operator="equal">
      <formula>0</formula>
    </cfRule>
  </conditionalFormatting>
  <conditionalFormatting sqref="C47:C50 C53:C58 C60:C62 C64:C67 C69:C70 C72:C76 C78:C81 C83:C88 C96 H128 E132:E140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55"/>
  <sheetViews>
    <sheetView zoomScale="90" zoomScaleNormal="90" topLeftCell="A124" workbookViewId="0">
      <selection activeCell="C138" sqref="C138:D13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9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268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9">
      <c r="A3" s="5" t="s">
        <v>6</v>
      </c>
      <c r="B3" s="5" t="s">
        <v>193</v>
      </c>
      <c r="C3" s="6">
        <f>E142</f>
        <v>173.34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ht="21" customHeight="1" spans="1:29">
      <c r="A4" s="8" t="s">
        <v>24</v>
      </c>
      <c r="B4" s="8"/>
      <c r="C4" s="6">
        <f>SUM(C3)</f>
        <v>173.34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ht="21" customHeight="1" spans="1:29">
      <c r="A5" s="9" t="s">
        <v>26</v>
      </c>
      <c r="B5" s="9"/>
      <c r="C5" s="6">
        <f>C103</f>
        <v>-9383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3.5" customHeight="1" spans="1:29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ht="13.5" customHeight="1" spans="1:29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ht="21" customHeight="1" spans="1:29">
      <c r="A8" s="11" t="s">
        <v>269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270</v>
      </c>
      <c r="B10" s="14" t="s">
        <v>67</v>
      </c>
      <c r="C10" s="15" t="s">
        <v>214</v>
      </c>
      <c r="D10" s="15"/>
      <c r="E10" s="6">
        <v>0</v>
      </c>
    </row>
    <row r="11" ht="21" customHeight="1" spans="1:5">
      <c r="A11" s="13" t="s">
        <v>271</v>
      </c>
      <c r="B11" s="14" t="s">
        <v>272</v>
      </c>
      <c r="C11" s="15" t="s">
        <v>273</v>
      </c>
      <c r="D11" s="15"/>
      <c r="E11" s="6">
        <v>78</v>
      </c>
    </row>
    <row r="12" ht="21" customHeight="1" spans="1:5">
      <c r="A12" s="13" t="s">
        <v>274</v>
      </c>
      <c r="B12" s="14" t="s">
        <v>88</v>
      </c>
      <c r="C12" s="15" t="s">
        <v>275</v>
      </c>
      <c r="D12" s="15"/>
      <c r="E12" s="6">
        <v>174</v>
      </c>
    </row>
    <row r="13" ht="21" customHeight="1" spans="1:5">
      <c r="A13" s="13" t="s">
        <v>274</v>
      </c>
      <c r="B13" s="14" t="s">
        <v>276</v>
      </c>
      <c r="C13" s="15" t="s">
        <v>37</v>
      </c>
      <c r="D13" s="15"/>
      <c r="E13" s="6">
        <v>68</v>
      </c>
    </row>
    <row r="14" ht="21" customHeight="1" spans="1:5">
      <c r="A14" s="13" t="s">
        <v>277</v>
      </c>
      <c r="B14" s="14" t="s">
        <v>276</v>
      </c>
      <c r="C14" s="15" t="s">
        <v>37</v>
      </c>
      <c r="D14" s="15"/>
      <c r="E14" s="6">
        <v>68</v>
      </c>
    </row>
    <row r="15" ht="21" customHeight="1" spans="1:9">
      <c r="A15" s="13" t="s">
        <v>278</v>
      </c>
      <c r="B15" s="14" t="s">
        <v>36</v>
      </c>
      <c r="C15" s="15" t="s">
        <v>37</v>
      </c>
      <c r="D15" s="15"/>
      <c r="E15" s="6">
        <v>2405</v>
      </c>
      <c r="G15" s="10"/>
      <c r="H15" s="10"/>
      <c r="I15" s="10"/>
    </row>
    <row r="16" ht="21" customHeight="1" spans="1:9">
      <c r="A16" s="4"/>
      <c r="B16" s="4"/>
      <c r="C16" s="9" t="s">
        <v>39</v>
      </c>
      <c r="D16" s="9"/>
      <c r="E16" s="6">
        <f>SUM(E10:E15)</f>
        <v>2793</v>
      </c>
      <c r="G16" s="10"/>
      <c r="H16" s="10"/>
      <c r="I16" s="10"/>
    </row>
    <row r="17" ht="13.5" customHeight="1" spans="1:26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26">
      <c r="A18" s="11" t="s">
        <v>279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21" customHeight="1" spans="1:26">
      <c r="A19" s="43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21" customHeight="1" spans="1:26">
      <c r="A20" s="13" t="s">
        <v>280</v>
      </c>
      <c r="B20" s="14" t="s">
        <v>67</v>
      </c>
      <c r="C20" s="15" t="s">
        <v>214</v>
      </c>
      <c r="D20" s="15"/>
      <c r="E20" s="6"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3" t="s">
        <v>281</v>
      </c>
      <c r="B21" s="14" t="s">
        <v>36</v>
      </c>
      <c r="C21" s="15" t="s">
        <v>37</v>
      </c>
      <c r="D21" s="15"/>
      <c r="E21" s="6">
        <v>2405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3" t="s">
        <v>282</v>
      </c>
      <c r="B22" s="14" t="s">
        <v>283</v>
      </c>
      <c r="C22" s="15" t="s">
        <v>284</v>
      </c>
      <c r="D22" s="15"/>
      <c r="E22" s="6">
        <v>300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49.5" customHeight="1" spans="1:26">
      <c r="A23" s="13" t="s">
        <v>285</v>
      </c>
      <c r="B23" s="14" t="s">
        <v>286</v>
      </c>
      <c r="C23" s="14" t="s">
        <v>287</v>
      </c>
      <c r="D23" s="14"/>
      <c r="E23" s="6"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288</v>
      </c>
      <c r="B24" s="14" t="s">
        <v>157</v>
      </c>
      <c r="C24" s="14" t="s">
        <v>289</v>
      </c>
      <c r="D24" s="14"/>
      <c r="E24" s="6">
        <v>500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39.75" customHeight="1" spans="1:26">
      <c r="A25" s="13" t="s">
        <v>290</v>
      </c>
      <c r="B25" s="14" t="s">
        <v>291</v>
      </c>
      <c r="C25" s="14" t="s">
        <v>292</v>
      </c>
      <c r="D25" s="14"/>
      <c r="E25" s="6">
        <v>12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39.5" customHeight="1" spans="1:26">
      <c r="A26" s="13" t="s">
        <v>290</v>
      </c>
      <c r="B26" s="14" t="s">
        <v>293</v>
      </c>
      <c r="C26" s="14" t="s">
        <v>294</v>
      </c>
      <c r="D26" s="14"/>
      <c r="E26" s="6">
        <v>49.1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295</v>
      </c>
      <c r="B27" s="14" t="s">
        <v>159</v>
      </c>
      <c r="C27" s="14" t="s">
        <v>296</v>
      </c>
      <c r="D27" s="14"/>
      <c r="E27" s="6">
        <v>500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295</v>
      </c>
      <c r="B28" s="14" t="s">
        <v>15</v>
      </c>
      <c r="C28" s="14" t="s">
        <v>297</v>
      </c>
      <c r="D28" s="14"/>
      <c r="E28" s="6">
        <v>5.04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13" t="s">
        <v>298</v>
      </c>
      <c r="B29" s="14" t="s">
        <v>159</v>
      </c>
      <c r="C29" s="14" t="s">
        <v>299</v>
      </c>
      <c r="D29" s="14"/>
      <c r="E29" s="6">
        <v>1000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21" customHeight="1" spans="1:26">
      <c r="A30" s="13" t="s">
        <v>300</v>
      </c>
      <c r="B30" s="14" t="s">
        <v>159</v>
      </c>
      <c r="C30" s="14" t="s">
        <v>301</v>
      </c>
      <c r="D30" s="14"/>
      <c r="E30" s="6">
        <v>600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21" customHeight="1" spans="1:26">
      <c r="A31" s="4"/>
      <c r="B31" s="4"/>
      <c r="C31" s="9" t="s">
        <v>39</v>
      </c>
      <c r="D31" s="9"/>
      <c r="E31" s="6">
        <f>SUM(E20:E30)</f>
        <v>5371.14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3.5" customHeight="1" spans="1:26">
      <c r="A32" s="10"/>
      <c r="B32" s="10"/>
      <c r="C32" s="10"/>
      <c r="D32" s="16"/>
      <c r="E32" s="2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21" customHeight="1" spans="1:26">
      <c r="A33" s="11" t="s">
        <v>302</v>
      </c>
      <c r="B33" s="11"/>
      <c r="C33" s="11"/>
      <c r="D33" s="11"/>
      <c r="E33" s="11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21" customHeight="1" spans="1:5">
      <c r="A34" s="11" t="s">
        <v>4</v>
      </c>
      <c r="B34" s="11" t="s">
        <v>31</v>
      </c>
      <c r="C34" s="12" t="s">
        <v>32</v>
      </c>
      <c r="D34" s="12"/>
      <c r="E34" s="12" t="s">
        <v>33</v>
      </c>
    </row>
    <row r="35" ht="21" customHeight="1" spans="1:5">
      <c r="A35" s="13" t="s">
        <v>303</v>
      </c>
      <c r="B35" s="14" t="s">
        <v>67</v>
      </c>
      <c r="C35" s="15" t="s">
        <v>214</v>
      </c>
      <c r="D35" s="15"/>
      <c r="E35" s="6">
        <v>0</v>
      </c>
    </row>
    <row r="36" ht="21" customHeight="1" spans="1:5">
      <c r="A36" s="13"/>
      <c r="B36" s="14" t="s">
        <v>304</v>
      </c>
      <c r="C36" s="15" t="s">
        <v>305</v>
      </c>
      <c r="D36" s="15"/>
      <c r="E36" s="6">
        <v>900</v>
      </c>
    </row>
    <row r="37" ht="21" customHeight="1" spans="1:5">
      <c r="A37" s="13" t="s">
        <v>306</v>
      </c>
      <c r="B37" s="14" t="s">
        <v>36</v>
      </c>
      <c r="C37" s="15" t="s">
        <v>37</v>
      </c>
      <c r="D37" s="15"/>
      <c r="E37" s="6">
        <v>2405</v>
      </c>
    </row>
    <row r="38" ht="150" customHeight="1" spans="1:5">
      <c r="A38" s="13"/>
      <c r="B38" s="14" t="s">
        <v>157</v>
      </c>
      <c r="C38" s="14" t="s">
        <v>307</v>
      </c>
      <c r="D38" s="14"/>
      <c r="E38" s="6">
        <v>66.4</v>
      </c>
    </row>
    <row r="39" ht="21" customHeight="1" spans="1:5">
      <c r="A39" s="13" t="s">
        <v>306</v>
      </c>
      <c r="B39" s="14" t="s">
        <v>308</v>
      </c>
      <c r="C39" s="14" t="s">
        <v>309</v>
      </c>
      <c r="D39" s="14"/>
      <c r="E39" s="6">
        <v>200</v>
      </c>
    </row>
    <row r="40" ht="21" customHeight="1" spans="1:5">
      <c r="A40" s="13" t="s">
        <v>310</v>
      </c>
      <c r="B40" s="14" t="s">
        <v>159</v>
      </c>
      <c r="C40" s="14" t="s">
        <v>311</v>
      </c>
      <c r="D40" s="14"/>
      <c r="E40" s="6">
        <v>100</v>
      </c>
    </row>
    <row r="41" ht="21" customHeight="1" spans="1:5">
      <c r="A41" s="13" t="s">
        <v>312</v>
      </c>
      <c r="B41" s="14" t="s">
        <v>157</v>
      </c>
      <c r="C41" s="14" t="s">
        <v>313</v>
      </c>
      <c r="D41" s="14"/>
      <c r="E41" s="6">
        <v>900</v>
      </c>
    </row>
    <row r="42" ht="21" customHeight="1" spans="1:5">
      <c r="A42" s="13" t="s">
        <v>314</v>
      </c>
      <c r="B42" s="14" t="s">
        <v>157</v>
      </c>
      <c r="C42" s="14" t="s">
        <v>315</v>
      </c>
      <c r="D42" s="14"/>
      <c r="E42" s="6">
        <v>50</v>
      </c>
    </row>
    <row r="43" ht="21" customHeight="1" spans="1:5">
      <c r="A43" s="13" t="s">
        <v>316</v>
      </c>
      <c r="B43" s="14" t="s">
        <v>157</v>
      </c>
      <c r="C43" s="14" t="s">
        <v>317</v>
      </c>
      <c r="D43" s="14"/>
      <c r="E43" s="6">
        <v>16.14</v>
      </c>
    </row>
    <row r="44" ht="21" customHeight="1" spans="1:5">
      <c r="A44" s="13" t="s">
        <v>318</v>
      </c>
      <c r="B44" s="14" t="s">
        <v>159</v>
      </c>
      <c r="C44" s="14" t="s">
        <v>319</v>
      </c>
      <c r="D44" s="14"/>
      <c r="E44" s="6">
        <v>50</v>
      </c>
    </row>
    <row r="45" ht="36.45" customHeight="1" spans="1:5">
      <c r="A45" s="13" t="s">
        <v>320</v>
      </c>
      <c r="B45" s="14" t="s">
        <v>159</v>
      </c>
      <c r="C45" s="14" t="s">
        <v>321</v>
      </c>
      <c r="D45" s="14"/>
      <c r="E45" s="6">
        <v>100</v>
      </c>
    </row>
    <row r="46" ht="21" customHeight="1" spans="1:5">
      <c r="A46" s="13"/>
      <c r="B46" s="59" t="s">
        <v>322</v>
      </c>
      <c r="C46" s="59" t="s">
        <v>323</v>
      </c>
      <c r="D46" s="59"/>
      <c r="E46" s="6">
        <v>229.6</v>
      </c>
    </row>
    <row r="47" ht="21" customHeight="1" spans="1:5">
      <c r="A47" s="4"/>
      <c r="B47" s="4"/>
      <c r="C47" s="9" t="s">
        <v>39</v>
      </c>
      <c r="D47" s="9"/>
      <c r="E47" s="6">
        <f>SUM(E35:E46)</f>
        <v>5017.14</v>
      </c>
    </row>
    <row r="48" ht="13.5" customHeight="1" spans="1:5">
      <c r="A48" s="10"/>
      <c r="B48" s="10"/>
      <c r="C48" s="10"/>
      <c r="D48" s="16"/>
      <c r="E48" s="24"/>
    </row>
    <row r="49" ht="12.75" customHeight="1" spans="1:5">
      <c r="A49" s="10"/>
      <c r="B49" s="10"/>
      <c r="C49" s="10"/>
      <c r="D49" s="16"/>
      <c r="E49" s="24"/>
    </row>
    <row r="50" ht="13.5" customHeight="1" spans="1:5">
      <c r="A50" s="10"/>
      <c r="B50" s="10"/>
      <c r="C50" s="10"/>
      <c r="D50" s="16"/>
      <c r="E50" s="24"/>
    </row>
    <row r="51" ht="13.5" customHeight="1" spans="1:2">
      <c r="A51" s="10"/>
      <c r="B51" s="10"/>
    </row>
    <row r="52" ht="21" customHeight="1" spans="1:3">
      <c r="A52" s="17" t="s">
        <v>324</v>
      </c>
      <c r="B52" s="17"/>
      <c r="C52" s="17"/>
    </row>
    <row r="53" ht="21" customHeight="1" spans="1:4">
      <c r="A53" s="17" t="s">
        <v>31</v>
      </c>
      <c r="B53" s="17" t="s">
        <v>32</v>
      </c>
      <c r="C53" s="18" t="s">
        <v>33</v>
      </c>
      <c r="D53" s="19"/>
    </row>
    <row r="54" ht="21" customHeight="1" spans="1:3">
      <c r="A54" s="20" t="s">
        <v>84</v>
      </c>
      <c r="B54" s="20"/>
      <c r="C54" s="20"/>
    </row>
    <row r="55" ht="21" customHeight="1" spans="1:3">
      <c r="A55" s="13" t="s">
        <v>272</v>
      </c>
      <c r="B55" s="58"/>
      <c r="C55" s="21">
        <v>0</v>
      </c>
    </row>
    <row r="56" ht="21" customHeight="1" spans="1:3">
      <c r="A56" s="13" t="s">
        <v>51</v>
      </c>
      <c r="B56" s="58"/>
      <c r="C56" s="21">
        <v>0</v>
      </c>
    </row>
    <row r="57" ht="21" customHeight="1" spans="1:3">
      <c r="A57" s="13" t="s">
        <v>88</v>
      </c>
      <c r="B57" s="58" t="s">
        <v>89</v>
      </c>
      <c r="C57" s="21">
        <v>149</v>
      </c>
    </row>
    <row r="58" ht="21" customHeight="1" spans="1:3">
      <c r="A58" s="22"/>
      <c r="B58" s="9" t="s">
        <v>91</v>
      </c>
      <c r="C58" s="21">
        <f>SUM(C55:C57)</f>
        <v>149</v>
      </c>
    </row>
    <row r="59" ht="21" customHeight="1" spans="1:3">
      <c r="A59" s="20" t="s">
        <v>325</v>
      </c>
      <c r="B59" s="20"/>
      <c r="C59" s="20"/>
    </row>
    <row r="60" ht="21" customHeight="1" spans="1:3">
      <c r="A60" s="20"/>
      <c r="B60" s="20"/>
      <c r="C60" s="20"/>
    </row>
    <row r="61" ht="21" customHeight="1" spans="1:3">
      <c r="A61" s="13" t="s">
        <v>96</v>
      </c>
      <c r="B61" s="58"/>
      <c r="C61" s="21">
        <v>0</v>
      </c>
    </row>
    <row r="62" ht="21" customHeight="1" spans="1:3">
      <c r="A62" s="13" t="s">
        <v>98</v>
      </c>
      <c r="B62" s="58"/>
      <c r="C62" s="21">
        <v>0</v>
      </c>
    </row>
    <row r="63" ht="21" customHeight="1" spans="1:3">
      <c r="A63" s="13" t="s">
        <v>100</v>
      </c>
      <c r="B63" s="58"/>
      <c r="C63" s="21">
        <v>0</v>
      </c>
    </row>
    <row r="64" ht="21" customHeight="1" spans="1:3">
      <c r="A64" s="13" t="s">
        <v>102</v>
      </c>
      <c r="B64" s="58"/>
      <c r="C64" s="21">
        <v>0</v>
      </c>
    </row>
    <row r="65" ht="21" customHeight="1" spans="1:3">
      <c r="A65" s="13" t="s">
        <v>231</v>
      </c>
      <c r="B65" s="58"/>
      <c r="C65" s="21">
        <v>0</v>
      </c>
    </row>
    <row r="66" ht="21" customHeight="1" spans="1:3">
      <c r="A66" s="13"/>
      <c r="B66" s="9" t="s">
        <v>104</v>
      </c>
      <c r="C66" s="21">
        <f>SUM(C61:C65)</f>
        <v>0</v>
      </c>
    </row>
    <row r="67" ht="21" customHeight="1" spans="1:3">
      <c r="A67" s="20" t="s">
        <v>106</v>
      </c>
      <c r="B67" s="20"/>
      <c r="C67" s="20"/>
    </row>
    <row r="68" ht="21" customHeight="1" spans="1:3">
      <c r="A68" s="13" t="s">
        <v>108</v>
      </c>
      <c r="B68" s="58" t="s">
        <v>109</v>
      </c>
      <c r="C68" s="21">
        <v>0</v>
      </c>
    </row>
    <row r="69" ht="21" customHeight="1" spans="1:3">
      <c r="A69" s="13" t="s">
        <v>111</v>
      </c>
      <c r="B69" s="58" t="s">
        <v>112</v>
      </c>
      <c r="C69" s="21">
        <v>0</v>
      </c>
    </row>
    <row r="70" ht="21" customHeight="1" spans="1:3">
      <c r="A70" s="13"/>
      <c r="B70" s="9" t="s">
        <v>114</v>
      </c>
      <c r="C70" s="21">
        <f>SUM(C68:C69)</f>
        <v>0</v>
      </c>
    </row>
    <row r="71" ht="21" customHeight="1" spans="1:3">
      <c r="A71" s="20" t="s">
        <v>116</v>
      </c>
      <c r="B71" s="20"/>
      <c r="C71" s="20"/>
    </row>
    <row r="72" ht="21" customHeight="1" spans="1:3">
      <c r="A72" s="13" t="s">
        <v>118</v>
      </c>
      <c r="B72" s="58" t="s">
        <v>119</v>
      </c>
      <c r="C72" s="21">
        <v>0</v>
      </c>
    </row>
    <row r="73" ht="21" customHeight="1" spans="1:3">
      <c r="A73" s="22"/>
      <c r="B73" s="58" t="s">
        <v>121</v>
      </c>
      <c r="C73" s="21">
        <v>0</v>
      </c>
    </row>
    <row r="74" ht="21" customHeight="1" spans="1:3">
      <c r="A74" s="22"/>
      <c r="B74" s="58" t="s">
        <v>123</v>
      </c>
      <c r="C74" s="21">
        <v>0</v>
      </c>
    </row>
    <row r="75" ht="21" customHeight="1" spans="1:3">
      <c r="A75" s="22"/>
      <c r="B75" s="9" t="s">
        <v>125</v>
      </c>
      <c r="C75" s="21">
        <f>SUM(C72:C74)</f>
        <v>0</v>
      </c>
    </row>
    <row r="76" ht="21" customHeight="1" spans="1:3">
      <c r="A76" s="20" t="s">
        <v>126</v>
      </c>
      <c r="B76" s="20"/>
      <c r="C76" s="20"/>
    </row>
    <row r="77" ht="21" customHeight="1" spans="1:3">
      <c r="A77" s="13" t="s">
        <v>127</v>
      </c>
      <c r="B77" s="58" t="s">
        <v>128</v>
      </c>
      <c r="C77" s="21">
        <v>0</v>
      </c>
    </row>
    <row r="78" ht="21" customHeight="1" spans="1:3">
      <c r="A78" s="22"/>
      <c r="B78" s="9" t="s">
        <v>129</v>
      </c>
      <c r="C78" s="21">
        <f>SUM(C77)</f>
        <v>0</v>
      </c>
    </row>
    <row r="79" ht="21" customHeight="1" spans="1:3">
      <c r="A79" s="20" t="s">
        <v>130</v>
      </c>
      <c r="B79" s="20"/>
      <c r="C79" s="20"/>
    </row>
    <row r="80" ht="42.75" customHeight="1" spans="1:3">
      <c r="A80" s="13" t="s">
        <v>326</v>
      </c>
      <c r="B80" s="58" t="s">
        <v>132</v>
      </c>
      <c r="C80" s="21">
        <v>0</v>
      </c>
    </row>
    <row r="81" ht="21" customHeight="1" spans="1:3">
      <c r="A81" s="13" t="s">
        <v>133</v>
      </c>
      <c r="B81" s="58" t="s">
        <v>134</v>
      </c>
      <c r="C81" s="21">
        <v>0</v>
      </c>
    </row>
    <row r="82" ht="42.75" customHeight="1" spans="1:3">
      <c r="A82" s="13" t="s">
        <v>135</v>
      </c>
      <c r="B82" s="58" t="s">
        <v>136</v>
      </c>
      <c r="C82" s="21">
        <v>0</v>
      </c>
    </row>
    <row r="83" ht="21" customHeight="1" spans="1:3">
      <c r="A83" s="13" t="s">
        <v>137</v>
      </c>
      <c r="B83" s="58" t="s">
        <v>137</v>
      </c>
      <c r="C83" s="21">
        <v>0</v>
      </c>
    </row>
    <row r="84" ht="21" customHeight="1" spans="1:3">
      <c r="A84" s="13"/>
      <c r="B84" s="9" t="s">
        <v>24</v>
      </c>
      <c r="C84" s="21">
        <f>SUM(C80:C83)</f>
        <v>0</v>
      </c>
    </row>
    <row r="85" ht="21" customHeight="1" spans="1:3">
      <c r="A85" s="20" t="s">
        <v>139</v>
      </c>
      <c r="B85" s="20"/>
      <c r="C85" s="20"/>
    </row>
    <row r="86" ht="21" customHeight="1" spans="1:3">
      <c r="A86" s="13" t="s">
        <v>140</v>
      </c>
      <c r="B86" s="58"/>
      <c r="C86" s="21">
        <v>0</v>
      </c>
    </row>
    <row r="87" ht="21" customHeight="1" spans="1:3">
      <c r="A87" s="22" t="s">
        <v>141</v>
      </c>
      <c r="B87" s="58" t="s">
        <v>142</v>
      </c>
      <c r="C87" s="21">
        <v>0</v>
      </c>
    </row>
    <row r="88" ht="21" customHeight="1" spans="1:3">
      <c r="A88" s="13" t="s">
        <v>67</v>
      </c>
      <c r="B88" s="58" t="s">
        <v>143</v>
      </c>
      <c r="C88" s="21">
        <v>0</v>
      </c>
    </row>
    <row r="89" ht="21" customHeight="1" spans="1:3">
      <c r="A89" s="13"/>
      <c r="B89" s="9" t="s">
        <v>144</v>
      </c>
      <c r="C89" s="21">
        <f>SUM(C86:C88)</f>
        <v>0</v>
      </c>
    </row>
    <row r="90" ht="21" customHeight="1" spans="1:3">
      <c r="A90" s="20" t="s">
        <v>145</v>
      </c>
      <c r="B90" s="20"/>
      <c r="C90" s="20"/>
    </row>
    <row r="91" ht="21" customHeight="1" spans="1:3">
      <c r="A91" s="13" t="s">
        <v>146</v>
      </c>
      <c r="B91" s="58" t="s">
        <v>147</v>
      </c>
      <c r="C91" s="21">
        <v>200</v>
      </c>
    </row>
    <row r="92" ht="21" customHeight="1" spans="1:3">
      <c r="A92" s="5" t="s">
        <v>148</v>
      </c>
      <c r="B92" s="58" t="s">
        <v>149</v>
      </c>
      <c r="C92" s="21">
        <v>68</v>
      </c>
    </row>
    <row r="93" ht="39.75" customHeight="1" spans="1:3">
      <c r="A93" s="13" t="s">
        <v>150</v>
      </c>
      <c r="B93" s="14" t="s">
        <v>327</v>
      </c>
      <c r="C93" s="21">
        <v>52</v>
      </c>
    </row>
    <row r="94" ht="21" customHeight="1" spans="1:3">
      <c r="A94" s="13" t="s">
        <v>152</v>
      </c>
      <c r="B94" s="58" t="s">
        <v>233</v>
      </c>
      <c r="C94" s="21">
        <v>900</v>
      </c>
    </row>
    <row r="95" ht="21" customHeight="1" spans="1:3">
      <c r="A95" s="22"/>
      <c r="B95" s="9" t="s">
        <v>154</v>
      </c>
      <c r="C95" s="21">
        <f>SUM(C91:C94)</f>
        <v>1220</v>
      </c>
    </row>
    <row r="96" ht="21" customHeight="1" spans="1:3">
      <c r="A96" s="22"/>
      <c r="B96" s="9" t="s">
        <v>24</v>
      </c>
      <c r="C96" s="21">
        <f>C58+C66+C70+C75+C78+C84+C89+C95</f>
        <v>1369</v>
      </c>
    </row>
    <row r="97" ht="21" customHeight="1" spans="1:3">
      <c r="A97" s="20" t="s">
        <v>156</v>
      </c>
      <c r="B97" s="20"/>
      <c r="C97" s="20"/>
    </row>
    <row r="98" ht="21" customHeight="1" spans="1:3">
      <c r="A98" s="22" t="s">
        <v>157</v>
      </c>
      <c r="B98" s="15"/>
      <c r="C98" s="6">
        <f>IF(('July 2024 - September 2024'!C90)+SUM(E112+E122+E134)&lt;0,(('July 2024 - September 2024'!C90))+SUM(E112+E122+E134),(('July 2024 - September 2024'!C90))+SUM(E112+E122+E134))</f>
        <v>-8883</v>
      </c>
    </row>
    <row r="99" ht="21" customHeight="1" spans="1:3">
      <c r="A99" s="22" t="s">
        <v>158</v>
      </c>
      <c r="B99" s="15"/>
      <c r="C99" s="6">
        <v>0</v>
      </c>
    </row>
    <row r="100" ht="21" customHeight="1" spans="1:3">
      <c r="A100" s="22" t="s">
        <v>159</v>
      </c>
      <c r="B100" s="15"/>
      <c r="C100" s="6">
        <f>IF(('July 2024 - September 2024'!C92)+SUM(E111+E123+E136)&lt;0,(('July 2024 - September 2024'!C92))+SUM(E111+E123+E136),(('July 2024 - September 2024'!C92))+SUM(E111+E123+E136))</f>
        <v>-500</v>
      </c>
    </row>
    <row r="101" ht="42.75" customHeight="1" spans="1:3">
      <c r="A101" s="13" t="s">
        <v>160</v>
      </c>
      <c r="B101" s="15"/>
      <c r="C101" s="6">
        <v>0</v>
      </c>
    </row>
    <row r="102" ht="42.75" customHeight="1" spans="1:3">
      <c r="A102" s="13" t="s">
        <v>161</v>
      </c>
      <c r="B102" s="15"/>
      <c r="C102" s="6">
        <v>0</v>
      </c>
    </row>
    <row r="103" ht="21" customHeight="1" spans="1:3">
      <c r="A103" s="22"/>
      <c r="B103" s="9" t="s">
        <v>162</v>
      </c>
      <c r="C103" s="6">
        <f>C98+C99+C100+C101+C102</f>
        <v>-9383</v>
      </c>
    </row>
    <row r="104" ht="21" customHeight="1" spans="1:8">
      <c r="A104" s="13"/>
      <c r="B104" s="8" t="s">
        <v>163</v>
      </c>
      <c r="C104" s="21">
        <f>C96</f>
        <v>1369</v>
      </c>
      <c r="H104" s="30"/>
    </row>
    <row r="105" ht="13.5" customHeight="1" spans="1:2">
      <c r="A105" s="10"/>
      <c r="B105" s="10"/>
    </row>
    <row r="106" ht="13.5" customHeight="1" spans="1:2">
      <c r="A106" s="10"/>
      <c r="B106" s="10"/>
    </row>
    <row r="107" ht="21" customHeight="1" spans="1:8">
      <c r="A107" s="28" t="s">
        <v>328</v>
      </c>
      <c r="B107" s="28"/>
      <c r="C107" s="28"/>
      <c r="D107" s="28"/>
      <c r="E107" s="28"/>
      <c r="G107" s="61" t="s">
        <v>256</v>
      </c>
      <c r="H107" s="21">
        <v>651.7</v>
      </c>
    </row>
    <row r="108" ht="21" customHeight="1" spans="1:8">
      <c r="A108" s="28" t="s">
        <v>165</v>
      </c>
      <c r="B108" s="28"/>
      <c r="C108" s="28" t="s">
        <v>32</v>
      </c>
      <c r="D108" s="28"/>
      <c r="E108" s="28" t="s">
        <v>33</v>
      </c>
      <c r="G108" s="62" t="s">
        <v>258</v>
      </c>
      <c r="H108" s="63">
        <f>C91-H107</f>
        <v>-451.7</v>
      </c>
    </row>
    <row r="109" ht="42.75" customHeight="1" spans="1:8">
      <c r="A109" s="22" t="s">
        <v>329</v>
      </c>
      <c r="B109" s="22"/>
      <c r="C109" s="15"/>
      <c r="D109" s="15"/>
      <c r="E109" s="6">
        <f>'July 2024 - September 2024'!E141</f>
        <v>502.71</v>
      </c>
      <c r="G109" s="64" t="s">
        <v>259</v>
      </c>
      <c r="H109" s="63"/>
    </row>
    <row r="110" ht="99.75" customHeight="1" spans="1:5">
      <c r="A110" s="22" t="s">
        <v>145</v>
      </c>
      <c r="B110" s="22"/>
      <c r="C110" s="14" t="s">
        <v>330</v>
      </c>
      <c r="D110" s="14"/>
      <c r="E110" s="21">
        <v>651.7</v>
      </c>
    </row>
    <row r="111" ht="21" customHeight="1" spans="1:5">
      <c r="A111" s="22"/>
      <c r="B111" s="22"/>
      <c r="C111" s="15" t="s">
        <v>331</v>
      </c>
      <c r="D111" s="15"/>
      <c r="E111" s="21">
        <v>200</v>
      </c>
    </row>
    <row r="112" ht="21" customHeight="1" spans="1:5">
      <c r="A112" s="22"/>
      <c r="B112" s="22"/>
      <c r="C112" s="15" t="s">
        <v>251</v>
      </c>
      <c r="D112" s="15"/>
      <c r="E112" s="21">
        <v>0</v>
      </c>
    </row>
    <row r="113" ht="21" customHeight="1" spans="1:5">
      <c r="A113" s="22"/>
      <c r="B113" s="22"/>
      <c r="C113" s="15" t="s">
        <v>332</v>
      </c>
      <c r="D113" s="15"/>
      <c r="E113" s="21">
        <v>58</v>
      </c>
    </row>
    <row r="114" ht="21" customHeight="1" spans="1:5">
      <c r="A114" s="22"/>
      <c r="B114" s="22"/>
      <c r="C114" s="15" t="s">
        <v>333</v>
      </c>
      <c r="D114" s="15"/>
      <c r="E114" s="21">
        <v>600</v>
      </c>
    </row>
    <row r="115" ht="21" customHeight="1" spans="1:5">
      <c r="A115" s="22"/>
      <c r="B115" s="22"/>
      <c r="C115" s="60" t="s">
        <v>334</v>
      </c>
      <c r="D115" s="60"/>
      <c r="E115" s="65">
        <v>291.85</v>
      </c>
    </row>
    <row r="116" ht="21" customHeight="1" spans="1:5">
      <c r="A116" s="22" t="s">
        <v>166</v>
      </c>
      <c r="B116" s="22"/>
      <c r="C116" s="15"/>
      <c r="D116" s="15"/>
      <c r="E116" s="21">
        <f>C104</f>
        <v>1369</v>
      </c>
    </row>
    <row r="117" ht="21" customHeight="1" spans="1:5">
      <c r="A117" s="22"/>
      <c r="B117" s="22"/>
      <c r="C117" s="9" t="s">
        <v>167</v>
      </c>
      <c r="D117" s="9"/>
      <c r="E117" s="6">
        <f>('July 2024 - September 2024'!E141+E16)-SUM(E110:E116)</f>
        <v>125.16</v>
      </c>
    </row>
    <row r="118" ht="13.5" customHeight="1"/>
    <row r="119" ht="21" customHeight="1" spans="1:5">
      <c r="A119" s="28" t="s">
        <v>335</v>
      </c>
      <c r="B119" s="28"/>
      <c r="C119" s="28"/>
      <c r="D119" s="28"/>
      <c r="E119" s="28"/>
    </row>
    <row r="120" ht="21" customHeight="1" spans="1:5">
      <c r="A120" s="28" t="s">
        <v>165</v>
      </c>
      <c r="B120" s="28"/>
      <c r="C120" s="28" t="s">
        <v>32</v>
      </c>
      <c r="D120" s="28"/>
      <c r="E120" s="28" t="s">
        <v>33</v>
      </c>
    </row>
    <row r="121" ht="42.75" customHeight="1" spans="1:5">
      <c r="A121" s="22" t="s">
        <v>336</v>
      </c>
      <c r="B121" s="22"/>
      <c r="C121" s="15"/>
      <c r="D121" s="15"/>
      <c r="E121" s="6">
        <f>E117</f>
        <v>125.16</v>
      </c>
    </row>
    <row r="122" ht="42.75" customHeight="1" spans="1:5">
      <c r="A122" s="22" t="s">
        <v>145</v>
      </c>
      <c r="B122" s="22"/>
      <c r="C122" s="14" t="s">
        <v>337</v>
      </c>
      <c r="D122" s="14"/>
      <c r="E122" s="21">
        <v>0</v>
      </c>
    </row>
    <row r="123" ht="21" customHeight="1" spans="1:5">
      <c r="A123" s="22"/>
      <c r="B123" s="22"/>
      <c r="C123" s="15" t="s">
        <v>338</v>
      </c>
      <c r="D123" s="15"/>
      <c r="E123" s="21">
        <v>300</v>
      </c>
    </row>
    <row r="124" ht="289.5" customHeight="1" spans="1:7">
      <c r="A124" s="22"/>
      <c r="B124" s="22"/>
      <c r="C124" s="14" t="s">
        <v>339</v>
      </c>
      <c r="D124" s="14"/>
      <c r="E124" s="21">
        <v>3389</v>
      </c>
      <c r="G124" s="2"/>
    </row>
    <row r="125" ht="24.75" customHeight="1" spans="1:7">
      <c r="A125" s="22"/>
      <c r="B125" s="22"/>
      <c r="C125" s="14" t="s">
        <v>340</v>
      </c>
      <c r="D125" s="14"/>
      <c r="E125" s="21">
        <v>200</v>
      </c>
      <c r="G125" s="2"/>
    </row>
    <row r="126" ht="24.75" customHeight="1" spans="1:7">
      <c r="A126" s="22"/>
      <c r="B126" s="22"/>
      <c r="C126" s="59" t="s">
        <v>341</v>
      </c>
      <c r="D126" s="59"/>
      <c r="E126" s="21">
        <v>8.9</v>
      </c>
      <c r="G126" s="2"/>
    </row>
    <row r="127" ht="21" customHeight="1" spans="1:5">
      <c r="A127" s="22" t="s">
        <v>166</v>
      </c>
      <c r="B127" s="22"/>
      <c r="C127" s="15"/>
      <c r="D127" s="15"/>
      <c r="E127" s="21">
        <f>C104</f>
        <v>1369</v>
      </c>
    </row>
    <row r="128" ht="21" customHeight="1" spans="1:5">
      <c r="A128" s="22"/>
      <c r="B128" s="22"/>
      <c r="C128" s="9" t="s">
        <v>167</v>
      </c>
      <c r="D128" s="9"/>
      <c r="E128" s="6">
        <f>(E31+E121)-SUM(E122:E127)</f>
        <v>229.4</v>
      </c>
    </row>
    <row r="129" ht="13.5" customHeight="1" spans="1:5">
      <c r="A129" s="29"/>
      <c r="B129" s="29"/>
      <c r="C129" s="29"/>
      <c r="D129" s="29"/>
      <c r="E129" s="29"/>
    </row>
    <row r="130" ht="17.25" customHeight="1" spans="1:5">
      <c r="A130" s="29"/>
      <c r="B130" s="29"/>
      <c r="C130" s="29"/>
      <c r="D130" s="29"/>
      <c r="E130" s="29"/>
    </row>
    <row r="131" ht="21" customHeight="1" spans="1:5">
      <c r="A131" s="28" t="s">
        <v>342</v>
      </c>
      <c r="B131" s="28"/>
      <c r="C131" s="28"/>
      <c r="D131" s="28"/>
      <c r="E131" s="28"/>
    </row>
    <row r="132" ht="21" customHeight="1" spans="1:5">
      <c r="A132" s="28" t="s">
        <v>165</v>
      </c>
      <c r="B132" s="28"/>
      <c r="C132" s="28" t="s">
        <v>32</v>
      </c>
      <c r="D132" s="28"/>
      <c r="E132" s="28" t="s">
        <v>33</v>
      </c>
    </row>
    <row r="133" ht="42.75" customHeight="1" spans="1:5">
      <c r="A133" s="22" t="s">
        <v>343</v>
      </c>
      <c r="B133" s="22"/>
      <c r="C133" s="15"/>
      <c r="D133" s="15"/>
      <c r="E133" s="6">
        <f>E128</f>
        <v>229.4</v>
      </c>
    </row>
    <row r="134" ht="21" customHeight="1" spans="1:5">
      <c r="A134" s="22" t="s">
        <v>145</v>
      </c>
      <c r="B134" s="22"/>
      <c r="C134" s="14" t="s">
        <v>170</v>
      </c>
      <c r="D134" s="14"/>
      <c r="E134" s="21">
        <v>0</v>
      </c>
    </row>
    <row r="135" ht="39.75" customHeight="1" spans="1:5">
      <c r="A135" s="22"/>
      <c r="B135" s="22"/>
      <c r="C135" s="14" t="s">
        <v>344</v>
      </c>
      <c r="D135" s="14"/>
      <c r="E135" s="21">
        <v>351</v>
      </c>
    </row>
    <row r="136" ht="21" customHeight="1" spans="1:5">
      <c r="A136" s="22"/>
      <c r="B136" s="22"/>
      <c r="C136" s="14" t="s">
        <v>263</v>
      </c>
      <c r="D136" s="14"/>
      <c r="E136" s="21">
        <v>500</v>
      </c>
    </row>
    <row r="137" ht="49.5" customHeight="1" spans="1:5">
      <c r="A137" s="22"/>
      <c r="B137" s="22"/>
      <c r="C137" s="14" t="s">
        <v>345</v>
      </c>
      <c r="D137" s="14"/>
      <c r="E137" s="21">
        <v>370</v>
      </c>
    </row>
    <row r="138" ht="174" customHeight="1" spans="1:5">
      <c r="A138" s="22"/>
      <c r="B138" s="22"/>
      <c r="C138" s="14" t="s">
        <v>346</v>
      </c>
      <c r="D138" s="14"/>
      <c r="E138" s="21">
        <v>1182.5</v>
      </c>
    </row>
    <row r="139" ht="409" customHeight="1" spans="1:5">
      <c r="A139" s="22"/>
      <c r="B139" s="22"/>
      <c r="C139" s="14" t="s">
        <v>347</v>
      </c>
      <c r="D139" s="14"/>
      <c r="E139" s="21">
        <v>1232.7</v>
      </c>
    </row>
    <row r="140" ht="21.45" customHeight="1" spans="1:5">
      <c r="A140" s="22"/>
      <c r="B140" s="22"/>
      <c r="C140" s="14" t="s">
        <v>348</v>
      </c>
      <c r="D140" s="14"/>
      <c r="E140" s="21">
        <v>68</v>
      </c>
    </row>
    <row r="141" ht="21" customHeight="1" spans="1:5">
      <c r="A141" s="22" t="s">
        <v>166</v>
      </c>
      <c r="B141" s="22"/>
      <c r="C141" s="15"/>
      <c r="D141" s="15"/>
      <c r="E141" s="21">
        <f>C104</f>
        <v>1369</v>
      </c>
    </row>
    <row r="142" ht="21" customHeight="1" spans="1:5">
      <c r="A142" s="22"/>
      <c r="B142" s="22"/>
      <c r="C142" s="9" t="s">
        <v>167</v>
      </c>
      <c r="D142" s="9"/>
      <c r="E142" s="6">
        <f>(E47+E133)-SUM(E134:E141)</f>
        <v>173.34</v>
      </c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  <row r="1029" ht="13.5" customHeight="1" spans="1:2">
      <c r="A1029" s="10"/>
      <c r="B1029" s="10"/>
    </row>
    <row r="1030" ht="13.5" customHeight="1" spans="1:2">
      <c r="A1030" s="10"/>
      <c r="B1030" s="10"/>
    </row>
    <row r="1031" ht="13.5" customHeight="1" spans="1:2">
      <c r="A1031" s="10"/>
      <c r="B1031" s="10"/>
    </row>
    <row r="1032" ht="13.5" customHeight="1" spans="1:2">
      <c r="A1032" s="10"/>
      <c r="B1032" s="10"/>
    </row>
    <row r="1033" ht="13.5" customHeight="1" spans="1:2">
      <c r="A1033" s="10"/>
      <c r="B1033" s="10"/>
    </row>
    <row r="1034" ht="13.5" customHeight="1" spans="1:2">
      <c r="A1034" s="10"/>
      <c r="B1034" s="10"/>
    </row>
    <row r="1035" ht="13.5" customHeight="1" spans="1:2">
      <c r="A1035" s="10"/>
      <c r="B1035" s="10"/>
    </row>
    <row r="1036" ht="13.5" customHeight="1" spans="1:2">
      <c r="A1036" s="10"/>
      <c r="B1036" s="10"/>
    </row>
    <row r="1037" ht="13.5" customHeight="1" spans="1:2">
      <c r="A1037" s="10"/>
      <c r="B1037" s="10"/>
    </row>
    <row r="1038" ht="13.5" customHeight="1" spans="1:2">
      <c r="A1038" s="10"/>
      <c r="B1038" s="10"/>
    </row>
    <row r="1039" ht="13.5" customHeight="1" spans="1:2">
      <c r="A1039" s="10"/>
      <c r="B1039" s="10"/>
    </row>
    <row r="1040" ht="13.5" customHeight="1" spans="1:2">
      <c r="A1040" s="10"/>
      <c r="B1040" s="10"/>
    </row>
    <row r="1041" ht="13.5" customHeight="1" spans="1:2">
      <c r="A1041" s="10"/>
      <c r="B1041" s="10"/>
    </row>
    <row r="1042" ht="13.5" customHeight="1" spans="1:2">
      <c r="A1042" s="10"/>
      <c r="B1042" s="10"/>
    </row>
    <row r="1043" ht="13.5" customHeight="1" spans="1:2">
      <c r="A1043" s="10"/>
      <c r="B1043" s="10"/>
    </row>
    <row r="1044" ht="13.5" customHeight="1" spans="1:2">
      <c r="A1044" s="10"/>
      <c r="B1044" s="10"/>
    </row>
    <row r="1045" ht="13.5" customHeight="1" spans="1:2">
      <c r="A1045" s="10"/>
      <c r="B1045" s="10"/>
    </row>
    <row r="1046" ht="13.5" customHeight="1" spans="1:2">
      <c r="A1046" s="10"/>
      <c r="B1046" s="10"/>
    </row>
    <row r="1047" ht="13.5" customHeight="1" spans="1:2">
      <c r="A1047" s="10"/>
      <c r="B1047" s="10"/>
    </row>
    <row r="1048" ht="13.5" customHeight="1" spans="1:2">
      <c r="A1048" s="10"/>
      <c r="B1048" s="10"/>
    </row>
    <row r="1049" ht="13.5" customHeight="1" spans="1:2">
      <c r="A1049" s="10"/>
      <c r="B1049" s="10"/>
    </row>
    <row r="1050" ht="13.5" customHeight="1" spans="1:2">
      <c r="A1050" s="10"/>
      <c r="B1050" s="10"/>
    </row>
    <row r="1051" ht="13.5" customHeight="1" spans="1:2">
      <c r="A1051" s="10"/>
      <c r="B1051" s="10"/>
    </row>
    <row r="1052" ht="13.5" customHeight="1" spans="1:2">
      <c r="A1052" s="10"/>
      <c r="B1052" s="10"/>
    </row>
    <row r="1053" ht="13.5" customHeight="1" spans="1:2">
      <c r="A1053" s="10"/>
      <c r="B1053" s="10"/>
    </row>
    <row r="1054" ht="13.5" customHeight="1" spans="1:2">
      <c r="A1054" s="10"/>
      <c r="B1054" s="10"/>
    </row>
    <row r="1055" ht="13.5" customHeight="1" spans="1:2">
      <c r="A1055" s="10"/>
      <c r="B1055" s="10"/>
    </row>
  </sheetData>
  <mergeCells count="10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A31:B31"/>
    <mergeCell ref="C31:D31"/>
    <mergeCell ref="A33:E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47:B47"/>
    <mergeCell ref="C47:D47"/>
    <mergeCell ref="A52:C52"/>
    <mergeCell ref="A54:C54"/>
    <mergeCell ref="A67:C67"/>
    <mergeCell ref="A71:C71"/>
    <mergeCell ref="A76:C76"/>
    <mergeCell ref="A79:C79"/>
    <mergeCell ref="A85:C85"/>
    <mergeCell ref="A90:C90"/>
    <mergeCell ref="A97:C97"/>
    <mergeCell ref="A107:E107"/>
    <mergeCell ref="A108:B108"/>
    <mergeCell ref="C108:D108"/>
    <mergeCell ref="A109:B109"/>
    <mergeCell ref="C109:D109"/>
    <mergeCell ref="C110:D110"/>
    <mergeCell ref="C111:D111"/>
    <mergeCell ref="C112:D112"/>
    <mergeCell ref="C113:D113"/>
    <mergeCell ref="C114:D114"/>
    <mergeCell ref="C115:D115"/>
    <mergeCell ref="A116:B116"/>
    <mergeCell ref="C116:D116"/>
    <mergeCell ref="A117:B117"/>
    <mergeCell ref="C117:D117"/>
    <mergeCell ref="A119:E119"/>
    <mergeCell ref="A120:B120"/>
    <mergeCell ref="C120:D120"/>
    <mergeCell ref="A121:B121"/>
    <mergeCell ref="C121:D121"/>
    <mergeCell ref="C122:D122"/>
    <mergeCell ref="C123:D123"/>
    <mergeCell ref="C124:D124"/>
    <mergeCell ref="C125:D125"/>
    <mergeCell ref="C126:D126"/>
    <mergeCell ref="A127:B127"/>
    <mergeCell ref="C127:D127"/>
    <mergeCell ref="A128:B128"/>
    <mergeCell ref="C128:D128"/>
    <mergeCell ref="A131:E131"/>
    <mergeCell ref="A132:B132"/>
    <mergeCell ref="C132:D132"/>
    <mergeCell ref="A133:B133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  <mergeCell ref="A142:B142"/>
    <mergeCell ref="C142:D142"/>
    <mergeCell ref="H108:H109"/>
    <mergeCell ref="A59:C60"/>
    <mergeCell ref="A110:B115"/>
    <mergeCell ref="A122:B126"/>
    <mergeCell ref="A134:B139"/>
  </mergeCells>
  <conditionalFormatting sqref="D50">
    <cfRule type="cellIs" dxfId="0" priority="5" operator="equal">
      <formula>0</formula>
    </cfRule>
  </conditionalFormatting>
  <conditionalFormatting sqref="C49:C50 H107 E110:E116 E122:E127 E134:E141">
    <cfRule type="cellIs" dxfId="0" priority="2" operator="equal">
      <formula>0</formula>
    </cfRule>
  </conditionalFormatting>
  <conditionalFormatting sqref="C55:C58 C61:C66 C68:C70 C72:C75 C77:C78 C80:C84 C86:C89 C91:C96 C104 E110:E116 E122:E127 E134:E141">
    <cfRule type="cellIs" dxfId="1" priority="3" operator="equal">
      <formula>0</formula>
    </cfRule>
  </conditionalFormatting>
  <conditionalFormatting sqref="C55:C58 C61:C66 C68:C70 C72:C75 C77:C78 C80:C84 C86:C89 C91:C96 C10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028"/>
  <sheetViews>
    <sheetView tabSelected="1" zoomScale="88" zoomScaleNormal="88" topLeftCell="A82" workbookViewId="0">
      <selection activeCell="I94" sqref="I94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8" width="10.4296875" style="1" customWidth="1"/>
    <col min="9" max="9" width="38.8515625" style="1" customWidth="1"/>
    <col min="10" max="10" width="10.4296875" style="2" customWidth="1"/>
    <col min="11" max="11" width="19.4296875" style="1" customWidth="1"/>
    <col min="12" max="27" width="9" style="1" customWidth="1"/>
  </cols>
  <sheetData>
    <row r="1" ht="21" customHeight="1" spans="1:11">
      <c r="A1" s="3" t="s">
        <v>349</v>
      </c>
      <c r="B1" s="3"/>
      <c r="C1" s="3"/>
      <c r="D1" s="3"/>
      <c r="E1" s="3"/>
      <c r="F1" s="10"/>
      <c r="G1" s="10"/>
      <c r="H1" s="10"/>
      <c r="I1" s="10"/>
      <c r="J1" s="19"/>
      <c r="K1" s="10"/>
    </row>
    <row r="2" ht="21" customHeight="1" spans="1:5">
      <c r="A2" s="4"/>
      <c r="B2" s="4"/>
      <c r="C2" s="4"/>
      <c r="D2" s="4"/>
      <c r="E2" s="4"/>
    </row>
    <row r="3" ht="64.5" customHeight="1" spans="1:37">
      <c r="A3" s="5" t="s">
        <v>6</v>
      </c>
      <c r="B3" s="5" t="s">
        <v>193</v>
      </c>
      <c r="C3" s="6">
        <f>E115</f>
        <v>1815.64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ht="21" customHeight="1" spans="1:37">
      <c r="A4" s="8" t="s">
        <v>24</v>
      </c>
      <c r="B4" s="8"/>
      <c r="C4" s="6">
        <f>SUM(C3)</f>
        <v>1815.64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ht="21" customHeight="1" spans="1:37">
      <c r="A5" s="9" t="s">
        <v>26</v>
      </c>
      <c r="B5" s="9"/>
      <c r="C5" s="6">
        <f>C85</f>
        <v>-4983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t="13.5" customHeight="1" spans="1:3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ht="13.5" customHeight="1" spans="1:3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</row>
    <row r="8" ht="21" customHeight="1" spans="1:37">
      <c r="A8" s="11" t="s">
        <v>350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ht="21" customHeight="1" spans="1:3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</row>
    <row r="10" ht="21" customHeight="1" spans="1:37">
      <c r="A10" s="13" t="s">
        <v>351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</row>
    <row r="11" ht="21" customHeight="1" spans="1:5">
      <c r="A11" s="13" t="s">
        <v>352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13" t="s">
        <v>353</v>
      </c>
      <c r="B12" s="14" t="s">
        <v>354</v>
      </c>
      <c r="C12" s="15" t="s">
        <v>355</v>
      </c>
      <c r="D12" s="15"/>
      <c r="E12" s="6">
        <v>1000</v>
      </c>
    </row>
    <row r="13" ht="21" customHeight="1" spans="1:5">
      <c r="A13" s="13" t="s">
        <v>356</v>
      </c>
      <c r="B13" s="14" t="s">
        <v>357</v>
      </c>
      <c r="C13" s="56" t="s">
        <v>355</v>
      </c>
      <c r="D13" s="57"/>
      <c r="E13" s="6">
        <v>1000</v>
      </c>
    </row>
    <row r="14" ht="21" customHeight="1" spans="1:5">
      <c r="A14" s="13"/>
      <c r="B14" s="14" t="s">
        <v>157</v>
      </c>
      <c r="C14" s="56" t="s">
        <v>358</v>
      </c>
      <c r="D14" s="57"/>
      <c r="E14" s="6">
        <v>2</v>
      </c>
    </row>
    <row r="15" ht="21" customHeight="1" spans="1:5">
      <c r="A15" s="13"/>
      <c r="B15" s="14" t="s">
        <v>359</v>
      </c>
      <c r="C15" s="56" t="s">
        <v>360</v>
      </c>
      <c r="D15" s="57"/>
      <c r="E15" s="6">
        <v>1</v>
      </c>
    </row>
    <row r="16" ht="21" customHeight="1" spans="1:5">
      <c r="A16" s="4"/>
      <c r="B16" s="4"/>
      <c r="C16" s="9" t="s">
        <v>39</v>
      </c>
      <c r="D16" s="9"/>
      <c r="E16" s="6">
        <f>SUM(E10:E15)</f>
        <v>4408</v>
      </c>
    </row>
    <row r="17" ht="13.5" customHeight="1" spans="1:28">
      <c r="A17" s="10"/>
      <c r="B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ht="21" customHeight="1" spans="1:28">
      <c r="A18" s="11" t="s">
        <v>361</v>
      </c>
      <c r="B18" s="11"/>
      <c r="C18" s="11"/>
      <c r="D18" s="11"/>
      <c r="E18" s="1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ht="21" customHeight="1" spans="1:28">
      <c r="A19" s="11" t="s">
        <v>4</v>
      </c>
      <c r="B19" s="11" t="s">
        <v>31</v>
      </c>
      <c r="C19" s="12" t="s">
        <v>32</v>
      </c>
      <c r="D19" s="12"/>
      <c r="E19" s="12" t="s">
        <v>33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3" t="s">
        <v>362</v>
      </c>
      <c r="B20" s="14" t="s">
        <v>36</v>
      </c>
      <c r="C20" s="15" t="s">
        <v>37</v>
      </c>
      <c r="D20" s="15"/>
      <c r="E20" s="6">
        <v>2405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5">
      <c r="A21" s="13" t="s">
        <v>363</v>
      </c>
      <c r="B21" s="14" t="s">
        <v>67</v>
      </c>
      <c r="C21" s="15" t="s">
        <v>214</v>
      </c>
      <c r="D21" s="15"/>
      <c r="E21" s="6">
        <v>0</v>
      </c>
    </row>
    <row r="22" ht="21" customHeight="1" spans="1:5">
      <c r="A22" s="13"/>
      <c r="B22" s="14" t="s">
        <v>364</v>
      </c>
      <c r="C22" s="15" t="s">
        <v>365</v>
      </c>
      <c r="D22" s="15"/>
      <c r="E22" s="6">
        <v>0</v>
      </c>
    </row>
    <row r="23" ht="21" customHeight="1" spans="1:5">
      <c r="A23" s="4"/>
      <c r="B23" s="4"/>
      <c r="C23" s="9" t="s">
        <v>39</v>
      </c>
      <c r="D23" s="9"/>
      <c r="E23" s="6">
        <f>SUM(E20:E22)</f>
        <v>2405</v>
      </c>
    </row>
    <row r="24" ht="13.5" customHeight="1" spans="1:26">
      <c r="A24" s="10"/>
      <c r="B24" s="10"/>
      <c r="C24" s="10"/>
      <c r="D24" s="16"/>
      <c r="E24" s="2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27">
      <c r="A25" s="11" t="s">
        <v>366</v>
      </c>
      <c r="B25" s="11"/>
      <c r="C25" s="11"/>
      <c r="D25" s="11"/>
      <c r="E25" s="11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53"/>
    </row>
    <row r="26" ht="21" customHeight="1" spans="1:26">
      <c r="A26" s="11" t="s">
        <v>4</v>
      </c>
      <c r="B26" s="11" t="s">
        <v>31</v>
      </c>
      <c r="C26" s="12" t="s">
        <v>32</v>
      </c>
      <c r="D26" s="12"/>
      <c r="E26" s="12" t="s">
        <v>33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21" customHeight="1" spans="1:26">
      <c r="A27" s="13" t="s">
        <v>367</v>
      </c>
      <c r="B27" s="14" t="s">
        <v>36</v>
      </c>
      <c r="C27" s="15" t="s">
        <v>37</v>
      </c>
      <c r="D27" s="15"/>
      <c r="E27" s="6">
        <v>2405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21" customHeight="1" spans="1:26">
      <c r="A28" s="13" t="s">
        <v>368</v>
      </c>
      <c r="B28" s="14" t="s">
        <v>67</v>
      </c>
      <c r="C28" s="15" t="s">
        <v>214</v>
      </c>
      <c r="D28" s="15"/>
      <c r="E28" s="6"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21" customHeight="1" spans="1:26">
      <c r="A29" s="4"/>
      <c r="B29" s="4"/>
      <c r="C29" s="9" t="s">
        <v>39</v>
      </c>
      <c r="D29" s="9"/>
      <c r="E29" s="6">
        <f>SUM(E27:E28)</f>
        <v>2405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3.5" customHeight="1" spans="1:5">
      <c r="A30" s="10"/>
      <c r="B30" s="10"/>
      <c r="C30" s="10"/>
      <c r="D30" s="16"/>
      <c r="E30" s="24"/>
    </row>
    <row r="31" ht="12.75" customHeight="1" spans="1:5">
      <c r="A31" s="10"/>
      <c r="B31" s="10"/>
      <c r="C31" s="10"/>
      <c r="D31" s="16"/>
      <c r="E31" s="24"/>
    </row>
    <row r="32" ht="13.5" customHeight="1" spans="1:5">
      <c r="A32" s="10"/>
      <c r="B32" s="10"/>
      <c r="C32" s="10"/>
      <c r="D32" s="16"/>
      <c r="E32" s="24"/>
    </row>
    <row r="33" ht="13.5" customHeight="1" spans="1:2">
      <c r="A33" s="10"/>
      <c r="B33" s="10"/>
    </row>
    <row r="34" ht="21" customHeight="1" spans="1:3">
      <c r="A34" s="17" t="s">
        <v>369</v>
      </c>
      <c r="B34" s="17"/>
      <c r="C34" s="17"/>
    </row>
    <row r="35" ht="21" customHeight="1" spans="1:4">
      <c r="A35" s="17" t="s">
        <v>31</v>
      </c>
      <c r="B35" s="17" t="s">
        <v>32</v>
      </c>
      <c r="C35" s="18" t="s">
        <v>33</v>
      </c>
      <c r="D35" s="25"/>
    </row>
    <row r="36" ht="21" customHeight="1" spans="1:4">
      <c r="A36" s="20" t="s">
        <v>84</v>
      </c>
      <c r="B36" s="20"/>
      <c r="C36" s="20"/>
      <c r="D36" s="25"/>
    </row>
    <row r="37" ht="21" customHeight="1" spans="1:3">
      <c r="A37" s="13" t="s">
        <v>272</v>
      </c>
      <c r="B37" s="14"/>
      <c r="C37" s="21">
        <v>78</v>
      </c>
    </row>
    <row r="38" ht="21" customHeight="1" spans="1:3">
      <c r="A38" s="13" t="s">
        <v>370</v>
      </c>
      <c r="B38" s="15" t="s">
        <v>371</v>
      </c>
      <c r="C38" s="21">
        <v>50</v>
      </c>
    </row>
    <row r="39" ht="21" customHeight="1" spans="1:3">
      <c r="A39" s="13" t="s">
        <v>88</v>
      </c>
      <c r="B39" s="14" t="s">
        <v>89</v>
      </c>
      <c r="C39" s="21">
        <v>149</v>
      </c>
    </row>
    <row r="40" ht="21" customHeight="1" spans="1:3">
      <c r="A40" s="22"/>
      <c r="B40" s="8" t="s">
        <v>91</v>
      </c>
      <c r="C40" s="21">
        <f>SUM(C37:C39)</f>
        <v>277</v>
      </c>
    </row>
    <row r="41" ht="21" customHeight="1" spans="1:3">
      <c r="A41" s="20" t="s">
        <v>325</v>
      </c>
      <c r="B41" s="20"/>
      <c r="C41" s="20"/>
    </row>
    <row r="42" s="10" customFormat="1" ht="21" customHeight="1" spans="1:10">
      <c r="A42" s="20"/>
      <c r="B42" s="20"/>
      <c r="C42" s="20"/>
      <c r="J42" s="2"/>
    </row>
    <row r="43" ht="21" customHeight="1" spans="1:3">
      <c r="A43" s="13" t="s">
        <v>96</v>
      </c>
      <c r="B43" s="14"/>
      <c r="C43" s="21">
        <v>0</v>
      </c>
    </row>
    <row r="44" ht="21" customHeight="1" spans="1:3">
      <c r="A44" s="13" t="s">
        <v>98</v>
      </c>
      <c r="B44" s="14"/>
      <c r="C44" s="21">
        <v>0</v>
      </c>
    </row>
    <row r="45" ht="21" customHeight="1" spans="1:3">
      <c r="A45" s="13" t="s">
        <v>100</v>
      </c>
      <c r="B45" s="14"/>
      <c r="C45" s="21">
        <v>0</v>
      </c>
    </row>
    <row r="46" ht="21" customHeight="1" spans="1:3">
      <c r="A46" s="13" t="s">
        <v>102</v>
      </c>
      <c r="B46" s="14"/>
      <c r="C46" s="21">
        <v>0</v>
      </c>
    </row>
    <row r="47" ht="21" customHeight="1" spans="1:3">
      <c r="A47" s="13" t="s">
        <v>231</v>
      </c>
      <c r="B47" s="14"/>
      <c r="C47" s="21">
        <v>0</v>
      </c>
    </row>
    <row r="48" ht="21" customHeight="1" spans="1:3">
      <c r="A48" s="13"/>
      <c r="B48" s="8" t="s">
        <v>104</v>
      </c>
      <c r="C48" s="21">
        <f>SUM(C43:C47)</f>
        <v>0</v>
      </c>
    </row>
    <row r="49" ht="21" customHeight="1" spans="1:3">
      <c r="A49" s="20" t="s">
        <v>106</v>
      </c>
      <c r="B49" s="20"/>
      <c r="C49" s="20"/>
    </row>
    <row r="50" ht="21" customHeight="1" spans="1:3">
      <c r="A50" s="13" t="s">
        <v>108</v>
      </c>
      <c r="B50" s="14" t="s">
        <v>109</v>
      </c>
      <c r="C50" s="21">
        <v>0</v>
      </c>
    </row>
    <row r="51" ht="21" customHeight="1" spans="1:3">
      <c r="A51" s="13" t="s">
        <v>111</v>
      </c>
      <c r="B51" s="14" t="s">
        <v>112</v>
      </c>
      <c r="C51" s="21">
        <v>0</v>
      </c>
    </row>
    <row r="52" ht="21" customHeight="1" spans="1:3">
      <c r="A52" s="13"/>
      <c r="B52" s="8" t="s">
        <v>114</v>
      </c>
      <c r="C52" s="21">
        <f>SUM(C50:C51)</f>
        <v>0</v>
      </c>
    </row>
    <row r="53" ht="21" customHeight="1" spans="1:3">
      <c r="A53" s="20" t="s">
        <v>116</v>
      </c>
      <c r="B53" s="20"/>
      <c r="C53" s="20"/>
    </row>
    <row r="54" ht="21" customHeight="1" spans="1:3">
      <c r="A54" s="13" t="s">
        <v>118</v>
      </c>
      <c r="B54" s="14" t="s">
        <v>119</v>
      </c>
      <c r="C54" s="21">
        <v>0</v>
      </c>
    </row>
    <row r="55" ht="21" customHeight="1" spans="1:3">
      <c r="A55" s="22"/>
      <c r="B55" s="14" t="s">
        <v>121</v>
      </c>
      <c r="C55" s="21">
        <v>0</v>
      </c>
    </row>
    <row r="56" ht="21" customHeight="1" spans="1:3">
      <c r="A56" s="22"/>
      <c r="B56" s="14" t="s">
        <v>123</v>
      </c>
      <c r="C56" s="21">
        <v>0</v>
      </c>
    </row>
    <row r="57" ht="21" customHeight="1" spans="1:3">
      <c r="A57" s="22"/>
      <c r="B57" s="8" t="s">
        <v>125</v>
      </c>
      <c r="C57" s="21">
        <f>SUM(C54:C56)</f>
        <v>0</v>
      </c>
    </row>
    <row r="58" ht="21" customHeight="1" spans="1:3">
      <c r="A58" s="20" t="s">
        <v>126</v>
      </c>
      <c r="B58" s="20"/>
      <c r="C58" s="20"/>
    </row>
    <row r="59" ht="21" customHeight="1" spans="1:3">
      <c r="A59" s="13" t="s">
        <v>127</v>
      </c>
      <c r="B59" s="14" t="s">
        <v>128</v>
      </c>
      <c r="C59" s="21">
        <v>0</v>
      </c>
    </row>
    <row r="60" ht="21" customHeight="1" spans="1:3">
      <c r="A60" s="22"/>
      <c r="B60" s="8" t="s">
        <v>129</v>
      </c>
      <c r="C60" s="21">
        <f>SUM(C59)</f>
        <v>0</v>
      </c>
    </row>
    <row r="61" ht="21" customHeight="1" spans="1:3">
      <c r="A61" s="20" t="s">
        <v>130</v>
      </c>
      <c r="B61" s="20"/>
      <c r="C61" s="20"/>
    </row>
    <row r="62" ht="42.75" customHeight="1" spans="1:3">
      <c r="A62" s="13" t="s">
        <v>326</v>
      </c>
      <c r="B62" s="14" t="s">
        <v>132</v>
      </c>
      <c r="C62" s="21">
        <v>0</v>
      </c>
    </row>
    <row r="63" ht="21" customHeight="1" spans="1:3">
      <c r="A63" s="13" t="s">
        <v>133</v>
      </c>
      <c r="B63" s="14" t="s">
        <v>134</v>
      </c>
      <c r="C63" s="21">
        <v>0</v>
      </c>
    </row>
    <row r="64" ht="42.75" customHeight="1" spans="1:3">
      <c r="A64" s="13" t="s">
        <v>135</v>
      </c>
      <c r="B64" s="14" t="s">
        <v>136</v>
      </c>
      <c r="C64" s="21">
        <v>0</v>
      </c>
    </row>
    <row r="65" ht="21" customHeight="1" spans="1:3">
      <c r="A65" s="13" t="s">
        <v>137</v>
      </c>
      <c r="B65" s="14" t="s">
        <v>137</v>
      </c>
      <c r="C65" s="21">
        <v>0</v>
      </c>
    </row>
    <row r="66" ht="21" customHeight="1" spans="1:3">
      <c r="A66" s="13"/>
      <c r="B66" s="8" t="s">
        <v>24</v>
      </c>
      <c r="C66" s="21">
        <f>SUM(C62:C65)</f>
        <v>0</v>
      </c>
    </row>
    <row r="67" ht="21" customHeight="1" spans="1:3">
      <c r="A67" s="20" t="s">
        <v>139</v>
      </c>
      <c r="B67" s="20"/>
      <c r="C67" s="20"/>
    </row>
    <row r="68" ht="21" customHeight="1" spans="1:3">
      <c r="A68" s="13" t="s">
        <v>140</v>
      </c>
      <c r="B68" s="15"/>
      <c r="C68" s="21">
        <v>0</v>
      </c>
    </row>
    <row r="69" ht="21" customHeight="1" spans="1:3">
      <c r="A69" s="22" t="s">
        <v>141</v>
      </c>
      <c r="B69" s="15" t="s">
        <v>142</v>
      </c>
      <c r="C69" s="21">
        <v>0</v>
      </c>
    </row>
    <row r="70" ht="21" customHeight="1" spans="1:3">
      <c r="A70" s="13" t="s">
        <v>67</v>
      </c>
      <c r="B70" s="14" t="s">
        <v>143</v>
      </c>
      <c r="C70" s="21">
        <v>0</v>
      </c>
    </row>
    <row r="71" ht="21" customHeight="1" spans="1:3">
      <c r="A71" s="13"/>
      <c r="B71" s="8" t="s">
        <v>144</v>
      </c>
      <c r="C71" s="21">
        <f>SUM(C68:C70)</f>
        <v>0</v>
      </c>
    </row>
    <row r="72" ht="21" customHeight="1" spans="1:3">
      <c r="A72" s="20" t="s">
        <v>145</v>
      </c>
      <c r="B72" s="20"/>
      <c r="C72" s="20"/>
    </row>
    <row r="73" ht="21" customHeight="1" spans="1:3">
      <c r="A73" s="13" t="s">
        <v>146</v>
      </c>
      <c r="B73" s="15" t="s">
        <v>147</v>
      </c>
      <c r="C73" s="21">
        <v>0</v>
      </c>
    </row>
    <row r="74" ht="21" customHeight="1" spans="1:3">
      <c r="A74" s="5" t="s">
        <v>148</v>
      </c>
      <c r="B74" s="26" t="s">
        <v>149</v>
      </c>
      <c r="C74" s="21">
        <v>68</v>
      </c>
    </row>
    <row r="75" ht="39.75" customHeight="1" spans="1:3">
      <c r="A75" s="13" t="s">
        <v>150</v>
      </c>
      <c r="B75" s="14" t="s">
        <v>372</v>
      </c>
      <c r="C75" s="21">
        <v>52</v>
      </c>
    </row>
    <row r="76" ht="21" customHeight="1" spans="1:3">
      <c r="A76" s="13" t="s">
        <v>364</v>
      </c>
      <c r="B76" s="15" t="s">
        <v>373</v>
      </c>
      <c r="C76" s="21">
        <v>0</v>
      </c>
    </row>
    <row r="77" ht="21" customHeight="1" spans="1:3">
      <c r="A77" s="22"/>
      <c r="B77" s="9" t="s">
        <v>154</v>
      </c>
      <c r="C77" s="21">
        <f>SUM(C73:C76)</f>
        <v>120</v>
      </c>
    </row>
    <row r="78" ht="21" customHeight="1" spans="1:3">
      <c r="A78" s="22"/>
      <c r="B78" s="9" t="s">
        <v>24</v>
      </c>
      <c r="C78" s="21">
        <f>C40+C48+C52+C57+C60+C66+C71+C77</f>
        <v>397</v>
      </c>
    </row>
    <row r="79" ht="21" customHeight="1" spans="1:3">
      <c r="A79" s="20" t="s">
        <v>156</v>
      </c>
      <c r="B79" s="20"/>
      <c r="C79" s="20"/>
    </row>
    <row r="80" ht="21" customHeight="1" spans="1:3">
      <c r="A80" s="22" t="s">
        <v>157</v>
      </c>
      <c r="B80" s="15"/>
      <c r="C80" s="6">
        <f>IF(('October 2024 - December 2024'!C98)+SUM(E91+E102+E111)&lt;0,(('October 2024 - December 2024'!C98))+SUM(E91+E102+E111),(('October 2024 - December 2024'!C98))+SUM(E91+E102+E111))</f>
        <v>-4983</v>
      </c>
    </row>
    <row r="81" ht="21" customHeight="1" spans="1:3">
      <c r="A81" s="22" t="s">
        <v>158</v>
      </c>
      <c r="B81" s="15"/>
      <c r="C81" s="6">
        <v>0</v>
      </c>
    </row>
    <row r="82" ht="21" customHeight="1" spans="1:3">
      <c r="A82" s="22" t="s">
        <v>159</v>
      </c>
      <c r="B82" s="15"/>
      <c r="C82" s="6">
        <f>IF(('October 2024 - December 2024'!C100)+SUM(E93)&lt;0,(('October 2024 - December 2024'!C100))+SUM(E93),(('October 2024 - December 2024'!C100))+SUM(E93))</f>
        <v>0</v>
      </c>
    </row>
    <row r="83" ht="42.75" customHeight="1" spans="1:3">
      <c r="A83" s="13" t="s">
        <v>160</v>
      </c>
      <c r="B83" s="15"/>
      <c r="C83" s="6">
        <v>0</v>
      </c>
    </row>
    <row r="84" ht="42.75" customHeight="1" spans="1:3">
      <c r="A84" s="13" t="s">
        <v>161</v>
      </c>
      <c r="B84" s="15"/>
      <c r="C84" s="6">
        <v>0</v>
      </c>
    </row>
    <row r="85" ht="21" customHeight="1" spans="1:3">
      <c r="A85" s="22"/>
      <c r="B85" s="9" t="s">
        <v>162</v>
      </c>
      <c r="C85" s="6">
        <f>C80+C81+C82+C83+C84</f>
        <v>-4983</v>
      </c>
    </row>
    <row r="86" ht="21" customHeight="1" spans="1:10">
      <c r="A86" s="13"/>
      <c r="B86" s="8" t="s">
        <v>163</v>
      </c>
      <c r="C86" s="21">
        <f>C78</f>
        <v>397</v>
      </c>
      <c r="J86" s="30"/>
    </row>
    <row r="87" ht="13.5" customHeight="1" spans="1:2">
      <c r="A87" s="10"/>
      <c r="B87" s="10"/>
    </row>
    <row r="88" ht="13.5" customHeight="1" spans="1:2">
      <c r="A88" s="10"/>
      <c r="B88" s="10"/>
    </row>
    <row r="89" ht="21" customHeight="1" spans="1:7">
      <c r="A89" s="28" t="s">
        <v>374</v>
      </c>
      <c r="B89" s="28"/>
      <c r="C89" s="28"/>
      <c r="D89" s="28"/>
      <c r="E89" s="28"/>
      <c r="F89" s="28"/>
      <c r="G89" s="28"/>
    </row>
    <row r="90" ht="21" customHeight="1" spans="1:37">
      <c r="A90" s="28" t="s">
        <v>165</v>
      </c>
      <c r="B90" s="28"/>
      <c r="C90" s="28" t="s">
        <v>32</v>
      </c>
      <c r="D90" s="28"/>
      <c r="E90" s="28" t="s">
        <v>33</v>
      </c>
      <c r="F90" s="28"/>
      <c r="G90" s="28"/>
      <c r="H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ht="42.75" customHeight="1" spans="1:7">
      <c r="A91" s="22" t="s">
        <v>145</v>
      </c>
      <c r="B91" s="22"/>
      <c r="C91" s="15" t="s">
        <v>375</v>
      </c>
      <c r="D91" s="15"/>
      <c r="E91" s="21">
        <v>1400</v>
      </c>
      <c r="F91" s="21"/>
      <c r="G91" s="21"/>
    </row>
    <row r="92" ht="179" customHeight="1" spans="1:7">
      <c r="A92" s="22"/>
      <c r="B92" s="22"/>
      <c r="C92" s="14" t="s">
        <v>376</v>
      </c>
      <c r="D92" s="14"/>
      <c r="E92" s="21">
        <v>1667.8</v>
      </c>
      <c r="F92" s="21"/>
      <c r="G92" s="21"/>
    </row>
    <row r="93" ht="21" customHeight="1" spans="1:7">
      <c r="A93" s="22"/>
      <c r="B93" s="22"/>
      <c r="C93" s="14" t="s">
        <v>377</v>
      </c>
      <c r="D93" s="14"/>
      <c r="E93" s="21">
        <v>500</v>
      </c>
      <c r="F93" s="21"/>
      <c r="G93" s="21"/>
    </row>
    <row r="94" ht="409" customHeight="1" spans="1:8">
      <c r="A94" s="22"/>
      <c r="B94" s="22"/>
      <c r="C94" s="14" t="s">
        <v>378</v>
      </c>
      <c r="D94" s="14"/>
      <c r="E94" s="21">
        <v>316.9</v>
      </c>
      <c r="F94" s="21"/>
      <c r="G94" s="21"/>
      <c r="H94" s="2"/>
    </row>
    <row r="95" ht="21" customHeight="1" spans="1:7">
      <c r="A95" s="22" t="s">
        <v>166</v>
      </c>
      <c r="B95" s="22"/>
      <c r="C95" s="15"/>
      <c r="D95" s="15"/>
      <c r="E95" s="21">
        <f>C86</f>
        <v>397</v>
      </c>
      <c r="F95" s="21"/>
      <c r="G95" s="21"/>
    </row>
    <row r="96" ht="21" customHeight="1" spans="1:7">
      <c r="A96" s="22"/>
      <c r="B96" s="22"/>
      <c r="C96" s="9" t="s">
        <v>167</v>
      </c>
      <c r="D96" s="9"/>
      <c r="E96" s="6">
        <f>('October 2024 - December 2024'!E142+E16)-SUM(E91:E95)</f>
        <v>299.639999999999</v>
      </c>
      <c r="F96" s="6"/>
      <c r="G96" s="6"/>
    </row>
    <row r="97" ht="13.5" customHeight="1"/>
    <row r="98" ht="21" customHeight="1" spans="1:7">
      <c r="A98" s="28" t="s">
        <v>379</v>
      </c>
      <c r="B98" s="28"/>
      <c r="C98" s="28"/>
      <c r="D98" s="28"/>
      <c r="E98" s="28"/>
      <c r="F98" s="28"/>
      <c r="G98" s="28"/>
    </row>
    <row r="99" ht="21" customHeight="1" spans="1:37">
      <c r="A99" s="28" t="s">
        <v>165</v>
      </c>
      <c r="B99" s="28"/>
      <c r="C99" s="28" t="s">
        <v>32</v>
      </c>
      <c r="D99" s="28"/>
      <c r="E99" s="28" t="s">
        <v>33</v>
      </c>
      <c r="F99" s="28"/>
      <c r="G99" s="28"/>
      <c r="H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ht="42.75" customHeight="1" spans="1:7">
      <c r="A100" s="22" t="s">
        <v>380</v>
      </c>
      <c r="B100" s="22"/>
      <c r="C100" s="15"/>
      <c r="D100" s="15"/>
      <c r="E100" s="6">
        <f>E96</f>
        <v>299.639999999999</v>
      </c>
      <c r="F100" s="6"/>
      <c r="G100" s="6"/>
    </row>
    <row r="101" ht="42.75" customHeight="1" spans="1:7">
      <c r="A101" s="22" t="s">
        <v>145</v>
      </c>
      <c r="B101" s="22"/>
      <c r="C101" s="14" t="s">
        <v>381</v>
      </c>
      <c r="D101" s="14"/>
      <c r="E101" s="21">
        <v>0</v>
      </c>
      <c r="F101" s="21"/>
      <c r="G101" s="21"/>
    </row>
    <row r="102" ht="21" customHeight="1" spans="1:7">
      <c r="A102" s="22"/>
      <c r="B102" s="22"/>
      <c r="C102" s="14" t="s">
        <v>382</v>
      </c>
      <c r="D102" s="14"/>
      <c r="E102" s="21">
        <v>1300</v>
      </c>
      <c r="F102" s="21"/>
      <c r="G102" s="21"/>
    </row>
    <row r="103" ht="242" customHeight="1" spans="1:8">
      <c r="A103" s="22"/>
      <c r="B103" s="22"/>
      <c r="C103" s="14" t="s">
        <v>383</v>
      </c>
      <c r="D103" s="14"/>
      <c r="E103" s="21">
        <v>0</v>
      </c>
      <c r="F103" s="21"/>
      <c r="G103" s="21"/>
      <c r="H103" s="2"/>
    </row>
    <row r="104" ht="21" customHeight="1" spans="1:7">
      <c r="A104" s="22" t="s">
        <v>166</v>
      </c>
      <c r="B104" s="22"/>
      <c r="C104" s="58"/>
      <c r="D104" s="58"/>
      <c r="E104" s="21">
        <f>C86</f>
        <v>397</v>
      </c>
      <c r="F104" s="21"/>
      <c r="G104" s="21"/>
    </row>
    <row r="105" ht="21" customHeight="1" spans="1:7">
      <c r="A105" s="22"/>
      <c r="B105" s="22"/>
      <c r="C105" s="9" t="s">
        <v>167</v>
      </c>
      <c r="D105" s="9"/>
      <c r="E105" s="6">
        <f>(E23+E100)-SUM(E101:E104)</f>
        <v>1007.64</v>
      </c>
      <c r="F105" s="6"/>
      <c r="G105" s="6"/>
    </row>
    <row r="106" ht="13.5" customHeight="1" spans="1:5">
      <c r="A106" s="29"/>
      <c r="B106" s="29"/>
      <c r="C106" s="29"/>
      <c r="D106" s="29"/>
      <c r="E106" s="29"/>
    </row>
    <row r="107" ht="17.25" customHeight="1" spans="1:5">
      <c r="A107" s="29"/>
      <c r="B107" s="29"/>
      <c r="C107" s="29"/>
      <c r="D107" s="29"/>
      <c r="E107" s="29"/>
    </row>
    <row r="108" ht="21" customHeight="1" spans="1:7">
      <c r="A108" s="28" t="s">
        <v>384</v>
      </c>
      <c r="B108" s="28"/>
      <c r="C108" s="28"/>
      <c r="D108" s="28"/>
      <c r="E108" s="28"/>
      <c r="F108" s="28"/>
      <c r="G108" s="28"/>
    </row>
    <row r="109" ht="21" customHeight="1" spans="1:37">
      <c r="A109" s="28" t="s">
        <v>165</v>
      </c>
      <c r="B109" s="28"/>
      <c r="C109" s="28" t="s">
        <v>32</v>
      </c>
      <c r="D109" s="28"/>
      <c r="E109" s="28" t="s">
        <v>33</v>
      </c>
      <c r="F109" s="28"/>
      <c r="G109" s="28"/>
      <c r="H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ht="42.75" customHeight="1" spans="1:7">
      <c r="A110" s="22" t="s">
        <v>385</v>
      </c>
      <c r="B110" s="22"/>
      <c r="C110" s="15"/>
      <c r="D110" s="15"/>
      <c r="E110" s="6">
        <f>E105</f>
        <v>1007.64</v>
      </c>
      <c r="F110" s="6"/>
      <c r="G110" s="6"/>
    </row>
    <row r="111" ht="21" customHeight="1" spans="1:7">
      <c r="A111" s="22" t="s">
        <v>145</v>
      </c>
      <c r="B111" s="22"/>
      <c r="C111" s="15" t="s">
        <v>386</v>
      </c>
      <c r="D111" s="15"/>
      <c r="E111" s="21">
        <v>1200</v>
      </c>
      <c r="F111" s="21"/>
      <c r="G111" s="21"/>
    </row>
    <row r="112" ht="45.6" customHeight="1" spans="1:7">
      <c r="A112" s="22"/>
      <c r="B112" s="22"/>
      <c r="C112" s="14" t="s">
        <v>387</v>
      </c>
      <c r="D112" s="14"/>
      <c r="E112" s="21">
        <v>0</v>
      </c>
      <c r="F112" s="21"/>
      <c r="G112" s="21"/>
    </row>
    <row r="113" ht="211" customHeight="1" spans="1:8">
      <c r="A113" s="22"/>
      <c r="B113" s="22"/>
      <c r="C113" s="14" t="s">
        <v>383</v>
      </c>
      <c r="D113" s="14"/>
      <c r="E113" s="21">
        <v>0</v>
      </c>
      <c r="F113" s="21"/>
      <c r="G113" s="21"/>
      <c r="H113" s="2"/>
    </row>
    <row r="114" ht="21" customHeight="1" spans="1:7">
      <c r="A114" s="22" t="s">
        <v>166</v>
      </c>
      <c r="B114" s="22"/>
      <c r="C114" s="15"/>
      <c r="D114" s="15"/>
      <c r="E114" s="21">
        <f>C86</f>
        <v>397</v>
      </c>
      <c r="F114" s="21"/>
      <c r="G114" s="21"/>
    </row>
    <row r="115" ht="21" customHeight="1" spans="1:7">
      <c r="A115" s="22"/>
      <c r="B115" s="22"/>
      <c r="C115" s="9" t="s">
        <v>167</v>
      </c>
      <c r="D115" s="9"/>
      <c r="E115" s="6">
        <f>(E29+E110)-SUM(E111:E114)</f>
        <v>1815.64</v>
      </c>
      <c r="F115" s="6"/>
      <c r="G115" s="6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  <row r="1026" ht="13.5" customHeight="1" spans="1:2">
      <c r="A1026" s="10"/>
      <c r="B1026" s="10"/>
    </row>
    <row r="1027" ht="13.5" customHeight="1" spans="1:2">
      <c r="A1027" s="10"/>
      <c r="B1027" s="10"/>
    </row>
    <row r="1028" ht="13.5" customHeight="1" spans="1:2">
      <c r="A1028" s="10"/>
      <c r="B1028" s="10"/>
    </row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A23:B23"/>
    <mergeCell ref="C23:D23"/>
    <mergeCell ref="A25:E25"/>
    <mergeCell ref="C26:D26"/>
    <mergeCell ref="C27:D27"/>
    <mergeCell ref="C28:D28"/>
    <mergeCell ref="A29:B29"/>
    <mergeCell ref="C29:D29"/>
    <mergeCell ref="A34:C34"/>
    <mergeCell ref="A36:C36"/>
    <mergeCell ref="A49:C49"/>
    <mergeCell ref="A53:C53"/>
    <mergeCell ref="A58:C58"/>
    <mergeCell ref="A61:C61"/>
    <mergeCell ref="A67:C67"/>
    <mergeCell ref="A72:C72"/>
    <mergeCell ref="A79:C79"/>
    <mergeCell ref="A89:G89"/>
    <mergeCell ref="A90:B90"/>
    <mergeCell ref="C90:D90"/>
    <mergeCell ref="E90:G90"/>
    <mergeCell ref="C91:D91"/>
    <mergeCell ref="E91:G91"/>
    <mergeCell ref="C92:D92"/>
    <mergeCell ref="E92:G92"/>
    <mergeCell ref="C93:D93"/>
    <mergeCell ref="E93:G93"/>
    <mergeCell ref="C94:D94"/>
    <mergeCell ref="E94:G94"/>
    <mergeCell ref="A95:B95"/>
    <mergeCell ref="C95:D95"/>
    <mergeCell ref="E95:G95"/>
    <mergeCell ref="A96:B96"/>
    <mergeCell ref="C96:D96"/>
    <mergeCell ref="E96:G96"/>
    <mergeCell ref="A98:G98"/>
    <mergeCell ref="A99:B99"/>
    <mergeCell ref="C99:D99"/>
    <mergeCell ref="E99:G99"/>
    <mergeCell ref="A100:B100"/>
    <mergeCell ref="C100:D100"/>
    <mergeCell ref="E100:G100"/>
    <mergeCell ref="C101:D101"/>
    <mergeCell ref="E101:G101"/>
    <mergeCell ref="C102:D102"/>
    <mergeCell ref="E102:G102"/>
    <mergeCell ref="C103:D103"/>
    <mergeCell ref="E103:G103"/>
    <mergeCell ref="A104:B104"/>
    <mergeCell ref="C104:D104"/>
    <mergeCell ref="E104:G104"/>
    <mergeCell ref="A105:B105"/>
    <mergeCell ref="C105:D105"/>
    <mergeCell ref="E105:G105"/>
    <mergeCell ref="A108:G108"/>
    <mergeCell ref="A109:B109"/>
    <mergeCell ref="C109:D109"/>
    <mergeCell ref="E109:G109"/>
    <mergeCell ref="A110:B110"/>
    <mergeCell ref="C110:D110"/>
    <mergeCell ref="E110:G110"/>
    <mergeCell ref="C111:D111"/>
    <mergeCell ref="E111:G111"/>
    <mergeCell ref="C112:D112"/>
    <mergeCell ref="E112:G112"/>
    <mergeCell ref="C113:D113"/>
    <mergeCell ref="E113:G113"/>
    <mergeCell ref="A114:B114"/>
    <mergeCell ref="C114:D114"/>
    <mergeCell ref="E114:G114"/>
    <mergeCell ref="A115:B115"/>
    <mergeCell ref="C115:D115"/>
    <mergeCell ref="E115:G115"/>
    <mergeCell ref="A41:C42"/>
    <mergeCell ref="A91:B94"/>
    <mergeCell ref="A101:B103"/>
    <mergeCell ref="A111:B113"/>
  </mergeCells>
  <conditionalFormatting sqref="D38">
    <cfRule type="cellIs" dxfId="0" priority="5" operator="equal">
      <formula>0</formula>
    </cfRule>
  </conditionalFormatting>
  <conditionalFormatting sqref="C76">
    <cfRule type="cellIs" dxfId="1" priority="4" operator="equal">
      <formula>0</formula>
    </cfRule>
  </conditionalFormatting>
  <conditionalFormatting sqref="E94">
    <cfRule type="cellIs" dxfId="1" priority="7" operator="equal">
      <formula>0</formula>
    </cfRule>
  </conditionalFormatting>
  <conditionalFormatting sqref="E103">
    <cfRule type="cellIs" dxfId="1" priority="9" operator="equal">
      <formula>0</formula>
    </cfRule>
  </conditionalFormatting>
  <conditionalFormatting sqref="E113">
    <cfRule type="cellIs" dxfId="1" priority="11" operator="equal">
      <formula>0</formula>
    </cfRule>
  </conditionalFormatting>
  <conditionalFormatting sqref="C73:C78">
    <cfRule type="cellIs" dxfId="0" priority="3" operator="equal">
      <formula>0</formula>
    </cfRule>
  </conditionalFormatting>
  <conditionalFormatting sqref="E91:E95">
    <cfRule type="cellIs" dxfId="0" priority="6" operator="equal">
      <formula>0</formula>
    </cfRule>
  </conditionalFormatting>
  <conditionalFormatting sqref="E101:E104">
    <cfRule type="cellIs" dxfId="0" priority="8" operator="equal">
      <formula>0</formula>
    </cfRule>
  </conditionalFormatting>
  <conditionalFormatting sqref="E111:E114">
    <cfRule type="cellIs" dxfId="0" priority="10" operator="equal">
      <formula>0</formula>
    </cfRule>
  </conditionalFormatting>
  <conditionalFormatting sqref="C37:C40 C43:C48 C50:C52 C54:C57 C59:C60 C62:C66 C68:C71 C86">
    <cfRule type="cellIs" dxfId="0" priority="2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25"/>
  <sheetViews>
    <sheetView zoomScale="90" zoomScaleNormal="90" workbookViewId="0">
      <selection activeCell="B3" sqref="B3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388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5">
      <c r="A3" s="5" t="s">
        <v>6</v>
      </c>
      <c r="B3" s="5" t="s">
        <v>193</v>
      </c>
      <c r="C3" s="6">
        <f>E112</f>
        <v>2628.72</v>
      </c>
      <c r="D3" s="7"/>
      <c r="E3" s="7"/>
      <c r="F3" s="53"/>
      <c r="G3" s="53"/>
      <c r="H3" s="54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ht="21" customHeight="1" spans="1:25">
      <c r="A4" s="8" t="s">
        <v>24</v>
      </c>
      <c r="B4" s="8"/>
      <c r="C4" s="6">
        <f>SUM(C3)</f>
        <v>2628.72</v>
      </c>
      <c r="D4" s="7"/>
      <c r="E4" s="7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</row>
    <row r="5" ht="21" customHeight="1" spans="1:25">
      <c r="A5" s="9" t="s">
        <v>26</v>
      </c>
      <c r="B5" s="9"/>
      <c r="C5" s="6">
        <f>C83</f>
        <v>-1183</v>
      </c>
      <c r="D5" s="7"/>
      <c r="E5" s="7"/>
      <c r="F5" s="53"/>
      <c r="G5" s="53"/>
      <c r="H5" s="54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ht="13.5" customHeight="1" spans="1:25">
      <c r="A6" s="52"/>
      <c r="B6" s="52"/>
      <c r="C6" s="52"/>
      <c r="D6" s="52"/>
      <c r="E6" s="52"/>
      <c r="F6" s="53"/>
      <c r="G6" s="53"/>
      <c r="H6" s="54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</row>
    <row r="7" ht="13.5" customHeight="1"/>
    <row r="8" ht="21" customHeight="1" spans="1:25">
      <c r="A8" s="11" t="s">
        <v>389</v>
      </c>
      <c r="B8" s="11"/>
      <c r="C8" s="11"/>
      <c r="D8" s="11"/>
      <c r="E8" s="11"/>
      <c r="G8" s="53"/>
      <c r="H8" s="54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</row>
    <row r="9" ht="21" customHeight="1" spans="1:5">
      <c r="A9" s="11" t="s">
        <v>4</v>
      </c>
      <c r="B9" s="11" t="s">
        <v>31</v>
      </c>
      <c r="C9" s="12" t="s">
        <v>32</v>
      </c>
      <c r="D9" s="12"/>
      <c r="E9" s="12" t="s">
        <v>33</v>
      </c>
    </row>
    <row r="10" ht="21" customHeight="1" spans="1:5">
      <c r="A10" s="13" t="s">
        <v>390</v>
      </c>
      <c r="B10" s="14" t="s">
        <v>36</v>
      </c>
      <c r="C10" s="15" t="s">
        <v>37</v>
      </c>
      <c r="D10" s="15"/>
      <c r="E10" s="6">
        <v>2405</v>
      </c>
    </row>
    <row r="11" ht="21" customHeight="1" spans="1:10">
      <c r="A11" s="13"/>
      <c r="B11" s="14" t="s">
        <v>364</v>
      </c>
      <c r="C11" s="15" t="s">
        <v>365</v>
      </c>
      <c r="D11" s="15"/>
      <c r="E11" s="6">
        <v>0</v>
      </c>
      <c r="H11" s="1"/>
      <c r="J11" s="2"/>
    </row>
    <row r="12" ht="21" customHeight="1" spans="1:5">
      <c r="A12" s="13" t="s">
        <v>391</v>
      </c>
      <c r="B12" s="14" t="s">
        <v>67</v>
      </c>
      <c r="C12" s="15" t="s">
        <v>214</v>
      </c>
      <c r="D12" s="15"/>
      <c r="E12" s="6">
        <v>0</v>
      </c>
    </row>
    <row r="13" ht="21" customHeight="1" spans="1:5">
      <c r="A13" s="13"/>
      <c r="B13" s="14" t="s">
        <v>392</v>
      </c>
      <c r="C13" s="15" t="s">
        <v>393</v>
      </c>
      <c r="D13" s="15"/>
      <c r="E13" s="6">
        <v>16.66</v>
      </c>
    </row>
    <row r="14" ht="21" customHeight="1" spans="1:5">
      <c r="A14" s="4"/>
      <c r="B14" s="4"/>
      <c r="C14" s="9" t="s">
        <v>39</v>
      </c>
      <c r="D14" s="9"/>
      <c r="E14" s="6">
        <f>SUM(E10:E13)</f>
        <v>2421.66</v>
      </c>
    </row>
    <row r="15" ht="13.5" customHeight="1" spans="1:2">
      <c r="A15" s="10"/>
      <c r="B15" s="10"/>
    </row>
    <row r="16" ht="21" customHeight="1" spans="1:25">
      <c r="A16" s="11" t="s">
        <v>394</v>
      </c>
      <c r="B16" s="11"/>
      <c r="C16" s="11"/>
      <c r="D16" s="11"/>
      <c r="E16" s="11"/>
      <c r="G16" s="53"/>
      <c r="H16" s="54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</row>
    <row r="17" ht="21" customHeight="1" spans="1:5">
      <c r="A17" s="11" t="s">
        <v>4</v>
      </c>
      <c r="B17" s="11" t="s">
        <v>31</v>
      </c>
      <c r="C17" s="12" t="s">
        <v>32</v>
      </c>
      <c r="D17" s="12"/>
      <c r="E17" s="12" t="s">
        <v>33</v>
      </c>
    </row>
    <row r="18" ht="21" customHeight="1" spans="1:5">
      <c r="A18" s="13" t="s">
        <v>395</v>
      </c>
      <c r="B18" s="14" t="s">
        <v>36</v>
      </c>
      <c r="C18" s="15" t="s">
        <v>37</v>
      </c>
      <c r="D18" s="15"/>
      <c r="E18" s="6">
        <v>2405</v>
      </c>
    </row>
    <row r="19" ht="21" customHeight="1" spans="1:5">
      <c r="A19" s="13" t="s">
        <v>396</v>
      </c>
      <c r="B19" s="14" t="s">
        <v>67</v>
      </c>
      <c r="C19" s="15" t="s">
        <v>214</v>
      </c>
      <c r="D19" s="15"/>
      <c r="E19" s="6">
        <v>0</v>
      </c>
    </row>
    <row r="20" ht="21" customHeight="1" spans="1:5">
      <c r="A20" s="4"/>
      <c r="B20" s="4"/>
      <c r="C20" s="9" t="s">
        <v>39</v>
      </c>
      <c r="D20" s="9"/>
      <c r="E20" s="6">
        <f>SUM(E18:E19)</f>
        <v>2405</v>
      </c>
    </row>
    <row r="21" ht="13.5" customHeight="1" spans="1:5">
      <c r="A21" s="10"/>
      <c r="B21" s="10"/>
      <c r="C21" s="10"/>
      <c r="D21" s="16"/>
      <c r="E21" s="24"/>
    </row>
    <row r="22" ht="21" customHeight="1" spans="1:25">
      <c r="A22" s="11" t="s">
        <v>397</v>
      </c>
      <c r="B22" s="11"/>
      <c r="C22" s="11"/>
      <c r="D22" s="11"/>
      <c r="E22" s="11"/>
      <c r="G22" s="53"/>
      <c r="H22" s="54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</row>
    <row r="23" ht="21" customHeight="1" spans="1:5">
      <c r="A23" s="11" t="s">
        <v>4</v>
      </c>
      <c r="B23" s="11" t="s">
        <v>31</v>
      </c>
      <c r="C23" s="12" t="s">
        <v>32</v>
      </c>
      <c r="D23" s="12"/>
      <c r="E23" s="12" t="s">
        <v>33</v>
      </c>
    </row>
    <row r="24" ht="21" customHeight="1" spans="1:5">
      <c r="A24" s="13" t="s">
        <v>398</v>
      </c>
      <c r="B24" s="14" t="s">
        <v>36</v>
      </c>
      <c r="C24" s="15" t="s">
        <v>37</v>
      </c>
      <c r="D24" s="15"/>
      <c r="E24" s="6">
        <v>2405</v>
      </c>
    </row>
    <row r="25" ht="21" customHeight="1" spans="1:5">
      <c r="A25" s="13" t="s">
        <v>399</v>
      </c>
      <c r="B25" s="14" t="s">
        <v>67</v>
      </c>
      <c r="C25" s="15" t="s">
        <v>214</v>
      </c>
      <c r="D25" s="15"/>
      <c r="E25" s="6">
        <v>0</v>
      </c>
    </row>
    <row r="26" ht="21" customHeight="1" spans="1:10">
      <c r="A26" s="13"/>
      <c r="B26" s="14" t="s">
        <v>364</v>
      </c>
      <c r="C26" s="15" t="s">
        <v>365</v>
      </c>
      <c r="D26" s="15"/>
      <c r="E26" s="6">
        <v>0</v>
      </c>
      <c r="H26" s="1"/>
      <c r="J26" s="2"/>
    </row>
    <row r="27" ht="21" customHeight="1" spans="1:5">
      <c r="A27" s="4"/>
      <c r="B27" s="4"/>
      <c r="C27" s="9" t="s">
        <v>39</v>
      </c>
      <c r="D27" s="9"/>
      <c r="E27" s="6">
        <f>SUM(E24:E26)</f>
        <v>2405</v>
      </c>
    </row>
    <row r="28" ht="13.5" customHeight="1" spans="1:5">
      <c r="A28" s="10"/>
      <c r="B28" s="10"/>
      <c r="C28" s="10"/>
      <c r="D28" s="16"/>
      <c r="E28" s="24"/>
    </row>
    <row r="29" ht="12.75" customHeight="1" spans="1:5">
      <c r="A29" s="10"/>
      <c r="B29" s="10"/>
      <c r="C29" s="10"/>
      <c r="D29" s="16"/>
      <c r="E29" s="24"/>
    </row>
    <row r="30" ht="13.5" customHeight="1" spans="1:5">
      <c r="A30" s="10"/>
      <c r="B30" s="10"/>
      <c r="C30" s="10"/>
      <c r="D30" s="16"/>
      <c r="E30" s="24"/>
    </row>
    <row r="31" ht="13.5" customHeight="1" spans="1:2">
      <c r="A31" s="10"/>
      <c r="B31" s="10"/>
    </row>
    <row r="32" ht="21" customHeight="1" spans="1:3">
      <c r="A32" s="17" t="s">
        <v>400</v>
      </c>
      <c r="B32" s="17"/>
      <c r="C32" s="17"/>
    </row>
    <row r="33" ht="21" customHeight="1" spans="1:4">
      <c r="A33" s="17" t="s">
        <v>31</v>
      </c>
      <c r="B33" s="17" t="s">
        <v>32</v>
      </c>
      <c r="C33" s="18" t="s">
        <v>33</v>
      </c>
      <c r="D33" s="19"/>
    </row>
    <row r="34" ht="21" customHeight="1" spans="1:3">
      <c r="A34" s="20" t="s">
        <v>84</v>
      </c>
      <c r="B34" s="20"/>
      <c r="C34" s="20"/>
    </row>
    <row r="35" ht="21" customHeight="1" spans="1:3">
      <c r="A35" s="13" t="s">
        <v>272</v>
      </c>
      <c r="B35" s="14"/>
      <c r="C35" s="21">
        <v>78</v>
      </c>
    </row>
    <row r="36" ht="21" customHeight="1" spans="1:10">
      <c r="A36" s="13" t="s">
        <v>370</v>
      </c>
      <c r="B36" s="15" t="s">
        <v>371</v>
      </c>
      <c r="C36" s="21">
        <v>50</v>
      </c>
      <c r="H36" s="1"/>
      <c r="J36" s="2"/>
    </row>
    <row r="37" ht="21" customHeight="1" spans="1:3">
      <c r="A37" s="13" t="s">
        <v>88</v>
      </c>
      <c r="B37" s="14" t="s">
        <v>89</v>
      </c>
      <c r="C37" s="21">
        <v>149</v>
      </c>
    </row>
    <row r="38" ht="21" customHeight="1" spans="1:3">
      <c r="A38" s="22"/>
      <c r="B38" s="8" t="s">
        <v>91</v>
      </c>
      <c r="C38" s="21">
        <f>SUM(C35:C37)</f>
        <v>277</v>
      </c>
    </row>
    <row r="39" ht="21" customHeight="1" spans="1:3">
      <c r="A39" s="20" t="s">
        <v>325</v>
      </c>
      <c r="B39" s="20"/>
      <c r="C39" s="20"/>
    </row>
    <row r="40" ht="21" customHeight="1" spans="1:3">
      <c r="A40" s="20"/>
      <c r="B40" s="20"/>
      <c r="C40" s="20"/>
    </row>
    <row r="41" ht="21" customHeight="1" spans="1:3">
      <c r="A41" s="13" t="s">
        <v>96</v>
      </c>
      <c r="B41" s="14"/>
      <c r="C41" s="21">
        <v>0</v>
      </c>
    </row>
    <row r="42" ht="21" customHeight="1" spans="1:3">
      <c r="A42" s="13" t="s">
        <v>98</v>
      </c>
      <c r="B42" s="14"/>
      <c r="C42" s="21">
        <v>0</v>
      </c>
    </row>
    <row r="43" ht="21" customHeight="1" spans="1:3">
      <c r="A43" s="13" t="s">
        <v>100</v>
      </c>
      <c r="B43" s="14"/>
      <c r="C43" s="21">
        <v>0</v>
      </c>
    </row>
    <row r="44" ht="21" customHeight="1" spans="1:3">
      <c r="A44" s="13" t="s">
        <v>102</v>
      </c>
      <c r="B44" s="14"/>
      <c r="C44" s="21">
        <v>0</v>
      </c>
    </row>
    <row r="45" ht="21" customHeight="1" spans="1:3">
      <c r="A45" s="13" t="s">
        <v>231</v>
      </c>
      <c r="B45" s="14"/>
      <c r="C45" s="21">
        <v>0</v>
      </c>
    </row>
    <row r="46" ht="21" customHeight="1" spans="1:3">
      <c r="A46" s="13"/>
      <c r="B46" s="8" t="s">
        <v>104</v>
      </c>
      <c r="C46" s="21">
        <f>SUM(C41:C45)</f>
        <v>0</v>
      </c>
    </row>
    <row r="47" ht="21" customHeight="1" spans="1:3">
      <c r="A47" s="20" t="s">
        <v>106</v>
      </c>
      <c r="B47" s="20"/>
      <c r="C47" s="20"/>
    </row>
    <row r="48" ht="21" customHeight="1" spans="1:3">
      <c r="A48" s="13" t="s">
        <v>108</v>
      </c>
      <c r="B48" s="14" t="s">
        <v>109</v>
      </c>
      <c r="C48" s="21">
        <v>0</v>
      </c>
    </row>
    <row r="49" ht="21" customHeight="1" spans="1:3">
      <c r="A49" s="13" t="s">
        <v>111</v>
      </c>
      <c r="B49" s="14" t="s">
        <v>112</v>
      </c>
      <c r="C49" s="21">
        <v>0</v>
      </c>
    </row>
    <row r="50" ht="21" customHeight="1" spans="1:3">
      <c r="A50" s="13"/>
      <c r="B50" s="8" t="s">
        <v>114</v>
      </c>
      <c r="C50" s="21">
        <f>SUM(C48:C49)</f>
        <v>0</v>
      </c>
    </row>
    <row r="51" ht="21" customHeight="1" spans="1:3">
      <c r="A51" s="20" t="s">
        <v>116</v>
      </c>
      <c r="B51" s="20"/>
      <c r="C51" s="20"/>
    </row>
    <row r="52" ht="21" customHeight="1" spans="1:3">
      <c r="A52" s="13" t="s">
        <v>118</v>
      </c>
      <c r="B52" s="14" t="s">
        <v>119</v>
      </c>
      <c r="C52" s="21">
        <v>59.6</v>
      </c>
    </row>
    <row r="53" ht="21" customHeight="1" spans="1:3">
      <c r="A53" s="22"/>
      <c r="B53" s="14" t="s">
        <v>121</v>
      </c>
      <c r="C53" s="21">
        <v>0</v>
      </c>
    </row>
    <row r="54" ht="21" customHeight="1" spans="1:3">
      <c r="A54" s="22"/>
      <c r="B54" s="14" t="s">
        <v>123</v>
      </c>
      <c r="C54" s="21">
        <v>16.66</v>
      </c>
    </row>
    <row r="55" ht="21" customHeight="1" spans="1:3">
      <c r="A55" s="22"/>
      <c r="B55" s="8" t="s">
        <v>125</v>
      </c>
      <c r="C55" s="21">
        <f>SUM(C52:C54)</f>
        <v>76.26</v>
      </c>
    </row>
    <row r="56" ht="21" customHeight="1" spans="1:3">
      <c r="A56" s="20" t="s">
        <v>126</v>
      </c>
      <c r="B56" s="20"/>
      <c r="C56" s="20"/>
    </row>
    <row r="57" ht="21" customHeight="1" spans="1:3">
      <c r="A57" s="13" t="s">
        <v>127</v>
      </c>
      <c r="B57" s="14" t="s">
        <v>128</v>
      </c>
      <c r="C57" s="21">
        <v>0</v>
      </c>
    </row>
    <row r="58" ht="21" customHeight="1" spans="1:3">
      <c r="A58" s="22"/>
      <c r="B58" s="8" t="s">
        <v>129</v>
      </c>
      <c r="C58" s="21">
        <f>SUM(C57)</f>
        <v>0</v>
      </c>
    </row>
    <row r="59" ht="21" customHeight="1" spans="1:3">
      <c r="A59" s="20" t="s">
        <v>130</v>
      </c>
      <c r="B59" s="20"/>
      <c r="C59" s="20"/>
    </row>
    <row r="60" ht="42.75" customHeight="1" spans="1:5">
      <c r="A60" s="13" t="s">
        <v>326</v>
      </c>
      <c r="B60" s="14" t="s">
        <v>132</v>
      </c>
      <c r="C60" s="21">
        <v>0</v>
      </c>
      <c r="E60" s="55"/>
    </row>
    <row r="61" ht="21" customHeight="1" spans="1:3">
      <c r="A61" s="13" t="s">
        <v>133</v>
      </c>
      <c r="B61" s="14" t="s">
        <v>134</v>
      </c>
      <c r="C61" s="21">
        <v>0</v>
      </c>
    </row>
    <row r="62" ht="42.75" customHeight="1" spans="1:3">
      <c r="A62" s="13" t="s">
        <v>135</v>
      </c>
      <c r="B62" s="14" t="s">
        <v>136</v>
      </c>
      <c r="C62" s="21">
        <v>0</v>
      </c>
    </row>
    <row r="63" ht="21" customHeight="1" spans="1:3">
      <c r="A63" s="13" t="s">
        <v>137</v>
      </c>
      <c r="B63" s="14" t="s">
        <v>137</v>
      </c>
      <c r="C63" s="21">
        <v>0</v>
      </c>
    </row>
    <row r="64" ht="21" customHeight="1" spans="1:3">
      <c r="A64" s="13"/>
      <c r="B64" s="8" t="s">
        <v>24</v>
      </c>
      <c r="C64" s="21">
        <f>SUM(C60:C63)</f>
        <v>0</v>
      </c>
    </row>
    <row r="65" ht="21" customHeight="1" spans="1:3">
      <c r="A65" s="20" t="s">
        <v>139</v>
      </c>
      <c r="B65" s="20"/>
      <c r="C65" s="20"/>
    </row>
    <row r="66" ht="21" customHeight="1" spans="1:3">
      <c r="A66" s="13" t="s">
        <v>140</v>
      </c>
      <c r="B66" s="15"/>
      <c r="C66" s="21">
        <v>0</v>
      </c>
    </row>
    <row r="67" ht="21" customHeight="1" spans="1:3">
      <c r="A67" s="22" t="s">
        <v>141</v>
      </c>
      <c r="B67" s="15" t="s">
        <v>142</v>
      </c>
      <c r="C67" s="21">
        <v>0</v>
      </c>
    </row>
    <row r="68" ht="21" customHeight="1" spans="1:3">
      <c r="A68" s="13" t="s">
        <v>67</v>
      </c>
      <c r="B68" s="14" t="s">
        <v>143</v>
      </c>
      <c r="C68" s="21">
        <v>0</v>
      </c>
    </row>
    <row r="69" ht="21" customHeight="1" spans="1:3">
      <c r="A69" s="13"/>
      <c r="B69" s="8" t="s">
        <v>144</v>
      </c>
      <c r="C69" s="21">
        <f>SUM(C66:C68)</f>
        <v>0</v>
      </c>
    </row>
    <row r="70" ht="21" customHeight="1" spans="1:3">
      <c r="A70" s="20" t="s">
        <v>145</v>
      </c>
      <c r="B70" s="20"/>
      <c r="C70" s="20"/>
    </row>
    <row r="71" ht="21" customHeight="1" spans="1:3">
      <c r="A71" s="13" t="s">
        <v>146</v>
      </c>
      <c r="B71" s="15" t="s">
        <v>147</v>
      </c>
      <c r="C71" s="21">
        <v>0</v>
      </c>
    </row>
    <row r="72" ht="21" customHeight="1" spans="1:3">
      <c r="A72" s="5" t="s">
        <v>148</v>
      </c>
      <c r="B72" s="26" t="s">
        <v>149</v>
      </c>
      <c r="C72" s="21">
        <v>68</v>
      </c>
    </row>
    <row r="73" ht="39.75" customHeight="1" spans="1:3">
      <c r="A73" s="13" t="s">
        <v>150</v>
      </c>
      <c r="B73" s="14" t="s">
        <v>372</v>
      </c>
      <c r="C73" s="21">
        <v>52</v>
      </c>
    </row>
    <row r="74" ht="21" customHeight="1" spans="1:10">
      <c r="A74" s="13" t="s">
        <v>364</v>
      </c>
      <c r="B74" s="15" t="s">
        <v>373</v>
      </c>
      <c r="C74" s="21">
        <v>0</v>
      </c>
      <c r="J74" s="2"/>
    </row>
    <row r="75" ht="21" customHeight="1" spans="1:3">
      <c r="A75" s="22"/>
      <c r="B75" s="9" t="s">
        <v>154</v>
      </c>
      <c r="C75" s="21">
        <f>SUM(C71:C74)</f>
        <v>120</v>
      </c>
    </row>
    <row r="76" ht="21" customHeight="1" spans="1:3">
      <c r="A76" s="22"/>
      <c r="B76" s="9" t="s">
        <v>24</v>
      </c>
      <c r="C76" s="21">
        <f>C38+C46+C50+C55+C58+C64+C69+C75</f>
        <v>473.26</v>
      </c>
    </row>
    <row r="77" ht="21" customHeight="1" spans="1:3">
      <c r="A77" s="20" t="s">
        <v>156</v>
      </c>
      <c r="B77" s="20"/>
      <c r="C77" s="20"/>
    </row>
    <row r="78" ht="21" customHeight="1" spans="1:3">
      <c r="A78" s="22" t="s">
        <v>157</v>
      </c>
      <c r="B78" s="15"/>
      <c r="C78" s="6">
        <f>IF(('January 2025 - March 2025'!C80)+SUM(E89+E98+E108)&lt;0,(('January 2025 - March 2025'!C80))+SUM(E89+E98+E108),(('January 2025 - March 2025'!C80))+SUM(E89+E98+E108))</f>
        <v>-1183</v>
      </c>
    </row>
    <row r="79" ht="21" customHeight="1" spans="1:3">
      <c r="A79" s="22" t="s">
        <v>158</v>
      </c>
      <c r="B79" s="15"/>
      <c r="C79" s="6">
        <v>0</v>
      </c>
    </row>
    <row r="80" ht="21" customHeight="1" spans="1:3">
      <c r="A80" s="22" t="s">
        <v>159</v>
      </c>
      <c r="B80" s="15"/>
      <c r="C80" s="6">
        <f>IF(('January 2025 - March 2025'!C82)+SUM(0)&lt;0,(('January 2025 - March 2025'!C82))+SUM(0),(('January 2025 - March 2025'!C82))+SUM(0))</f>
        <v>0</v>
      </c>
    </row>
    <row r="81" ht="42.75" customHeight="1" spans="1:3">
      <c r="A81" s="13" t="s">
        <v>160</v>
      </c>
      <c r="B81" s="15"/>
      <c r="C81" s="6">
        <v>0</v>
      </c>
    </row>
    <row r="82" ht="42.75" customHeight="1" spans="1:3">
      <c r="A82" s="13" t="s">
        <v>161</v>
      </c>
      <c r="B82" s="15"/>
      <c r="C82" s="6">
        <v>0</v>
      </c>
    </row>
    <row r="83" ht="21" customHeight="1" spans="1:3">
      <c r="A83" s="22"/>
      <c r="B83" s="9" t="s">
        <v>162</v>
      </c>
      <c r="C83" s="6">
        <f>C78+C79+C80+C81+C82</f>
        <v>-1183</v>
      </c>
    </row>
    <row r="84" ht="21" customHeight="1" spans="1:8">
      <c r="A84" s="13"/>
      <c r="B84" s="8" t="s">
        <v>163</v>
      </c>
      <c r="C84" s="21">
        <f>C76</f>
        <v>473.26</v>
      </c>
      <c r="H84" s="30"/>
    </row>
    <row r="85" ht="13.5" customHeight="1" spans="1:2">
      <c r="A85" s="10"/>
      <c r="B85" s="10"/>
    </row>
    <row r="86" ht="13.5" customHeight="1" spans="1:2">
      <c r="A86" s="10"/>
      <c r="B86" s="10"/>
    </row>
    <row r="87" ht="21" customHeight="1" spans="1:5">
      <c r="A87" s="28" t="s">
        <v>401</v>
      </c>
      <c r="B87" s="28"/>
      <c r="C87" s="28"/>
      <c r="D87" s="28"/>
      <c r="E87" s="28"/>
    </row>
    <row r="88" ht="21" customHeight="1" spans="1:5">
      <c r="A88" s="28" t="s">
        <v>165</v>
      </c>
      <c r="B88" s="28"/>
      <c r="C88" s="28" t="s">
        <v>32</v>
      </c>
      <c r="D88" s="28"/>
      <c r="E88" s="28" t="s">
        <v>33</v>
      </c>
    </row>
    <row r="89" ht="21" customHeight="1" spans="1:5">
      <c r="A89" s="22" t="s">
        <v>145</v>
      </c>
      <c r="B89" s="22"/>
      <c r="C89" s="15" t="s">
        <v>386</v>
      </c>
      <c r="D89" s="15"/>
      <c r="E89" s="21">
        <v>1400</v>
      </c>
    </row>
    <row r="90" ht="21" customHeight="1" spans="1:5">
      <c r="A90" s="22"/>
      <c r="B90" s="22"/>
      <c r="C90" s="15" t="s">
        <v>402</v>
      </c>
      <c r="D90" s="15"/>
      <c r="E90" s="21">
        <v>0</v>
      </c>
    </row>
    <row r="91" ht="211" customHeight="1" spans="1:5">
      <c r="A91" s="22"/>
      <c r="B91" s="22"/>
      <c r="C91" s="14" t="s">
        <v>403</v>
      </c>
      <c r="D91" s="14"/>
      <c r="E91" s="21">
        <v>399.6</v>
      </c>
    </row>
    <row r="92" ht="21" customHeight="1" spans="1:5">
      <c r="A92" s="22" t="s">
        <v>166</v>
      </c>
      <c r="B92" s="22"/>
      <c r="C92" s="15"/>
      <c r="D92" s="15"/>
      <c r="E92" s="21">
        <f>C84</f>
        <v>473.26</v>
      </c>
    </row>
    <row r="93" ht="21" customHeight="1" spans="1:5">
      <c r="A93" s="22"/>
      <c r="B93" s="22"/>
      <c r="C93" s="9" t="s">
        <v>167</v>
      </c>
      <c r="D93" s="9"/>
      <c r="E93" s="6">
        <f>('January 2025 - March 2025'!E115+E14)-SUM(E89:E92)</f>
        <v>1964.44</v>
      </c>
    </row>
    <row r="94" ht="13.5" customHeight="1"/>
    <row r="95" ht="21" customHeight="1" spans="1:5">
      <c r="A95" s="28" t="s">
        <v>404</v>
      </c>
      <c r="B95" s="28"/>
      <c r="C95" s="28"/>
      <c r="D95" s="28"/>
      <c r="E95" s="28"/>
    </row>
    <row r="96" ht="21" customHeight="1" spans="1:5">
      <c r="A96" s="28" t="s">
        <v>165</v>
      </c>
      <c r="B96" s="28"/>
      <c r="C96" s="28" t="s">
        <v>32</v>
      </c>
      <c r="D96" s="28"/>
      <c r="E96" s="28" t="s">
        <v>33</v>
      </c>
    </row>
    <row r="97" ht="21" customHeight="1" spans="1:5">
      <c r="A97" s="22" t="s">
        <v>405</v>
      </c>
      <c r="B97" s="22"/>
      <c r="C97" s="15"/>
      <c r="D97" s="15"/>
      <c r="E97" s="6">
        <f>E93</f>
        <v>1964.44</v>
      </c>
    </row>
    <row r="98" ht="21" customHeight="1" spans="1:5">
      <c r="A98" s="22" t="s">
        <v>145</v>
      </c>
      <c r="B98" s="22"/>
      <c r="C98" s="15" t="s">
        <v>386</v>
      </c>
      <c r="D98" s="15"/>
      <c r="E98" s="21">
        <v>1200</v>
      </c>
    </row>
    <row r="99" ht="53.05" customHeight="1" spans="1:5">
      <c r="A99" s="22"/>
      <c r="B99" s="22"/>
      <c r="C99" s="14" t="s">
        <v>387</v>
      </c>
      <c r="D99" s="14"/>
      <c r="E99" s="21">
        <v>0</v>
      </c>
    </row>
    <row r="100" ht="212" customHeight="1" spans="1:5">
      <c r="A100" s="22"/>
      <c r="B100" s="22"/>
      <c r="C100" s="14" t="s">
        <v>403</v>
      </c>
      <c r="D100" s="14"/>
      <c r="E100" s="21">
        <v>399.6</v>
      </c>
    </row>
    <row r="101" ht="21" customHeight="1" spans="1:5">
      <c r="A101" s="22" t="s">
        <v>166</v>
      </c>
      <c r="B101" s="22"/>
      <c r="C101" s="15"/>
      <c r="D101" s="15"/>
      <c r="E101" s="21">
        <f>C84</f>
        <v>473.26</v>
      </c>
    </row>
    <row r="102" ht="21" customHeight="1" spans="1:5">
      <c r="A102" s="22"/>
      <c r="B102" s="22"/>
      <c r="C102" s="9" t="s">
        <v>167</v>
      </c>
      <c r="D102" s="9"/>
      <c r="E102" s="6">
        <f>(E20+E97)-SUM(E98:E101)</f>
        <v>2296.58</v>
      </c>
    </row>
    <row r="103" ht="13.5" customHeight="1" spans="1:5">
      <c r="A103" s="29"/>
      <c r="B103" s="29"/>
      <c r="C103" s="29"/>
      <c r="D103" s="29"/>
      <c r="E103" s="29"/>
    </row>
    <row r="104" ht="17.25" customHeight="1" spans="1:5">
      <c r="A104" s="29"/>
      <c r="B104" s="29"/>
      <c r="C104" s="29"/>
      <c r="D104" s="29"/>
      <c r="E104" s="29"/>
    </row>
    <row r="105" ht="21" customHeight="1" spans="1:5">
      <c r="A105" s="28" t="s">
        <v>406</v>
      </c>
      <c r="B105" s="28"/>
      <c r="C105" s="28"/>
      <c r="D105" s="28"/>
      <c r="E105" s="28"/>
    </row>
    <row r="106" ht="21" customHeight="1" spans="1:5">
      <c r="A106" s="28" t="s">
        <v>165</v>
      </c>
      <c r="B106" s="28"/>
      <c r="C106" s="28" t="s">
        <v>32</v>
      </c>
      <c r="D106" s="28"/>
      <c r="E106" s="28" t="s">
        <v>33</v>
      </c>
    </row>
    <row r="107" ht="21" customHeight="1" spans="1:5">
      <c r="A107" s="22" t="s">
        <v>407</v>
      </c>
      <c r="B107" s="22"/>
      <c r="C107" s="15"/>
      <c r="D107" s="15"/>
      <c r="E107" s="6">
        <f>E102</f>
        <v>2296.58</v>
      </c>
    </row>
    <row r="108" ht="21" customHeight="1" spans="1:5">
      <c r="A108" s="22" t="s">
        <v>145</v>
      </c>
      <c r="B108" s="22"/>
      <c r="C108" s="15" t="s">
        <v>386</v>
      </c>
      <c r="D108" s="15"/>
      <c r="E108" s="21">
        <v>1200</v>
      </c>
    </row>
    <row r="109" ht="90" customHeight="1" spans="1:5">
      <c r="A109" s="22"/>
      <c r="B109" s="22"/>
      <c r="C109" s="14" t="s">
        <v>408</v>
      </c>
      <c r="D109" s="14"/>
      <c r="E109" s="21">
        <v>0</v>
      </c>
    </row>
    <row r="110" ht="212" customHeight="1" spans="1:5">
      <c r="A110" s="22"/>
      <c r="B110" s="22"/>
      <c r="C110" s="14" t="s">
        <v>383</v>
      </c>
      <c r="D110" s="14"/>
      <c r="E110" s="21">
        <v>399.6</v>
      </c>
    </row>
    <row r="111" ht="21" customHeight="1" spans="1:5">
      <c r="A111" s="22" t="s">
        <v>166</v>
      </c>
      <c r="B111" s="22"/>
      <c r="C111" s="15"/>
      <c r="D111" s="15"/>
      <c r="E111" s="21">
        <f>C84</f>
        <v>473.26</v>
      </c>
    </row>
    <row r="112" ht="21" customHeight="1" spans="1:5">
      <c r="A112" s="22"/>
      <c r="B112" s="22"/>
      <c r="C112" s="9" t="s">
        <v>167</v>
      </c>
      <c r="D112" s="9"/>
      <c r="E112" s="6">
        <f>(E27+E107)-SUM(E108:E111)</f>
        <v>2628.72</v>
      </c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  <row r="1025" ht="13.5" customHeight="1" spans="1:2">
      <c r="A1025" s="10"/>
      <c r="B1025" s="10"/>
    </row>
  </sheetData>
  <mergeCells count="7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A97:B97"/>
    <mergeCell ref="C97:D97"/>
    <mergeCell ref="C98:D98"/>
    <mergeCell ref="C99:D99"/>
    <mergeCell ref="C100:D100"/>
    <mergeCell ref="A101:B101"/>
    <mergeCell ref="C101:D101"/>
    <mergeCell ref="A102:B102"/>
    <mergeCell ref="C102:D102"/>
    <mergeCell ref="A105:E105"/>
    <mergeCell ref="A106:B106"/>
    <mergeCell ref="C106:D106"/>
    <mergeCell ref="A107:B107"/>
    <mergeCell ref="C107:D107"/>
    <mergeCell ref="C108:D108"/>
    <mergeCell ref="C109:D109"/>
    <mergeCell ref="C110:D110"/>
    <mergeCell ref="A111:B111"/>
    <mergeCell ref="C111:D111"/>
    <mergeCell ref="A112:B112"/>
    <mergeCell ref="C112:D112"/>
    <mergeCell ref="A39:C40"/>
    <mergeCell ref="A89:B91"/>
    <mergeCell ref="A98:B100"/>
    <mergeCell ref="A108:B110"/>
  </mergeCells>
  <conditionalFormatting sqref="D35">
    <cfRule type="cellIs" dxfId="0" priority="7" operator="equal">
      <formula>0</formula>
    </cfRule>
  </conditionalFormatting>
  <conditionalFormatting sqref="C36">
    <cfRule type="cellIs" dxfId="0" priority="14" operator="equal">
      <formula>0</formula>
    </cfRule>
  </conditionalFormatting>
  <conditionalFormatting sqref="D36">
    <cfRule type="cellIs" dxfId="0" priority="15" operator="equal">
      <formula>0</formula>
    </cfRule>
  </conditionalFormatting>
  <conditionalFormatting sqref="C74">
    <cfRule type="cellIs" dxfId="1" priority="6" operator="equal">
      <formula>0</formula>
    </cfRule>
  </conditionalFormatting>
  <conditionalFormatting sqref="E91">
    <cfRule type="cellIs" dxfId="1" priority="9" operator="equal">
      <formula>0</formula>
    </cfRule>
  </conditionalFormatting>
  <conditionalFormatting sqref="E100">
    <cfRule type="cellIs" dxfId="1" priority="11" operator="equal">
      <formula>0</formula>
    </cfRule>
  </conditionalFormatting>
  <conditionalFormatting sqref="E110">
    <cfRule type="cellIs" dxfId="1" priority="13" operator="equal">
      <formula>0</formula>
    </cfRule>
  </conditionalFormatting>
  <conditionalFormatting sqref="C40:C50">
    <cfRule type="cellIs" dxfId="0" priority="3" operator="equal">
      <formula>0</formula>
    </cfRule>
  </conditionalFormatting>
  <conditionalFormatting sqref="C71:C76">
    <cfRule type="cellIs" dxfId="0" priority="5" operator="equal">
      <formula>0</formula>
    </cfRule>
  </conditionalFormatting>
  <conditionalFormatting sqref="E89:E92">
    <cfRule type="cellIs" dxfId="0" priority="8" operator="equal">
      <formula>0</formula>
    </cfRule>
  </conditionalFormatting>
  <conditionalFormatting sqref="E98:E101">
    <cfRule type="cellIs" dxfId="0" priority="10" operator="equal">
      <formula>0</formula>
    </cfRule>
  </conditionalFormatting>
  <conditionalFormatting sqref="E108:E111">
    <cfRule type="cellIs" dxfId="0" priority="12" operator="equal">
      <formula>0</formula>
    </cfRule>
  </conditionalFormatting>
  <conditionalFormatting sqref="C37:C38 C34:C35">
    <cfRule type="cellIs" dxfId="0" priority="2" operator="equal">
      <formula>0</formula>
    </cfRule>
  </conditionalFormatting>
  <conditionalFormatting sqref="C52:C55 C57:C58 C60:C64 C66:C69 C84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023"/>
  <sheetViews>
    <sheetView zoomScale="90" zoomScaleNormal="90" topLeftCell="A95" workbookViewId="0">
      <selection activeCell="C108" sqref="C108:D108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409</v>
      </c>
      <c r="B1" s="3"/>
      <c r="C1" s="3"/>
      <c r="D1" s="3"/>
      <c r="E1" s="3"/>
      <c r="F1" s="10"/>
      <c r="G1" s="10"/>
      <c r="H1" s="19"/>
      <c r="I1" s="10"/>
    </row>
    <row r="2" ht="21" customHeight="1" spans="1:49">
      <c r="A2" s="48"/>
      <c r="B2" s="48"/>
      <c r="C2" s="4"/>
      <c r="D2" s="48"/>
      <c r="E2" s="48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</row>
    <row r="3" ht="64.5" customHeight="1" spans="1:49">
      <c r="A3" s="5" t="s">
        <v>6</v>
      </c>
      <c r="B3" s="5" t="s">
        <v>193</v>
      </c>
      <c r="C3" s="6">
        <f>E110</f>
        <v>6042.14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</row>
    <row r="4" ht="21" customHeight="1" spans="1:49">
      <c r="A4" s="8" t="s">
        <v>24</v>
      </c>
      <c r="B4" s="8"/>
      <c r="C4" s="6">
        <f>SUM(C3)</f>
        <v>6042.14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</row>
    <row r="5" ht="21" customHeight="1" spans="1:49">
      <c r="A5" s="9" t="s">
        <v>26</v>
      </c>
      <c r="B5" s="9"/>
      <c r="C5" s="6">
        <f>C81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</row>
    <row r="6" ht="13.5" customHeight="1" spans="1:27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ht="13.5" customHeight="1" spans="1:2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ht="21" customHeight="1" spans="1:27">
      <c r="A8" s="11" t="s">
        <v>410</v>
      </c>
      <c r="B8" s="11"/>
      <c r="C8" s="11"/>
      <c r="D8" s="11"/>
      <c r="E8" s="1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ht="21" customHeight="1" spans="1:27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ht="21" customHeight="1" spans="1:27">
      <c r="A10" s="13" t="s">
        <v>411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ht="21" customHeight="1" spans="1:5">
      <c r="A11" s="13" t="s">
        <v>412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13.5" customHeight="1" spans="1:26">
      <c r="A13" s="10"/>
      <c r="B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21" customHeight="1" spans="1:26">
      <c r="A14" s="11" t="s">
        <v>413</v>
      </c>
      <c r="B14" s="11"/>
      <c r="C14" s="11"/>
      <c r="D14" s="11"/>
      <c r="E14" s="1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3" t="s">
        <v>414</v>
      </c>
      <c r="B16" s="14" t="s">
        <v>36</v>
      </c>
      <c r="C16" s="15" t="s">
        <v>37</v>
      </c>
      <c r="D16" s="15"/>
      <c r="E16" s="6">
        <v>2405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5">
      <c r="A17" s="13" t="s">
        <v>415</v>
      </c>
      <c r="B17" s="14" t="s">
        <v>67</v>
      </c>
      <c r="C17" s="15" t="s">
        <v>214</v>
      </c>
      <c r="D17" s="15"/>
      <c r="E17" s="6">
        <v>0</v>
      </c>
    </row>
    <row r="18" ht="21" customHeight="1" spans="1:10">
      <c r="A18" s="13"/>
      <c r="B18" s="14" t="s">
        <v>364</v>
      </c>
      <c r="C18" s="15" t="s">
        <v>365</v>
      </c>
      <c r="D18" s="15"/>
      <c r="E18" s="6">
        <v>0</v>
      </c>
      <c r="H18" s="1"/>
      <c r="J18" s="2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13.5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11" t="s">
        <v>416</v>
      </c>
      <c r="B21" s="11"/>
      <c r="C21" s="11"/>
      <c r="D21" s="11"/>
      <c r="E21" s="1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417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26">
      <c r="A24" s="13" t="s">
        <v>418</v>
      </c>
      <c r="B24" s="14" t="s">
        <v>67</v>
      </c>
      <c r="C24" s="15" t="s">
        <v>214</v>
      </c>
      <c r="D24" s="15"/>
      <c r="E24" s="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13.5" customHeight="1" spans="1:5">
      <c r="A26" s="10"/>
      <c r="B26" s="10"/>
      <c r="C26" s="10"/>
      <c r="D26" s="16"/>
      <c r="E26" s="24"/>
    </row>
    <row r="27" ht="12.75" customHeight="1" spans="1:5">
      <c r="A27" s="10"/>
      <c r="B27" s="10"/>
      <c r="C27" s="10"/>
      <c r="D27" s="16"/>
      <c r="E27" s="24"/>
    </row>
    <row r="28" ht="13.5" customHeight="1" spans="1:5">
      <c r="A28" s="10"/>
      <c r="B28" s="10"/>
      <c r="C28" s="10"/>
      <c r="D28" s="16"/>
      <c r="E28" s="24"/>
    </row>
    <row r="29" ht="13.5" customHeight="1" spans="1:2">
      <c r="A29" s="10"/>
      <c r="B29" s="10"/>
    </row>
    <row r="30" ht="21" customHeight="1" spans="1:3">
      <c r="A30" s="17" t="s">
        <v>419</v>
      </c>
      <c r="B30" s="17"/>
      <c r="C30" s="17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4">
      <c r="A33" s="13" t="s">
        <v>272</v>
      </c>
      <c r="B33" s="14"/>
      <c r="C33" s="21">
        <v>78</v>
      </c>
      <c r="D33" s="25"/>
    </row>
    <row r="34" ht="21" customHeight="1" spans="1:10">
      <c r="A34" s="13" t="s">
        <v>370</v>
      </c>
      <c r="B34" s="15" t="s">
        <v>371</v>
      </c>
      <c r="C34" s="21">
        <v>50</v>
      </c>
      <c r="H34" s="1"/>
      <c r="J34" s="2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21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420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IF(('April 2025 - June 2025'!C78)+SUM(E88+E97+E107)&lt;0,(('April 2025 - June 2025'!C78))+SUM(E88+E97+E107),(('April 2025 - June 2025'!C78))+SUM(E88+E97+E107))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IF(('April 2025 - June 2025'!C80)+SUM(0)&lt;0,(('April 2025 - June 2025'!C80))+SUM(0),(('April 2025 - June 2025'!C80))+SUM(0))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8">
      <c r="A82" s="13"/>
      <c r="B82" s="8" t="s">
        <v>163</v>
      </c>
      <c r="C82" s="21">
        <f>C74</f>
        <v>473.26</v>
      </c>
      <c r="H82" s="30"/>
    </row>
    <row r="83" ht="13.5" customHeight="1" spans="1:2">
      <c r="A83" s="10"/>
      <c r="B83" s="10"/>
    </row>
    <row r="84" ht="13.5" customHeight="1" spans="1:2">
      <c r="A84" s="10"/>
      <c r="B84" s="10"/>
    </row>
    <row r="85" ht="21" customHeight="1" spans="1:5">
      <c r="A85" s="39" t="s">
        <v>421</v>
      </c>
      <c r="B85" s="39"/>
      <c r="C85" s="39"/>
      <c r="D85" s="39"/>
      <c r="E85" s="39"/>
    </row>
    <row r="86" ht="21" customHeight="1" spans="1:5">
      <c r="A86" s="39" t="s">
        <v>165</v>
      </c>
      <c r="B86" s="39"/>
      <c r="C86" s="39" t="s">
        <v>32</v>
      </c>
      <c r="D86" s="39"/>
      <c r="E86" s="39" t="s">
        <v>33</v>
      </c>
    </row>
    <row r="87" ht="42.75" customHeight="1" spans="1:5">
      <c r="A87" s="22" t="s">
        <v>145</v>
      </c>
      <c r="B87" s="22"/>
      <c r="C87" s="14" t="s">
        <v>422</v>
      </c>
      <c r="D87" s="14"/>
      <c r="E87" s="21">
        <v>0</v>
      </c>
    </row>
    <row r="88" ht="21" customHeight="1" spans="1:5">
      <c r="A88" s="22"/>
      <c r="B88" s="22"/>
      <c r="C88" s="15" t="s">
        <v>423</v>
      </c>
      <c r="D88" s="15"/>
      <c r="E88" s="21">
        <v>1183</v>
      </c>
    </row>
    <row r="89" ht="154.05" customHeight="1" spans="1:5">
      <c r="A89" s="22"/>
      <c r="B89" s="22"/>
      <c r="C89" s="14" t="s">
        <v>383</v>
      </c>
      <c r="D89" s="14"/>
      <c r="E89" s="21">
        <v>399.6</v>
      </c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9" t="s">
        <v>167</v>
      </c>
      <c r="D91" s="9"/>
      <c r="E91" s="6">
        <f>('April 2025 - June 2025'!E112+E12)-SUM(E87:E90)</f>
        <v>2977.86</v>
      </c>
    </row>
    <row r="92" ht="13.5" customHeight="1" spans="1:5">
      <c r="A92" s="51"/>
      <c r="B92" s="51"/>
      <c r="C92" s="51"/>
      <c r="D92" s="51"/>
      <c r="E92" s="51"/>
    </row>
    <row r="93" ht="21" customHeight="1" spans="1:5">
      <c r="A93" s="39" t="s">
        <v>424</v>
      </c>
      <c r="B93" s="39"/>
      <c r="C93" s="39"/>
      <c r="D93" s="39"/>
      <c r="E93" s="39"/>
    </row>
    <row r="94" ht="21" customHeight="1" spans="1:5">
      <c r="A94" s="39" t="s">
        <v>165</v>
      </c>
      <c r="B94" s="39"/>
      <c r="C94" s="39" t="s">
        <v>32</v>
      </c>
      <c r="D94" s="39"/>
      <c r="E94" s="39" t="s">
        <v>33</v>
      </c>
    </row>
    <row r="95" ht="21" customHeight="1" spans="1:5">
      <c r="A95" s="22" t="s">
        <v>425</v>
      </c>
      <c r="B95" s="22"/>
      <c r="C95" s="15"/>
      <c r="D95" s="15"/>
      <c r="E95" s="6">
        <f>E91</f>
        <v>2977.86</v>
      </c>
    </row>
    <row r="96" ht="42.75" customHeight="1" spans="1:5">
      <c r="A96" s="22" t="s">
        <v>145</v>
      </c>
      <c r="B96" s="22"/>
      <c r="C96" s="14" t="s">
        <v>381</v>
      </c>
      <c r="D96" s="14"/>
      <c r="E96" s="21">
        <v>0</v>
      </c>
    </row>
    <row r="97" ht="21" customHeight="1" spans="1:5">
      <c r="A97" s="22"/>
      <c r="B97" s="22"/>
      <c r="C97" s="15" t="s">
        <v>426</v>
      </c>
      <c r="D97" s="15"/>
      <c r="E97" s="21">
        <v>0</v>
      </c>
    </row>
    <row r="98" ht="157.75" customHeight="1" spans="1:5">
      <c r="A98" s="22"/>
      <c r="B98" s="22"/>
      <c r="C98" s="14" t="s">
        <v>383</v>
      </c>
      <c r="D98" s="14"/>
      <c r="E98" s="21">
        <v>399.6</v>
      </c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22"/>
      <c r="B100" s="22"/>
      <c r="C100" s="9" t="s">
        <v>167</v>
      </c>
      <c r="D100" s="9"/>
      <c r="E100" s="6">
        <f>(E19+E95)-SUM(E96:E99)</f>
        <v>4510</v>
      </c>
    </row>
    <row r="101" ht="13.5" customHeight="1" spans="1:5">
      <c r="A101" s="29"/>
      <c r="B101" s="29"/>
      <c r="C101" s="29"/>
      <c r="D101" s="29"/>
      <c r="E101" s="29"/>
    </row>
    <row r="102" ht="17.25" customHeight="1" spans="1:5">
      <c r="A102" s="29"/>
      <c r="B102" s="29"/>
      <c r="C102" s="29"/>
      <c r="D102" s="29"/>
      <c r="E102" s="29"/>
    </row>
    <row r="103" ht="21" customHeight="1" spans="1:5">
      <c r="A103" s="40" t="s">
        <v>427</v>
      </c>
      <c r="B103" s="40"/>
      <c r="C103" s="40"/>
      <c r="D103" s="40"/>
      <c r="E103" s="40"/>
    </row>
    <row r="104" ht="21" customHeight="1" spans="1:5">
      <c r="A104" s="39" t="s">
        <v>165</v>
      </c>
      <c r="B104" s="39"/>
      <c r="C104" s="39" t="s">
        <v>32</v>
      </c>
      <c r="D104" s="39"/>
      <c r="E104" s="39" t="s">
        <v>33</v>
      </c>
    </row>
    <row r="105" ht="21" customHeight="1" spans="1:5">
      <c r="A105" s="22" t="s">
        <v>428</v>
      </c>
      <c r="B105" s="22"/>
      <c r="C105" s="15"/>
      <c r="D105" s="15"/>
      <c r="E105" s="6">
        <f>E100</f>
        <v>4510</v>
      </c>
    </row>
    <row r="106" ht="63" customHeight="1" spans="1:5">
      <c r="A106" s="22" t="s">
        <v>145</v>
      </c>
      <c r="B106" s="22"/>
      <c r="C106" s="14" t="s">
        <v>422</v>
      </c>
      <c r="D106" s="14"/>
      <c r="E106" s="21">
        <v>0</v>
      </c>
    </row>
    <row r="107" ht="21" customHeight="1" spans="1:5">
      <c r="A107" s="22"/>
      <c r="B107" s="22"/>
      <c r="C107" s="15" t="s">
        <v>426</v>
      </c>
      <c r="D107" s="15"/>
      <c r="E107" s="21">
        <v>0</v>
      </c>
    </row>
    <row r="108" ht="165.9" customHeight="1" spans="1:5">
      <c r="A108" s="22"/>
      <c r="B108" s="22"/>
      <c r="C108" s="14" t="s">
        <v>383</v>
      </c>
      <c r="D108" s="14"/>
      <c r="E108" s="21">
        <v>399.6</v>
      </c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9" t="s">
        <v>167</v>
      </c>
      <c r="D110" s="9"/>
      <c r="E110" s="6">
        <f>(E25+E105)-SUM(E106:E109)</f>
        <v>6042.14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C32">
    <cfRule type="cellIs" dxfId="0" priority="2" operator="equal">
      <formula>0</formula>
    </cfRule>
  </conditionalFormatting>
  <conditionalFormatting sqref="C34">
    <cfRule type="cellIs" dxfId="0" priority="13" operator="equal">
      <formula>0</formula>
    </cfRule>
  </conditionalFormatting>
  <conditionalFormatting sqref="D34">
    <cfRule type="cellIs" dxfId="0" priority="14" operator="equal">
      <formula>0</formula>
    </cfRule>
  </conditionalFormatting>
  <conditionalFormatting sqref="C72">
    <cfRule type="cellIs" dxfId="1" priority="5" operator="equal">
      <formula>0</formula>
    </cfRule>
  </conditionalFormatting>
  <conditionalFormatting sqref="E89">
    <cfRule type="cellIs" dxfId="1" priority="8" operator="equal">
      <formula>0</formula>
    </cfRule>
  </conditionalFormatting>
  <conditionalFormatting sqref="E98">
    <cfRule type="cellIs" dxfId="1" priority="10" operator="equal">
      <formula>0</formula>
    </cfRule>
  </conditionalFormatting>
  <conditionalFormatting sqref="E108">
    <cfRule type="cellIs" dxfId="1" priority="12" operator="equal">
      <formula>0</formula>
    </cfRule>
  </conditionalFormatting>
  <conditionalFormatting sqref="C38:C48">
    <cfRule type="cellIs" dxfId="0" priority="3" operator="equal">
      <formula>0</formula>
    </cfRule>
  </conditionalFormatting>
  <conditionalFormatting sqref="C69:C74">
    <cfRule type="cellIs" dxfId="0" priority="4" operator="equal">
      <formula>0</formula>
    </cfRule>
  </conditionalFormatting>
  <conditionalFormatting sqref="E87:E90">
    <cfRule type="cellIs" dxfId="0" priority="7" operator="equal">
      <formula>0</formula>
    </cfRule>
  </conditionalFormatting>
  <conditionalFormatting sqref="E96:E99">
    <cfRule type="cellIs" dxfId="0" priority="9" operator="equal">
      <formula>0</formula>
    </cfRule>
  </conditionalFormatting>
  <conditionalFormatting sqref="E106:E109">
    <cfRule type="cellIs" dxfId="0" priority="11" operator="equal">
      <formula>0</formula>
    </cfRule>
  </conditionalFormatting>
  <conditionalFormatting sqref="C33:D33 C35:C36 C50:C53 C55:C56 C58:C62 C64:C67 C82">
    <cfRule type="cellIs" dxfId="0" priority="6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24"/>
  <sheetViews>
    <sheetView zoomScale="90" zoomScaleNormal="90" topLeftCell="A88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429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8"/>
      <c r="B2" s="48"/>
      <c r="C2" s="48"/>
      <c r="D2" s="48"/>
      <c r="E2" s="48"/>
    </row>
    <row r="3" ht="64.5" customHeight="1" spans="1:26">
      <c r="A3" s="5" t="s">
        <v>6</v>
      </c>
      <c r="B3" s="5" t="s">
        <v>193</v>
      </c>
      <c r="C3" s="6">
        <f>E111</f>
        <v>10637.36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10637.36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31" t="s">
        <v>430</v>
      </c>
      <c r="B8" s="31"/>
      <c r="C8" s="31"/>
      <c r="D8" s="31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5">
      <c r="A10" s="13" t="s">
        <v>431</v>
      </c>
      <c r="B10" s="14" t="s">
        <v>36</v>
      </c>
      <c r="C10" s="15" t="s">
        <v>37</v>
      </c>
      <c r="D10" s="15"/>
      <c r="E10" s="6">
        <v>2405</v>
      </c>
    </row>
    <row r="11" ht="21" customHeight="1" spans="1:5">
      <c r="A11" s="13" t="s">
        <v>432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26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21" customHeight="1" spans="1:26">
      <c r="A15" s="31" t="s">
        <v>433</v>
      </c>
      <c r="B15" s="31"/>
      <c r="C15" s="31"/>
      <c r="D15" s="31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21" customHeight="1" spans="1:26">
      <c r="A16" s="11" t="s">
        <v>4</v>
      </c>
      <c r="B16" s="11" t="s">
        <v>31</v>
      </c>
      <c r="C16" s="12" t="s">
        <v>32</v>
      </c>
      <c r="D16" s="12"/>
      <c r="E16" s="12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21" customHeight="1" spans="1:26">
      <c r="A17" s="13" t="s">
        <v>434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21" customHeight="1" spans="1:5">
      <c r="A18" s="13" t="s">
        <v>435</v>
      </c>
      <c r="B18" s="14" t="s">
        <v>67</v>
      </c>
      <c r="C18" s="15" t="s">
        <v>214</v>
      </c>
      <c r="D18" s="15"/>
      <c r="E18" s="6">
        <v>0</v>
      </c>
    </row>
    <row r="19" ht="21" customHeight="1" spans="1:5">
      <c r="A19" s="4"/>
      <c r="B19" s="4"/>
      <c r="C19" s="9" t="s">
        <v>39</v>
      </c>
      <c r="D19" s="9"/>
      <c r="E19" s="6">
        <f>SUM(E17:E18)</f>
        <v>2405</v>
      </c>
    </row>
    <row r="20" ht="21" customHeight="1" spans="1:26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21" customHeight="1" spans="1:26">
      <c r="A21" s="31" t="s">
        <v>436</v>
      </c>
      <c r="B21" s="31"/>
      <c r="C21" s="31"/>
      <c r="D21" s="31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21" customHeight="1" spans="1:26">
      <c r="A22" s="11" t="s">
        <v>4</v>
      </c>
      <c r="B22" s="11" t="s">
        <v>31</v>
      </c>
      <c r="C22" s="12" t="s">
        <v>32</v>
      </c>
      <c r="D22" s="12"/>
      <c r="E22" s="12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21" customHeight="1" spans="1:26">
      <c r="A23" s="13" t="s">
        <v>437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21" customHeight="1" spans="1:5">
      <c r="A24" s="13" t="s">
        <v>438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439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5">
      <c r="A34" s="13" t="s">
        <v>272</v>
      </c>
      <c r="B34" s="14"/>
      <c r="C34" s="21">
        <v>78</v>
      </c>
      <c r="E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1">
        <v>0</v>
      </c>
    </row>
    <row r="66" ht="21" customHeight="1" spans="1:3">
      <c r="A66" s="22" t="s">
        <v>141</v>
      </c>
      <c r="B66" s="15" t="s">
        <v>142</v>
      </c>
      <c r="C66" s="21">
        <v>0</v>
      </c>
    </row>
    <row r="67" ht="21" customHeight="1" spans="1:3">
      <c r="A67" s="13" t="s">
        <v>67</v>
      </c>
      <c r="B67" s="14" t="s">
        <v>143</v>
      </c>
      <c r="C67" s="21">
        <v>0</v>
      </c>
    </row>
    <row r="68" ht="21" customHeight="1" spans="1:3">
      <c r="A68" s="13"/>
      <c r="B68" s="8" t="s">
        <v>144</v>
      </c>
      <c r="C68" s="21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IF(('July 2025 - September 2025'!C76)+SUM(E89+E98+E108)&lt;0,(('July 2025 - September 2025'!C76))+SUM(E89+E98+E108),(('July 2025 - September 2025'!C76))+SUM(E89+E98+E108))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IF(('July 2025 - September 2025'!C78)+SUM(0)&lt;0,(('July 2025 - September 2025'!C78))+SUM(0),(('July 2025 - September 2025'!C78))+SUM(0))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4">
      <c r="A81" s="13" t="s">
        <v>161</v>
      </c>
      <c r="B81" s="15"/>
      <c r="C81" s="6">
        <v>0</v>
      </c>
      <c r="D81" s="49"/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440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381</v>
      </c>
      <c r="D88" s="14"/>
      <c r="E88" s="21">
        <v>0</v>
      </c>
    </row>
    <row r="89" ht="21" customHeight="1" spans="1:5">
      <c r="A89" s="22"/>
      <c r="B89" s="22"/>
      <c r="C89" s="15" t="s">
        <v>441</v>
      </c>
      <c r="D89" s="15"/>
      <c r="E89" s="21">
        <v>0</v>
      </c>
    </row>
    <row r="90" ht="31.1" customHeight="1" spans="1:5">
      <c r="A90" s="22"/>
      <c r="B90" s="22"/>
      <c r="C90" s="14" t="s">
        <v>442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('July 2025 - September 2025'!E110+E13)-SUM(E88:E91)</f>
        <v>7573.88</v>
      </c>
    </row>
    <row r="93" ht="21" customHeight="1"/>
    <row r="94" ht="21" customHeight="1" spans="1:5">
      <c r="A94" s="40" t="s">
        <v>443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444</v>
      </c>
      <c r="B96" s="22"/>
      <c r="C96" s="15"/>
      <c r="D96" s="15"/>
      <c r="E96" s="6">
        <f>E92</f>
        <v>7573.88</v>
      </c>
    </row>
    <row r="97" ht="50.55" customHeight="1" spans="1:5">
      <c r="A97" s="22" t="s">
        <v>145</v>
      </c>
      <c r="B97" s="22"/>
      <c r="C97" s="14" t="s">
        <v>422</v>
      </c>
      <c r="D97" s="14"/>
      <c r="E97" s="21">
        <v>0</v>
      </c>
    </row>
    <row r="98" ht="21" customHeight="1" spans="1:5">
      <c r="A98" s="22"/>
      <c r="B98" s="22"/>
      <c r="C98" s="15" t="s">
        <v>426</v>
      </c>
      <c r="D98" s="15"/>
      <c r="E98" s="21">
        <v>0</v>
      </c>
    </row>
    <row r="99" ht="39.75" customHeight="1" spans="1:5">
      <c r="A99" s="22"/>
      <c r="B99" s="22"/>
      <c r="C99" s="14" t="s">
        <v>442</v>
      </c>
      <c r="D99" s="14"/>
      <c r="E99" s="21">
        <v>400</v>
      </c>
    </row>
    <row r="100" ht="21" customHeight="1" spans="1:5">
      <c r="A100" s="22" t="s">
        <v>166</v>
      </c>
      <c r="B100" s="22"/>
      <c r="C100" s="50"/>
      <c r="D100" s="50"/>
      <c r="E100" s="21">
        <f>C83</f>
        <v>473.26</v>
      </c>
    </row>
    <row r="101" ht="21" customHeight="1" spans="1:5">
      <c r="A101" s="22"/>
      <c r="B101" s="22"/>
      <c r="C101" s="9" t="s">
        <v>167</v>
      </c>
      <c r="D101" s="9"/>
      <c r="E101" s="6">
        <f>(E19+E96)-SUM(E97:E100)</f>
        <v>9105.62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445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446</v>
      </c>
      <c r="B106" s="22"/>
      <c r="C106" s="15"/>
      <c r="D106" s="15"/>
      <c r="E106" s="6">
        <f>E101</f>
        <v>9105.62</v>
      </c>
    </row>
    <row r="107" ht="21" customHeight="1" spans="1:5">
      <c r="A107" s="22" t="s">
        <v>145</v>
      </c>
      <c r="B107" s="22"/>
      <c r="C107" s="14" t="s">
        <v>381</v>
      </c>
      <c r="D107" s="14"/>
      <c r="E107" s="21">
        <v>0</v>
      </c>
    </row>
    <row r="108" ht="21" customHeight="1" spans="1:5">
      <c r="A108" s="22"/>
      <c r="B108" s="22"/>
      <c r="C108" s="15" t="s">
        <v>426</v>
      </c>
      <c r="D108" s="15"/>
      <c r="E108" s="21">
        <v>0</v>
      </c>
    </row>
    <row r="109" ht="39.75" customHeight="1" spans="1:5">
      <c r="A109" s="22"/>
      <c r="B109" s="22"/>
      <c r="C109" s="14" t="s">
        <v>442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10637.36</v>
      </c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E34">
    <cfRule type="cellIs" dxfId="0" priority="7" operator="equal">
      <formula>0</formula>
    </cfRule>
  </conditionalFormatting>
  <conditionalFormatting sqref="C35">
    <cfRule type="cellIs" dxfId="0" priority="14" operator="equal">
      <formula>0</formula>
    </cfRule>
  </conditionalFormatting>
  <conditionalFormatting sqref="D35">
    <cfRule type="cellIs" dxfId="0" priority="15" operator="equal">
      <formula>0</formula>
    </cfRule>
  </conditionalFormatting>
  <conditionalFormatting sqref="C73">
    <cfRule type="cellIs" dxfId="1" priority="6" operator="equal">
      <formula>0</formula>
    </cfRule>
  </conditionalFormatting>
  <conditionalFormatting sqref="E90">
    <cfRule type="cellIs" dxfId="1" priority="9" operator="equal">
      <formula>0</formula>
    </cfRule>
  </conditionalFormatting>
  <conditionalFormatting sqref="E99">
    <cfRule type="cellIs" dxfId="1" priority="11" operator="equal">
      <formula>0</formula>
    </cfRule>
  </conditionalFormatting>
  <conditionalFormatting sqref="E109">
    <cfRule type="cellIs" dxfId="1" priority="13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5" operator="equal">
      <formula>0</formula>
    </cfRule>
  </conditionalFormatting>
  <conditionalFormatting sqref="E88:E91">
    <cfRule type="cellIs" dxfId="0" priority="8" operator="equal">
      <formula>0</formula>
    </cfRule>
  </conditionalFormatting>
  <conditionalFormatting sqref="E97:E100">
    <cfRule type="cellIs" dxfId="0" priority="10" operator="equal">
      <formula>0</formula>
    </cfRule>
  </conditionalFormatting>
  <conditionalFormatting sqref="E107:E110">
    <cfRule type="cellIs" dxfId="0" priority="12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65:C68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023"/>
  <sheetViews>
    <sheetView zoomScale="90" zoomScaleNormal="90" topLeftCell="A84" workbookViewId="0">
      <selection activeCell="G109" sqref="G109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45" customWidth="1"/>
    <col min="8" max="8" width="10.4296875" style="45" customWidth="1"/>
    <col min="9" max="9" width="19.4296875" style="45" customWidth="1"/>
    <col min="10" max="25" width="9" style="45" customWidth="1"/>
    <col min="26" max="42" width="14.4296875" style="45" customWidth="1"/>
  </cols>
  <sheetData>
    <row r="1" ht="21" customHeight="1" spans="1:6">
      <c r="A1" s="3" t="s">
        <v>447</v>
      </c>
      <c r="B1" s="3"/>
      <c r="C1" s="3"/>
      <c r="D1" s="3"/>
      <c r="E1" s="3"/>
      <c r="F1" s="10"/>
    </row>
    <row r="2" ht="21" customHeight="1" spans="1:6">
      <c r="A2" s="4"/>
      <c r="B2" s="4"/>
      <c r="C2" s="4"/>
      <c r="D2" s="4"/>
      <c r="E2" s="4"/>
      <c r="F2" s="10"/>
    </row>
    <row r="3" ht="64.5" customHeight="1" spans="1:6">
      <c r="A3" s="5" t="s">
        <v>6</v>
      </c>
      <c r="B3" s="5" t="s">
        <v>193</v>
      </c>
      <c r="C3" s="6">
        <f>E110</f>
        <v>15232.58</v>
      </c>
      <c r="D3" s="7"/>
      <c r="E3" s="7"/>
      <c r="F3" s="10"/>
    </row>
    <row r="4" ht="21" customHeight="1" spans="1:6">
      <c r="A4" s="9" t="s">
        <v>24</v>
      </c>
      <c r="B4" s="9"/>
      <c r="C4" s="6">
        <f>SUM(C3)</f>
        <v>15232.58</v>
      </c>
      <c r="D4" s="7"/>
      <c r="E4" s="7"/>
      <c r="F4" s="10"/>
    </row>
    <row r="5" ht="21" customHeight="1" spans="1:6">
      <c r="A5" s="9" t="s">
        <v>26</v>
      </c>
      <c r="B5" s="9"/>
      <c r="C5" s="6">
        <f>C81</f>
        <v>0</v>
      </c>
      <c r="D5" s="7"/>
      <c r="E5" s="7"/>
      <c r="F5" s="10"/>
    </row>
    <row r="6" ht="21" customHeight="1" spans="1:6">
      <c r="A6" s="10"/>
      <c r="B6" s="10"/>
      <c r="C6" s="10"/>
      <c r="D6" s="10"/>
      <c r="E6" s="10"/>
      <c r="F6" s="10"/>
    </row>
    <row r="7" ht="21" customHeight="1" spans="1:6">
      <c r="A7" s="10"/>
      <c r="B7" s="10"/>
      <c r="C7" s="10"/>
      <c r="D7" s="10"/>
      <c r="E7" s="10"/>
      <c r="F7" s="10"/>
    </row>
    <row r="8" ht="21" customHeight="1" spans="1:6">
      <c r="A8" s="11" t="s">
        <v>448</v>
      </c>
      <c r="B8" s="11"/>
      <c r="C8" s="11"/>
      <c r="D8" s="11"/>
      <c r="E8" s="11"/>
      <c r="F8" s="10"/>
    </row>
    <row r="9" ht="21" customHeight="1" spans="1:6">
      <c r="A9" s="11" t="s">
        <v>4</v>
      </c>
      <c r="B9" s="11" t="s">
        <v>31</v>
      </c>
      <c r="C9" s="12" t="s">
        <v>32</v>
      </c>
      <c r="D9" s="12"/>
      <c r="E9" s="12" t="s">
        <v>33</v>
      </c>
      <c r="F9" s="10"/>
    </row>
    <row r="10" ht="21" customHeight="1" spans="1:6">
      <c r="A10" s="13" t="s">
        <v>449</v>
      </c>
      <c r="B10" s="14" t="s">
        <v>36</v>
      </c>
      <c r="C10" s="15" t="s">
        <v>37</v>
      </c>
      <c r="D10" s="15"/>
      <c r="E10" s="6">
        <v>2405</v>
      </c>
      <c r="F10" s="10"/>
    </row>
    <row r="11" ht="21" customHeight="1" spans="1:5">
      <c r="A11" s="13" t="s">
        <v>450</v>
      </c>
      <c r="B11" s="14" t="s">
        <v>67</v>
      </c>
      <c r="C11" s="15" t="s">
        <v>214</v>
      </c>
      <c r="D11" s="15"/>
      <c r="E11" s="6">
        <v>0</v>
      </c>
    </row>
    <row r="12" ht="21" customHeight="1" spans="1:5">
      <c r="A12" s="4"/>
      <c r="B12" s="4"/>
      <c r="C12" s="9" t="s">
        <v>39</v>
      </c>
      <c r="D12" s="9"/>
      <c r="E12" s="6">
        <f>SUM(E10:E11)</f>
        <v>2405</v>
      </c>
    </row>
    <row r="13" ht="21" customHeight="1" spans="1:6">
      <c r="A13" s="10"/>
      <c r="B13" s="10"/>
      <c r="F13" s="10"/>
    </row>
    <row r="14" ht="21" customHeight="1" spans="1:6">
      <c r="A14" s="11" t="s">
        <v>451</v>
      </c>
      <c r="B14" s="11"/>
      <c r="C14" s="11"/>
      <c r="D14" s="11"/>
      <c r="E14" s="11"/>
      <c r="F14" s="10"/>
    </row>
    <row r="15" ht="21" customHeight="1" spans="1:6">
      <c r="A15" s="11" t="s">
        <v>4</v>
      </c>
      <c r="B15" s="11" t="s">
        <v>31</v>
      </c>
      <c r="C15" s="12" t="s">
        <v>32</v>
      </c>
      <c r="D15" s="12"/>
      <c r="E15" s="12" t="s">
        <v>33</v>
      </c>
      <c r="F15" s="10"/>
    </row>
    <row r="16" ht="21" customHeight="1" spans="1:6">
      <c r="A16" s="13" t="s">
        <v>452</v>
      </c>
      <c r="B16" s="14" t="s">
        <v>36</v>
      </c>
      <c r="C16" s="15" t="s">
        <v>37</v>
      </c>
      <c r="D16" s="15"/>
      <c r="E16" s="6">
        <v>2405</v>
      </c>
      <c r="F16" s="10"/>
    </row>
    <row r="17" ht="21" customHeight="1" spans="1:5">
      <c r="A17" s="13" t="s">
        <v>453</v>
      </c>
      <c r="B17" s="14" t="s">
        <v>67</v>
      </c>
      <c r="C17" s="15" t="s">
        <v>214</v>
      </c>
      <c r="D17" s="15"/>
      <c r="E17" s="6">
        <v>0</v>
      </c>
    </row>
    <row r="18" ht="21" customHeight="1" spans="1:42">
      <c r="A18" s="13"/>
      <c r="B18" s="14" t="s">
        <v>364</v>
      </c>
      <c r="C18" s="15" t="s">
        <v>365</v>
      </c>
      <c r="D18" s="15"/>
      <c r="E18" s="6">
        <v>0</v>
      </c>
      <c r="G18" s="1"/>
      <c r="H18" s="1"/>
      <c r="I18" s="1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21" customHeight="1" spans="1:5">
      <c r="A19" s="4"/>
      <c r="B19" s="4"/>
      <c r="C19" s="9" t="s">
        <v>39</v>
      </c>
      <c r="D19" s="9"/>
      <c r="E19" s="6">
        <f>SUM(E16:E18)</f>
        <v>2405</v>
      </c>
    </row>
    <row r="20" ht="21" customHeight="1" spans="1:6">
      <c r="A20" s="10"/>
      <c r="B20" s="10"/>
      <c r="C20" s="10"/>
      <c r="D20" s="16"/>
      <c r="E20" s="24"/>
      <c r="F20" s="10"/>
    </row>
    <row r="21" ht="21" customHeight="1" spans="1:6">
      <c r="A21" s="31" t="s">
        <v>454</v>
      </c>
      <c r="B21" s="31"/>
      <c r="C21" s="31"/>
      <c r="D21" s="31"/>
      <c r="E21" s="31"/>
      <c r="F21" s="10"/>
    </row>
    <row r="22" ht="21" customHeight="1" spans="1:6">
      <c r="A22" s="43" t="s">
        <v>4</v>
      </c>
      <c r="B22" s="11" t="s">
        <v>31</v>
      </c>
      <c r="C22" s="12" t="s">
        <v>32</v>
      </c>
      <c r="D22" s="12"/>
      <c r="E22" s="12" t="s">
        <v>33</v>
      </c>
      <c r="F22" s="10"/>
    </row>
    <row r="23" ht="21" customHeight="1" spans="1:5">
      <c r="A23" s="13" t="s">
        <v>455</v>
      </c>
      <c r="B23" s="14" t="s">
        <v>36</v>
      </c>
      <c r="C23" s="15" t="s">
        <v>37</v>
      </c>
      <c r="D23" s="15"/>
      <c r="E23" s="6">
        <v>2405</v>
      </c>
    </row>
    <row r="24" ht="21" customHeight="1" spans="1:5">
      <c r="A24" s="13" t="s">
        <v>456</v>
      </c>
      <c r="B24" s="14" t="s">
        <v>67</v>
      </c>
      <c r="C24" s="15" t="s">
        <v>214</v>
      </c>
      <c r="D24" s="15"/>
      <c r="E24" s="6">
        <v>0</v>
      </c>
    </row>
    <row r="25" ht="21" customHeight="1" spans="1:5">
      <c r="A25" s="4"/>
      <c r="B25" s="4"/>
      <c r="C25" s="9" t="s">
        <v>39</v>
      </c>
      <c r="D25" s="9"/>
      <c r="E25" s="6">
        <f>SUM(E23:E24)</f>
        <v>2405</v>
      </c>
    </row>
    <row r="26" ht="21" customHeight="1" spans="1:5">
      <c r="A26" s="10"/>
      <c r="B26" s="10"/>
      <c r="C26" s="10"/>
      <c r="D26" s="16"/>
      <c r="E26" s="24"/>
    </row>
    <row r="27" ht="21" customHeight="1" spans="1:5">
      <c r="A27" s="25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2">
      <c r="A29" s="10"/>
      <c r="B29" s="10"/>
    </row>
    <row r="30" ht="21" customHeight="1" spans="1:4">
      <c r="A30" s="17" t="s">
        <v>457</v>
      </c>
      <c r="B30" s="17"/>
      <c r="C30" s="17"/>
      <c r="D30" s="45"/>
    </row>
    <row r="31" ht="21" customHeight="1" spans="1:4">
      <c r="A31" s="17" t="s">
        <v>31</v>
      </c>
      <c r="B31" s="17" t="s">
        <v>32</v>
      </c>
      <c r="C31" s="18" t="s">
        <v>33</v>
      </c>
      <c r="D31" s="19"/>
    </row>
    <row r="32" ht="21" customHeight="1" spans="1:3">
      <c r="A32" s="20" t="s">
        <v>84</v>
      </c>
      <c r="B32" s="20"/>
      <c r="C32" s="20"/>
    </row>
    <row r="33" ht="21" customHeight="1" spans="1:6">
      <c r="A33" s="13" t="s">
        <v>272</v>
      </c>
      <c r="B33" s="14"/>
      <c r="C33" s="21">
        <v>78</v>
      </c>
      <c r="F33" s="25"/>
    </row>
    <row r="34" ht="21" customHeight="1" spans="1:42">
      <c r="A34" s="13" t="s">
        <v>370</v>
      </c>
      <c r="B34" s="15" t="s">
        <v>371</v>
      </c>
      <c r="C34" s="21">
        <v>50</v>
      </c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21" customHeight="1" spans="1:3">
      <c r="A35" s="13" t="s">
        <v>88</v>
      </c>
      <c r="B35" s="14" t="s">
        <v>89</v>
      </c>
      <c r="C35" s="21">
        <v>149</v>
      </c>
    </row>
    <row r="36" ht="21" customHeight="1" spans="1:3">
      <c r="A36" s="22"/>
      <c r="B36" s="8" t="s">
        <v>91</v>
      </c>
      <c r="C36" s="21">
        <f>SUM(C33:C35)</f>
        <v>277</v>
      </c>
    </row>
    <row r="37" ht="21" customHeight="1" spans="1:3">
      <c r="A37" s="20" t="s">
        <v>325</v>
      </c>
      <c r="B37" s="20"/>
      <c r="C37" s="20"/>
    </row>
    <row r="38" ht="21" customHeight="1" spans="1:3">
      <c r="A38" s="20"/>
      <c r="B38" s="20"/>
      <c r="C38" s="20"/>
    </row>
    <row r="39" ht="21" customHeight="1" spans="1:3">
      <c r="A39" s="13" t="s">
        <v>96</v>
      </c>
      <c r="B39" s="14"/>
      <c r="C39" s="21">
        <v>0</v>
      </c>
    </row>
    <row r="40" ht="21" customHeight="1" spans="1:3">
      <c r="A40" s="13" t="s">
        <v>98</v>
      </c>
      <c r="B40" s="14"/>
      <c r="C40" s="21">
        <v>0</v>
      </c>
    </row>
    <row r="41" ht="21" customHeight="1" spans="1:3">
      <c r="A41" s="13" t="s">
        <v>100</v>
      </c>
      <c r="B41" s="14"/>
      <c r="C41" s="21">
        <v>0</v>
      </c>
    </row>
    <row r="42" ht="21" customHeight="1" spans="1:3">
      <c r="A42" s="13" t="s">
        <v>102</v>
      </c>
      <c r="B42" s="14"/>
      <c r="C42" s="21">
        <v>0</v>
      </c>
    </row>
    <row r="43" ht="42.75" customHeight="1" spans="1:3">
      <c r="A43" s="13" t="s">
        <v>160</v>
      </c>
      <c r="B43" s="14"/>
      <c r="C43" s="21">
        <v>0</v>
      </c>
    </row>
    <row r="44" ht="21" customHeight="1" spans="1:3">
      <c r="A44" s="13"/>
      <c r="B44" s="8" t="s">
        <v>104</v>
      </c>
      <c r="C44" s="21">
        <f>SUM(C39:C43)</f>
        <v>0</v>
      </c>
    </row>
    <row r="45" ht="21" customHeight="1" spans="1:3">
      <c r="A45" s="20" t="s">
        <v>106</v>
      </c>
      <c r="B45" s="20"/>
      <c r="C45" s="20"/>
    </row>
    <row r="46" ht="21" customHeight="1" spans="1:3">
      <c r="A46" s="13" t="s">
        <v>108</v>
      </c>
      <c r="B46" s="14" t="s">
        <v>109</v>
      </c>
      <c r="C46" s="21">
        <v>0</v>
      </c>
    </row>
    <row r="47" ht="21" customHeight="1" spans="1:3">
      <c r="A47" s="13" t="s">
        <v>111</v>
      </c>
      <c r="B47" s="14" t="s">
        <v>112</v>
      </c>
      <c r="C47" s="21">
        <v>0</v>
      </c>
    </row>
    <row r="48" ht="21" customHeight="1" spans="1:3">
      <c r="A48" s="13"/>
      <c r="B48" s="8" t="s">
        <v>114</v>
      </c>
      <c r="C48" s="21">
        <f>SUM(C46:C47)</f>
        <v>0</v>
      </c>
    </row>
    <row r="49" ht="21" customHeight="1" spans="1:3">
      <c r="A49" s="20" t="s">
        <v>116</v>
      </c>
      <c r="B49" s="20"/>
      <c r="C49" s="20"/>
    </row>
    <row r="50" ht="21" customHeight="1" spans="1:3">
      <c r="A50" s="13" t="s">
        <v>118</v>
      </c>
      <c r="B50" s="14" t="s">
        <v>119</v>
      </c>
      <c r="C50" s="46">
        <v>59.6</v>
      </c>
    </row>
    <row r="51" ht="21" customHeight="1" spans="1:3">
      <c r="A51" s="22"/>
      <c r="B51" s="14" t="s">
        <v>121</v>
      </c>
      <c r="C51" s="21">
        <v>0</v>
      </c>
    </row>
    <row r="52" ht="21" customHeight="1" spans="1:3">
      <c r="A52" s="22"/>
      <c r="B52" s="14" t="s">
        <v>123</v>
      </c>
      <c r="C52" s="21">
        <v>16.66</v>
      </c>
    </row>
    <row r="53" ht="21" customHeight="1" spans="1:3">
      <c r="A53" s="22"/>
      <c r="B53" s="8" t="s">
        <v>125</v>
      </c>
      <c r="C53" s="21">
        <f>SUM(C50:C52)</f>
        <v>76.26</v>
      </c>
    </row>
    <row r="54" ht="21" customHeight="1" spans="1:3">
      <c r="A54" s="20" t="s">
        <v>126</v>
      </c>
      <c r="B54" s="20"/>
      <c r="C54" s="20"/>
    </row>
    <row r="55" ht="21" customHeight="1" spans="1:3">
      <c r="A55" s="13" t="s">
        <v>127</v>
      </c>
      <c r="B55" s="14" t="s">
        <v>128</v>
      </c>
      <c r="C55" s="21">
        <v>0</v>
      </c>
    </row>
    <row r="56" ht="21" customHeight="1" spans="1:3">
      <c r="A56" s="22"/>
      <c r="B56" s="8" t="s">
        <v>129</v>
      </c>
      <c r="C56" s="21">
        <f>SUM(C55)</f>
        <v>0</v>
      </c>
    </row>
    <row r="57" ht="21" customHeight="1" spans="1:3">
      <c r="A57" s="20" t="s">
        <v>130</v>
      </c>
      <c r="B57" s="20"/>
      <c r="C57" s="20"/>
    </row>
    <row r="58" ht="42.75" customHeight="1" spans="1:3">
      <c r="A58" s="13" t="s">
        <v>326</v>
      </c>
      <c r="B58" s="14" t="s">
        <v>132</v>
      </c>
      <c r="C58" s="21">
        <v>0</v>
      </c>
    </row>
    <row r="59" ht="21" customHeight="1" spans="1:3">
      <c r="A59" s="13" t="s">
        <v>133</v>
      </c>
      <c r="B59" s="14" t="s">
        <v>134</v>
      </c>
      <c r="C59" s="21">
        <v>0</v>
      </c>
    </row>
    <row r="60" ht="42.75" customHeight="1" spans="1:3">
      <c r="A60" s="13" t="s">
        <v>135</v>
      </c>
      <c r="B60" s="14" t="s">
        <v>136</v>
      </c>
      <c r="C60" s="21">
        <v>0</v>
      </c>
    </row>
    <row r="61" ht="21" customHeight="1" spans="1:3">
      <c r="A61" s="13" t="s">
        <v>137</v>
      </c>
      <c r="B61" s="14" t="s">
        <v>137</v>
      </c>
      <c r="C61" s="21">
        <v>0</v>
      </c>
    </row>
    <row r="62" ht="21" customHeight="1" spans="1:3">
      <c r="A62" s="13"/>
      <c r="B62" s="8" t="s">
        <v>24</v>
      </c>
      <c r="C62" s="21">
        <f>SUM(C58:C61)</f>
        <v>0</v>
      </c>
    </row>
    <row r="63" ht="21" customHeight="1" spans="1:3">
      <c r="A63" s="20" t="s">
        <v>139</v>
      </c>
      <c r="B63" s="20"/>
      <c r="C63" s="20"/>
    </row>
    <row r="64" ht="21" customHeight="1" spans="1:3">
      <c r="A64" s="13" t="s">
        <v>140</v>
      </c>
      <c r="B64" s="15"/>
      <c r="C64" s="21">
        <v>0</v>
      </c>
    </row>
    <row r="65" ht="21" customHeight="1" spans="1:3">
      <c r="A65" s="22" t="s">
        <v>141</v>
      </c>
      <c r="B65" s="15" t="s">
        <v>142</v>
      </c>
      <c r="C65" s="21">
        <v>0</v>
      </c>
    </row>
    <row r="66" ht="21" customHeight="1" spans="1:3">
      <c r="A66" s="13" t="s">
        <v>67</v>
      </c>
      <c r="B66" s="14" t="s">
        <v>143</v>
      </c>
      <c r="C66" s="21">
        <v>0</v>
      </c>
    </row>
    <row r="67" ht="21" customHeight="1" spans="1:3">
      <c r="A67" s="13"/>
      <c r="B67" s="8" t="s">
        <v>144</v>
      </c>
      <c r="C67" s="21">
        <f>SUM(C64:C66)</f>
        <v>0</v>
      </c>
    </row>
    <row r="68" ht="21" customHeight="1" spans="1:3">
      <c r="A68" s="20" t="s">
        <v>145</v>
      </c>
      <c r="B68" s="20"/>
      <c r="C68" s="20"/>
    </row>
    <row r="69" ht="21" customHeight="1" spans="1:3">
      <c r="A69" s="13" t="s">
        <v>146</v>
      </c>
      <c r="B69" s="15" t="s">
        <v>147</v>
      </c>
      <c r="C69" s="21">
        <v>0</v>
      </c>
    </row>
    <row r="70" ht="21" customHeight="1" spans="1:3">
      <c r="A70" s="5" t="s">
        <v>148</v>
      </c>
      <c r="B70" s="26" t="s">
        <v>149</v>
      </c>
      <c r="C70" s="21">
        <v>68</v>
      </c>
    </row>
    <row r="71" ht="39.75" customHeight="1" spans="1:3">
      <c r="A71" s="13" t="s">
        <v>150</v>
      </c>
      <c r="B71" s="14" t="s">
        <v>372</v>
      </c>
      <c r="C71" s="21">
        <v>52</v>
      </c>
    </row>
    <row r="72" ht="21" customHeight="1" spans="1:10">
      <c r="A72" s="13" t="s">
        <v>364</v>
      </c>
      <c r="B72" s="15" t="s">
        <v>373</v>
      </c>
      <c r="C72" s="21">
        <v>0</v>
      </c>
      <c r="J72" s="2"/>
    </row>
    <row r="73" ht="21" customHeight="1" spans="1:3">
      <c r="A73" s="22"/>
      <c r="B73" s="9" t="s">
        <v>154</v>
      </c>
      <c r="C73" s="21">
        <f>SUM(C69:C72)</f>
        <v>120</v>
      </c>
    </row>
    <row r="74" ht="21" customHeight="1" spans="1:3">
      <c r="A74" s="22"/>
      <c r="B74" s="9" t="s">
        <v>24</v>
      </c>
      <c r="C74" s="21">
        <f>C36+C44+C48+C53+C56+C62+C67+C73</f>
        <v>473.26</v>
      </c>
    </row>
    <row r="75" ht="21" customHeight="1" spans="1:3">
      <c r="A75" s="20" t="s">
        <v>156</v>
      </c>
      <c r="B75" s="20"/>
      <c r="C75" s="20"/>
    </row>
    <row r="76" ht="21" customHeight="1" spans="1:3">
      <c r="A76" s="22" t="s">
        <v>157</v>
      </c>
      <c r="B76" s="15"/>
      <c r="C76" s="6">
        <f>IF(('October 2025 - December 2025'!C77)+SUM(E88+E97+E107)&lt;0,(('October 2025 - December 2025'!C77))+SUM(E88+E97+E107),(('October 2025 - December 2025'!C77))+SUM(E88+E97+E107))</f>
        <v>0</v>
      </c>
    </row>
    <row r="77" ht="21" customHeight="1" spans="1:3">
      <c r="A77" s="22" t="s">
        <v>158</v>
      </c>
      <c r="B77" s="15"/>
      <c r="C77" s="6">
        <v>0</v>
      </c>
    </row>
    <row r="78" ht="21" customHeight="1" spans="1:3">
      <c r="A78" s="22" t="s">
        <v>159</v>
      </c>
      <c r="B78" s="15"/>
      <c r="C78" s="6">
        <f>IF(('October 2025 - December 2025'!C79)+SUM(0)&lt;0,(('October 2025 - December 2025'!C79))+SUM(0),(('October 2025 - December 2025'!C79))+SUM(0))</f>
        <v>0</v>
      </c>
    </row>
    <row r="79" ht="42.75" customHeight="1" spans="1:3">
      <c r="A79" s="13" t="s">
        <v>160</v>
      </c>
      <c r="B79" s="15"/>
      <c r="C79" s="6">
        <v>0</v>
      </c>
    </row>
    <row r="80" ht="42.75" customHeight="1" spans="1:3">
      <c r="A80" s="13" t="s">
        <v>161</v>
      </c>
      <c r="B80" s="15"/>
      <c r="C80" s="6">
        <v>0</v>
      </c>
    </row>
    <row r="81" ht="21" customHeight="1" spans="1:3">
      <c r="A81" s="22"/>
      <c r="B81" s="9" t="s">
        <v>162</v>
      </c>
      <c r="C81" s="6">
        <f>C76+C77+C78+C79+C80</f>
        <v>0</v>
      </c>
    </row>
    <row r="82" ht="21" customHeight="1" spans="1:3">
      <c r="A82" s="13"/>
      <c r="B82" s="8" t="s">
        <v>163</v>
      </c>
      <c r="C82" s="21">
        <f>C74</f>
        <v>473.26</v>
      </c>
    </row>
    <row r="83" ht="21" customHeight="1" spans="1:2">
      <c r="A83" s="10"/>
      <c r="B83" s="10"/>
    </row>
    <row r="84" ht="21" customHeight="1" spans="1:2">
      <c r="A84" s="10"/>
      <c r="B84" s="10"/>
    </row>
    <row r="85" ht="21" customHeight="1" spans="1:5">
      <c r="A85" s="27" t="s">
        <v>458</v>
      </c>
      <c r="B85" s="27"/>
      <c r="C85" s="27"/>
      <c r="D85" s="27"/>
      <c r="E85" s="27"/>
    </row>
    <row r="86" ht="21" customHeight="1" spans="1:5">
      <c r="A86" s="28" t="s">
        <v>165</v>
      </c>
      <c r="B86" s="28"/>
      <c r="C86" s="28" t="s">
        <v>32</v>
      </c>
      <c r="D86" s="28"/>
      <c r="E86" s="28" t="s">
        <v>33</v>
      </c>
    </row>
    <row r="87" ht="42.75" customHeight="1" spans="1:5">
      <c r="A87" s="22" t="s">
        <v>145</v>
      </c>
      <c r="B87" s="22"/>
      <c r="C87" s="14" t="s">
        <v>422</v>
      </c>
      <c r="D87" s="14"/>
      <c r="E87" s="21">
        <v>0</v>
      </c>
    </row>
    <row r="88" ht="21" customHeight="1" spans="1:5">
      <c r="A88" s="22"/>
      <c r="B88" s="22"/>
      <c r="C88" s="15" t="s">
        <v>426</v>
      </c>
      <c r="D88" s="15"/>
      <c r="E88" s="21">
        <v>0</v>
      </c>
    </row>
    <row r="89" ht="39.75" customHeight="1" spans="1:8">
      <c r="A89" s="22"/>
      <c r="B89" s="22"/>
      <c r="C89" s="14" t="s">
        <v>442</v>
      </c>
      <c r="D89" s="14"/>
      <c r="E89" s="21">
        <v>400</v>
      </c>
      <c r="H89" s="2"/>
    </row>
    <row r="90" ht="21" customHeight="1" spans="1:5">
      <c r="A90" s="22" t="s">
        <v>166</v>
      </c>
      <c r="B90" s="22"/>
      <c r="C90" s="15"/>
      <c r="D90" s="15"/>
      <c r="E90" s="21">
        <f>C82</f>
        <v>473.26</v>
      </c>
    </row>
    <row r="91" ht="21" customHeight="1" spans="1:5">
      <c r="A91" s="22"/>
      <c r="B91" s="22"/>
      <c r="C91" s="47" t="s">
        <v>167</v>
      </c>
      <c r="D91" s="47"/>
      <c r="E91" s="6">
        <f>('October 2025 - December 2025'!E111+E12)-SUM(E87:E90)</f>
        <v>12169.1</v>
      </c>
    </row>
    <row r="92" ht="21" customHeight="1"/>
    <row r="93" ht="21" customHeight="1" spans="1:5">
      <c r="A93" s="28" t="s">
        <v>459</v>
      </c>
      <c r="B93" s="28"/>
      <c r="C93" s="28"/>
      <c r="D93" s="28"/>
      <c r="E93" s="28"/>
    </row>
    <row r="94" ht="21" customHeight="1" spans="1:5">
      <c r="A94" s="28" t="s">
        <v>165</v>
      </c>
      <c r="B94" s="28"/>
      <c r="C94" s="28" t="s">
        <v>32</v>
      </c>
      <c r="D94" s="28"/>
      <c r="E94" s="28" t="s">
        <v>33</v>
      </c>
    </row>
    <row r="95" ht="21" customHeight="1" spans="1:5">
      <c r="A95" s="22" t="s">
        <v>460</v>
      </c>
      <c r="B95" s="22"/>
      <c r="C95" s="15"/>
      <c r="D95" s="15"/>
      <c r="E95" s="6">
        <f>E91</f>
        <v>12169.1</v>
      </c>
    </row>
    <row r="96" ht="21" customHeight="1" spans="1:5">
      <c r="A96" s="22" t="s">
        <v>145</v>
      </c>
      <c r="B96" s="22"/>
      <c r="C96" s="15" t="s">
        <v>381</v>
      </c>
      <c r="D96" s="15"/>
      <c r="E96" s="21">
        <v>0</v>
      </c>
    </row>
    <row r="97" ht="21" customHeight="1" spans="1:5">
      <c r="A97" s="22"/>
      <c r="B97" s="22"/>
      <c r="C97" s="15" t="s">
        <v>426</v>
      </c>
      <c r="D97" s="15"/>
      <c r="E97" s="21">
        <v>0</v>
      </c>
    </row>
    <row r="98" ht="39.75" customHeight="1" spans="1:8">
      <c r="A98" s="22"/>
      <c r="B98" s="22"/>
      <c r="C98" s="14" t="s">
        <v>442</v>
      </c>
      <c r="D98" s="14"/>
      <c r="E98" s="21">
        <v>400</v>
      </c>
      <c r="H98" s="2"/>
    </row>
    <row r="99" ht="21" customHeight="1" spans="1:5">
      <c r="A99" s="22" t="s">
        <v>166</v>
      </c>
      <c r="B99" s="22"/>
      <c r="C99" s="15"/>
      <c r="D99" s="15"/>
      <c r="E99" s="21">
        <f>C82</f>
        <v>473.26</v>
      </c>
    </row>
    <row r="100" ht="21" customHeight="1" spans="1:5">
      <c r="A100" s="38"/>
      <c r="B100" s="38"/>
      <c r="C100" s="47" t="s">
        <v>167</v>
      </c>
      <c r="D100" s="47"/>
      <c r="E100" s="6">
        <f>(E19+E95)-SUM(E96:E99)</f>
        <v>13700.84</v>
      </c>
    </row>
    <row r="101" ht="21" customHeight="1" spans="1:5">
      <c r="A101" s="29"/>
      <c r="B101" s="29"/>
      <c r="C101" s="29"/>
      <c r="D101" s="29"/>
      <c r="E101" s="29"/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7" t="s">
        <v>461</v>
      </c>
      <c r="B103" s="27"/>
      <c r="C103" s="27"/>
      <c r="D103" s="27"/>
      <c r="E103" s="27"/>
    </row>
    <row r="104" ht="21" customHeight="1" spans="1:5">
      <c r="A104" s="28" t="s">
        <v>165</v>
      </c>
      <c r="B104" s="28"/>
      <c r="C104" s="28" t="s">
        <v>32</v>
      </c>
      <c r="D104" s="28"/>
      <c r="E104" s="28" t="s">
        <v>33</v>
      </c>
    </row>
    <row r="105" ht="21" customHeight="1" spans="1:5">
      <c r="A105" s="22" t="s">
        <v>462</v>
      </c>
      <c r="B105" s="22"/>
      <c r="C105" s="15"/>
      <c r="D105" s="15"/>
      <c r="E105" s="6">
        <f>E100</f>
        <v>13700.84</v>
      </c>
    </row>
    <row r="106" ht="56.35" customHeight="1" spans="1:5">
      <c r="A106" s="22" t="s">
        <v>145</v>
      </c>
      <c r="B106" s="22"/>
      <c r="C106" s="14" t="s">
        <v>422</v>
      </c>
      <c r="D106" s="14"/>
      <c r="E106" s="21">
        <v>0</v>
      </c>
    </row>
    <row r="107" ht="21" customHeight="1" spans="1:5">
      <c r="A107" s="22"/>
      <c r="B107" s="22"/>
      <c r="C107" s="15" t="s">
        <v>426</v>
      </c>
      <c r="D107" s="15"/>
      <c r="E107" s="21">
        <v>0</v>
      </c>
    </row>
    <row r="108" ht="39.75" customHeight="1" spans="1:8">
      <c r="A108" s="22"/>
      <c r="B108" s="22"/>
      <c r="C108" s="14" t="s">
        <v>442</v>
      </c>
      <c r="D108" s="14"/>
      <c r="E108" s="21">
        <v>400</v>
      </c>
      <c r="H108" s="2"/>
    </row>
    <row r="109" ht="21" customHeight="1" spans="1:5">
      <c r="A109" s="22" t="s">
        <v>166</v>
      </c>
      <c r="B109" s="22"/>
      <c r="C109" s="15"/>
      <c r="D109" s="15"/>
      <c r="E109" s="21">
        <f>C82</f>
        <v>473.26</v>
      </c>
    </row>
    <row r="110" ht="21" customHeight="1" spans="1:5">
      <c r="A110" s="22"/>
      <c r="B110" s="22"/>
      <c r="C110" s="47" t="s">
        <v>167</v>
      </c>
      <c r="D110" s="47"/>
      <c r="E110" s="6">
        <f>(E25+E105)-SUM(E106:E109)</f>
        <v>15232.58</v>
      </c>
    </row>
    <row r="111" ht="13.5" customHeight="1" spans="1:2">
      <c r="A111" s="10"/>
      <c r="B111" s="10"/>
    </row>
    <row r="112" ht="13.5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</sheetData>
  <mergeCells count="69">
    <mergeCell ref="A1:E1"/>
    <mergeCell ref="A4:B4"/>
    <mergeCell ref="A5:B5"/>
    <mergeCell ref="A8:E8"/>
    <mergeCell ref="C9:D9"/>
    <mergeCell ref="C10:D10"/>
    <mergeCell ref="C11:D11"/>
    <mergeCell ref="A12:B12"/>
    <mergeCell ref="C12:D12"/>
    <mergeCell ref="A14:E14"/>
    <mergeCell ref="C15:D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A25:B25"/>
    <mergeCell ref="C25:D25"/>
    <mergeCell ref="A30:C30"/>
    <mergeCell ref="A32:C32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7:D87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A95:B95"/>
    <mergeCell ref="C95:D95"/>
    <mergeCell ref="C96:D96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A105:B105"/>
    <mergeCell ref="C105:D105"/>
    <mergeCell ref="C106:D106"/>
    <mergeCell ref="C107:D107"/>
    <mergeCell ref="C108:D108"/>
    <mergeCell ref="A109:B109"/>
    <mergeCell ref="C109:D109"/>
    <mergeCell ref="A110:B110"/>
    <mergeCell ref="C110:D110"/>
    <mergeCell ref="A37:C38"/>
    <mergeCell ref="A87:B89"/>
    <mergeCell ref="A96:B98"/>
    <mergeCell ref="A106:B108"/>
  </mergeCells>
  <conditionalFormatting sqref="A27">
    <cfRule type="cellIs" dxfId="1" priority="2" operator="equal">
      <formula>0</formula>
    </cfRule>
  </conditionalFormatting>
  <conditionalFormatting sqref="D33">
    <cfRule type="cellIs" dxfId="0" priority="9" operator="equal">
      <formula>0</formula>
    </cfRule>
  </conditionalFormatting>
  <conditionalFormatting sqref="C34">
    <cfRule type="cellIs" dxfId="0" priority="16" operator="equal">
      <formula>0</formula>
    </cfRule>
  </conditionalFormatting>
  <conditionalFormatting sqref="D34">
    <cfRule type="cellIs" dxfId="0" priority="17" operator="equal">
      <formula>0</formula>
    </cfRule>
  </conditionalFormatting>
  <conditionalFormatting sqref="C38">
    <cfRule type="cellIs" dxfId="1" priority="4" operator="equal">
      <formula>0</formula>
    </cfRule>
  </conditionalFormatting>
  <conditionalFormatting sqref="C72">
    <cfRule type="cellIs" dxfId="1" priority="7" operator="equal">
      <formula>0</formula>
    </cfRule>
  </conditionalFormatting>
  <conditionalFormatting sqref="E89">
    <cfRule type="cellIs" dxfId="0" priority="10" operator="equal">
      <formula>0</formula>
    </cfRule>
    <cfRule type="cellIs" dxfId="1" priority="11" operator="equal">
      <formula>0</formula>
    </cfRule>
  </conditionalFormatting>
  <conditionalFormatting sqref="E98">
    <cfRule type="cellIs" dxfId="1" priority="13" operator="equal">
      <formula>0</formula>
    </cfRule>
  </conditionalFormatting>
  <conditionalFormatting sqref="E108">
    <cfRule type="cellIs" dxfId="1" priority="15" operator="equal">
      <formula>0</formula>
    </cfRule>
  </conditionalFormatting>
  <conditionalFormatting sqref="C32:C33">
    <cfRule type="cellIs" dxfId="0" priority="3" operator="equal">
      <formula>0</formula>
    </cfRule>
  </conditionalFormatting>
  <conditionalFormatting sqref="C69:C72">
    <cfRule type="cellIs" dxfId="0" priority="6" operator="equal">
      <formula>0</formula>
    </cfRule>
  </conditionalFormatting>
  <conditionalFormatting sqref="E94:E99">
    <cfRule type="cellIs" dxfId="0" priority="12" operator="equal">
      <formula>0</formula>
    </cfRule>
  </conditionalFormatting>
  <conditionalFormatting sqref="E105:E109">
    <cfRule type="cellIs" dxfId="0" priority="14" operator="equal">
      <formula>0</formula>
    </cfRule>
  </conditionalFormatting>
  <conditionalFormatting sqref="C38:C41 C44:C49 C51:C53 C55:C58 C60:C61 C63:C67 C74:C79">
    <cfRule type="cellIs" dxfId="0" priority="5" operator="equal">
      <formula>0</formula>
    </cfRule>
  </conditionalFormatting>
  <conditionalFormatting sqref="C87 H113 E116:E119">
    <cfRule type="cellIs" dxfId="0" priority="8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24"/>
  <sheetViews>
    <sheetView zoomScale="90" zoomScaleNormal="90" workbookViewId="0">
      <selection activeCell="G112" sqref="G112"/>
    </sheetView>
  </sheetViews>
  <sheetFormatPr defaultColWidth="14.5078125" defaultRowHeight="16.8"/>
  <cols>
    <col min="1" max="2" width="32.4296875" style="1" customWidth="1"/>
    <col min="3" max="5" width="23.28125" style="1" customWidth="1"/>
    <col min="6" max="6" width="10.4296875" style="1" customWidth="1"/>
    <col min="7" max="7" width="38.8515625" style="1" customWidth="1"/>
    <col min="8" max="8" width="10.4296875" style="2" customWidth="1"/>
    <col min="9" max="9" width="19.4296875" style="1" customWidth="1"/>
    <col min="10" max="25" width="9" style="1" customWidth="1"/>
  </cols>
  <sheetData>
    <row r="1" ht="21" customHeight="1" spans="1:9">
      <c r="A1" s="3" t="s">
        <v>463</v>
      </c>
      <c r="B1" s="3"/>
      <c r="C1" s="3"/>
      <c r="D1" s="3"/>
      <c r="E1" s="3"/>
      <c r="F1" s="10"/>
      <c r="G1" s="10"/>
      <c r="H1" s="19"/>
      <c r="I1" s="10"/>
    </row>
    <row r="2" ht="21" customHeight="1" spans="1:5">
      <c r="A2" s="4"/>
      <c r="B2" s="4"/>
      <c r="C2" s="4"/>
      <c r="D2" s="4"/>
      <c r="E2" s="4"/>
    </row>
    <row r="3" ht="64.5" customHeight="1" spans="1:26">
      <c r="A3" s="5" t="s">
        <v>6</v>
      </c>
      <c r="B3" s="5" t="s">
        <v>193</v>
      </c>
      <c r="C3" s="6">
        <f>E111</f>
        <v>19827.8</v>
      </c>
      <c r="D3" s="7"/>
      <c r="E3" s="7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21" customHeight="1" spans="1:26">
      <c r="A4" s="8" t="s">
        <v>24</v>
      </c>
      <c r="B4" s="8"/>
      <c r="C4" s="6">
        <f>SUM(C3)</f>
        <v>19827.8</v>
      </c>
      <c r="D4" s="7"/>
      <c r="E4" s="7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21" customHeight="1" spans="1:26">
      <c r="A5" s="9" t="s">
        <v>26</v>
      </c>
      <c r="B5" s="9"/>
      <c r="C5" s="6">
        <f>C82</f>
        <v>0</v>
      </c>
      <c r="D5" s="7"/>
      <c r="E5" s="7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" customHeight="1" spans="1:2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21" customHeight="1" spans="1:26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21" customHeight="1" spans="1:26">
      <c r="A8" s="42" t="s">
        <v>464</v>
      </c>
      <c r="B8" s="42"/>
      <c r="C8" s="42"/>
      <c r="D8" s="42"/>
      <c r="E8" s="4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21" customHeight="1" spans="1:26">
      <c r="A9" s="43" t="s">
        <v>4</v>
      </c>
      <c r="B9" s="42" t="s">
        <v>31</v>
      </c>
      <c r="C9" s="44" t="s">
        <v>32</v>
      </c>
      <c r="D9" s="44"/>
      <c r="E9" s="44" t="s">
        <v>33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21" customHeight="1" spans="1:26">
      <c r="A10" s="13" t="s">
        <v>465</v>
      </c>
      <c r="B10" s="14" t="s">
        <v>36</v>
      </c>
      <c r="C10" s="15" t="s">
        <v>37</v>
      </c>
      <c r="D10" s="15"/>
      <c r="E10" s="6">
        <v>2405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21" customHeight="1" spans="1:5">
      <c r="A11" s="13" t="s">
        <v>466</v>
      </c>
      <c r="B11" s="14" t="s">
        <v>67</v>
      </c>
      <c r="C11" s="15" t="s">
        <v>214</v>
      </c>
      <c r="D11" s="15"/>
      <c r="E11" s="6">
        <v>0</v>
      </c>
    </row>
    <row r="12" ht="21" customHeight="1" spans="1:10">
      <c r="A12" s="13"/>
      <c r="B12" s="14" t="s">
        <v>364</v>
      </c>
      <c r="C12" s="15" t="s">
        <v>365</v>
      </c>
      <c r="D12" s="15"/>
      <c r="E12" s="6">
        <v>0</v>
      </c>
      <c r="H12" s="1"/>
      <c r="J12" s="2"/>
    </row>
    <row r="13" ht="21" customHeight="1" spans="1:5">
      <c r="A13" s="4"/>
      <c r="B13" s="4"/>
      <c r="C13" s="9" t="s">
        <v>39</v>
      </c>
      <c r="D13" s="9"/>
      <c r="E13" s="6">
        <f>SUM(E10:E12)</f>
        <v>2405</v>
      </c>
    </row>
    <row r="14" ht="21" customHeight="1" spans="1:33">
      <c r="A14" s="10"/>
      <c r="B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21" customHeight="1" spans="1:33">
      <c r="A15" s="42" t="s">
        <v>467</v>
      </c>
      <c r="B15" s="42"/>
      <c r="C15" s="42"/>
      <c r="D15" s="42"/>
      <c r="E15" s="4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21" customHeight="1" spans="1:33">
      <c r="A16" s="43" t="s">
        <v>4</v>
      </c>
      <c r="B16" s="42" t="s">
        <v>31</v>
      </c>
      <c r="C16" s="44" t="s">
        <v>32</v>
      </c>
      <c r="D16" s="44"/>
      <c r="E16" s="44" t="s">
        <v>33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21" customHeight="1" spans="1:33">
      <c r="A17" s="13" t="s">
        <v>468</v>
      </c>
      <c r="B17" s="14" t="s">
        <v>36</v>
      </c>
      <c r="C17" s="15" t="s">
        <v>37</v>
      </c>
      <c r="D17" s="15"/>
      <c r="E17" s="6">
        <v>2405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21" customHeight="1" spans="1:5">
      <c r="A18" s="13" t="s">
        <v>469</v>
      </c>
      <c r="B18" s="14" t="s">
        <v>67</v>
      </c>
      <c r="C18" s="15" t="s">
        <v>214</v>
      </c>
      <c r="D18" s="15"/>
      <c r="E18" s="6">
        <v>0</v>
      </c>
    </row>
    <row r="19" ht="21" customHeight="1" spans="1:28">
      <c r="A19" s="4"/>
      <c r="B19" s="4"/>
      <c r="C19" s="9" t="s">
        <v>39</v>
      </c>
      <c r="D19" s="9"/>
      <c r="E19" s="6">
        <f>SUM(E17:E18)</f>
        <v>2405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ht="21" customHeight="1" spans="1:28">
      <c r="A20" s="10"/>
      <c r="B20" s="10"/>
      <c r="C20" s="10"/>
      <c r="D20" s="16"/>
      <c r="E20" s="2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ht="21" customHeight="1" spans="1:28">
      <c r="A21" s="42" t="s">
        <v>470</v>
      </c>
      <c r="B21" s="42"/>
      <c r="C21" s="42"/>
      <c r="D21" s="42"/>
      <c r="E21" s="4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ht="21" customHeight="1" spans="1:28">
      <c r="A22" s="43" t="s">
        <v>4</v>
      </c>
      <c r="B22" s="42" t="s">
        <v>31</v>
      </c>
      <c r="C22" s="44" t="s">
        <v>32</v>
      </c>
      <c r="D22" s="44"/>
      <c r="E22" s="44" t="s">
        <v>33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ht="21" customHeight="1" spans="1:28">
      <c r="A23" s="13" t="s">
        <v>471</v>
      </c>
      <c r="B23" s="14" t="s">
        <v>36</v>
      </c>
      <c r="C23" s="15" t="s">
        <v>37</v>
      </c>
      <c r="D23" s="15"/>
      <c r="E23" s="6">
        <v>2405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ht="21" customHeight="1" spans="1:5">
      <c r="A24" s="13" t="s">
        <v>472</v>
      </c>
      <c r="B24" s="14" t="s">
        <v>67</v>
      </c>
      <c r="C24" s="15" t="s">
        <v>214</v>
      </c>
      <c r="D24" s="15"/>
      <c r="E24" s="6">
        <v>0</v>
      </c>
    </row>
    <row r="25" ht="21" customHeight="1" spans="1:10">
      <c r="A25" s="13"/>
      <c r="B25" s="14" t="s">
        <v>364</v>
      </c>
      <c r="C25" s="15" t="s">
        <v>365</v>
      </c>
      <c r="D25" s="15"/>
      <c r="E25" s="6">
        <v>0</v>
      </c>
      <c r="H25" s="1"/>
      <c r="J25" s="2"/>
    </row>
    <row r="26" ht="21" customHeight="1" spans="1:5">
      <c r="A26" s="4"/>
      <c r="B26" s="4"/>
      <c r="C26" s="9" t="s">
        <v>39</v>
      </c>
      <c r="D26" s="9"/>
      <c r="E26" s="6">
        <f>SUM(E23:E25)</f>
        <v>2405</v>
      </c>
    </row>
    <row r="27" ht="21" customHeight="1" spans="1:5">
      <c r="A27" s="10"/>
      <c r="B27" s="10"/>
      <c r="C27" s="10"/>
      <c r="D27" s="16"/>
      <c r="E27" s="24"/>
    </row>
    <row r="28" ht="21" customHeight="1" spans="1:5">
      <c r="A28" s="10"/>
      <c r="B28" s="10"/>
      <c r="C28" s="10"/>
      <c r="D28" s="16"/>
      <c r="E28" s="24"/>
    </row>
    <row r="29" ht="21" customHeight="1" spans="1:5">
      <c r="A29" s="10"/>
      <c r="B29" s="10"/>
      <c r="C29" s="10"/>
      <c r="D29" s="16"/>
      <c r="E29" s="24"/>
    </row>
    <row r="30" ht="21" customHeight="1" spans="1:2">
      <c r="A30" s="10"/>
      <c r="B30" s="10"/>
    </row>
    <row r="31" ht="21" customHeight="1" spans="1:3">
      <c r="A31" s="17" t="s">
        <v>473</v>
      </c>
      <c r="B31" s="17"/>
      <c r="C31" s="17"/>
    </row>
    <row r="32" ht="21" customHeight="1" spans="1:4">
      <c r="A32" s="17" t="s">
        <v>31</v>
      </c>
      <c r="B32" s="17" t="s">
        <v>32</v>
      </c>
      <c r="C32" s="18" t="s">
        <v>33</v>
      </c>
      <c r="D32" s="19"/>
    </row>
    <row r="33" ht="21" customHeight="1" spans="1:3">
      <c r="A33" s="20" t="s">
        <v>84</v>
      </c>
      <c r="B33" s="20"/>
      <c r="C33" s="20"/>
    </row>
    <row r="34" ht="21" customHeight="1" spans="1:7">
      <c r="A34" s="13" t="s">
        <v>272</v>
      </c>
      <c r="B34" s="14"/>
      <c r="C34" s="21">
        <v>78</v>
      </c>
      <c r="G34" s="25"/>
    </row>
    <row r="35" ht="21" customHeight="1" spans="1:10">
      <c r="A35" s="13" t="s">
        <v>370</v>
      </c>
      <c r="B35" s="15" t="s">
        <v>371</v>
      </c>
      <c r="C35" s="21">
        <v>50</v>
      </c>
      <c r="H35" s="1"/>
      <c r="J35" s="2"/>
    </row>
    <row r="36" ht="21" customHeight="1" spans="1:3">
      <c r="A36" s="13" t="s">
        <v>88</v>
      </c>
      <c r="B36" s="14" t="s">
        <v>89</v>
      </c>
      <c r="C36" s="21">
        <v>149</v>
      </c>
    </row>
    <row r="37" ht="21" customHeight="1" spans="1:3">
      <c r="A37" s="22"/>
      <c r="B37" s="8" t="s">
        <v>91</v>
      </c>
      <c r="C37" s="21">
        <f>SUM(C34:C36)</f>
        <v>277</v>
      </c>
    </row>
    <row r="38" ht="21" customHeight="1" spans="1:3">
      <c r="A38" s="20" t="s">
        <v>325</v>
      </c>
      <c r="B38" s="20"/>
      <c r="C38" s="20"/>
    </row>
    <row r="39" ht="21" customHeight="1" spans="1:3">
      <c r="A39" s="20"/>
      <c r="B39" s="20"/>
      <c r="C39" s="20"/>
    </row>
    <row r="40" ht="21" customHeight="1" spans="1:3">
      <c r="A40" s="13" t="s">
        <v>96</v>
      </c>
      <c r="B40" s="14"/>
      <c r="C40" s="21">
        <v>0</v>
      </c>
    </row>
    <row r="41" ht="21" customHeight="1" spans="1:3">
      <c r="A41" s="13" t="s">
        <v>98</v>
      </c>
      <c r="B41" s="14"/>
      <c r="C41" s="21">
        <v>0</v>
      </c>
    </row>
    <row r="42" ht="21" customHeight="1" spans="1:3">
      <c r="A42" s="13" t="s">
        <v>100</v>
      </c>
      <c r="B42" s="14"/>
      <c r="C42" s="21">
        <v>0</v>
      </c>
    </row>
    <row r="43" ht="21" customHeight="1" spans="1:3">
      <c r="A43" s="13" t="s">
        <v>102</v>
      </c>
      <c r="B43" s="14"/>
      <c r="C43" s="21">
        <v>0</v>
      </c>
    </row>
    <row r="44" ht="42.75" customHeight="1" spans="1:3">
      <c r="A44" s="13" t="s">
        <v>160</v>
      </c>
      <c r="B44" s="14"/>
      <c r="C44" s="21">
        <v>0</v>
      </c>
    </row>
    <row r="45" ht="21" customHeight="1" spans="1:3">
      <c r="A45" s="13"/>
      <c r="B45" s="8" t="s">
        <v>104</v>
      </c>
      <c r="C45" s="21">
        <f>SUM(C40:C44)</f>
        <v>0</v>
      </c>
    </row>
    <row r="46" ht="21" customHeight="1" spans="1:3">
      <c r="A46" s="20" t="s">
        <v>106</v>
      </c>
      <c r="B46" s="20"/>
      <c r="C46" s="20"/>
    </row>
    <row r="47" ht="21" customHeight="1" spans="1:3">
      <c r="A47" s="13" t="s">
        <v>108</v>
      </c>
      <c r="B47" s="14" t="s">
        <v>109</v>
      </c>
      <c r="C47" s="21">
        <v>0</v>
      </c>
    </row>
    <row r="48" ht="21" customHeight="1" spans="1:3">
      <c r="A48" s="13" t="s">
        <v>111</v>
      </c>
      <c r="B48" s="14" t="s">
        <v>112</v>
      </c>
      <c r="C48" s="21">
        <v>0</v>
      </c>
    </row>
    <row r="49" ht="21" customHeight="1" spans="1:3">
      <c r="A49" s="13"/>
      <c r="B49" s="8" t="s">
        <v>114</v>
      </c>
      <c r="C49" s="21">
        <f>SUM(C47:C48)</f>
        <v>0</v>
      </c>
    </row>
    <row r="50" ht="21" customHeight="1" spans="1:3">
      <c r="A50" s="20" t="s">
        <v>116</v>
      </c>
      <c r="B50" s="20"/>
      <c r="C50" s="20"/>
    </row>
    <row r="51" ht="21" customHeight="1" spans="1:3">
      <c r="A51" s="13" t="s">
        <v>118</v>
      </c>
      <c r="B51" s="14" t="s">
        <v>119</v>
      </c>
      <c r="C51" s="21">
        <v>59.6</v>
      </c>
    </row>
    <row r="52" ht="21" customHeight="1" spans="1:3">
      <c r="A52" s="22"/>
      <c r="B52" s="14" t="s">
        <v>121</v>
      </c>
      <c r="C52" s="21">
        <v>0</v>
      </c>
    </row>
    <row r="53" ht="21" customHeight="1" spans="1:3">
      <c r="A53" s="22"/>
      <c r="B53" s="14" t="s">
        <v>123</v>
      </c>
      <c r="C53" s="21">
        <v>16.66</v>
      </c>
    </row>
    <row r="54" ht="21" customHeight="1" spans="1:3">
      <c r="A54" s="22"/>
      <c r="B54" s="8" t="s">
        <v>125</v>
      </c>
      <c r="C54" s="21">
        <f>SUM(C51:C53)</f>
        <v>76.26</v>
      </c>
    </row>
    <row r="55" ht="21" customHeight="1" spans="1:3">
      <c r="A55" s="20" t="s">
        <v>126</v>
      </c>
      <c r="B55" s="20"/>
      <c r="C55" s="20"/>
    </row>
    <row r="56" ht="21" customHeight="1" spans="1:3">
      <c r="A56" s="13" t="s">
        <v>127</v>
      </c>
      <c r="B56" s="14" t="s">
        <v>128</v>
      </c>
      <c r="C56" s="21">
        <v>0</v>
      </c>
    </row>
    <row r="57" ht="21" customHeight="1" spans="1:3">
      <c r="A57" s="22"/>
      <c r="B57" s="8" t="s">
        <v>129</v>
      </c>
      <c r="C57" s="21">
        <f>SUM(C56)</f>
        <v>0</v>
      </c>
    </row>
    <row r="58" ht="21" customHeight="1" spans="1:3">
      <c r="A58" s="20" t="s">
        <v>130</v>
      </c>
      <c r="B58" s="20"/>
      <c r="C58" s="20"/>
    </row>
    <row r="59" ht="42.75" customHeight="1" spans="1:3">
      <c r="A59" s="13" t="s">
        <v>326</v>
      </c>
      <c r="B59" s="14" t="s">
        <v>132</v>
      </c>
      <c r="C59" s="21">
        <v>0</v>
      </c>
    </row>
    <row r="60" ht="21" customHeight="1" spans="1:3">
      <c r="A60" s="13" t="s">
        <v>133</v>
      </c>
      <c r="B60" s="14" t="s">
        <v>134</v>
      </c>
      <c r="C60" s="21">
        <v>0</v>
      </c>
    </row>
    <row r="61" ht="42.75" customHeight="1" spans="1:3">
      <c r="A61" s="13" t="s">
        <v>135</v>
      </c>
      <c r="B61" s="14" t="s">
        <v>136</v>
      </c>
      <c r="C61" s="21">
        <v>0</v>
      </c>
    </row>
    <row r="62" ht="21" customHeight="1" spans="1:3">
      <c r="A62" s="13" t="s">
        <v>137</v>
      </c>
      <c r="B62" s="14" t="s">
        <v>137</v>
      </c>
      <c r="C62" s="21">
        <v>0</v>
      </c>
    </row>
    <row r="63" ht="21" customHeight="1" spans="1:3">
      <c r="A63" s="13"/>
      <c r="B63" s="8" t="s">
        <v>24</v>
      </c>
      <c r="C63" s="21">
        <f>SUM(C59:C62)</f>
        <v>0</v>
      </c>
    </row>
    <row r="64" ht="21" customHeight="1" spans="1:3">
      <c r="A64" s="20" t="s">
        <v>139</v>
      </c>
      <c r="B64" s="20"/>
      <c r="C64" s="20"/>
    </row>
    <row r="65" ht="21" customHeight="1" spans="1:3">
      <c r="A65" s="13" t="s">
        <v>140</v>
      </c>
      <c r="B65" s="15"/>
      <c r="C65" s="23">
        <v>0</v>
      </c>
    </row>
    <row r="66" ht="21" customHeight="1" spans="1:3">
      <c r="A66" s="22" t="s">
        <v>141</v>
      </c>
      <c r="B66" s="15" t="s">
        <v>142</v>
      </c>
      <c r="C66" s="23">
        <v>0</v>
      </c>
    </row>
    <row r="67" ht="21" customHeight="1" spans="1:3">
      <c r="A67" s="13" t="s">
        <v>67</v>
      </c>
      <c r="B67" s="14" t="s">
        <v>143</v>
      </c>
      <c r="C67" s="23">
        <v>0</v>
      </c>
    </row>
    <row r="68" ht="21" customHeight="1" spans="1:3">
      <c r="A68" s="13"/>
      <c r="B68" s="8" t="s">
        <v>144</v>
      </c>
      <c r="C68" s="23">
        <f>SUM(C65:C67)</f>
        <v>0</v>
      </c>
    </row>
    <row r="69" ht="21" customHeight="1" spans="1:3">
      <c r="A69" s="20" t="s">
        <v>145</v>
      </c>
      <c r="B69" s="20"/>
      <c r="C69" s="20"/>
    </row>
    <row r="70" ht="21" customHeight="1" spans="1:3">
      <c r="A70" s="13" t="s">
        <v>146</v>
      </c>
      <c r="B70" s="15" t="s">
        <v>147</v>
      </c>
      <c r="C70" s="21">
        <v>0</v>
      </c>
    </row>
    <row r="71" ht="21" customHeight="1" spans="1:3">
      <c r="A71" s="5" t="s">
        <v>148</v>
      </c>
      <c r="B71" s="26" t="s">
        <v>149</v>
      </c>
      <c r="C71" s="21">
        <v>68</v>
      </c>
    </row>
    <row r="72" ht="39.75" customHeight="1" spans="1:3">
      <c r="A72" s="13" t="s">
        <v>150</v>
      </c>
      <c r="B72" s="14" t="s">
        <v>372</v>
      </c>
      <c r="C72" s="21">
        <v>52</v>
      </c>
    </row>
    <row r="73" ht="21" customHeight="1" spans="1:10">
      <c r="A73" s="13" t="s">
        <v>364</v>
      </c>
      <c r="B73" s="15" t="s">
        <v>373</v>
      </c>
      <c r="C73" s="21">
        <v>0</v>
      </c>
      <c r="J73" s="2"/>
    </row>
    <row r="74" ht="21" customHeight="1" spans="1:3">
      <c r="A74" s="22"/>
      <c r="B74" s="9" t="s">
        <v>154</v>
      </c>
      <c r="C74" s="21">
        <f>SUM(C70:C73)</f>
        <v>120</v>
      </c>
    </row>
    <row r="75" ht="21" customHeight="1" spans="1:3">
      <c r="A75" s="22"/>
      <c r="B75" s="9" t="s">
        <v>24</v>
      </c>
      <c r="C75" s="21">
        <f>C37+C45+C49+C54+C57+C63+C68+C74</f>
        <v>473.26</v>
      </c>
    </row>
    <row r="76" ht="21" customHeight="1" spans="1:3">
      <c r="A76" s="20" t="s">
        <v>156</v>
      </c>
      <c r="B76" s="20"/>
      <c r="C76" s="20"/>
    </row>
    <row r="77" ht="21" customHeight="1" spans="1:3">
      <c r="A77" s="22" t="s">
        <v>157</v>
      </c>
      <c r="B77" s="15"/>
      <c r="C77" s="6">
        <f>IF(('January 2026 - March 2026'!C76)+SUM(E89+E98+E108)&lt;0,(('January 2026 - March 2026'!C76))+SUM(E89+E98+E108),(('January 2026 - March 2026'!C76))+SUM(E89+E98+E108))</f>
        <v>0</v>
      </c>
    </row>
    <row r="78" ht="21" customHeight="1" spans="1:3">
      <c r="A78" s="22" t="s">
        <v>158</v>
      </c>
      <c r="B78" s="15"/>
      <c r="C78" s="6">
        <v>0</v>
      </c>
    </row>
    <row r="79" ht="21" customHeight="1" spans="1:3">
      <c r="A79" s="22" t="s">
        <v>159</v>
      </c>
      <c r="B79" s="15"/>
      <c r="C79" s="6">
        <f>IF(('January 2026 - March 2026'!C78)+SUM(0)&lt;0,(('January 2026 - March 2026'!C78))+SUM(0),(('January 2026 - March 2026'!C78))+SUM(0))</f>
        <v>0</v>
      </c>
    </row>
    <row r="80" ht="42.75" customHeight="1" spans="1:3">
      <c r="A80" s="13" t="s">
        <v>160</v>
      </c>
      <c r="B80" s="15"/>
      <c r="C80" s="6">
        <v>0</v>
      </c>
    </row>
    <row r="81" ht="42.75" customHeight="1" spans="1:3">
      <c r="A81" s="13" t="s">
        <v>161</v>
      </c>
      <c r="B81" s="15"/>
      <c r="C81" s="6">
        <v>0</v>
      </c>
    </row>
    <row r="82" ht="21" customHeight="1" spans="1:3">
      <c r="A82" s="22"/>
      <c r="B82" s="9" t="s">
        <v>162</v>
      </c>
      <c r="C82" s="6">
        <f>C77+C78+C79+C80+C81</f>
        <v>0</v>
      </c>
    </row>
    <row r="83" ht="21" customHeight="1" spans="1:8">
      <c r="A83" s="13"/>
      <c r="B83" s="8" t="s">
        <v>163</v>
      </c>
      <c r="C83" s="21">
        <f>C75</f>
        <v>473.26</v>
      </c>
      <c r="H83" s="30"/>
    </row>
    <row r="84" ht="21" customHeight="1" spans="1:2">
      <c r="A84" s="10"/>
      <c r="B84" s="10"/>
    </row>
    <row r="85" ht="21" customHeight="1" spans="1:2">
      <c r="A85" s="10"/>
      <c r="B85" s="10"/>
    </row>
    <row r="86" ht="21" customHeight="1" spans="1:5">
      <c r="A86" s="40" t="s">
        <v>474</v>
      </c>
      <c r="B86" s="40"/>
      <c r="C86" s="40"/>
      <c r="D86" s="40"/>
      <c r="E86" s="40"/>
    </row>
    <row r="87" ht="21" customHeight="1" spans="1:5">
      <c r="A87" s="39" t="s">
        <v>165</v>
      </c>
      <c r="B87" s="39"/>
      <c r="C87" s="39" t="s">
        <v>32</v>
      </c>
      <c r="D87" s="39"/>
      <c r="E87" s="39" t="s">
        <v>33</v>
      </c>
    </row>
    <row r="88" ht="42.75" customHeight="1" spans="1:5">
      <c r="A88" s="22" t="s">
        <v>145</v>
      </c>
      <c r="B88" s="22"/>
      <c r="C88" s="14" t="s">
        <v>381</v>
      </c>
      <c r="D88" s="14"/>
      <c r="E88" s="21">
        <v>0</v>
      </c>
    </row>
    <row r="89" ht="21" customHeight="1" spans="1:5">
      <c r="A89" s="22"/>
      <c r="B89" s="22"/>
      <c r="C89" s="15" t="s">
        <v>426</v>
      </c>
      <c r="D89" s="15"/>
      <c r="E89" s="21">
        <v>0</v>
      </c>
    </row>
    <row r="90" ht="39.75" customHeight="1" spans="1:5">
      <c r="A90" s="22"/>
      <c r="B90" s="22"/>
      <c r="C90" s="14" t="s">
        <v>442</v>
      </c>
      <c r="D90" s="14"/>
      <c r="E90" s="21">
        <v>400</v>
      </c>
    </row>
    <row r="91" ht="21" customHeight="1" spans="1:5">
      <c r="A91" s="22" t="s">
        <v>166</v>
      </c>
      <c r="B91" s="22"/>
      <c r="C91" s="15"/>
      <c r="D91" s="15"/>
      <c r="E91" s="21">
        <f>C83</f>
        <v>473.26</v>
      </c>
    </row>
    <row r="92" ht="21" customHeight="1" spans="1:5">
      <c r="A92" s="22"/>
      <c r="B92" s="22"/>
      <c r="C92" s="9" t="s">
        <v>167</v>
      </c>
      <c r="D92" s="9"/>
      <c r="E92" s="6">
        <f>('January 2026 - March 2026'!E110+E13)-SUM(E88:E91)</f>
        <v>16764.32</v>
      </c>
    </row>
    <row r="93" ht="21" customHeight="1"/>
    <row r="94" ht="21" customHeight="1" spans="1:5">
      <c r="A94" s="40" t="s">
        <v>475</v>
      </c>
      <c r="B94" s="40"/>
      <c r="C94" s="40"/>
      <c r="D94" s="40"/>
      <c r="E94" s="40"/>
    </row>
    <row r="95" ht="21" customHeight="1" spans="1:5">
      <c r="A95" s="39" t="s">
        <v>165</v>
      </c>
      <c r="B95" s="39"/>
      <c r="C95" s="39" t="s">
        <v>32</v>
      </c>
      <c r="D95" s="39"/>
      <c r="E95" s="39" t="s">
        <v>33</v>
      </c>
    </row>
    <row r="96" ht="21" customHeight="1" spans="1:5">
      <c r="A96" s="22" t="s">
        <v>476</v>
      </c>
      <c r="B96" s="22"/>
      <c r="C96" s="15"/>
      <c r="D96" s="15"/>
      <c r="E96" s="6">
        <f>E92</f>
        <v>16764.32</v>
      </c>
    </row>
    <row r="97" ht="90" customHeight="1" spans="1:5">
      <c r="A97" s="22" t="s">
        <v>145</v>
      </c>
      <c r="B97" s="22"/>
      <c r="C97" s="14" t="s">
        <v>422</v>
      </c>
      <c r="D97" s="14"/>
      <c r="E97" s="21">
        <v>0</v>
      </c>
    </row>
    <row r="98" ht="21" customHeight="1" spans="1:5">
      <c r="A98" s="22"/>
      <c r="B98" s="22"/>
      <c r="C98" s="15" t="s">
        <v>426</v>
      </c>
      <c r="D98" s="15"/>
      <c r="E98" s="21">
        <v>0</v>
      </c>
    </row>
    <row r="99" ht="39.75" customHeight="1" spans="1:5">
      <c r="A99" s="22"/>
      <c r="B99" s="22"/>
      <c r="C99" s="14" t="s">
        <v>442</v>
      </c>
      <c r="D99" s="14"/>
      <c r="E99" s="21">
        <v>400</v>
      </c>
    </row>
    <row r="100" ht="21" customHeight="1" spans="1:5">
      <c r="A100" s="22" t="s">
        <v>166</v>
      </c>
      <c r="B100" s="22"/>
      <c r="C100" s="15"/>
      <c r="D100" s="15"/>
      <c r="E100" s="21">
        <f>C83</f>
        <v>473.26</v>
      </c>
    </row>
    <row r="101" ht="21" customHeight="1" spans="1:5">
      <c r="A101" s="38"/>
      <c r="B101" s="38"/>
      <c r="C101" s="9" t="s">
        <v>167</v>
      </c>
      <c r="D101" s="9"/>
      <c r="E101" s="6">
        <f>(E19+E96)-SUM(E97:E100)</f>
        <v>18296.06</v>
      </c>
    </row>
    <row r="102" ht="21" customHeight="1" spans="1:5">
      <c r="A102" s="29"/>
      <c r="B102" s="29"/>
      <c r="C102" s="29"/>
      <c r="D102" s="29"/>
      <c r="E102" s="29"/>
    </row>
    <row r="103" ht="21" customHeight="1" spans="1:5">
      <c r="A103" s="29"/>
      <c r="B103" s="29"/>
      <c r="C103" s="29"/>
      <c r="D103" s="29"/>
      <c r="E103" s="29"/>
    </row>
    <row r="104" ht="21" customHeight="1" spans="1:5">
      <c r="A104" s="40" t="s">
        <v>477</v>
      </c>
      <c r="B104" s="40"/>
      <c r="C104" s="40"/>
      <c r="D104" s="40"/>
      <c r="E104" s="40"/>
    </row>
    <row r="105" ht="21" customHeight="1" spans="1:5">
      <c r="A105" s="39" t="s">
        <v>165</v>
      </c>
      <c r="B105" s="39"/>
      <c r="C105" s="39" t="s">
        <v>32</v>
      </c>
      <c r="D105" s="39"/>
      <c r="E105" s="39" t="s">
        <v>33</v>
      </c>
    </row>
    <row r="106" ht="21" customHeight="1" spans="1:5">
      <c r="A106" s="22" t="s">
        <v>478</v>
      </c>
      <c r="B106" s="22"/>
      <c r="C106" s="15"/>
      <c r="D106" s="15"/>
      <c r="E106" s="6">
        <f>E101</f>
        <v>18296.06</v>
      </c>
    </row>
    <row r="107" ht="21" customHeight="1" spans="1:5">
      <c r="A107" s="22" t="s">
        <v>145</v>
      </c>
      <c r="B107" s="22"/>
      <c r="C107" s="15" t="s">
        <v>381</v>
      </c>
      <c r="D107" s="15"/>
      <c r="E107" s="21">
        <v>0</v>
      </c>
    </row>
    <row r="108" ht="21" customHeight="1" spans="1:5">
      <c r="A108" s="22"/>
      <c r="B108" s="22"/>
      <c r="C108" s="15" t="s">
        <v>426</v>
      </c>
      <c r="D108" s="15"/>
      <c r="E108" s="21">
        <v>0</v>
      </c>
    </row>
    <row r="109" ht="39.75" customHeight="1" spans="1:5">
      <c r="A109" s="22"/>
      <c r="B109" s="22"/>
      <c r="C109" s="14" t="s">
        <v>442</v>
      </c>
      <c r="D109" s="14"/>
      <c r="E109" s="21">
        <v>400</v>
      </c>
    </row>
    <row r="110" ht="21" customHeight="1" spans="1:5">
      <c r="A110" s="22" t="s">
        <v>166</v>
      </c>
      <c r="B110" s="22"/>
      <c r="C110" s="15"/>
      <c r="D110" s="15"/>
      <c r="E110" s="21">
        <f>C83</f>
        <v>473.26</v>
      </c>
    </row>
    <row r="111" ht="21" customHeight="1" spans="1:5">
      <c r="A111" s="22"/>
      <c r="B111" s="22"/>
      <c r="C111" s="9" t="s">
        <v>167</v>
      </c>
      <c r="D111" s="9"/>
      <c r="E111" s="6">
        <f>(E26+E106)-SUM(E107:E110)</f>
        <v>19827.8</v>
      </c>
    </row>
    <row r="112" ht="21" customHeight="1" spans="1:2">
      <c r="A112" s="10"/>
      <c r="B112" s="10"/>
    </row>
    <row r="113" ht="13.5" customHeight="1" spans="1:2">
      <c r="A113" s="10"/>
      <c r="B113" s="10"/>
    </row>
    <row r="114" ht="13.5" customHeight="1" spans="1:2">
      <c r="A114" s="10"/>
      <c r="B114" s="10"/>
    </row>
    <row r="115" ht="13.5" customHeight="1" spans="1:2">
      <c r="A115" s="10"/>
      <c r="B115" s="10"/>
    </row>
    <row r="116" ht="13.5" customHeight="1" spans="1:2">
      <c r="A116" s="10"/>
      <c r="B116" s="10"/>
    </row>
    <row r="117" ht="13.5" customHeight="1" spans="1:2">
      <c r="A117" s="10"/>
      <c r="B117" s="10"/>
    </row>
    <row r="118" ht="13.5" customHeight="1" spans="1:2">
      <c r="A118" s="10"/>
      <c r="B118" s="10"/>
    </row>
    <row r="119" ht="13.5" customHeight="1" spans="1:2">
      <c r="A119" s="10"/>
      <c r="B119" s="10"/>
    </row>
    <row r="120" ht="13.5" customHeight="1" spans="1:2">
      <c r="A120" s="10"/>
      <c r="B120" s="10"/>
    </row>
    <row r="121" ht="13.5" customHeight="1" spans="1:2">
      <c r="A121" s="10"/>
      <c r="B121" s="10"/>
    </row>
    <row r="122" ht="13.5" customHeight="1" spans="1:2">
      <c r="A122" s="10"/>
      <c r="B122" s="10"/>
    </row>
    <row r="123" ht="13.5" customHeight="1" spans="1:2">
      <c r="A123" s="10"/>
      <c r="B123" s="10"/>
    </row>
    <row r="124" ht="13.5" customHeight="1" spans="1:2">
      <c r="A124" s="10"/>
      <c r="B124" s="10"/>
    </row>
    <row r="125" ht="13.5" customHeight="1" spans="1:2">
      <c r="A125" s="10"/>
      <c r="B125" s="10"/>
    </row>
    <row r="126" ht="13.5" customHeight="1" spans="1:2">
      <c r="A126" s="10"/>
      <c r="B126" s="10"/>
    </row>
    <row r="127" ht="13.5" customHeight="1" spans="1:2">
      <c r="A127" s="10"/>
      <c r="B127" s="10"/>
    </row>
    <row r="128" ht="13.5" customHeight="1" spans="1:2">
      <c r="A128" s="10"/>
      <c r="B128" s="10"/>
    </row>
    <row r="129" ht="13.5" customHeight="1" spans="1:2">
      <c r="A129" s="10"/>
      <c r="B129" s="10"/>
    </row>
    <row r="130" ht="13.5" customHeight="1" spans="1:2">
      <c r="A130" s="10"/>
      <c r="B130" s="10"/>
    </row>
    <row r="131" ht="13.5" customHeight="1" spans="1:2">
      <c r="A131" s="10"/>
      <c r="B131" s="10"/>
    </row>
    <row r="132" ht="13.5" customHeight="1" spans="1:2">
      <c r="A132" s="10"/>
      <c r="B132" s="10"/>
    </row>
    <row r="133" ht="13.5" customHeight="1" spans="1:2">
      <c r="A133" s="10"/>
      <c r="B133" s="10"/>
    </row>
    <row r="134" ht="13.5" customHeight="1" spans="1:2">
      <c r="A134" s="10"/>
      <c r="B134" s="10"/>
    </row>
    <row r="135" ht="13.5" customHeight="1" spans="1:2">
      <c r="A135" s="10"/>
      <c r="B135" s="10"/>
    </row>
    <row r="136" ht="13.5" customHeight="1" spans="1:2">
      <c r="A136" s="10"/>
      <c r="B136" s="10"/>
    </row>
    <row r="137" ht="13.5" customHeight="1" spans="1:2">
      <c r="A137" s="10"/>
      <c r="B137" s="10"/>
    </row>
    <row r="138" ht="13.5" customHeight="1" spans="1:2">
      <c r="A138" s="10"/>
      <c r="B138" s="10"/>
    </row>
    <row r="139" ht="13.5" customHeight="1" spans="1:2">
      <c r="A139" s="10"/>
      <c r="B139" s="10"/>
    </row>
    <row r="140" ht="13.5" customHeight="1" spans="1:2">
      <c r="A140" s="10"/>
      <c r="B140" s="10"/>
    </row>
    <row r="141" ht="13.5" customHeight="1" spans="1:2">
      <c r="A141" s="10"/>
      <c r="B141" s="10"/>
    </row>
    <row r="142" ht="13.5" customHeight="1" spans="1:2">
      <c r="A142" s="10"/>
      <c r="B142" s="10"/>
    </row>
    <row r="143" ht="13.5" customHeight="1" spans="1:2">
      <c r="A143" s="10"/>
      <c r="B143" s="10"/>
    </row>
    <row r="144" ht="13.5" customHeight="1" spans="1:2">
      <c r="A144" s="10"/>
      <c r="B144" s="10"/>
    </row>
    <row r="145" ht="13.5" customHeight="1" spans="1:2">
      <c r="A145" s="10"/>
      <c r="B145" s="10"/>
    </row>
    <row r="146" ht="13.5" customHeight="1" spans="1:2">
      <c r="A146" s="10"/>
      <c r="B146" s="10"/>
    </row>
    <row r="147" ht="13.5" customHeight="1" spans="1:2">
      <c r="A147" s="10"/>
      <c r="B147" s="10"/>
    </row>
    <row r="148" ht="13.5" customHeight="1" spans="1:2">
      <c r="A148" s="10"/>
      <c r="B148" s="10"/>
    </row>
    <row r="149" ht="13.5" customHeight="1" spans="1:2">
      <c r="A149" s="10"/>
      <c r="B149" s="10"/>
    </row>
    <row r="150" ht="13.5" customHeight="1" spans="1:2">
      <c r="A150" s="10"/>
      <c r="B150" s="10"/>
    </row>
    <row r="151" ht="13.5" customHeight="1" spans="1:2">
      <c r="A151" s="10"/>
      <c r="B151" s="10"/>
    </row>
    <row r="152" ht="13.5" customHeight="1" spans="1:2">
      <c r="A152" s="10"/>
      <c r="B152" s="10"/>
    </row>
    <row r="153" ht="13.5" customHeight="1" spans="1:2">
      <c r="A153" s="10"/>
      <c r="B153" s="10"/>
    </row>
    <row r="154" ht="13.5" customHeight="1" spans="1:2">
      <c r="A154" s="10"/>
      <c r="B154" s="10"/>
    </row>
    <row r="155" ht="13.5" customHeight="1" spans="1:2">
      <c r="A155" s="10"/>
      <c r="B155" s="10"/>
    </row>
    <row r="156" ht="13.5" customHeight="1" spans="1:2">
      <c r="A156" s="10"/>
      <c r="B156" s="10"/>
    </row>
    <row r="157" ht="13.5" customHeight="1" spans="1:2">
      <c r="A157" s="10"/>
      <c r="B157" s="10"/>
    </row>
    <row r="158" ht="13.5" customHeight="1" spans="1:2">
      <c r="A158" s="10"/>
      <c r="B158" s="10"/>
    </row>
    <row r="159" ht="13.5" customHeight="1" spans="1:2">
      <c r="A159" s="10"/>
      <c r="B159" s="10"/>
    </row>
    <row r="160" ht="13.5" customHeight="1" spans="1:2">
      <c r="A160" s="10"/>
      <c r="B160" s="10"/>
    </row>
    <row r="161" ht="13.5" customHeight="1" spans="1:2">
      <c r="A161" s="10"/>
      <c r="B161" s="10"/>
    </row>
    <row r="162" ht="13.5" customHeight="1" spans="1:2">
      <c r="A162" s="10"/>
      <c r="B162" s="10"/>
    </row>
    <row r="163" ht="13.5" customHeight="1" spans="1:2">
      <c r="A163" s="10"/>
      <c r="B163" s="10"/>
    </row>
    <row r="164" ht="13.5" customHeight="1" spans="1:2">
      <c r="A164" s="10"/>
      <c r="B164" s="10"/>
    </row>
    <row r="165" ht="13.5" customHeight="1" spans="1:2">
      <c r="A165" s="10"/>
      <c r="B165" s="10"/>
    </row>
    <row r="166" ht="13.5" customHeight="1" spans="1:2">
      <c r="A166" s="10"/>
      <c r="B166" s="10"/>
    </row>
    <row r="167" ht="13.5" customHeight="1" spans="1:2">
      <c r="A167" s="10"/>
      <c r="B167" s="10"/>
    </row>
    <row r="168" ht="13.5" customHeight="1" spans="1:2">
      <c r="A168" s="10"/>
      <c r="B168" s="10"/>
    </row>
    <row r="169" ht="13.5" customHeight="1" spans="1:2">
      <c r="A169" s="10"/>
      <c r="B169" s="10"/>
    </row>
    <row r="170" ht="13.5" customHeight="1" spans="1:2">
      <c r="A170" s="10"/>
      <c r="B170" s="10"/>
    </row>
    <row r="171" ht="13.5" customHeight="1" spans="1:2">
      <c r="A171" s="10"/>
      <c r="B171" s="10"/>
    </row>
    <row r="172" ht="13.5" customHeight="1" spans="1:2">
      <c r="A172" s="10"/>
      <c r="B172" s="10"/>
    </row>
    <row r="173" ht="13.5" customHeight="1" spans="1:2">
      <c r="A173" s="10"/>
      <c r="B173" s="10"/>
    </row>
    <row r="174" ht="13.5" customHeight="1" spans="1:2">
      <c r="A174" s="10"/>
      <c r="B174" s="10"/>
    </row>
    <row r="175" ht="13.5" customHeight="1" spans="1:2">
      <c r="A175" s="10"/>
      <c r="B175" s="10"/>
    </row>
    <row r="176" ht="13.5" customHeight="1" spans="1:2">
      <c r="A176" s="10"/>
      <c r="B176" s="10"/>
    </row>
    <row r="177" ht="13.5" customHeight="1" spans="1:2">
      <c r="A177" s="10"/>
      <c r="B177" s="10"/>
    </row>
    <row r="178" ht="13.5" customHeight="1" spans="1:2">
      <c r="A178" s="10"/>
      <c r="B178" s="10"/>
    </row>
    <row r="179" ht="13.5" customHeight="1" spans="1:2">
      <c r="A179" s="10"/>
      <c r="B179" s="10"/>
    </row>
    <row r="180" ht="13.5" customHeight="1" spans="1:2">
      <c r="A180" s="10"/>
      <c r="B180" s="10"/>
    </row>
    <row r="181" ht="13.5" customHeight="1" spans="1:2">
      <c r="A181" s="10"/>
      <c r="B181" s="10"/>
    </row>
    <row r="182" ht="13.5" customHeight="1" spans="1:2">
      <c r="A182" s="10"/>
      <c r="B182" s="10"/>
    </row>
    <row r="183" ht="13.5" customHeight="1" spans="1:2">
      <c r="A183" s="10"/>
      <c r="B183" s="10"/>
    </row>
    <row r="184" ht="13.5" customHeight="1" spans="1:2">
      <c r="A184" s="10"/>
      <c r="B184" s="10"/>
    </row>
    <row r="185" ht="13.5" customHeight="1" spans="1:2">
      <c r="A185" s="10"/>
      <c r="B185" s="10"/>
    </row>
    <row r="186" ht="13.5" customHeight="1" spans="1:2">
      <c r="A186" s="10"/>
      <c r="B186" s="10"/>
    </row>
    <row r="187" ht="13.5" customHeight="1" spans="1:2">
      <c r="A187" s="10"/>
      <c r="B187" s="10"/>
    </row>
    <row r="188" ht="13.5" customHeight="1" spans="1:2">
      <c r="A188" s="10"/>
      <c r="B188" s="10"/>
    </row>
    <row r="189" ht="13.5" customHeight="1" spans="1:2">
      <c r="A189" s="10"/>
      <c r="B189" s="10"/>
    </row>
    <row r="190" ht="13.5" customHeight="1" spans="1:2">
      <c r="A190" s="10"/>
      <c r="B190" s="10"/>
    </row>
    <row r="191" ht="13.5" customHeight="1" spans="1:2">
      <c r="A191" s="10"/>
      <c r="B191" s="10"/>
    </row>
    <row r="192" ht="13.5" customHeight="1" spans="1:2">
      <c r="A192" s="10"/>
      <c r="B192" s="10"/>
    </row>
    <row r="193" ht="13.5" customHeight="1" spans="1:2">
      <c r="A193" s="10"/>
      <c r="B193" s="10"/>
    </row>
    <row r="194" ht="13.5" customHeight="1" spans="1:2">
      <c r="A194" s="10"/>
      <c r="B194" s="10"/>
    </row>
    <row r="195" ht="13.5" customHeight="1" spans="1:2">
      <c r="A195" s="10"/>
      <c r="B195" s="10"/>
    </row>
    <row r="196" ht="13.5" customHeight="1" spans="1:2">
      <c r="A196" s="10"/>
      <c r="B196" s="10"/>
    </row>
    <row r="197" ht="13.5" customHeight="1" spans="1:2">
      <c r="A197" s="10"/>
      <c r="B197" s="10"/>
    </row>
    <row r="198" ht="13.5" customHeight="1" spans="1:2">
      <c r="A198" s="10"/>
      <c r="B198" s="10"/>
    </row>
    <row r="199" ht="13.5" customHeight="1" spans="1:2">
      <c r="A199" s="10"/>
      <c r="B199" s="10"/>
    </row>
    <row r="200" ht="13.5" customHeight="1" spans="1:2">
      <c r="A200" s="10"/>
      <c r="B200" s="10"/>
    </row>
    <row r="201" ht="13.5" customHeight="1" spans="1:2">
      <c r="A201" s="10"/>
      <c r="B201" s="10"/>
    </row>
    <row r="202" ht="13.5" customHeight="1" spans="1:2">
      <c r="A202" s="10"/>
      <c r="B202" s="10"/>
    </row>
    <row r="203" ht="13.5" customHeight="1" spans="1:2">
      <c r="A203" s="10"/>
      <c r="B203" s="10"/>
    </row>
    <row r="204" ht="13.5" customHeight="1" spans="1:2">
      <c r="A204" s="10"/>
      <c r="B204" s="10"/>
    </row>
    <row r="205" ht="13.5" customHeight="1" spans="1:2">
      <c r="A205" s="10"/>
      <c r="B205" s="10"/>
    </row>
    <row r="206" ht="13.5" customHeight="1" spans="1:2">
      <c r="A206" s="10"/>
      <c r="B206" s="10"/>
    </row>
    <row r="207" ht="13.5" customHeight="1" spans="1:2">
      <c r="A207" s="10"/>
      <c r="B207" s="10"/>
    </row>
    <row r="208" ht="13.5" customHeight="1" spans="1:2">
      <c r="A208" s="10"/>
      <c r="B208" s="10"/>
    </row>
    <row r="209" ht="13.5" customHeight="1" spans="1:2">
      <c r="A209" s="10"/>
      <c r="B209" s="10"/>
    </row>
    <row r="210" ht="13.5" customHeight="1" spans="1:2">
      <c r="A210" s="10"/>
      <c r="B210" s="10"/>
    </row>
    <row r="211" ht="13.5" customHeight="1" spans="1:2">
      <c r="A211" s="10"/>
      <c r="B211" s="10"/>
    </row>
    <row r="212" ht="13.5" customHeight="1" spans="1:2">
      <c r="A212" s="10"/>
      <c r="B212" s="10"/>
    </row>
    <row r="213" ht="13.5" customHeight="1" spans="1:2">
      <c r="A213" s="10"/>
      <c r="B213" s="10"/>
    </row>
    <row r="214" ht="13.5" customHeight="1" spans="1:2">
      <c r="A214" s="10"/>
      <c r="B214" s="10"/>
    </row>
    <row r="215" ht="13.5" customHeight="1" spans="1:2">
      <c r="A215" s="10"/>
      <c r="B215" s="10"/>
    </row>
    <row r="216" ht="13.5" customHeight="1" spans="1:2">
      <c r="A216" s="10"/>
      <c r="B216" s="10"/>
    </row>
    <row r="217" ht="13.5" customHeight="1" spans="1:2">
      <c r="A217" s="10"/>
      <c r="B217" s="10"/>
    </row>
    <row r="218" ht="13.5" customHeight="1" spans="1:2">
      <c r="A218" s="10"/>
      <c r="B218" s="10"/>
    </row>
    <row r="219" ht="13.5" customHeight="1" spans="1:2">
      <c r="A219" s="10"/>
      <c r="B219" s="10"/>
    </row>
    <row r="220" ht="13.5" customHeight="1" spans="1:2">
      <c r="A220" s="10"/>
      <c r="B220" s="10"/>
    </row>
    <row r="221" ht="13.5" customHeight="1" spans="1:2">
      <c r="A221" s="10"/>
      <c r="B221" s="10"/>
    </row>
    <row r="222" ht="13.5" customHeight="1" spans="1:2">
      <c r="A222" s="10"/>
      <c r="B222" s="10"/>
    </row>
    <row r="223" ht="13.5" customHeight="1" spans="1:2">
      <c r="A223" s="10"/>
      <c r="B223" s="10"/>
    </row>
    <row r="224" ht="13.5" customHeight="1" spans="1:2">
      <c r="A224" s="10"/>
      <c r="B224" s="10"/>
    </row>
    <row r="225" ht="13.5" customHeight="1" spans="1:2">
      <c r="A225" s="10"/>
      <c r="B225" s="10"/>
    </row>
    <row r="226" ht="13.5" customHeight="1" spans="1:2">
      <c r="A226" s="10"/>
      <c r="B226" s="10"/>
    </row>
    <row r="227" ht="13.5" customHeight="1" spans="1:2">
      <c r="A227" s="10"/>
      <c r="B227" s="10"/>
    </row>
    <row r="228" ht="13.5" customHeight="1" spans="1:2">
      <c r="A228" s="10"/>
      <c r="B228" s="10"/>
    </row>
    <row r="229" ht="13.5" customHeight="1" spans="1:2">
      <c r="A229" s="10"/>
      <c r="B229" s="10"/>
    </row>
    <row r="230" ht="13.5" customHeight="1" spans="1:2">
      <c r="A230" s="10"/>
      <c r="B230" s="10"/>
    </row>
    <row r="231" ht="13.5" customHeight="1" spans="1:2">
      <c r="A231" s="10"/>
      <c r="B231" s="10"/>
    </row>
    <row r="232" ht="13.5" customHeight="1" spans="1:2">
      <c r="A232" s="10"/>
      <c r="B232" s="10"/>
    </row>
    <row r="233" ht="13.5" customHeight="1" spans="1:2">
      <c r="A233" s="10"/>
      <c r="B233" s="10"/>
    </row>
    <row r="234" ht="13.5" customHeight="1" spans="1:2">
      <c r="A234" s="10"/>
      <c r="B234" s="10"/>
    </row>
    <row r="235" ht="13.5" customHeight="1" spans="1:2">
      <c r="A235" s="10"/>
      <c r="B235" s="10"/>
    </row>
    <row r="236" ht="13.5" customHeight="1" spans="1:2">
      <c r="A236" s="10"/>
      <c r="B236" s="10"/>
    </row>
    <row r="237" ht="13.5" customHeight="1" spans="1:2">
      <c r="A237" s="10"/>
      <c r="B237" s="10"/>
    </row>
    <row r="238" ht="13.5" customHeight="1" spans="1:2">
      <c r="A238" s="10"/>
      <c r="B238" s="10"/>
    </row>
    <row r="239" ht="13.5" customHeight="1" spans="1:2">
      <c r="A239" s="10"/>
      <c r="B239" s="10"/>
    </row>
    <row r="240" ht="13.5" customHeight="1" spans="1:2">
      <c r="A240" s="10"/>
      <c r="B240" s="10"/>
    </row>
    <row r="241" ht="13.5" customHeight="1" spans="1:2">
      <c r="A241" s="10"/>
      <c r="B241" s="10"/>
    </row>
    <row r="242" ht="13.5" customHeight="1" spans="1:2">
      <c r="A242" s="10"/>
      <c r="B242" s="10"/>
    </row>
    <row r="243" ht="13.5" customHeight="1" spans="1:2">
      <c r="A243" s="10"/>
      <c r="B243" s="10"/>
    </row>
    <row r="244" ht="13.5" customHeight="1" spans="1:2">
      <c r="A244" s="10"/>
      <c r="B244" s="10"/>
    </row>
    <row r="245" ht="13.5" customHeight="1" spans="1:2">
      <c r="A245" s="10"/>
      <c r="B245" s="10"/>
    </row>
    <row r="246" ht="13.5" customHeight="1" spans="1:2">
      <c r="A246" s="10"/>
      <c r="B246" s="10"/>
    </row>
    <row r="247" ht="13.5" customHeight="1" spans="1:2">
      <c r="A247" s="10"/>
      <c r="B247" s="10"/>
    </row>
    <row r="248" ht="13.5" customHeight="1" spans="1:2">
      <c r="A248" s="10"/>
      <c r="B248" s="10"/>
    </row>
    <row r="249" ht="13.5" customHeight="1" spans="1:2">
      <c r="A249" s="10"/>
      <c r="B249" s="10"/>
    </row>
    <row r="250" ht="13.5" customHeight="1" spans="1:2">
      <c r="A250" s="10"/>
      <c r="B250" s="10"/>
    </row>
    <row r="251" ht="13.5" customHeight="1" spans="1:2">
      <c r="A251" s="10"/>
      <c r="B251" s="10"/>
    </row>
    <row r="252" ht="13.5" customHeight="1" spans="1:2">
      <c r="A252" s="10"/>
      <c r="B252" s="10"/>
    </row>
    <row r="253" ht="13.5" customHeight="1" spans="1:2">
      <c r="A253" s="10"/>
      <c r="B253" s="10"/>
    </row>
    <row r="254" ht="13.5" customHeight="1" spans="1:2">
      <c r="A254" s="10"/>
      <c r="B254" s="10"/>
    </row>
    <row r="255" ht="13.5" customHeight="1" spans="1:2">
      <c r="A255" s="10"/>
      <c r="B255" s="10"/>
    </row>
    <row r="256" ht="13.5" customHeight="1" spans="1:2">
      <c r="A256" s="10"/>
      <c r="B256" s="10"/>
    </row>
    <row r="257" ht="13.5" customHeight="1" spans="1:2">
      <c r="A257" s="10"/>
      <c r="B257" s="10"/>
    </row>
    <row r="258" ht="13.5" customHeight="1" spans="1:2">
      <c r="A258" s="10"/>
      <c r="B258" s="10"/>
    </row>
    <row r="259" ht="13.5" customHeight="1" spans="1:2">
      <c r="A259" s="10"/>
      <c r="B259" s="10"/>
    </row>
    <row r="260" ht="13.5" customHeight="1" spans="1:2">
      <c r="A260" s="10"/>
      <c r="B260" s="10"/>
    </row>
    <row r="261" ht="13.5" customHeight="1" spans="1:2">
      <c r="A261" s="10"/>
      <c r="B261" s="10"/>
    </row>
    <row r="262" ht="13.5" customHeight="1" spans="1:2">
      <c r="A262" s="10"/>
      <c r="B262" s="10"/>
    </row>
    <row r="263" ht="13.5" customHeight="1" spans="1:2">
      <c r="A263" s="10"/>
      <c r="B263" s="10"/>
    </row>
    <row r="264" ht="13.5" customHeight="1" spans="1:2">
      <c r="A264" s="10"/>
      <c r="B264" s="10"/>
    </row>
    <row r="265" ht="13.5" customHeight="1" spans="1:2">
      <c r="A265" s="10"/>
      <c r="B265" s="10"/>
    </row>
    <row r="266" ht="13.5" customHeight="1" spans="1:2">
      <c r="A266" s="10"/>
      <c r="B266" s="10"/>
    </row>
    <row r="267" ht="13.5" customHeight="1" spans="1:2">
      <c r="A267" s="10"/>
      <c r="B267" s="10"/>
    </row>
    <row r="268" ht="13.5" customHeight="1" spans="1:2">
      <c r="A268" s="10"/>
      <c r="B268" s="10"/>
    </row>
    <row r="269" ht="13.5" customHeight="1" spans="1:2">
      <c r="A269" s="10"/>
      <c r="B269" s="10"/>
    </row>
    <row r="270" ht="13.5" customHeight="1" spans="1:2">
      <c r="A270" s="10"/>
      <c r="B270" s="10"/>
    </row>
    <row r="271" ht="13.5" customHeight="1" spans="1:2">
      <c r="A271" s="10"/>
      <c r="B271" s="10"/>
    </row>
    <row r="272" ht="13.5" customHeight="1" spans="1:2">
      <c r="A272" s="10"/>
      <c r="B272" s="10"/>
    </row>
    <row r="273" ht="13.5" customHeight="1" spans="1:2">
      <c r="A273" s="10"/>
      <c r="B273" s="10"/>
    </row>
    <row r="274" ht="13.5" customHeight="1" spans="1:2">
      <c r="A274" s="10"/>
      <c r="B274" s="10"/>
    </row>
    <row r="275" ht="13.5" customHeight="1" spans="1:2">
      <c r="A275" s="10"/>
      <c r="B275" s="10"/>
    </row>
    <row r="276" ht="13.5" customHeight="1" spans="1:2">
      <c r="A276" s="10"/>
      <c r="B276" s="10"/>
    </row>
    <row r="277" ht="13.5" customHeight="1" spans="1:2">
      <c r="A277" s="10"/>
      <c r="B277" s="10"/>
    </row>
    <row r="278" ht="13.5" customHeight="1" spans="1:2">
      <c r="A278" s="10"/>
      <c r="B278" s="10"/>
    </row>
    <row r="279" ht="13.5" customHeight="1" spans="1:2">
      <c r="A279" s="10"/>
      <c r="B279" s="10"/>
    </row>
    <row r="280" ht="13.5" customHeight="1" spans="1:2">
      <c r="A280" s="10"/>
      <c r="B280" s="10"/>
    </row>
    <row r="281" ht="13.5" customHeight="1" spans="1:2">
      <c r="A281" s="10"/>
      <c r="B281" s="10"/>
    </row>
    <row r="282" ht="13.5" customHeight="1" spans="1:2">
      <c r="A282" s="10"/>
      <c r="B282" s="10"/>
    </row>
    <row r="283" ht="13.5" customHeight="1" spans="1:2">
      <c r="A283" s="10"/>
      <c r="B283" s="10"/>
    </row>
    <row r="284" ht="13.5" customHeight="1" spans="1:2">
      <c r="A284" s="10"/>
      <c r="B284" s="10"/>
    </row>
    <row r="285" ht="13.5" customHeight="1" spans="1:2">
      <c r="A285" s="10"/>
      <c r="B285" s="10"/>
    </row>
    <row r="286" ht="13.5" customHeight="1" spans="1:2">
      <c r="A286" s="10"/>
      <c r="B286" s="10"/>
    </row>
    <row r="287" ht="13.5" customHeight="1" spans="1:2">
      <c r="A287" s="10"/>
      <c r="B287" s="10"/>
    </row>
    <row r="288" ht="13.5" customHeight="1" spans="1:2">
      <c r="A288" s="10"/>
      <c r="B288" s="10"/>
    </row>
    <row r="289" ht="13.5" customHeight="1" spans="1:2">
      <c r="A289" s="10"/>
      <c r="B289" s="10"/>
    </row>
    <row r="290" ht="13.5" customHeight="1" spans="1:2">
      <c r="A290" s="10"/>
      <c r="B290" s="10"/>
    </row>
    <row r="291" ht="13.5" customHeight="1" spans="1:2">
      <c r="A291" s="10"/>
      <c r="B291" s="10"/>
    </row>
    <row r="292" ht="13.5" customHeight="1" spans="1:2">
      <c r="A292" s="10"/>
      <c r="B292" s="10"/>
    </row>
    <row r="293" ht="13.5" customHeight="1" spans="1:2">
      <c r="A293" s="10"/>
      <c r="B293" s="10"/>
    </row>
    <row r="294" ht="13.5" customHeight="1" spans="1:2">
      <c r="A294" s="10"/>
      <c r="B294" s="10"/>
    </row>
    <row r="295" ht="13.5" customHeight="1" spans="1:2">
      <c r="A295" s="10"/>
      <c r="B295" s="10"/>
    </row>
    <row r="296" ht="13.5" customHeight="1" spans="1:2">
      <c r="A296" s="10"/>
      <c r="B296" s="10"/>
    </row>
    <row r="297" ht="13.5" customHeight="1" spans="1:2">
      <c r="A297" s="10"/>
      <c r="B297" s="10"/>
    </row>
    <row r="298" ht="13.5" customHeight="1" spans="1:2">
      <c r="A298" s="10"/>
      <c r="B298" s="10"/>
    </row>
    <row r="299" ht="13.5" customHeight="1" spans="1:2">
      <c r="A299" s="10"/>
      <c r="B299" s="10"/>
    </row>
    <row r="300" ht="13.5" customHeight="1" spans="1:2">
      <c r="A300" s="10"/>
      <c r="B300" s="10"/>
    </row>
    <row r="301" ht="13.5" customHeight="1" spans="1:2">
      <c r="A301" s="10"/>
      <c r="B301" s="10"/>
    </row>
    <row r="302" ht="13.5" customHeight="1" spans="1:2">
      <c r="A302" s="10"/>
      <c r="B302" s="10"/>
    </row>
    <row r="303" ht="13.5" customHeight="1" spans="1:2">
      <c r="A303" s="10"/>
      <c r="B303" s="10"/>
    </row>
    <row r="304" ht="13.5" customHeight="1" spans="1:2">
      <c r="A304" s="10"/>
      <c r="B304" s="10"/>
    </row>
    <row r="305" ht="13.5" customHeight="1" spans="1:2">
      <c r="A305" s="10"/>
      <c r="B305" s="10"/>
    </row>
    <row r="306" ht="13.5" customHeight="1" spans="1:2">
      <c r="A306" s="10"/>
      <c r="B306" s="10"/>
    </row>
    <row r="307" ht="13.5" customHeight="1" spans="1:2">
      <c r="A307" s="10"/>
      <c r="B307" s="10"/>
    </row>
    <row r="308" ht="13.5" customHeight="1" spans="1:2">
      <c r="A308" s="10"/>
      <c r="B308" s="10"/>
    </row>
    <row r="309" ht="13.5" customHeight="1" spans="1:2">
      <c r="A309" s="10"/>
      <c r="B309" s="10"/>
    </row>
    <row r="310" ht="13.5" customHeight="1" spans="1:2">
      <c r="A310" s="10"/>
      <c r="B310" s="10"/>
    </row>
    <row r="311" ht="13.5" customHeight="1" spans="1:2">
      <c r="A311" s="10"/>
      <c r="B311" s="10"/>
    </row>
    <row r="312" ht="13.5" customHeight="1" spans="1:2">
      <c r="A312" s="10"/>
      <c r="B312" s="10"/>
    </row>
    <row r="313" ht="13.5" customHeight="1" spans="1:2">
      <c r="A313" s="10"/>
      <c r="B313" s="10"/>
    </row>
    <row r="314" ht="13.5" customHeight="1" spans="1:2">
      <c r="A314" s="10"/>
      <c r="B314" s="10"/>
    </row>
    <row r="315" ht="13.5" customHeight="1" spans="1:2">
      <c r="A315" s="10"/>
      <c r="B315" s="10"/>
    </row>
    <row r="316" ht="13.5" customHeight="1" spans="1:2">
      <c r="A316" s="10"/>
      <c r="B316" s="10"/>
    </row>
    <row r="317" ht="13.5" customHeight="1" spans="1:2">
      <c r="A317" s="10"/>
      <c r="B317" s="10"/>
    </row>
    <row r="318" ht="13.5" customHeight="1" spans="1:2">
      <c r="A318" s="10"/>
      <c r="B318" s="10"/>
    </row>
    <row r="319" ht="13.5" customHeight="1" spans="1:2">
      <c r="A319" s="10"/>
      <c r="B319" s="10"/>
    </row>
    <row r="320" ht="13.5" customHeight="1" spans="1:2">
      <c r="A320" s="10"/>
      <c r="B320" s="10"/>
    </row>
    <row r="321" ht="13.5" customHeight="1" spans="1:2">
      <c r="A321" s="10"/>
      <c r="B321" s="10"/>
    </row>
    <row r="322" ht="13.5" customHeight="1" spans="1:2">
      <c r="A322" s="10"/>
      <c r="B322" s="10"/>
    </row>
    <row r="323" ht="13.5" customHeight="1" spans="1:2">
      <c r="A323" s="10"/>
      <c r="B323" s="10"/>
    </row>
    <row r="324" ht="13.5" customHeight="1" spans="1:2">
      <c r="A324" s="10"/>
      <c r="B324" s="10"/>
    </row>
    <row r="325" ht="13.5" customHeight="1" spans="1:2">
      <c r="A325" s="10"/>
      <c r="B325" s="10"/>
    </row>
    <row r="326" ht="13.5" customHeight="1" spans="1:2">
      <c r="A326" s="10"/>
      <c r="B326" s="10"/>
    </row>
    <row r="327" ht="13.5" customHeight="1" spans="1:2">
      <c r="A327" s="10"/>
      <c r="B327" s="10"/>
    </row>
    <row r="328" ht="13.5" customHeight="1" spans="1:2">
      <c r="A328" s="10"/>
      <c r="B328" s="10"/>
    </row>
    <row r="329" ht="13.5" customHeight="1" spans="1:2">
      <c r="A329" s="10"/>
      <c r="B329" s="10"/>
    </row>
    <row r="330" ht="13.5" customHeight="1" spans="1:2">
      <c r="A330" s="10"/>
      <c r="B330" s="10"/>
    </row>
    <row r="331" ht="13.5" customHeight="1" spans="1:2">
      <c r="A331" s="10"/>
      <c r="B331" s="10"/>
    </row>
    <row r="332" ht="13.5" customHeight="1" spans="1:2">
      <c r="A332" s="10"/>
      <c r="B332" s="10"/>
    </row>
    <row r="333" ht="13.5" customHeight="1" spans="1:2">
      <c r="A333" s="10"/>
      <c r="B333" s="10"/>
    </row>
    <row r="334" ht="13.5" customHeight="1" spans="1:2">
      <c r="A334" s="10"/>
      <c r="B334" s="10"/>
    </row>
    <row r="335" ht="13.5" customHeight="1" spans="1:2">
      <c r="A335" s="10"/>
      <c r="B335" s="10"/>
    </row>
    <row r="336" ht="13.5" customHeight="1" spans="1:2">
      <c r="A336" s="10"/>
      <c r="B336" s="10"/>
    </row>
    <row r="337" ht="13.5" customHeight="1" spans="1:2">
      <c r="A337" s="10"/>
      <c r="B337" s="10"/>
    </row>
    <row r="338" ht="13.5" customHeight="1" spans="1:2">
      <c r="A338" s="10"/>
      <c r="B338" s="10"/>
    </row>
    <row r="339" ht="13.5" customHeight="1" spans="1:2">
      <c r="A339" s="10"/>
      <c r="B339" s="10"/>
    </row>
    <row r="340" ht="13.5" customHeight="1" spans="1:2">
      <c r="A340" s="10"/>
      <c r="B340" s="10"/>
    </row>
    <row r="341" ht="13.5" customHeight="1" spans="1:2">
      <c r="A341" s="10"/>
      <c r="B341" s="10"/>
    </row>
    <row r="342" ht="13.5" customHeight="1" spans="1:2">
      <c r="A342" s="10"/>
      <c r="B342" s="10"/>
    </row>
    <row r="343" ht="13.5" customHeight="1" spans="1:2">
      <c r="A343" s="10"/>
      <c r="B343" s="10"/>
    </row>
    <row r="344" ht="13.5" customHeight="1" spans="1:2">
      <c r="A344" s="10"/>
      <c r="B344" s="10"/>
    </row>
    <row r="345" ht="13.5" customHeight="1" spans="1:2">
      <c r="A345" s="10"/>
      <c r="B345" s="10"/>
    </row>
    <row r="346" ht="13.5" customHeight="1" spans="1:2">
      <c r="A346" s="10"/>
      <c r="B346" s="10"/>
    </row>
    <row r="347" ht="13.5" customHeight="1" spans="1:2">
      <c r="A347" s="10"/>
      <c r="B347" s="10"/>
    </row>
    <row r="348" ht="13.5" customHeight="1" spans="1:2">
      <c r="A348" s="10"/>
      <c r="B348" s="10"/>
    </row>
    <row r="349" ht="13.5" customHeight="1" spans="1:2">
      <c r="A349" s="10"/>
      <c r="B349" s="10"/>
    </row>
    <row r="350" ht="13.5" customHeight="1" spans="1:2">
      <c r="A350" s="10"/>
      <c r="B350" s="10"/>
    </row>
    <row r="351" ht="13.5" customHeight="1" spans="1:2">
      <c r="A351" s="10"/>
      <c r="B351" s="10"/>
    </row>
    <row r="352" ht="13.5" customHeight="1" spans="1:2">
      <c r="A352" s="10"/>
      <c r="B352" s="10"/>
    </row>
    <row r="353" ht="13.5" customHeight="1" spans="1:2">
      <c r="A353" s="10"/>
      <c r="B353" s="10"/>
    </row>
    <row r="354" ht="13.5" customHeight="1" spans="1:2">
      <c r="A354" s="10"/>
      <c r="B354" s="10"/>
    </row>
    <row r="355" ht="13.5" customHeight="1" spans="1:2">
      <c r="A355" s="10"/>
      <c r="B355" s="10"/>
    </row>
    <row r="356" ht="13.5" customHeight="1" spans="1:2">
      <c r="A356" s="10"/>
      <c r="B356" s="10"/>
    </row>
    <row r="357" ht="13.5" customHeight="1" spans="1:2">
      <c r="A357" s="10"/>
      <c r="B357" s="10"/>
    </row>
    <row r="358" ht="13.5" customHeight="1" spans="1:2">
      <c r="A358" s="10"/>
      <c r="B358" s="10"/>
    </row>
    <row r="359" ht="13.5" customHeight="1" spans="1:2">
      <c r="A359" s="10"/>
      <c r="B359" s="10"/>
    </row>
    <row r="360" ht="13.5" customHeight="1" spans="1:2">
      <c r="A360" s="10"/>
      <c r="B360" s="10"/>
    </row>
    <row r="361" ht="13.5" customHeight="1" spans="1:2">
      <c r="A361" s="10"/>
      <c r="B361" s="10"/>
    </row>
    <row r="362" ht="13.5" customHeight="1" spans="1:2">
      <c r="A362" s="10"/>
      <c r="B362" s="10"/>
    </row>
    <row r="363" ht="13.5" customHeight="1" spans="1:2">
      <c r="A363" s="10"/>
      <c r="B363" s="10"/>
    </row>
    <row r="364" ht="13.5" customHeight="1" spans="1:2">
      <c r="A364" s="10"/>
      <c r="B364" s="10"/>
    </row>
    <row r="365" ht="13.5" customHeight="1" spans="1:2">
      <c r="A365" s="10"/>
      <c r="B365" s="10"/>
    </row>
    <row r="366" ht="13.5" customHeight="1" spans="1:2">
      <c r="A366" s="10"/>
      <c r="B366" s="10"/>
    </row>
    <row r="367" ht="13.5" customHeight="1" spans="1:2">
      <c r="A367" s="10"/>
      <c r="B367" s="10"/>
    </row>
    <row r="368" ht="13.5" customHeight="1" spans="1:2">
      <c r="A368" s="10"/>
      <c r="B368" s="10"/>
    </row>
    <row r="369" ht="13.5" customHeight="1" spans="1:2">
      <c r="A369" s="10"/>
      <c r="B369" s="10"/>
    </row>
    <row r="370" ht="13.5" customHeight="1" spans="1:2">
      <c r="A370" s="10"/>
      <c r="B370" s="10"/>
    </row>
    <row r="371" ht="13.5" customHeight="1" spans="1:2">
      <c r="A371" s="10"/>
      <c r="B371" s="10"/>
    </row>
    <row r="372" ht="13.5" customHeight="1" spans="1:2">
      <c r="A372" s="10"/>
      <c r="B372" s="10"/>
    </row>
    <row r="373" ht="13.5" customHeight="1" spans="1:2">
      <c r="A373" s="10"/>
      <c r="B373" s="10"/>
    </row>
    <row r="374" ht="13.5" customHeight="1" spans="1:2">
      <c r="A374" s="10"/>
      <c r="B374" s="10"/>
    </row>
    <row r="375" ht="13.5" customHeight="1" spans="1:2">
      <c r="A375" s="10"/>
      <c r="B375" s="10"/>
    </row>
    <row r="376" ht="13.5" customHeight="1" spans="1:2">
      <c r="A376" s="10"/>
      <c r="B376" s="10"/>
    </row>
    <row r="377" ht="13.5" customHeight="1" spans="1:2">
      <c r="A377" s="10"/>
      <c r="B377" s="10"/>
    </row>
    <row r="378" ht="13.5" customHeight="1" spans="1:2">
      <c r="A378" s="10"/>
      <c r="B378" s="10"/>
    </row>
    <row r="379" ht="13.5" customHeight="1" spans="1:2">
      <c r="A379" s="10"/>
      <c r="B379" s="10"/>
    </row>
    <row r="380" ht="13.5" customHeight="1" spans="1:2">
      <c r="A380" s="10"/>
      <c r="B380" s="10"/>
    </row>
    <row r="381" ht="13.5" customHeight="1" spans="1:2">
      <c r="A381" s="10"/>
      <c r="B381" s="10"/>
    </row>
    <row r="382" ht="13.5" customHeight="1" spans="1:2">
      <c r="A382" s="10"/>
      <c r="B382" s="10"/>
    </row>
    <row r="383" ht="13.5" customHeight="1" spans="1:2">
      <c r="A383" s="10"/>
      <c r="B383" s="10"/>
    </row>
    <row r="384" ht="13.5" customHeight="1" spans="1:2">
      <c r="A384" s="10"/>
      <c r="B384" s="10"/>
    </row>
    <row r="385" ht="13.5" customHeight="1" spans="1:2">
      <c r="A385" s="10"/>
      <c r="B385" s="10"/>
    </row>
    <row r="386" ht="13.5" customHeight="1" spans="1:2">
      <c r="A386" s="10"/>
      <c r="B386" s="10"/>
    </row>
    <row r="387" ht="13.5" customHeight="1" spans="1:2">
      <c r="A387" s="10"/>
      <c r="B387" s="10"/>
    </row>
    <row r="388" ht="13.5" customHeight="1" spans="1:2">
      <c r="A388" s="10"/>
      <c r="B388" s="10"/>
    </row>
    <row r="389" ht="13.5" customHeight="1" spans="1:2">
      <c r="A389" s="10"/>
      <c r="B389" s="10"/>
    </row>
    <row r="390" ht="13.5" customHeight="1" spans="1:2">
      <c r="A390" s="10"/>
      <c r="B390" s="10"/>
    </row>
    <row r="391" ht="13.5" customHeight="1" spans="1:2">
      <c r="A391" s="10"/>
      <c r="B391" s="10"/>
    </row>
    <row r="392" ht="13.5" customHeight="1" spans="1:2">
      <c r="A392" s="10"/>
      <c r="B392" s="10"/>
    </row>
    <row r="393" ht="13.5" customHeight="1" spans="1:2">
      <c r="A393" s="10"/>
      <c r="B393" s="10"/>
    </row>
    <row r="394" ht="13.5" customHeight="1" spans="1:2">
      <c r="A394" s="10"/>
      <c r="B394" s="10"/>
    </row>
    <row r="395" ht="13.5" customHeight="1" spans="1:2">
      <c r="A395" s="10"/>
      <c r="B395" s="10"/>
    </row>
    <row r="396" ht="13.5" customHeight="1" spans="1:2">
      <c r="A396" s="10"/>
      <c r="B396" s="10"/>
    </row>
    <row r="397" ht="13.5" customHeight="1" spans="1:2">
      <c r="A397" s="10"/>
      <c r="B397" s="10"/>
    </row>
    <row r="398" ht="13.5" customHeight="1" spans="1:2">
      <c r="A398" s="10"/>
      <c r="B398" s="10"/>
    </row>
    <row r="399" ht="13.5" customHeight="1" spans="1:2">
      <c r="A399" s="10"/>
      <c r="B399" s="10"/>
    </row>
    <row r="400" ht="13.5" customHeight="1" spans="1:2">
      <c r="A400" s="10"/>
      <c r="B400" s="10"/>
    </row>
    <row r="401" ht="13.5" customHeight="1" spans="1:2">
      <c r="A401" s="10"/>
      <c r="B401" s="10"/>
    </row>
    <row r="402" ht="13.5" customHeight="1" spans="1:2">
      <c r="A402" s="10"/>
      <c r="B402" s="10"/>
    </row>
    <row r="403" ht="13.5" customHeight="1" spans="1:2">
      <c r="A403" s="10"/>
      <c r="B403" s="10"/>
    </row>
    <row r="404" ht="13.5" customHeight="1" spans="1:2">
      <c r="A404" s="10"/>
      <c r="B404" s="10"/>
    </row>
    <row r="405" ht="13.5" customHeight="1" spans="1:2">
      <c r="A405" s="10"/>
      <c r="B405" s="10"/>
    </row>
    <row r="406" ht="13.5" customHeight="1" spans="1:2">
      <c r="A406" s="10"/>
      <c r="B406" s="10"/>
    </row>
    <row r="407" ht="13.5" customHeight="1" spans="1:2">
      <c r="A407" s="10"/>
      <c r="B407" s="10"/>
    </row>
    <row r="408" ht="13.5" customHeight="1" spans="1:2">
      <c r="A408" s="10"/>
      <c r="B408" s="10"/>
    </row>
    <row r="409" ht="13.5" customHeight="1" spans="1:2">
      <c r="A409" s="10"/>
      <c r="B409" s="10"/>
    </row>
    <row r="410" ht="13.5" customHeight="1" spans="1:2">
      <c r="A410" s="10"/>
      <c r="B410" s="10"/>
    </row>
    <row r="411" ht="13.5" customHeight="1" spans="1:2">
      <c r="A411" s="10"/>
      <c r="B411" s="10"/>
    </row>
    <row r="412" ht="13.5" customHeight="1" spans="1:2">
      <c r="A412" s="10"/>
      <c r="B412" s="10"/>
    </row>
    <row r="413" ht="13.5" customHeight="1" spans="1:2">
      <c r="A413" s="10"/>
      <c r="B413" s="10"/>
    </row>
    <row r="414" ht="13.5" customHeight="1" spans="1:2">
      <c r="A414" s="10"/>
      <c r="B414" s="10"/>
    </row>
    <row r="415" ht="13.5" customHeight="1" spans="1:2">
      <c r="A415" s="10"/>
      <c r="B415" s="10"/>
    </row>
    <row r="416" ht="13.5" customHeight="1" spans="1:2">
      <c r="A416" s="10"/>
      <c r="B416" s="10"/>
    </row>
    <row r="417" ht="13.5" customHeight="1" spans="1:2">
      <c r="A417" s="10"/>
      <c r="B417" s="10"/>
    </row>
    <row r="418" ht="13.5" customHeight="1" spans="1:2">
      <c r="A418" s="10"/>
      <c r="B418" s="10"/>
    </row>
    <row r="419" ht="13.5" customHeight="1" spans="1:2">
      <c r="A419" s="10"/>
      <c r="B419" s="10"/>
    </row>
    <row r="420" ht="13.5" customHeight="1" spans="1:2">
      <c r="A420" s="10"/>
      <c r="B420" s="10"/>
    </row>
    <row r="421" ht="13.5" customHeight="1" spans="1:2">
      <c r="A421" s="10"/>
      <c r="B421" s="10"/>
    </row>
    <row r="422" ht="13.5" customHeight="1" spans="1:2">
      <c r="A422" s="10"/>
      <c r="B422" s="10"/>
    </row>
    <row r="423" ht="13.5" customHeight="1" spans="1:2">
      <c r="A423" s="10"/>
      <c r="B423" s="10"/>
    </row>
    <row r="424" ht="13.5" customHeight="1" spans="1:2">
      <c r="A424" s="10"/>
      <c r="B424" s="10"/>
    </row>
    <row r="425" ht="13.5" customHeight="1" spans="1:2">
      <c r="A425" s="10"/>
      <c r="B425" s="10"/>
    </row>
    <row r="426" ht="13.5" customHeight="1" spans="1:2">
      <c r="A426" s="10"/>
      <c r="B426" s="10"/>
    </row>
    <row r="427" ht="13.5" customHeight="1" spans="1:2">
      <c r="A427" s="10"/>
      <c r="B427" s="10"/>
    </row>
    <row r="428" ht="13.5" customHeight="1" spans="1:2">
      <c r="A428" s="10"/>
      <c r="B428" s="10"/>
    </row>
    <row r="429" ht="13.5" customHeight="1" spans="1:2">
      <c r="A429" s="10"/>
      <c r="B429" s="10"/>
    </row>
    <row r="430" ht="13.5" customHeight="1" spans="1:2">
      <c r="A430" s="10"/>
      <c r="B430" s="10"/>
    </row>
    <row r="431" ht="13.5" customHeight="1" spans="1:2">
      <c r="A431" s="10"/>
      <c r="B431" s="10"/>
    </row>
    <row r="432" ht="13.5" customHeight="1" spans="1:2">
      <c r="A432" s="10"/>
      <c r="B432" s="10"/>
    </row>
    <row r="433" ht="13.5" customHeight="1" spans="1:2">
      <c r="A433" s="10"/>
      <c r="B433" s="10"/>
    </row>
    <row r="434" ht="13.5" customHeight="1" spans="1:2">
      <c r="A434" s="10"/>
      <c r="B434" s="10"/>
    </row>
    <row r="435" ht="13.5" customHeight="1" spans="1:2">
      <c r="A435" s="10"/>
      <c r="B435" s="10"/>
    </row>
    <row r="436" ht="13.5" customHeight="1" spans="1:2">
      <c r="A436" s="10"/>
      <c r="B436" s="10"/>
    </row>
    <row r="437" ht="13.5" customHeight="1" spans="1:2">
      <c r="A437" s="10"/>
      <c r="B437" s="10"/>
    </row>
    <row r="438" ht="13.5" customHeight="1" spans="1:2">
      <c r="A438" s="10"/>
      <c r="B438" s="10"/>
    </row>
    <row r="439" ht="13.5" customHeight="1" spans="1:2">
      <c r="A439" s="10"/>
      <c r="B439" s="10"/>
    </row>
    <row r="440" ht="13.5" customHeight="1" spans="1:2">
      <c r="A440" s="10"/>
      <c r="B440" s="10"/>
    </row>
    <row r="441" ht="13.5" customHeight="1" spans="1:2">
      <c r="A441" s="10"/>
      <c r="B441" s="10"/>
    </row>
    <row r="442" ht="13.5" customHeight="1" spans="1:2">
      <c r="A442" s="10"/>
      <c r="B442" s="10"/>
    </row>
    <row r="443" ht="13.5" customHeight="1" spans="1:2">
      <c r="A443" s="10"/>
      <c r="B443" s="10"/>
    </row>
    <row r="444" ht="13.5" customHeight="1" spans="1:2">
      <c r="A444" s="10"/>
      <c r="B444" s="10"/>
    </row>
    <row r="445" ht="13.5" customHeight="1" spans="1:2">
      <c r="A445" s="10"/>
      <c r="B445" s="10"/>
    </row>
    <row r="446" ht="13.5" customHeight="1" spans="1:2">
      <c r="A446" s="10"/>
      <c r="B446" s="10"/>
    </row>
    <row r="447" ht="13.5" customHeight="1" spans="1:2">
      <c r="A447" s="10"/>
      <c r="B447" s="10"/>
    </row>
    <row r="448" ht="13.5" customHeight="1" spans="1:2">
      <c r="A448" s="10"/>
      <c r="B448" s="10"/>
    </row>
    <row r="449" ht="13.5" customHeight="1" spans="1:2">
      <c r="A449" s="10"/>
      <c r="B449" s="10"/>
    </row>
    <row r="450" ht="13.5" customHeight="1" spans="1:2">
      <c r="A450" s="10"/>
      <c r="B450" s="10"/>
    </row>
    <row r="451" ht="13.5" customHeight="1" spans="1:2">
      <c r="A451" s="10"/>
      <c r="B451" s="10"/>
    </row>
    <row r="452" ht="13.5" customHeight="1" spans="1:2">
      <c r="A452" s="10"/>
      <c r="B452" s="10"/>
    </row>
    <row r="453" ht="13.5" customHeight="1" spans="1:2">
      <c r="A453" s="10"/>
      <c r="B453" s="10"/>
    </row>
    <row r="454" ht="13.5" customHeight="1" spans="1:2">
      <c r="A454" s="10"/>
      <c r="B454" s="10"/>
    </row>
    <row r="455" ht="13.5" customHeight="1" spans="1:2">
      <c r="A455" s="10"/>
      <c r="B455" s="10"/>
    </row>
    <row r="456" ht="13.5" customHeight="1" spans="1:2">
      <c r="A456" s="10"/>
      <c r="B456" s="10"/>
    </row>
    <row r="457" ht="13.5" customHeight="1" spans="1:2">
      <c r="A457" s="10"/>
      <c r="B457" s="10"/>
    </row>
    <row r="458" ht="13.5" customHeight="1" spans="1:2">
      <c r="A458" s="10"/>
      <c r="B458" s="10"/>
    </row>
    <row r="459" ht="13.5" customHeight="1" spans="1:2">
      <c r="A459" s="10"/>
      <c r="B459" s="10"/>
    </row>
    <row r="460" ht="13.5" customHeight="1" spans="1:2">
      <c r="A460" s="10"/>
      <c r="B460" s="10"/>
    </row>
    <row r="461" ht="13.5" customHeight="1" spans="1:2">
      <c r="A461" s="10"/>
      <c r="B461" s="10"/>
    </row>
    <row r="462" ht="13.5" customHeight="1" spans="1:2">
      <c r="A462" s="10"/>
      <c r="B462" s="10"/>
    </row>
    <row r="463" ht="13.5" customHeight="1" spans="1:2">
      <c r="A463" s="10"/>
      <c r="B463" s="10"/>
    </row>
    <row r="464" ht="13.5" customHeight="1" spans="1:2">
      <c r="A464" s="10"/>
      <c r="B464" s="10"/>
    </row>
    <row r="465" ht="13.5" customHeight="1" spans="1:2">
      <c r="A465" s="10"/>
      <c r="B465" s="10"/>
    </row>
    <row r="466" ht="13.5" customHeight="1" spans="1:2">
      <c r="A466" s="10"/>
      <c r="B466" s="10"/>
    </row>
    <row r="467" ht="13.5" customHeight="1" spans="1:2">
      <c r="A467" s="10"/>
      <c r="B467" s="10"/>
    </row>
    <row r="468" ht="13.5" customHeight="1" spans="1:2">
      <c r="A468" s="10"/>
      <c r="B468" s="10"/>
    </row>
    <row r="469" ht="13.5" customHeight="1" spans="1:2">
      <c r="A469" s="10"/>
      <c r="B469" s="10"/>
    </row>
    <row r="470" ht="13.5" customHeight="1" spans="1:2">
      <c r="A470" s="10"/>
      <c r="B470" s="10"/>
    </row>
    <row r="471" ht="13.5" customHeight="1" spans="1:2">
      <c r="A471" s="10"/>
      <c r="B471" s="10"/>
    </row>
    <row r="472" ht="13.5" customHeight="1" spans="1:2">
      <c r="A472" s="10"/>
      <c r="B472" s="10"/>
    </row>
    <row r="473" ht="13.5" customHeight="1" spans="1:2">
      <c r="A473" s="10"/>
      <c r="B473" s="10"/>
    </row>
    <row r="474" ht="13.5" customHeight="1" spans="1:2">
      <c r="A474" s="10"/>
      <c r="B474" s="10"/>
    </row>
    <row r="475" ht="13.5" customHeight="1" spans="1:2">
      <c r="A475" s="10"/>
      <c r="B475" s="10"/>
    </row>
    <row r="476" ht="13.5" customHeight="1" spans="1:2">
      <c r="A476" s="10"/>
      <c r="B476" s="10"/>
    </row>
    <row r="477" ht="13.5" customHeight="1" spans="1:2">
      <c r="A477" s="10"/>
      <c r="B477" s="10"/>
    </row>
    <row r="478" ht="13.5" customHeight="1" spans="1:2">
      <c r="A478" s="10"/>
      <c r="B478" s="10"/>
    </row>
    <row r="479" ht="13.5" customHeight="1" spans="1:2">
      <c r="A479" s="10"/>
      <c r="B479" s="10"/>
    </row>
    <row r="480" ht="13.5" customHeight="1" spans="1:2">
      <c r="A480" s="10"/>
      <c r="B480" s="10"/>
    </row>
    <row r="481" ht="13.5" customHeight="1" spans="1:2">
      <c r="A481" s="10"/>
      <c r="B481" s="10"/>
    </row>
    <row r="482" ht="13.5" customHeight="1" spans="1:2">
      <c r="A482" s="10"/>
      <c r="B482" s="10"/>
    </row>
    <row r="483" ht="13.5" customHeight="1" spans="1:2">
      <c r="A483" s="10"/>
      <c r="B483" s="10"/>
    </row>
    <row r="484" ht="13.5" customHeight="1" spans="1:2">
      <c r="A484" s="10"/>
      <c r="B484" s="10"/>
    </row>
    <row r="485" ht="13.5" customHeight="1" spans="1:2">
      <c r="A485" s="10"/>
      <c r="B485" s="10"/>
    </row>
    <row r="486" ht="13.5" customHeight="1" spans="1:2">
      <c r="A486" s="10"/>
      <c r="B486" s="10"/>
    </row>
    <row r="487" ht="13.5" customHeight="1" spans="1:2">
      <c r="A487" s="10"/>
      <c r="B487" s="10"/>
    </row>
    <row r="488" ht="13.5" customHeight="1" spans="1:2">
      <c r="A488" s="10"/>
      <c r="B488" s="10"/>
    </row>
    <row r="489" ht="13.5" customHeight="1" spans="1:2">
      <c r="A489" s="10"/>
      <c r="B489" s="10"/>
    </row>
    <row r="490" ht="13.5" customHeight="1" spans="1:2">
      <c r="A490" s="10"/>
      <c r="B490" s="10"/>
    </row>
    <row r="491" ht="13.5" customHeight="1" spans="1:2">
      <c r="A491" s="10"/>
      <c r="B491" s="10"/>
    </row>
    <row r="492" ht="13.5" customHeight="1" spans="1:2">
      <c r="A492" s="10"/>
      <c r="B492" s="10"/>
    </row>
    <row r="493" ht="13.5" customHeight="1" spans="1:2">
      <c r="A493" s="10"/>
      <c r="B493" s="10"/>
    </row>
    <row r="494" ht="13.5" customHeight="1" spans="1:2">
      <c r="A494" s="10"/>
      <c r="B494" s="10"/>
    </row>
    <row r="495" ht="13.5" customHeight="1" spans="1:2">
      <c r="A495" s="10"/>
      <c r="B495" s="10"/>
    </row>
    <row r="496" ht="13.5" customHeight="1" spans="1:2">
      <c r="A496" s="10"/>
      <c r="B496" s="10"/>
    </row>
    <row r="497" ht="13.5" customHeight="1" spans="1:2">
      <c r="A497" s="10"/>
      <c r="B497" s="10"/>
    </row>
    <row r="498" ht="13.5" customHeight="1" spans="1:2">
      <c r="A498" s="10"/>
      <c r="B498" s="10"/>
    </row>
    <row r="499" ht="13.5" customHeight="1" spans="1:2">
      <c r="A499" s="10"/>
      <c r="B499" s="10"/>
    </row>
    <row r="500" ht="13.5" customHeight="1" spans="1:2">
      <c r="A500" s="10"/>
      <c r="B500" s="10"/>
    </row>
    <row r="501" ht="13.5" customHeight="1" spans="1:2">
      <c r="A501" s="10"/>
      <c r="B501" s="10"/>
    </row>
    <row r="502" ht="13.5" customHeight="1" spans="1:2">
      <c r="A502" s="10"/>
      <c r="B502" s="10"/>
    </row>
    <row r="503" ht="13.5" customHeight="1" spans="1:2">
      <c r="A503" s="10"/>
      <c r="B503" s="10"/>
    </row>
    <row r="504" ht="13.5" customHeight="1" spans="1:2">
      <c r="A504" s="10"/>
      <c r="B504" s="10"/>
    </row>
    <row r="505" ht="13.5" customHeight="1" spans="1:2">
      <c r="A505" s="10"/>
      <c r="B505" s="10"/>
    </row>
    <row r="506" ht="13.5" customHeight="1" spans="1:2">
      <c r="A506" s="10"/>
      <c r="B506" s="10"/>
    </row>
    <row r="507" ht="13.5" customHeight="1" spans="1:2">
      <c r="A507" s="10"/>
      <c r="B507" s="10"/>
    </row>
    <row r="508" ht="13.5" customHeight="1" spans="1:2">
      <c r="A508" s="10"/>
      <c r="B508" s="10"/>
    </row>
    <row r="509" ht="13.5" customHeight="1" spans="1:2">
      <c r="A509" s="10"/>
      <c r="B509" s="10"/>
    </row>
    <row r="510" ht="13.5" customHeight="1" spans="1:2">
      <c r="A510" s="10"/>
      <c r="B510" s="10"/>
    </row>
    <row r="511" ht="13.5" customHeight="1" spans="1:2">
      <c r="A511" s="10"/>
      <c r="B511" s="10"/>
    </row>
    <row r="512" ht="13.5" customHeight="1" spans="1:2">
      <c r="A512" s="10"/>
      <c r="B512" s="10"/>
    </row>
    <row r="513" ht="13.5" customHeight="1" spans="1:2">
      <c r="A513" s="10"/>
      <c r="B513" s="10"/>
    </row>
    <row r="514" ht="13.5" customHeight="1" spans="1:2">
      <c r="A514" s="10"/>
      <c r="B514" s="10"/>
    </row>
    <row r="515" ht="13.5" customHeight="1" spans="1:2">
      <c r="A515" s="10"/>
      <c r="B515" s="10"/>
    </row>
    <row r="516" ht="13.5" customHeight="1" spans="1:2">
      <c r="A516" s="10"/>
      <c r="B516" s="10"/>
    </row>
    <row r="517" ht="13.5" customHeight="1" spans="1:2">
      <c r="A517" s="10"/>
      <c r="B517" s="10"/>
    </row>
    <row r="518" ht="13.5" customHeight="1" spans="1:2">
      <c r="A518" s="10"/>
      <c r="B518" s="10"/>
    </row>
    <row r="519" ht="13.5" customHeight="1" spans="1:2">
      <c r="A519" s="10"/>
      <c r="B519" s="10"/>
    </row>
    <row r="520" ht="13.5" customHeight="1" spans="1:2">
      <c r="A520" s="10"/>
      <c r="B520" s="10"/>
    </row>
    <row r="521" ht="13.5" customHeight="1" spans="1:2">
      <c r="A521" s="10"/>
      <c r="B521" s="10"/>
    </row>
    <row r="522" ht="13.5" customHeight="1" spans="1:2">
      <c r="A522" s="10"/>
      <c r="B522" s="10"/>
    </row>
    <row r="523" ht="13.5" customHeight="1" spans="1:2">
      <c r="A523" s="10"/>
      <c r="B523" s="10"/>
    </row>
    <row r="524" ht="13.5" customHeight="1" spans="1:2">
      <c r="A524" s="10"/>
      <c r="B524" s="10"/>
    </row>
    <row r="525" ht="13.5" customHeight="1" spans="1:2">
      <c r="A525" s="10"/>
      <c r="B525" s="10"/>
    </row>
    <row r="526" ht="13.5" customHeight="1" spans="1:2">
      <c r="A526" s="10"/>
      <c r="B526" s="10"/>
    </row>
    <row r="527" ht="13.5" customHeight="1" spans="1:2">
      <c r="A527" s="10"/>
      <c r="B527" s="10"/>
    </row>
    <row r="528" ht="13.5" customHeight="1" spans="1:2">
      <c r="A528" s="10"/>
      <c r="B528" s="10"/>
    </row>
    <row r="529" ht="13.5" customHeight="1" spans="1:2">
      <c r="A529" s="10"/>
      <c r="B529" s="10"/>
    </row>
    <row r="530" ht="13.5" customHeight="1" spans="1:2">
      <c r="A530" s="10"/>
      <c r="B530" s="10"/>
    </row>
    <row r="531" ht="13.5" customHeight="1" spans="1:2">
      <c r="A531" s="10"/>
      <c r="B531" s="10"/>
    </row>
    <row r="532" ht="13.5" customHeight="1" spans="1:2">
      <c r="A532" s="10"/>
      <c r="B532" s="10"/>
    </row>
    <row r="533" ht="13.5" customHeight="1" spans="1:2">
      <c r="A533" s="10"/>
      <c r="B533" s="10"/>
    </row>
    <row r="534" ht="13.5" customHeight="1" spans="1:2">
      <c r="A534" s="10"/>
      <c r="B534" s="10"/>
    </row>
    <row r="535" ht="13.5" customHeight="1" spans="1:2">
      <c r="A535" s="10"/>
      <c r="B535" s="10"/>
    </row>
    <row r="536" ht="13.5" customHeight="1" spans="1:2">
      <c r="A536" s="10"/>
      <c r="B536" s="10"/>
    </row>
    <row r="537" ht="13.5" customHeight="1" spans="1:2">
      <c r="A537" s="10"/>
      <c r="B537" s="10"/>
    </row>
    <row r="538" ht="13.5" customHeight="1" spans="1:2">
      <c r="A538" s="10"/>
      <c r="B538" s="10"/>
    </row>
    <row r="539" ht="13.5" customHeight="1" spans="1:2">
      <c r="A539" s="10"/>
      <c r="B539" s="10"/>
    </row>
    <row r="540" ht="13.5" customHeight="1" spans="1:2">
      <c r="A540" s="10"/>
      <c r="B540" s="10"/>
    </row>
    <row r="541" ht="13.5" customHeight="1" spans="1:2">
      <c r="A541" s="10"/>
      <c r="B541" s="10"/>
    </row>
    <row r="542" ht="13.5" customHeight="1" spans="1:2">
      <c r="A542" s="10"/>
      <c r="B542" s="10"/>
    </row>
    <row r="543" ht="13.5" customHeight="1" spans="1:2">
      <c r="A543" s="10"/>
      <c r="B543" s="10"/>
    </row>
    <row r="544" ht="13.5" customHeight="1" spans="1:2">
      <c r="A544" s="10"/>
      <c r="B544" s="10"/>
    </row>
    <row r="545" ht="13.5" customHeight="1" spans="1:2">
      <c r="A545" s="10"/>
      <c r="B545" s="10"/>
    </row>
    <row r="546" ht="13.5" customHeight="1" spans="1:2">
      <c r="A546" s="10"/>
      <c r="B546" s="10"/>
    </row>
    <row r="547" ht="13.5" customHeight="1" spans="1:2">
      <c r="A547" s="10"/>
      <c r="B547" s="10"/>
    </row>
    <row r="548" ht="13.5" customHeight="1" spans="1:2">
      <c r="A548" s="10"/>
      <c r="B548" s="10"/>
    </row>
    <row r="549" ht="13.5" customHeight="1" spans="1:2">
      <c r="A549" s="10"/>
      <c r="B549" s="10"/>
    </row>
    <row r="550" ht="13.5" customHeight="1" spans="1:2">
      <c r="A550" s="10"/>
      <c r="B550" s="10"/>
    </row>
    <row r="551" ht="13.5" customHeight="1" spans="1:2">
      <c r="A551" s="10"/>
      <c r="B551" s="10"/>
    </row>
    <row r="552" ht="13.5" customHeight="1" spans="1:2">
      <c r="A552" s="10"/>
      <c r="B552" s="10"/>
    </row>
    <row r="553" ht="13.5" customHeight="1" spans="1:2">
      <c r="A553" s="10"/>
      <c r="B553" s="10"/>
    </row>
    <row r="554" ht="13.5" customHeight="1" spans="1:2">
      <c r="A554" s="10"/>
      <c r="B554" s="10"/>
    </row>
    <row r="555" ht="13.5" customHeight="1" spans="1:2">
      <c r="A555" s="10"/>
      <c r="B555" s="10"/>
    </row>
    <row r="556" ht="13.5" customHeight="1" spans="1:2">
      <c r="A556" s="10"/>
      <c r="B556" s="10"/>
    </row>
    <row r="557" ht="13.5" customHeight="1" spans="1:2">
      <c r="A557" s="10"/>
      <c r="B557" s="10"/>
    </row>
    <row r="558" ht="13.5" customHeight="1" spans="1:2">
      <c r="A558" s="10"/>
      <c r="B558" s="10"/>
    </row>
    <row r="559" ht="13.5" customHeight="1" spans="1:2">
      <c r="A559" s="10"/>
      <c r="B559" s="10"/>
    </row>
    <row r="560" ht="13.5" customHeight="1" spans="1:2">
      <c r="A560" s="10"/>
      <c r="B560" s="10"/>
    </row>
    <row r="561" ht="13.5" customHeight="1" spans="1:2">
      <c r="A561" s="10"/>
      <c r="B561" s="10"/>
    </row>
    <row r="562" ht="13.5" customHeight="1" spans="1:2">
      <c r="A562" s="10"/>
      <c r="B562" s="10"/>
    </row>
    <row r="563" ht="13.5" customHeight="1" spans="1:2">
      <c r="A563" s="10"/>
      <c r="B563" s="10"/>
    </row>
    <row r="564" ht="13.5" customHeight="1" spans="1:2">
      <c r="A564" s="10"/>
      <c r="B564" s="10"/>
    </row>
    <row r="565" ht="13.5" customHeight="1" spans="1:2">
      <c r="A565" s="10"/>
      <c r="B565" s="10"/>
    </row>
    <row r="566" ht="13.5" customHeight="1" spans="1:2">
      <c r="A566" s="10"/>
      <c r="B566" s="10"/>
    </row>
    <row r="567" ht="13.5" customHeight="1" spans="1:2">
      <c r="A567" s="10"/>
      <c r="B567" s="10"/>
    </row>
    <row r="568" ht="13.5" customHeight="1" spans="1:2">
      <c r="A568" s="10"/>
      <c r="B568" s="10"/>
    </row>
    <row r="569" ht="13.5" customHeight="1" spans="1:2">
      <c r="A569" s="10"/>
      <c r="B569" s="10"/>
    </row>
    <row r="570" ht="13.5" customHeight="1" spans="1:2">
      <c r="A570" s="10"/>
      <c r="B570" s="10"/>
    </row>
    <row r="571" ht="13.5" customHeight="1" spans="1:2">
      <c r="A571" s="10"/>
      <c r="B571" s="10"/>
    </row>
    <row r="572" ht="13.5" customHeight="1" spans="1:2">
      <c r="A572" s="10"/>
      <c r="B572" s="10"/>
    </row>
    <row r="573" ht="13.5" customHeight="1" spans="1:2">
      <c r="A573" s="10"/>
      <c r="B573" s="10"/>
    </row>
    <row r="574" ht="13.5" customHeight="1" spans="1:2">
      <c r="A574" s="10"/>
      <c r="B574" s="10"/>
    </row>
    <row r="575" ht="13.5" customHeight="1" spans="1:2">
      <c r="A575" s="10"/>
      <c r="B575" s="10"/>
    </row>
    <row r="576" ht="13.5" customHeight="1" spans="1:2">
      <c r="A576" s="10"/>
      <c r="B576" s="10"/>
    </row>
    <row r="577" ht="13.5" customHeight="1" spans="1:2">
      <c r="A577" s="10"/>
      <c r="B577" s="10"/>
    </row>
    <row r="578" ht="13.5" customHeight="1" spans="1:2">
      <c r="A578" s="10"/>
      <c r="B578" s="10"/>
    </row>
    <row r="579" ht="13.5" customHeight="1" spans="1:2">
      <c r="A579" s="10"/>
      <c r="B579" s="10"/>
    </row>
    <row r="580" ht="13.5" customHeight="1" spans="1:2">
      <c r="A580" s="10"/>
      <c r="B580" s="10"/>
    </row>
    <row r="581" ht="13.5" customHeight="1" spans="1:2">
      <c r="A581" s="10"/>
      <c r="B581" s="10"/>
    </row>
    <row r="582" ht="13.5" customHeight="1" spans="1:2">
      <c r="A582" s="10"/>
      <c r="B582" s="10"/>
    </row>
    <row r="583" ht="13.5" customHeight="1" spans="1:2">
      <c r="A583" s="10"/>
      <c r="B583" s="10"/>
    </row>
    <row r="584" ht="13.5" customHeight="1" spans="1:2">
      <c r="A584" s="10"/>
      <c r="B584" s="10"/>
    </row>
    <row r="585" ht="13.5" customHeight="1" spans="1:2">
      <c r="A585" s="10"/>
      <c r="B585" s="10"/>
    </row>
    <row r="586" ht="13.5" customHeight="1" spans="1:2">
      <c r="A586" s="10"/>
      <c r="B586" s="10"/>
    </row>
    <row r="587" ht="13.5" customHeight="1" spans="1:2">
      <c r="A587" s="10"/>
      <c r="B587" s="10"/>
    </row>
    <row r="588" ht="13.5" customHeight="1" spans="1:2">
      <c r="A588" s="10"/>
      <c r="B588" s="10"/>
    </row>
    <row r="589" ht="13.5" customHeight="1" spans="1:2">
      <c r="A589" s="10"/>
      <c r="B589" s="10"/>
    </row>
    <row r="590" ht="13.5" customHeight="1" spans="1:2">
      <c r="A590" s="10"/>
      <c r="B590" s="10"/>
    </row>
    <row r="591" ht="13.5" customHeight="1" spans="1:2">
      <c r="A591" s="10"/>
      <c r="B591" s="10"/>
    </row>
    <row r="592" ht="13.5" customHeight="1" spans="1:2">
      <c r="A592" s="10"/>
      <c r="B592" s="10"/>
    </row>
    <row r="593" ht="13.5" customHeight="1" spans="1:2">
      <c r="A593" s="10"/>
      <c r="B593" s="10"/>
    </row>
    <row r="594" ht="13.5" customHeight="1" spans="1:2">
      <c r="A594" s="10"/>
      <c r="B594" s="10"/>
    </row>
    <row r="595" ht="13.5" customHeight="1" spans="1:2">
      <c r="A595" s="10"/>
      <c r="B595" s="10"/>
    </row>
    <row r="596" ht="13.5" customHeight="1" spans="1:2">
      <c r="A596" s="10"/>
      <c r="B596" s="10"/>
    </row>
    <row r="597" ht="13.5" customHeight="1" spans="1:2">
      <c r="A597" s="10"/>
      <c r="B597" s="10"/>
    </row>
    <row r="598" ht="13.5" customHeight="1" spans="1:2">
      <c r="A598" s="10"/>
      <c r="B598" s="10"/>
    </row>
    <row r="599" ht="13.5" customHeight="1" spans="1:2">
      <c r="A599" s="10"/>
      <c r="B599" s="10"/>
    </row>
    <row r="600" ht="13.5" customHeight="1" spans="1:2">
      <c r="A600" s="10"/>
      <c r="B600" s="10"/>
    </row>
    <row r="601" ht="13.5" customHeight="1" spans="1:2">
      <c r="A601" s="10"/>
      <c r="B601" s="10"/>
    </row>
    <row r="602" ht="13.5" customHeight="1" spans="1:2">
      <c r="A602" s="10"/>
      <c r="B602" s="10"/>
    </row>
    <row r="603" ht="13.5" customHeight="1" spans="1:2">
      <c r="A603" s="10"/>
      <c r="B603" s="10"/>
    </row>
    <row r="604" ht="13.5" customHeight="1" spans="1:2">
      <c r="A604" s="10"/>
      <c r="B604" s="10"/>
    </row>
    <row r="605" ht="13.5" customHeight="1" spans="1:2">
      <c r="A605" s="10"/>
      <c r="B605" s="10"/>
    </row>
    <row r="606" ht="13.5" customHeight="1" spans="1:2">
      <c r="A606" s="10"/>
      <c r="B606" s="10"/>
    </row>
    <row r="607" ht="13.5" customHeight="1" spans="1:2">
      <c r="A607" s="10"/>
      <c r="B607" s="10"/>
    </row>
    <row r="608" ht="13.5" customHeight="1" spans="1:2">
      <c r="A608" s="10"/>
      <c r="B608" s="10"/>
    </row>
    <row r="609" ht="13.5" customHeight="1" spans="1:2">
      <c r="A609" s="10"/>
      <c r="B609" s="10"/>
    </row>
    <row r="610" ht="13.5" customHeight="1" spans="1:2">
      <c r="A610" s="10"/>
      <c r="B610" s="10"/>
    </row>
    <row r="611" ht="13.5" customHeight="1" spans="1:2">
      <c r="A611" s="10"/>
      <c r="B611" s="10"/>
    </row>
    <row r="612" ht="13.5" customHeight="1" spans="1:2">
      <c r="A612" s="10"/>
      <c r="B612" s="10"/>
    </row>
    <row r="613" ht="13.5" customHeight="1" spans="1:2">
      <c r="A613" s="10"/>
      <c r="B613" s="10"/>
    </row>
    <row r="614" ht="13.5" customHeight="1" spans="1:2">
      <c r="A614" s="10"/>
      <c r="B614" s="10"/>
    </row>
    <row r="615" ht="13.5" customHeight="1" spans="1:2">
      <c r="A615" s="10"/>
      <c r="B615" s="10"/>
    </row>
    <row r="616" ht="13.5" customHeight="1" spans="1:2">
      <c r="A616" s="10"/>
      <c r="B616" s="10"/>
    </row>
    <row r="617" ht="13.5" customHeight="1" spans="1:2">
      <c r="A617" s="10"/>
      <c r="B617" s="10"/>
    </row>
    <row r="618" ht="13.5" customHeight="1" spans="1:2">
      <c r="A618" s="10"/>
      <c r="B618" s="10"/>
    </row>
    <row r="619" ht="13.5" customHeight="1" spans="1:2">
      <c r="A619" s="10"/>
      <c r="B619" s="10"/>
    </row>
    <row r="620" ht="13.5" customHeight="1" spans="1:2">
      <c r="A620" s="10"/>
      <c r="B620" s="10"/>
    </row>
    <row r="621" ht="13.5" customHeight="1" spans="1:2">
      <c r="A621" s="10"/>
      <c r="B621" s="10"/>
    </row>
    <row r="622" ht="13.5" customHeight="1" spans="1:2">
      <c r="A622" s="10"/>
      <c r="B622" s="10"/>
    </row>
    <row r="623" ht="13.5" customHeight="1" spans="1:2">
      <c r="A623" s="10"/>
      <c r="B623" s="10"/>
    </row>
    <row r="624" ht="13.5" customHeight="1" spans="1:2">
      <c r="A624" s="10"/>
      <c r="B624" s="10"/>
    </row>
    <row r="625" ht="13.5" customHeight="1" spans="1:2">
      <c r="A625" s="10"/>
      <c r="B625" s="10"/>
    </row>
    <row r="626" ht="13.5" customHeight="1" spans="1:2">
      <c r="A626" s="10"/>
      <c r="B626" s="10"/>
    </row>
    <row r="627" ht="13.5" customHeight="1" spans="1:2">
      <c r="A627" s="10"/>
      <c r="B627" s="10"/>
    </row>
    <row r="628" ht="13.5" customHeight="1" spans="1:2">
      <c r="A628" s="10"/>
      <c r="B628" s="10"/>
    </row>
    <row r="629" ht="13.5" customHeight="1" spans="1:2">
      <c r="A629" s="10"/>
      <c r="B629" s="10"/>
    </row>
    <row r="630" ht="13.5" customHeight="1" spans="1:2">
      <c r="A630" s="10"/>
      <c r="B630" s="10"/>
    </row>
    <row r="631" ht="13.5" customHeight="1" spans="1:2">
      <c r="A631" s="10"/>
      <c r="B631" s="10"/>
    </row>
    <row r="632" ht="13.5" customHeight="1" spans="1:2">
      <c r="A632" s="10"/>
      <c r="B632" s="10"/>
    </row>
    <row r="633" ht="13.5" customHeight="1" spans="1:2">
      <c r="A633" s="10"/>
      <c r="B633" s="10"/>
    </row>
    <row r="634" ht="13.5" customHeight="1" spans="1:2">
      <c r="A634" s="10"/>
      <c r="B634" s="10"/>
    </row>
    <row r="635" ht="13.5" customHeight="1" spans="1:2">
      <c r="A635" s="10"/>
      <c r="B635" s="10"/>
    </row>
    <row r="636" ht="13.5" customHeight="1" spans="1:2">
      <c r="A636" s="10"/>
      <c r="B636" s="10"/>
    </row>
    <row r="637" ht="13.5" customHeight="1" spans="1:2">
      <c r="A637" s="10"/>
      <c r="B637" s="10"/>
    </row>
    <row r="638" ht="13.5" customHeight="1" spans="1:2">
      <c r="A638" s="10"/>
      <c r="B638" s="10"/>
    </row>
    <row r="639" ht="13.5" customHeight="1" spans="1:2">
      <c r="A639" s="10"/>
      <c r="B639" s="10"/>
    </row>
    <row r="640" ht="13.5" customHeight="1" spans="1:2">
      <c r="A640" s="10"/>
      <c r="B640" s="10"/>
    </row>
    <row r="641" ht="13.5" customHeight="1" spans="1:2">
      <c r="A641" s="10"/>
      <c r="B641" s="10"/>
    </row>
    <row r="642" ht="13.5" customHeight="1" spans="1:2">
      <c r="A642" s="10"/>
      <c r="B642" s="10"/>
    </row>
    <row r="643" ht="13.5" customHeight="1" spans="1:2">
      <c r="A643" s="10"/>
      <c r="B643" s="10"/>
    </row>
    <row r="644" ht="13.5" customHeight="1" spans="1:2">
      <c r="A644" s="10"/>
      <c r="B644" s="10"/>
    </row>
    <row r="645" ht="13.5" customHeight="1" spans="1:2">
      <c r="A645" s="10"/>
      <c r="B645" s="10"/>
    </row>
    <row r="646" ht="13.5" customHeight="1" spans="1:2">
      <c r="A646" s="10"/>
      <c r="B646" s="10"/>
    </row>
    <row r="647" ht="13.5" customHeight="1" spans="1:2">
      <c r="A647" s="10"/>
      <c r="B647" s="10"/>
    </row>
    <row r="648" ht="13.5" customHeight="1" spans="1:2">
      <c r="A648" s="10"/>
      <c r="B648" s="10"/>
    </row>
    <row r="649" ht="13.5" customHeight="1" spans="1:2">
      <c r="A649" s="10"/>
      <c r="B649" s="10"/>
    </row>
    <row r="650" ht="13.5" customHeight="1" spans="1:2">
      <c r="A650" s="10"/>
      <c r="B650" s="10"/>
    </row>
    <row r="651" ht="13.5" customHeight="1" spans="1:2">
      <c r="A651" s="10"/>
      <c r="B651" s="10"/>
    </row>
    <row r="652" ht="13.5" customHeight="1" spans="1:2">
      <c r="A652" s="10"/>
      <c r="B652" s="10"/>
    </row>
    <row r="653" ht="13.5" customHeight="1" spans="1:2">
      <c r="A653" s="10"/>
      <c r="B653" s="10"/>
    </row>
    <row r="654" ht="13.5" customHeight="1" spans="1:2">
      <c r="A654" s="10"/>
      <c r="B654" s="10"/>
    </row>
    <row r="655" ht="13.5" customHeight="1" spans="1:2">
      <c r="A655" s="10"/>
      <c r="B655" s="10"/>
    </row>
    <row r="656" ht="13.5" customHeight="1" spans="1:2">
      <c r="A656" s="10"/>
      <c r="B656" s="10"/>
    </row>
    <row r="657" ht="13.5" customHeight="1" spans="1:2">
      <c r="A657" s="10"/>
      <c r="B657" s="10"/>
    </row>
    <row r="658" ht="13.5" customHeight="1" spans="1:2">
      <c r="A658" s="10"/>
      <c r="B658" s="10"/>
    </row>
    <row r="659" ht="13.5" customHeight="1" spans="1:2">
      <c r="A659" s="10"/>
      <c r="B659" s="10"/>
    </row>
    <row r="660" ht="13.5" customHeight="1" spans="1:2">
      <c r="A660" s="10"/>
      <c r="B660" s="10"/>
    </row>
    <row r="661" ht="13.5" customHeight="1" spans="1:2">
      <c r="A661" s="10"/>
      <c r="B661" s="10"/>
    </row>
    <row r="662" ht="13.5" customHeight="1" spans="1:2">
      <c r="A662" s="10"/>
      <c r="B662" s="10"/>
    </row>
    <row r="663" ht="13.5" customHeight="1" spans="1:2">
      <c r="A663" s="10"/>
      <c r="B663" s="10"/>
    </row>
    <row r="664" ht="13.5" customHeight="1" spans="1:2">
      <c r="A664" s="10"/>
      <c r="B664" s="10"/>
    </row>
    <row r="665" ht="13.5" customHeight="1" spans="1:2">
      <c r="A665" s="10"/>
      <c r="B665" s="10"/>
    </row>
    <row r="666" ht="13.5" customHeight="1" spans="1:2">
      <c r="A666" s="10"/>
      <c r="B666" s="10"/>
    </row>
    <row r="667" ht="13.5" customHeight="1" spans="1:2">
      <c r="A667" s="10"/>
      <c r="B667" s="10"/>
    </row>
    <row r="668" ht="13.5" customHeight="1" spans="1:2">
      <c r="A668" s="10"/>
      <c r="B668" s="10"/>
    </row>
    <row r="669" ht="13.5" customHeight="1" spans="1:2">
      <c r="A669" s="10"/>
      <c r="B669" s="10"/>
    </row>
    <row r="670" ht="13.5" customHeight="1" spans="1:2">
      <c r="A670" s="10"/>
      <c r="B670" s="10"/>
    </row>
    <row r="671" ht="13.5" customHeight="1" spans="1:2">
      <c r="A671" s="10"/>
      <c r="B671" s="10"/>
    </row>
    <row r="672" ht="13.5" customHeight="1" spans="1:2">
      <c r="A672" s="10"/>
      <c r="B672" s="10"/>
    </row>
    <row r="673" ht="13.5" customHeight="1" spans="1:2">
      <c r="A673" s="10"/>
      <c r="B673" s="10"/>
    </row>
    <row r="674" ht="13.5" customHeight="1" spans="1:2">
      <c r="A674" s="10"/>
      <c r="B674" s="10"/>
    </row>
    <row r="675" ht="13.5" customHeight="1" spans="1:2">
      <c r="A675" s="10"/>
      <c r="B675" s="10"/>
    </row>
    <row r="676" ht="13.5" customHeight="1" spans="1:2">
      <c r="A676" s="10"/>
      <c r="B676" s="10"/>
    </row>
    <row r="677" ht="13.5" customHeight="1" spans="1:2">
      <c r="A677" s="10"/>
      <c r="B677" s="10"/>
    </row>
    <row r="678" ht="13.5" customHeight="1" spans="1:2">
      <c r="A678" s="10"/>
      <c r="B678" s="10"/>
    </row>
    <row r="679" ht="13.5" customHeight="1" spans="1:2">
      <c r="A679" s="10"/>
      <c r="B679" s="10"/>
    </row>
    <row r="680" ht="13.5" customHeight="1" spans="1:2">
      <c r="A680" s="10"/>
      <c r="B680" s="10"/>
    </row>
    <row r="681" ht="13.5" customHeight="1" spans="1:2">
      <c r="A681" s="10"/>
      <c r="B681" s="10"/>
    </row>
    <row r="682" ht="13.5" customHeight="1" spans="1:2">
      <c r="A682" s="10"/>
      <c r="B682" s="10"/>
    </row>
    <row r="683" ht="13.5" customHeight="1" spans="1:2">
      <c r="A683" s="10"/>
      <c r="B683" s="10"/>
    </row>
    <row r="684" ht="13.5" customHeight="1" spans="1:2">
      <c r="A684" s="10"/>
      <c r="B684" s="10"/>
    </row>
    <row r="685" ht="13.5" customHeight="1" spans="1:2">
      <c r="A685" s="10"/>
      <c r="B685" s="10"/>
    </row>
    <row r="686" ht="13.5" customHeight="1" spans="1:2">
      <c r="A686" s="10"/>
      <c r="B686" s="10"/>
    </row>
    <row r="687" ht="13.5" customHeight="1" spans="1:2">
      <c r="A687" s="10"/>
      <c r="B687" s="10"/>
    </row>
    <row r="688" ht="13.5" customHeight="1" spans="1:2">
      <c r="A688" s="10"/>
      <c r="B688" s="10"/>
    </row>
    <row r="689" ht="13.5" customHeight="1" spans="1:2">
      <c r="A689" s="10"/>
      <c r="B689" s="10"/>
    </row>
    <row r="690" ht="13.5" customHeight="1" spans="1:2">
      <c r="A690" s="10"/>
      <c r="B690" s="10"/>
    </row>
    <row r="691" ht="13.5" customHeight="1" spans="1:2">
      <c r="A691" s="10"/>
      <c r="B691" s="10"/>
    </row>
    <row r="692" ht="13.5" customHeight="1" spans="1:2">
      <c r="A692" s="10"/>
      <c r="B692" s="10"/>
    </row>
    <row r="693" ht="13.5" customHeight="1" spans="1:2">
      <c r="A693" s="10"/>
      <c r="B693" s="10"/>
    </row>
    <row r="694" ht="13.5" customHeight="1" spans="1:2">
      <c r="A694" s="10"/>
      <c r="B694" s="10"/>
    </row>
    <row r="695" ht="13.5" customHeight="1" spans="1:2">
      <c r="A695" s="10"/>
      <c r="B695" s="10"/>
    </row>
    <row r="696" ht="13.5" customHeight="1" spans="1:2">
      <c r="A696" s="10"/>
      <c r="B696" s="10"/>
    </row>
    <row r="697" ht="13.5" customHeight="1" spans="1:2">
      <c r="A697" s="10"/>
      <c r="B697" s="10"/>
    </row>
    <row r="698" ht="13.5" customHeight="1" spans="1:2">
      <c r="A698" s="10"/>
      <c r="B698" s="10"/>
    </row>
    <row r="699" ht="13.5" customHeight="1" spans="1:2">
      <c r="A699" s="10"/>
      <c r="B699" s="10"/>
    </row>
    <row r="700" ht="13.5" customHeight="1" spans="1:2">
      <c r="A700" s="10"/>
      <c r="B700" s="10"/>
    </row>
    <row r="701" ht="13.5" customHeight="1" spans="1:2">
      <c r="A701" s="10"/>
      <c r="B701" s="10"/>
    </row>
    <row r="702" ht="13.5" customHeight="1" spans="1:2">
      <c r="A702" s="10"/>
      <c r="B702" s="10"/>
    </row>
    <row r="703" ht="13.5" customHeight="1" spans="1:2">
      <c r="A703" s="10"/>
      <c r="B703" s="10"/>
    </row>
    <row r="704" ht="13.5" customHeight="1" spans="1:2">
      <c r="A704" s="10"/>
      <c r="B704" s="10"/>
    </row>
    <row r="705" ht="13.5" customHeight="1" spans="1:2">
      <c r="A705" s="10"/>
      <c r="B705" s="10"/>
    </row>
    <row r="706" ht="13.5" customHeight="1" spans="1:2">
      <c r="A706" s="10"/>
      <c r="B706" s="10"/>
    </row>
    <row r="707" ht="13.5" customHeight="1" spans="1:2">
      <c r="A707" s="10"/>
      <c r="B707" s="10"/>
    </row>
    <row r="708" ht="13.5" customHeight="1" spans="1:2">
      <c r="A708" s="10"/>
      <c r="B708" s="10"/>
    </row>
    <row r="709" ht="13.5" customHeight="1" spans="1:2">
      <c r="A709" s="10"/>
      <c r="B709" s="10"/>
    </row>
    <row r="710" ht="13.5" customHeight="1" spans="1:2">
      <c r="A710" s="10"/>
      <c r="B710" s="10"/>
    </row>
    <row r="711" ht="13.5" customHeight="1" spans="1:2">
      <c r="A711" s="10"/>
      <c r="B711" s="10"/>
    </row>
    <row r="712" ht="13.5" customHeight="1" spans="1:2">
      <c r="A712" s="10"/>
      <c r="B712" s="10"/>
    </row>
    <row r="713" ht="13.5" customHeight="1" spans="1:2">
      <c r="A713" s="10"/>
      <c r="B713" s="10"/>
    </row>
    <row r="714" ht="13.5" customHeight="1" spans="1:2">
      <c r="A714" s="10"/>
      <c r="B714" s="10"/>
    </row>
    <row r="715" ht="13.5" customHeight="1" spans="1:2">
      <c r="A715" s="10"/>
      <c r="B715" s="10"/>
    </row>
    <row r="716" ht="13.5" customHeight="1" spans="1:2">
      <c r="A716" s="10"/>
      <c r="B716" s="10"/>
    </row>
    <row r="717" ht="13.5" customHeight="1" spans="1:2">
      <c r="A717" s="10"/>
      <c r="B717" s="10"/>
    </row>
    <row r="718" ht="13.5" customHeight="1" spans="1:2">
      <c r="A718" s="10"/>
      <c r="B718" s="10"/>
    </row>
    <row r="719" ht="13.5" customHeight="1" spans="1:2">
      <c r="A719" s="10"/>
      <c r="B719" s="10"/>
    </row>
    <row r="720" ht="13.5" customHeight="1" spans="1:2">
      <c r="A720" s="10"/>
      <c r="B720" s="10"/>
    </row>
    <row r="721" ht="13.5" customHeight="1" spans="1:2">
      <c r="A721" s="10"/>
      <c r="B721" s="10"/>
    </row>
    <row r="722" ht="13.5" customHeight="1" spans="1:2">
      <c r="A722" s="10"/>
      <c r="B722" s="10"/>
    </row>
    <row r="723" ht="13.5" customHeight="1" spans="1:2">
      <c r="A723" s="10"/>
      <c r="B723" s="10"/>
    </row>
    <row r="724" ht="13.5" customHeight="1" spans="1:2">
      <c r="A724" s="10"/>
      <c r="B724" s="10"/>
    </row>
    <row r="725" ht="13.5" customHeight="1" spans="1:2">
      <c r="A725" s="10"/>
      <c r="B725" s="10"/>
    </row>
    <row r="726" ht="13.5" customHeight="1" spans="1:2">
      <c r="A726" s="10"/>
      <c r="B726" s="10"/>
    </row>
    <row r="727" ht="13.5" customHeight="1" spans="1:2">
      <c r="A727" s="10"/>
      <c r="B727" s="10"/>
    </row>
    <row r="728" ht="13.5" customHeight="1" spans="1:2">
      <c r="A728" s="10"/>
      <c r="B728" s="10"/>
    </row>
    <row r="729" ht="13.5" customHeight="1" spans="1:2">
      <c r="A729" s="10"/>
      <c r="B729" s="10"/>
    </row>
    <row r="730" ht="13.5" customHeight="1" spans="1:2">
      <c r="A730" s="10"/>
      <c r="B730" s="10"/>
    </row>
    <row r="731" ht="13.5" customHeight="1" spans="1:2">
      <c r="A731" s="10"/>
      <c r="B731" s="10"/>
    </row>
    <row r="732" ht="13.5" customHeight="1" spans="1:2">
      <c r="A732" s="10"/>
      <c r="B732" s="10"/>
    </row>
    <row r="733" ht="13.5" customHeight="1" spans="1:2">
      <c r="A733" s="10"/>
      <c r="B733" s="10"/>
    </row>
    <row r="734" ht="13.5" customHeight="1" spans="1:2">
      <c r="A734" s="10"/>
      <c r="B734" s="10"/>
    </row>
    <row r="735" ht="13.5" customHeight="1" spans="1:2">
      <c r="A735" s="10"/>
      <c r="B735" s="10"/>
    </row>
    <row r="736" ht="13.5" customHeight="1" spans="1:2">
      <c r="A736" s="10"/>
      <c r="B736" s="10"/>
    </row>
    <row r="737" ht="13.5" customHeight="1" spans="1:2">
      <c r="A737" s="10"/>
      <c r="B737" s="10"/>
    </row>
    <row r="738" ht="13.5" customHeight="1" spans="1:2">
      <c r="A738" s="10"/>
      <c r="B738" s="10"/>
    </row>
    <row r="739" ht="13.5" customHeight="1" spans="1:2">
      <c r="A739" s="10"/>
      <c r="B739" s="10"/>
    </row>
    <row r="740" ht="13.5" customHeight="1" spans="1:2">
      <c r="A740" s="10"/>
      <c r="B740" s="10"/>
    </row>
    <row r="741" ht="13.5" customHeight="1" spans="1:2">
      <c r="A741" s="10"/>
      <c r="B741" s="10"/>
    </row>
    <row r="742" ht="13.5" customHeight="1" spans="1:2">
      <c r="A742" s="10"/>
      <c r="B742" s="10"/>
    </row>
    <row r="743" ht="13.5" customHeight="1" spans="1:2">
      <c r="A743" s="10"/>
      <c r="B743" s="10"/>
    </row>
    <row r="744" ht="13.5" customHeight="1" spans="1:2">
      <c r="A744" s="10"/>
      <c r="B744" s="10"/>
    </row>
    <row r="745" ht="13.5" customHeight="1" spans="1:2">
      <c r="A745" s="10"/>
      <c r="B745" s="10"/>
    </row>
    <row r="746" ht="13.5" customHeight="1" spans="1:2">
      <c r="A746" s="10"/>
      <c r="B746" s="10"/>
    </row>
    <row r="747" ht="13.5" customHeight="1" spans="1:2">
      <c r="A747" s="10"/>
      <c r="B747" s="10"/>
    </row>
    <row r="748" ht="13.5" customHeight="1" spans="1:2">
      <c r="A748" s="10"/>
      <c r="B748" s="10"/>
    </row>
    <row r="749" ht="13.5" customHeight="1" spans="1:2">
      <c r="A749" s="10"/>
      <c r="B749" s="10"/>
    </row>
    <row r="750" ht="13.5" customHeight="1" spans="1:2">
      <c r="A750" s="10"/>
      <c r="B750" s="10"/>
    </row>
    <row r="751" ht="13.5" customHeight="1" spans="1:2">
      <c r="A751" s="10"/>
      <c r="B751" s="10"/>
    </row>
    <row r="752" ht="13.5" customHeight="1" spans="1:2">
      <c r="A752" s="10"/>
      <c r="B752" s="10"/>
    </row>
    <row r="753" ht="13.5" customHeight="1" spans="1:2">
      <c r="A753" s="10"/>
      <c r="B753" s="10"/>
    </row>
    <row r="754" ht="13.5" customHeight="1" spans="1:2">
      <c r="A754" s="10"/>
      <c r="B754" s="10"/>
    </row>
    <row r="755" ht="13.5" customHeight="1" spans="1:2">
      <c r="A755" s="10"/>
      <c r="B755" s="10"/>
    </row>
    <row r="756" ht="13.5" customHeight="1" spans="1:2">
      <c r="A756" s="10"/>
      <c r="B756" s="10"/>
    </row>
    <row r="757" ht="13.5" customHeight="1" spans="1:2">
      <c r="A757" s="10"/>
      <c r="B757" s="10"/>
    </row>
    <row r="758" ht="13.5" customHeight="1" spans="1:2">
      <c r="A758" s="10"/>
      <c r="B758" s="10"/>
    </row>
    <row r="759" ht="13.5" customHeight="1" spans="1:2">
      <c r="A759" s="10"/>
      <c r="B759" s="10"/>
    </row>
    <row r="760" ht="13.5" customHeight="1" spans="1:2">
      <c r="A760" s="10"/>
      <c r="B760" s="10"/>
    </row>
    <row r="761" ht="13.5" customHeight="1" spans="1:2">
      <c r="A761" s="10"/>
      <c r="B761" s="10"/>
    </row>
    <row r="762" ht="13.5" customHeight="1" spans="1:2">
      <c r="A762" s="10"/>
      <c r="B762" s="10"/>
    </row>
    <row r="763" ht="13.5" customHeight="1" spans="1:2">
      <c r="A763" s="10"/>
      <c r="B763" s="10"/>
    </row>
    <row r="764" ht="13.5" customHeight="1" spans="1:2">
      <c r="A764" s="10"/>
      <c r="B764" s="10"/>
    </row>
    <row r="765" ht="13.5" customHeight="1" spans="1:2">
      <c r="A765" s="10"/>
      <c r="B765" s="10"/>
    </row>
    <row r="766" ht="13.5" customHeight="1" spans="1:2">
      <c r="A766" s="10"/>
      <c r="B766" s="10"/>
    </row>
    <row r="767" ht="13.5" customHeight="1" spans="1:2">
      <c r="A767" s="10"/>
      <c r="B767" s="10"/>
    </row>
    <row r="768" ht="13.5" customHeight="1" spans="1:2">
      <c r="A768" s="10"/>
      <c r="B768" s="10"/>
    </row>
    <row r="769" ht="13.5" customHeight="1" spans="1:2">
      <c r="A769" s="10"/>
      <c r="B769" s="10"/>
    </row>
    <row r="770" ht="13.5" customHeight="1" spans="1:2">
      <c r="A770" s="10"/>
      <c r="B770" s="10"/>
    </row>
    <row r="771" ht="13.5" customHeight="1" spans="1:2">
      <c r="A771" s="10"/>
      <c r="B771" s="10"/>
    </row>
    <row r="772" ht="13.5" customHeight="1" spans="1:2">
      <c r="A772" s="10"/>
      <c r="B772" s="10"/>
    </row>
    <row r="773" ht="13.5" customHeight="1" spans="1:2">
      <c r="A773" s="10"/>
      <c r="B773" s="10"/>
    </row>
    <row r="774" ht="13.5" customHeight="1" spans="1:2">
      <c r="A774" s="10"/>
      <c r="B774" s="10"/>
    </row>
    <row r="775" ht="13.5" customHeight="1" spans="1:2">
      <c r="A775" s="10"/>
      <c r="B775" s="10"/>
    </row>
    <row r="776" ht="13.5" customHeight="1" spans="1:2">
      <c r="A776" s="10"/>
      <c r="B776" s="10"/>
    </row>
    <row r="777" ht="13.5" customHeight="1" spans="1:2">
      <c r="A777" s="10"/>
      <c r="B777" s="10"/>
    </row>
    <row r="778" ht="13.5" customHeight="1" spans="1:2">
      <c r="A778" s="10"/>
      <c r="B778" s="10"/>
    </row>
    <row r="779" ht="13.5" customHeight="1" spans="1:2">
      <c r="A779" s="10"/>
      <c r="B779" s="10"/>
    </row>
    <row r="780" ht="13.5" customHeight="1" spans="1:2">
      <c r="A780" s="10"/>
      <c r="B780" s="10"/>
    </row>
    <row r="781" ht="13.5" customHeight="1" spans="1:2">
      <c r="A781" s="10"/>
      <c r="B781" s="10"/>
    </row>
    <row r="782" ht="13.5" customHeight="1" spans="1:2">
      <c r="A782" s="10"/>
      <c r="B782" s="10"/>
    </row>
    <row r="783" ht="13.5" customHeight="1" spans="1:2">
      <c r="A783" s="10"/>
      <c r="B783" s="10"/>
    </row>
    <row r="784" ht="13.5" customHeight="1" spans="1:2">
      <c r="A784" s="10"/>
      <c r="B784" s="10"/>
    </row>
    <row r="785" ht="13.5" customHeight="1" spans="1:2">
      <c r="A785" s="10"/>
      <c r="B785" s="10"/>
    </row>
    <row r="786" ht="13.5" customHeight="1" spans="1:2">
      <c r="A786" s="10"/>
      <c r="B786" s="10"/>
    </row>
    <row r="787" ht="13.5" customHeight="1" spans="1:2">
      <c r="A787" s="10"/>
      <c r="B787" s="10"/>
    </row>
    <row r="788" ht="13.5" customHeight="1" spans="1:2">
      <c r="A788" s="10"/>
      <c r="B788" s="10"/>
    </row>
    <row r="789" ht="13.5" customHeight="1" spans="1:2">
      <c r="A789" s="10"/>
      <c r="B789" s="10"/>
    </row>
    <row r="790" ht="13.5" customHeight="1" spans="1:2">
      <c r="A790" s="10"/>
      <c r="B790" s="10"/>
    </row>
    <row r="791" ht="13.5" customHeight="1" spans="1:2">
      <c r="A791" s="10"/>
      <c r="B791" s="10"/>
    </row>
    <row r="792" ht="13.5" customHeight="1" spans="1:2">
      <c r="A792" s="10"/>
      <c r="B792" s="10"/>
    </row>
    <row r="793" ht="13.5" customHeight="1" spans="1:2">
      <c r="A793" s="10"/>
      <c r="B793" s="10"/>
    </row>
    <row r="794" ht="13.5" customHeight="1" spans="1:2">
      <c r="A794" s="10"/>
      <c r="B794" s="10"/>
    </row>
    <row r="795" ht="13.5" customHeight="1" spans="1:2">
      <c r="A795" s="10"/>
      <c r="B795" s="10"/>
    </row>
    <row r="796" ht="13.5" customHeight="1" spans="1:2">
      <c r="A796" s="10"/>
      <c r="B796" s="10"/>
    </row>
    <row r="797" ht="13.5" customHeight="1" spans="1:2">
      <c r="A797" s="10"/>
      <c r="B797" s="10"/>
    </row>
    <row r="798" ht="13.5" customHeight="1" spans="1:2">
      <c r="A798" s="10"/>
      <c r="B798" s="10"/>
    </row>
    <row r="799" ht="13.5" customHeight="1" spans="1:2">
      <c r="A799" s="10"/>
      <c r="B799" s="10"/>
    </row>
    <row r="800" ht="13.5" customHeight="1" spans="1:2">
      <c r="A800" s="10"/>
      <c r="B800" s="10"/>
    </row>
    <row r="801" ht="13.5" customHeight="1" spans="1:2">
      <c r="A801" s="10"/>
      <c r="B801" s="10"/>
    </row>
    <row r="802" ht="13.5" customHeight="1" spans="1:2">
      <c r="A802" s="10"/>
      <c r="B802" s="10"/>
    </row>
    <row r="803" ht="13.5" customHeight="1" spans="1:2">
      <c r="A803" s="10"/>
      <c r="B803" s="10"/>
    </row>
    <row r="804" ht="13.5" customHeight="1" spans="1:2">
      <c r="A804" s="10"/>
      <c r="B804" s="10"/>
    </row>
    <row r="805" ht="13.5" customHeight="1" spans="1:2">
      <c r="A805" s="10"/>
      <c r="B805" s="10"/>
    </row>
    <row r="806" ht="13.5" customHeight="1" spans="1:2">
      <c r="A806" s="10"/>
      <c r="B806" s="10"/>
    </row>
    <row r="807" ht="13.5" customHeight="1" spans="1:2">
      <c r="A807" s="10"/>
      <c r="B807" s="10"/>
    </row>
    <row r="808" ht="13.5" customHeight="1" spans="1:2">
      <c r="A808" s="10"/>
      <c r="B808" s="10"/>
    </row>
    <row r="809" ht="13.5" customHeight="1" spans="1:2">
      <c r="A809" s="10"/>
      <c r="B809" s="10"/>
    </row>
    <row r="810" ht="13.5" customHeight="1" spans="1:2">
      <c r="A810" s="10"/>
      <c r="B810" s="10"/>
    </row>
    <row r="811" ht="13.5" customHeight="1" spans="1:2">
      <c r="A811" s="10"/>
      <c r="B811" s="10"/>
    </row>
    <row r="812" ht="13.5" customHeight="1" spans="1:2">
      <c r="A812" s="10"/>
      <c r="B812" s="10"/>
    </row>
    <row r="813" ht="13.5" customHeight="1" spans="1:2">
      <c r="A813" s="10"/>
      <c r="B813" s="10"/>
    </row>
    <row r="814" ht="13.5" customHeight="1" spans="1:2">
      <c r="A814" s="10"/>
      <c r="B814" s="10"/>
    </row>
    <row r="815" ht="13.5" customHeight="1" spans="1:2">
      <c r="A815" s="10"/>
      <c r="B815" s="10"/>
    </row>
    <row r="816" ht="13.5" customHeight="1" spans="1:2">
      <c r="A816" s="10"/>
      <c r="B816" s="10"/>
    </row>
    <row r="817" ht="13.5" customHeight="1" spans="1:2">
      <c r="A817" s="10"/>
      <c r="B817" s="10"/>
    </row>
    <row r="818" ht="13.5" customHeight="1" spans="1:2">
      <c r="A818" s="10"/>
      <c r="B818" s="10"/>
    </row>
    <row r="819" ht="13.5" customHeight="1" spans="1:2">
      <c r="A819" s="10"/>
      <c r="B819" s="10"/>
    </row>
    <row r="820" ht="13.5" customHeight="1" spans="1:2">
      <c r="A820" s="10"/>
      <c r="B820" s="10"/>
    </row>
    <row r="821" ht="13.5" customHeight="1" spans="1:2">
      <c r="A821" s="10"/>
      <c r="B821" s="10"/>
    </row>
    <row r="822" ht="13.5" customHeight="1" spans="1:2">
      <c r="A822" s="10"/>
      <c r="B822" s="10"/>
    </row>
    <row r="823" ht="13.5" customHeight="1" spans="1:2">
      <c r="A823" s="10"/>
      <c r="B823" s="10"/>
    </row>
    <row r="824" ht="13.5" customHeight="1" spans="1:2">
      <c r="A824" s="10"/>
      <c r="B824" s="10"/>
    </row>
    <row r="825" ht="13.5" customHeight="1" spans="1:2">
      <c r="A825" s="10"/>
      <c r="B825" s="10"/>
    </row>
    <row r="826" ht="13.5" customHeight="1" spans="1:2">
      <c r="A826" s="10"/>
      <c r="B826" s="10"/>
    </row>
    <row r="827" ht="13.5" customHeight="1" spans="1:2">
      <c r="A827" s="10"/>
      <c r="B827" s="10"/>
    </row>
    <row r="828" ht="13.5" customHeight="1" spans="1:2">
      <c r="A828" s="10"/>
      <c r="B828" s="10"/>
    </row>
    <row r="829" ht="13.5" customHeight="1" spans="1:2">
      <c r="A829" s="10"/>
      <c r="B829" s="10"/>
    </row>
    <row r="830" ht="13.5" customHeight="1" spans="1:2">
      <c r="A830" s="10"/>
      <c r="B830" s="10"/>
    </row>
    <row r="831" ht="13.5" customHeight="1" spans="1:2">
      <c r="A831" s="10"/>
      <c r="B831" s="10"/>
    </row>
    <row r="832" ht="13.5" customHeight="1" spans="1:2">
      <c r="A832" s="10"/>
      <c r="B832" s="10"/>
    </row>
    <row r="833" ht="13.5" customHeight="1" spans="1:2">
      <c r="A833" s="10"/>
      <c r="B833" s="10"/>
    </row>
    <row r="834" ht="13.5" customHeight="1" spans="1:2">
      <c r="A834" s="10"/>
      <c r="B834" s="10"/>
    </row>
    <row r="835" ht="13.5" customHeight="1" spans="1:2">
      <c r="A835" s="10"/>
      <c r="B835" s="10"/>
    </row>
    <row r="836" ht="13.5" customHeight="1" spans="1:2">
      <c r="A836" s="10"/>
      <c r="B836" s="10"/>
    </row>
    <row r="837" ht="13.5" customHeight="1" spans="1:2">
      <c r="A837" s="10"/>
      <c r="B837" s="10"/>
    </row>
    <row r="838" ht="13.5" customHeight="1" spans="1:2">
      <c r="A838" s="10"/>
      <c r="B838" s="10"/>
    </row>
    <row r="839" ht="13.5" customHeight="1" spans="1:2">
      <c r="A839" s="10"/>
      <c r="B839" s="10"/>
    </row>
    <row r="840" ht="13.5" customHeight="1" spans="1:2">
      <c r="A840" s="10"/>
      <c r="B840" s="10"/>
    </row>
    <row r="841" ht="13.5" customHeight="1" spans="1:2">
      <c r="A841" s="10"/>
      <c r="B841" s="10"/>
    </row>
    <row r="842" ht="13.5" customHeight="1" spans="1:2">
      <c r="A842" s="10"/>
      <c r="B842" s="10"/>
    </row>
    <row r="843" ht="13.5" customHeight="1" spans="1:2">
      <c r="A843" s="10"/>
      <c r="B843" s="10"/>
    </row>
    <row r="844" ht="13.5" customHeight="1" spans="1:2">
      <c r="A844" s="10"/>
      <c r="B844" s="10"/>
    </row>
    <row r="845" ht="13.5" customHeight="1" spans="1:2">
      <c r="A845" s="10"/>
      <c r="B845" s="10"/>
    </row>
    <row r="846" ht="13.5" customHeight="1" spans="1:2">
      <c r="A846" s="10"/>
      <c r="B846" s="10"/>
    </row>
    <row r="847" ht="13.5" customHeight="1" spans="1:2">
      <c r="A847" s="10"/>
      <c r="B847" s="10"/>
    </row>
    <row r="848" ht="13.5" customHeight="1" spans="1:2">
      <c r="A848" s="10"/>
      <c r="B848" s="10"/>
    </row>
    <row r="849" ht="13.5" customHeight="1" spans="1:2">
      <c r="A849" s="10"/>
      <c r="B849" s="10"/>
    </row>
    <row r="850" ht="13.5" customHeight="1" spans="1:2">
      <c r="A850" s="10"/>
      <c r="B850" s="10"/>
    </row>
    <row r="851" ht="13.5" customHeight="1" spans="1:2">
      <c r="A851" s="10"/>
      <c r="B851" s="10"/>
    </row>
    <row r="852" ht="13.5" customHeight="1" spans="1:2">
      <c r="A852" s="10"/>
      <c r="B852" s="10"/>
    </row>
    <row r="853" ht="13.5" customHeight="1" spans="1:2">
      <c r="A853" s="10"/>
      <c r="B853" s="10"/>
    </row>
    <row r="854" ht="13.5" customHeight="1" spans="1:2">
      <c r="A854" s="10"/>
      <c r="B854" s="10"/>
    </row>
    <row r="855" ht="13.5" customHeight="1" spans="1:2">
      <c r="A855" s="10"/>
      <c r="B855" s="10"/>
    </row>
    <row r="856" ht="13.5" customHeight="1" spans="1:2">
      <c r="A856" s="10"/>
      <c r="B856" s="10"/>
    </row>
    <row r="857" ht="13.5" customHeight="1" spans="1:2">
      <c r="A857" s="10"/>
      <c r="B857" s="10"/>
    </row>
    <row r="858" ht="13.5" customHeight="1" spans="1:2">
      <c r="A858" s="10"/>
      <c r="B858" s="10"/>
    </row>
    <row r="859" ht="13.5" customHeight="1" spans="1:2">
      <c r="A859" s="10"/>
      <c r="B859" s="10"/>
    </row>
    <row r="860" ht="13.5" customHeight="1" spans="1:2">
      <c r="A860" s="10"/>
      <c r="B860" s="10"/>
    </row>
    <row r="861" ht="13.5" customHeight="1" spans="1:2">
      <c r="A861" s="10"/>
      <c r="B861" s="10"/>
    </row>
    <row r="862" ht="13.5" customHeight="1" spans="1:2">
      <c r="A862" s="10"/>
      <c r="B862" s="10"/>
    </row>
    <row r="863" ht="13.5" customHeight="1" spans="1:2">
      <c r="A863" s="10"/>
      <c r="B863" s="10"/>
    </row>
    <row r="864" ht="13.5" customHeight="1" spans="1:2">
      <c r="A864" s="10"/>
      <c r="B864" s="10"/>
    </row>
    <row r="865" ht="13.5" customHeight="1" spans="1:2">
      <c r="A865" s="10"/>
      <c r="B865" s="10"/>
    </row>
    <row r="866" ht="13.5" customHeight="1" spans="1:2">
      <c r="A866" s="10"/>
      <c r="B866" s="10"/>
    </row>
    <row r="867" ht="13.5" customHeight="1" spans="1:2">
      <c r="A867" s="10"/>
      <c r="B867" s="10"/>
    </row>
    <row r="868" ht="13.5" customHeight="1" spans="1:2">
      <c r="A868" s="10"/>
      <c r="B868" s="10"/>
    </row>
    <row r="869" ht="13.5" customHeight="1" spans="1:2">
      <c r="A869" s="10"/>
      <c r="B869" s="10"/>
    </row>
    <row r="870" ht="13.5" customHeight="1" spans="1:2">
      <c r="A870" s="10"/>
      <c r="B870" s="10"/>
    </row>
    <row r="871" ht="13.5" customHeight="1" spans="1:2">
      <c r="A871" s="10"/>
      <c r="B871" s="10"/>
    </row>
    <row r="872" ht="13.5" customHeight="1" spans="1:2">
      <c r="A872" s="10"/>
      <c r="B872" s="10"/>
    </row>
    <row r="873" ht="13.5" customHeight="1" spans="1:2">
      <c r="A873" s="10"/>
      <c r="B873" s="10"/>
    </row>
    <row r="874" ht="13.5" customHeight="1" spans="1:2">
      <c r="A874" s="10"/>
      <c r="B874" s="10"/>
    </row>
    <row r="875" ht="13.5" customHeight="1" spans="1:2">
      <c r="A875" s="10"/>
      <c r="B875" s="10"/>
    </row>
    <row r="876" ht="13.5" customHeight="1" spans="1:2">
      <c r="A876" s="10"/>
      <c r="B876" s="10"/>
    </row>
    <row r="877" ht="13.5" customHeight="1" spans="1:2">
      <c r="A877" s="10"/>
      <c r="B877" s="10"/>
    </row>
    <row r="878" ht="13.5" customHeight="1" spans="1:2">
      <c r="A878" s="10"/>
      <c r="B878" s="10"/>
    </row>
    <row r="879" ht="13.5" customHeight="1" spans="1:2">
      <c r="A879" s="10"/>
      <c r="B879" s="10"/>
    </row>
    <row r="880" ht="13.5" customHeight="1" spans="1:2">
      <c r="A880" s="10"/>
      <c r="B880" s="10"/>
    </row>
    <row r="881" ht="13.5" customHeight="1" spans="1:2">
      <c r="A881" s="10"/>
      <c r="B881" s="10"/>
    </row>
    <row r="882" ht="13.5" customHeight="1" spans="1:2">
      <c r="A882" s="10"/>
      <c r="B882" s="10"/>
    </row>
    <row r="883" ht="13.5" customHeight="1" spans="1:2">
      <c r="A883" s="10"/>
      <c r="B883" s="10"/>
    </row>
    <row r="884" ht="13.5" customHeight="1" spans="1:2">
      <c r="A884" s="10"/>
      <c r="B884" s="10"/>
    </row>
    <row r="885" ht="13.5" customHeight="1" spans="1:2">
      <c r="A885" s="10"/>
      <c r="B885" s="10"/>
    </row>
    <row r="886" ht="13.5" customHeight="1" spans="1:2">
      <c r="A886" s="10"/>
      <c r="B886" s="10"/>
    </row>
    <row r="887" ht="13.5" customHeight="1" spans="1:2">
      <c r="A887" s="10"/>
      <c r="B887" s="10"/>
    </row>
    <row r="888" ht="13.5" customHeight="1" spans="1:2">
      <c r="A888" s="10"/>
      <c r="B888" s="10"/>
    </row>
    <row r="889" ht="13.5" customHeight="1" spans="1:2">
      <c r="A889" s="10"/>
      <c r="B889" s="10"/>
    </row>
    <row r="890" ht="13.5" customHeight="1" spans="1:2">
      <c r="A890" s="10"/>
      <c r="B890" s="10"/>
    </row>
    <row r="891" ht="13.5" customHeight="1" spans="1:2">
      <c r="A891" s="10"/>
      <c r="B891" s="10"/>
    </row>
    <row r="892" ht="13.5" customHeight="1" spans="1:2">
      <c r="A892" s="10"/>
      <c r="B892" s="10"/>
    </row>
    <row r="893" ht="13.5" customHeight="1" spans="1:2">
      <c r="A893" s="10"/>
      <c r="B893" s="10"/>
    </row>
    <row r="894" ht="13.5" customHeight="1" spans="1:2">
      <c r="A894" s="10"/>
      <c r="B894" s="10"/>
    </row>
    <row r="895" ht="13.5" customHeight="1" spans="1:2">
      <c r="A895" s="10"/>
      <c r="B895" s="10"/>
    </row>
    <row r="896" ht="13.5" customHeight="1" spans="1:2">
      <c r="A896" s="10"/>
      <c r="B896" s="10"/>
    </row>
    <row r="897" ht="13.5" customHeight="1" spans="1:2">
      <c r="A897" s="10"/>
      <c r="B897" s="10"/>
    </row>
    <row r="898" ht="13.5" customHeight="1" spans="1:2">
      <c r="A898" s="10"/>
      <c r="B898" s="10"/>
    </row>
    <row r="899" ht="13.5" customHeight="1" spans="1:2">
      <c r="A899" s="10"/>
      <c r="B899" s="10"/>
    </row>
    <row r="900" ht="13.5" customHeight="1" spans="1:2">
      <c r="A900" s="10"/>
      <c r="B900" s="10"/>
    </row>
    <row r="901" ht="13.5" customHeight="1" spans="1:2">
      <c r="A901" s="10"/>
      <c r="B901" s="10"/>
    </row>
    <row r="902" ht="13.5" customHeight="1" spans="1:2">
      <c r="A902" s="10"/>
      <c r="B902" s="10"/>
    </row>
    <row r="903" ht="13.5" customHeight="1" spans="1:2">
      <c r="A903" s="10"/>
      <c r="B903" s="10"/>
    </row>
    <row r="904" ht="13.5" customHeight="1" spans="1:2">
      <c r="A904" s="10"/>
      <c r="B904" s="10"/>
    </row>
    <row r="905" ht="13.5" customHeight="1" spans="1:2">
      <c r="A905" s="10"/>
      <c r="B905" s="10"/>
    </row>
    <row r="906" ht="13.5" customHeight="1" spans="1:2">
      <c r="A906" s="10"/>
      <c r="B906" s="10"/>
    </row>
    <row r="907" ht="13.5" customHeight="1" spans="1:2">
      <c r="A907" s="10"/>
      <c r="B907" s="10"/>
    </row>
    <row r="908" ht="13.5" customHeight="1" spans="1:2">
      <c r="A908" s="10"/>
      <c r="B908" s="10"/>
    </row>
    <row r="909" ht="13.5" customHeight="1" spans="1:2">
      <c r="A909" s="10"/>
      <c r="B909" s="10"/>
    </row>
    <row r="910" ht="13.5" customHeight="1" spans="1:2">
      <c r="A910" s="10"/>
      <c r="B910" s="10"/>
    </row>
    <row r="911" ht="13.5" customHeight="1" spans="1:2">
      <c r="A911" s="10"/>
      <c r="B911" s="10"/>
    </row>
    <row r="912" ht="13.5" customHeight="1" spans="1:2">
      <c r="A912" s="10"/>
      <c r="B912" s="10"/>
    </row>
    <row r="913" ht="13.5" customHeight="1" spans="1:2">
      <c r="A913" s="10"/>
      <c r="B913" s="10"/>
    </row>
    <row r="914" ht="13.5" customHeight="1" spans="1:2">
      <c r="A914" s="10"/>
      <c r="B914" s="10"/>
    </row>
    <row r="915" ht="13.5" customHeight="1" spans="1:2">
      <c r="A915" s="10"/>
      <c r="B915" s="10"/>
    </row>
    <row r="916" ht="13.5" customHeight="1" spans="1:2">
      <c r="A916" s="10"/>
      <c r="B916" s="10"/>
    </row>
    <row r="917" ht="13.5" customHeight="1" spans="1:2">
      <c r="A917" s="10"/>
      <c r="B917" s="10"/>
    </row>
    <row r="918" ht="13.5" customHeight="1" spans="1:2">
      <c r="A918" s="10"/>
      <c r="B918" s="10"/>
    </row>
    <row r="919" ht="13.5" customHeight="1" spans="1:2">
      <c r="A919" s="10"/>
      <c r="B919" s="10"/>
    </row>
    <row r="920" ht="13.5" customHeight="1" spans="1:2">
      <c r="A920" s="10"/>
      <c r="B920" s="10"/>
    </row>
    <row r="921" ht="13.5" customHeight="1" spans="1:2">
      <c r="A921" s="10"/>
      <c r="B921" s="10"/>
    </row>
    <row r="922" ht="13.5" customHeight="1" spans="1:2">
      <c r="A922" s="10"/>
      <c r="B922" s="10"/>
    </row>
    <row r="923" ht="13.5" customHeight="1" spans="1:2">
      <c r="A923" s="10"/>
      <c r="B923" s="10"/>
    </row>
    <row r="924" ht="13.5" customHeight="1" spans="1:2">
      <c r="A924" s="10"/>
      <c r="B924" s="10"/>
    </row>
    <row r="925" ht="13.5" customHeight="1" spans="1:2">
      <c r="A925" s="10"/>
      <c r="B925" s="10"/>
    </row>
    <row r="926" ht="13.5" customHeight="1" spans="1:2">
      <c r="A926" s="10"/>
      <c r="B926" s="10"/>
    </row>
    <row r="927" ht="13.5" customHeight="1" spans="1:2">
      <c r="A927" s="10"/>
      <c r="B927" s="10"/>
    </row>
    <row r="928" ht="13.5" customHeight="1" spans="1:2">
      <c r="A928" s="10"/>
      <c r="B928" s="10"/>
    </row>
    <row r="929" ht="13.5" customHeight="1" spans="1:2">
      <c r="A929" s="10"/>
      <c r="B929" s="10"/>
    </row>
    <row r="930" ht="13.5" customHeight="1" spans="1:2">
      <c r="A930" s="10"/>
      <c r="B930" s="10"/>
    </row>
    <row r="931" ht="13.5" customHeight="1" spans="1:2">
      <c r="A931" s="10"/>
      <c r="B931" s="10"/>
    </row>
    <row r="932" ht="13.5" customHeight="1" spans="1:2">
      <c r="A932" s="10"/>
      <c r="B932" s="10"/>
    </row>
    <row r="933" ht="13.5" customHeight="1" spans="1:2">
      <c r="A933" s="10"/>
      <c r="B933" s="10"/>
    </row>
    <row r="934" ht="13.5" customHeight="1" spans="1:2">
      <c r="A934" s="10"/>
      <c r="B934" s="10"/>
    </row>
    <row r="935" ht="13.5" customHeight="1" spans="1:2">
      <c r="A935" s="10"/>
      <c r="B935" s="10"/>
    </row>
    <row r="936" ht="13.5" customHeight="1" spans="1:2">
      <c r="A936" s="10"/>
      <c r="B936" s="10"/>
    </row>
    <row r="937" ht="13.5" customHeight="1" spans="1:2">
      <c r="A937" s="10"/>
      <c r="B937" s="10"/>
    </row>
    <row r="938" ht="13.5" customHeight="1" spans="1:2">
      <c r="A938" s="10"/>
      <c r="B938" s="10"/>
    </row>
    <row r="939" ht="13.5" customHeight="1" spans="1:2">
      <c r="A939" s="10"/>
      <c r="B939" s="10"/>
    </row>
    <row r="940" ht="13.5" customHeight="1" spans="1:2">
      <c r="A940" s="10"/>
      <c r="B940" s="10"/>
    </row>
    <row r="941" ht="13.5" customHeight="1" spans="1:2">
      <c r="A941" s="10"/>
      <c r="B941" s="10"/>
    </row>
    <row r="942" ht="13.5" customHeight="1" spans="1:2">
      <c r="A942" s="10"/>
      <c r="B942" s="10"/>
    </row>
    <row r="943" ht="13.5" customHeight="1" spans="1:2">
      <c r="A943" s="10"/>
      <c r="B943" s="10"/>
    </row>
    <row r="944" ht="13.5" customHeight="1" spans="1:2">
      <c r="A944" s="10"/>
      <c r="B944" s="10"/>
    </row>
    <row r="945" ht="13.5" customHeight="1" spans="1:2">
      <c r="A945" s="10"/>
      <c r="B945" s="10"/>
    </row>
    <row r="946" ht="13.5" customHeight="1" spans="1:2">
      <c r="A946" s="10"/>
      <c r="B946" s="10"/>
    </row>
    <row r="947" ht="13.5" customHeight="1" spans="1:2">
      <c r="A947" s="10"/>
      <c r="B947" s="10"/>
    </row>
    <row r="948" ht="13.5" customHeight="1" spans="1:2">
      <c r="A948" s="10"/>
      <c r="B948" s="10"/>
    </row>
    <row r="949" ht="13.5" customHeight="1" spans="1:2">
      <c r="A949" s="10"/>
      <c r="B949" s="10"/>
    </row>
    <row r="950" ht="13.5" customHeight="1" spans="1:2">
      <c r="A950" s="10"/>
      <c r="B950" s="10"/>
    </row>
    <row r="951" ht="13.5" customHeight="1" spans="1:2">
      <c r="A951" s="10"/>
      <c r="B951" s="10"/>
    </row>
    <row r="952" ht="13.5" customHeight="1" spans="1:2">
      <c r="A952" s="10"/>
      <c r="B952" s="10"/>
    </row>
    <row r="953" ht="13.5" customHeight="1" spans="1:2">
      <c r="A953" s="10"/>
      <c r="B953" s="10"/>
    </row>
    <row r="954" ht="13.5" customHeight="1" spans="1:2">
      <c r="A954" s="10"/>
      <c r="B954" s="10"/>
    </row>
    <row r="955" ht="13.5" customHeight="1" spans="1:2">
      <c r="A955" s="10"/>
      <c r="B955" s="10"/>
    </row>
    <row r="956" ht="13.5" customHeight="1" spans="1:2">
      <c r="A956" s="10"/>
      <c r="B956" s="10"/>
    </row>
    <row r="957" ht="13.5" customHeight="1" spans="1:2">
      <c r="A957" s="10"/>
      <c r="B957" s="10"/>
    </row>
    <row r="958" ht="13.5" customHeight="1" spans="1:2">
      <c r="A958" s="10"/>
      <c r="B958" s="10"/>
    </row>
    <row r="959" ht="13.5" customHeight="1" spans="1:2">
      <c r="A959" s="10"/>
      <c r="B959" s="10"/>
    </row>
    <row r="960" ht="13.5" customHeight="1" spans="1:2">
      <c r="A960" s="10"/>
      <c r="B960" s="10"/>
    </row>
    <row r="961" ht="13.5" customHeight="1" spans="1:2">
      <c r="A961" s="10"/>
      <c r="B961" s="10"/>
    </row>
    <row r="962" ht="13.5" customHeight="1" spans="1:2">
      <c r="A962" s="10"/>
      <c r="B962" s="10"/>
    </row>
    <row r="963" ht="13.5" customHeight="1" spans="1:2">
      <c r="A963" s="10"/>
      <c r="B963" s="10"/>
    </row>
    <row r="964" ht="13.5" customHeight="1" spans="1:2">
      <c r="A964" s="10"/>
      <c r="B964" s="10"/>
    </row>
    <row r="965" ht="13.5" customHeight="1" spans="1:2">
      <c r="A965" s="10"/>
      <c r="B965" s="10"/>
    </row>
    <row r="966" ht="13.5" customHeight="1" spans="1:2">
      <c r="A966" s="10"/>
      <c r="B966" s="10"/>
    </row>
    <row r="967" ht="13.5" customHeight="1" spans="1:2">
      <c r="A967" s="10"/>
      <c r="B967" s="10"/>
    </row>
    <row r="968" ht="13.5" customHeight="1" spans="1:2">
      <c r="A968" s="10"/>
      <c r="B968" s="10"/>
    </row>
    <row r="969" ht="13.5" customHeight="1" spans="1:2">
      <c r="A969" s="10"/>
      <c r="B969" s="10"/>
    </row>
    <row r="970" ht="13.5" customHeight="1" spans="1:2">
      <c r="A970" s="10"/>
      <c r="B970" s="10"/>
    </row>
    <row r="971" ht="13.5" customHeight="1" spans="1:2">
      <c r="A971" s="10"/>
      <c r="B971" s="10"/>
    </row>
    <row r="972" ht="13.5" customHeight="1" spans="1:2">
      <c r="A972" s="10"/>
      <c r="B972" s="10"/>
    </row>
    <row r="973" ht="13.5" customHeight="1" spans="1:2">
      <c r="A973" s="10"/>
      <c r="B973" s="10"/>
    </row>
    <row r="974" ht="13.5" customHeight="1" spans="1:2">
      <c r="A974" s="10"/>
      <c r="B974" s="10"/>
    </row>
    <row r="975" ht="13.5" customHeight="1" spans="1:2">
      <c r="A975" s="10"/>
      <c r="B975" s="10"/>
    </row>
    <row r="976" ht="13.5" customHeight="1" spans="1:2">
      <c r="A976" s="10"/>
      <c r="B976" s="10"/>
    </row>
    <row r="977" ht="13.5" customHeight="1" spans="1:2">
      <c r="A977" s="10"/>
      <c r="B977" s="10"/>
    </row>
    <row r="978" ht="13.5" customHeight="1" spans="1:2">
      <c r="A978" s="10"/>
      <c r="B978" s="10"/>
    </row>
    <row r="979" ht="13.5" customHeight="1" spans="1:2">
      <c r="A979" s="10"/>
      <c r="B979" s="10"/>
    </row>
    <row r="980" ht="13.5" customHeight="1" spans="1:2">
      <c r="A980" s="10"/>
      <c r="B980" s="10"/>
    </row>
    <row r="981" ht="13.5" customHeight="1" spans="1:2">
      <c r="A981" s="10"/>
      <c r="B981" s="10"/>
    </row>
    <row r="982" ht="13.5" customHeight="1" spans="1:2">
      <c r="A982" s="10"/>
      <c r="B982" s="10"/>
    </row>
    <row r="983" ht="13.5" customHeight="1" spans="1:2">
      <c r="A983" s="10"/>
      <c r="B983" s="10"/>
    </row>
    <row r="984" ht="13.5" customHeight="1" spans="1:2">
      <c r="A984" s="10"/>
      <c r="B984" s="10"/>
    </row>
    <row r="985" ht="13.5" customHeight="1" spans="1:2">
      <c r="A985" s="10"/>
      <c r="B985" s="10"/>
    </row>
    <row r="986" ht="13.5" customHeight="1" spans="1:2">
      <c r="A986" s="10"/>
      <c r="B986" s="10"/>
    </row>
    <row r="987" ht="13.5" customHeight="1" spans="1:2">
      <c r="A987" s="10"/>
      <c r="B987" s="10"/>
    </row>
    <row r="988" ht="13.5" customHeight="1" spans="1:2">
      <c r="A988" s="10"/>
      <c r="B988" s="10"/>
    </row>
    <row r="989" ht="13.5" customHeight="1" spans="1:2">
      <c r="A989" s="10"/>
      <c r="B989" s="10"/>
    </row>
    <row r="990" ht="13.5" customHeight="1" spans="1:2">
      <c r="A990" s="10"/>
      <c r="B990" s="10"/>
    </row>
    <row r="991" ht="13.5" customHeight="1" spans="1:2">
      <c r="A991" s="10"/>
      <c r="B991" s="10"/>
    </row>
    <row r="992" ht="13.5" customHeight="1" spans="1:2">
      <c r="A992" s="10"/>
      <c r="B992" s="10"/>
    </row>
    <row r="993" ht="13.5" customHeight="1" spans="1:2">
      <c r="A993" s="10"/>
      <c r="B993" s="10"/>
    </row>
    <row r="994" ht="13.5" customHeight="1" spans="1:2">
      <c r="A994" s="10"/>
      <c r="B994" s="10"/>
    </row>
    <row r="995" ht="13.5" customHeight="1" spans="1:2">
      <c r="A995" s="10"/>
      <c r="B995" s="10"/>
    </row>
    <row r="996" ht="13.5" customHeight="1" spans="1:2">
      <c r="A996" s="10"/>
      <c r="B996" s="10"/>
    </row>
    <row r="997" ht="13.5" customHeight="1" spans="1:2">
      <c r="A997" s="10"/>
      <c r="B997" s="10"/>
    </row>
    <row r="998" ht="13.5" customHeight="1" spans="1:2">
      <c r="A998" s="10"/>
      <c r="B998" s="10"/>
    </row>
    <row r="999" ht="13.5" customHeight="1" spans="1:2">
      <c r="A999" s="10"/>
      <c r="B999" s="10"/>
    </row>
    <row r="1000" ht="13.5" customHeight="1" spans="1:2">
      <c r="A1000" s="10"/>
      <c r="B1000" s="10"/>
    </row>
    <row r="1001" ht="13.5" customHeight="1" spans="1:2">
      <c r="A1001" s="10"/>
      <c r="B1001" s="10"/>
    </row>
    <row r="1002" ht="13.5" customHeight="1" spans="1:2">
      <c r="A1002" s="10"/>
      <c r="B1002" s="10"/>
    </row>
    <row r="1003" ht="13.5" customHeight="1" spans="1:2">
      <c r="A1003" s="10"/>
      <c r="B1003" s="10"/>
    </row>
    <row r="1004" ht="13.5" customHeight="1" spans="1:2">
      <c r="A1004" s="10"/>
      <c r="B1004" s="10"/>
    </row>
    <row r="1005" ht="13.5" customHeight="1" spans="1:2">
      <c r="A1005" s="10"/>
      <c r="B1005" s="10"/>
    </row>
    <row r="1006" ht="13.5" customHeight="1" spans="1:2">
      <c r="A1006" s="10"/>
      <c r="B1006" s="10"/>
    </row>
    <row r="1007" ht="13.5" customHeight="1" spans="1:2">
      <c r="A1007" s="10"/>
      <c r="B1007" s="10"/>
    </row>
    <row r="1008" ht="13.5" customHeight="1" spans="1:2">
      <c r="A1008" s="10"/>
      <c r="B1008" s="10"/>
    </row>
    <row r="1009" ht="13.5" customHeight="1" spans="1:2">
      <c r="A1009" s="10"/>
      <c r="B1009" s="10"/>
    </row>
    <row r="1010" ht="13.5" customHeight="1" spans="1:2">
      <c r="A1010" s="10"/>
      <c r="B1010" s="10"/>
    </row>
    <row r="1011" ht="13.5" customHeight="1" spans="1:2">
      <c r="A1011" s="10"/>
      <c r="B1011" s="10"/>
    </row>
    <row r="1012" ht="13.5" customHeight="1" spans="1:2">
      <c r="A1012" s="10"/>
      <c r="B1012" s="10"/>
    </row>
    <row r="1013" ht="13.5" customHeight="1" spans="1:2">
      <c r="A1013" s="10"/>
      <c r="B1013" s="10"/>
    </row>
    <row r="1014" ht="13.5" customHeight="1" spans="1:2">
      <c r="A1014" s="10"/>
      <c r="B1014" s="10"/>
    </row>
    <row r="1015" ht="13.5" customHeight="1" spans="1:2">
      <c r="A1015" s="10"/>
      <c r="B1015" s="10"/>
    </row>
    <row r="1016" ht="13.5" customHeight="1" spans="1:2">
      <c r="A1016" s="10"/>
      <c r="B1016" s="10"/>
    </row>
    <row r="1017" ht="13.5" customHeight="1" spans="1:2">
      <c r="A1017" s="10"/>
      <c r="B1017" s="10"/>
    </row>
    <row r="1018" ht="13.5" customHeight="1" spans="1:2">
      <c r="A1018" s="10"/>
      <c r="B1018" s="10"/>
    </row>
    <row r="1019" ht="13.5" customHeight="1" spans="1:2">
      <c r="A1019" s="10"/>
      <c r="B1019" s="10"/>
    </row>
    <row r="1020" ht="13.5" customHeight="1" spans="1:2">
      <c r="A1020" s="10"/>
      <c r="B1020" s="10"/>
    </row>
    <row r="1021" ht="13.5" customHeight="1" spans="1:2">
      <c r="A1021" s="10"/>
      <c r="B1021" s="10"/>
    </row>
    <row r="1022" ht="13.5" customHeight="1" spans="1:2">
      <c r="A1022" s="10"/>
      <c r="B1022" s="10"/>
    </row>
    <row r="1023" ht="13.5" customHeight="1" spans="1:2">
      <c r="A1023" s="10"/>
      <c r="B1023" s="10"/>
    </row>
    <row r="1024" ht="13.5" customHeight="1" spans="1:2">
      <c r="A1024" s="10"/>
      <c r="B1024" s="10"/>
    </row>
  </sheetData>
  <mergeCells count="70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A26:B26"/>
    <mergeCell ref="C26:D26"/>
    <mergeCell ref="A31:C31"/>
    <mergeCell ref="A33:C33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C88:D88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A96:B96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A106:B106"/>
    <mergeCell ref="C106:D106"/>
    <mergeCell ref="C107:D107"/>
    <mergeCell ref="C108:D108"/>
    <mergeCell ref="C109:D109"/>
    <mergeCell ref="A110:B110"/>
    <mergeCell ref="C110:D110"/>
    <mergeCell ref="A111:B111"/>
    <mergeCell ref="C111:D111"/>
    <mergeCell ref="A38:C39"/>
    <mergeCell ref="A88:B90"/>
    <mergeCell ref="A97:B99"/>
    <mergeCell ref="A107:B109"/>
  </mergeCells>
  <conditionalFormatting sqref="D34:G34">
    <cfRule type="cellIs" dxfId="0" priority="8" operator="equal">
      <formula>0</formula>
    </cfRule>
  </conditionalFormatting>
  <conditionalFormatting sqref="C35">
    <cfRule type="cellIs" dxfId="0" priority="15" operator="equal">
      <formula>0</formula>
    </cfRule>
  </conditionalFormatting>
  <conditionalFormatting sqref="D35">
    <cfRule type="cellIs" dxfId="0" priority="16" operator="equal">
      <formula>0</formula>
    </cfRule>
  </conditionalFormatting>
  <conditionalFormatting sqref="C65">
    <cfRule type="cellIs" dxfId="0" priority="5" operator="equal">
      <formula>0</formula>
    </cfRule>
  </conditionalFormatting>
  <conditionalFormatting sqref="C73">
    <cfRule type="cellIs" dxfId="1" priority="7" operator="equal">
      <formula>0</formula>
    </cfRule>
  </conditionalFormatting>
  <conditionalFormatting sqref="E90">
    <cfRule type="cellIs" dxfId="1" priority="10" operator="equal">
      <formula>0</formula>
    </cfRule>
  </conditionalFormatting>
  <conditionalFormatting sqref="E99">
    <cfRule type="cellIs" dxfId="1" priority="12" operator="equal">
      <formula>0</formula>
    </cfRule>
  </conditionalFormatting>
  <conditionalFormatting sqref="E109">
    <cfRule type="cellIs" dxfId="1" priority="14" operator="equal">
      <formula>0</formula>
    </cfRule>
  </conditionalFormatting>
  <conditionalFormatting sqref="C39:C49">
    <cfRule type="cellIs" dxfId="0" priority="3" operator="equal">
      <formula>0</formula>
    </cfRule>
  </conditionalFormatting>
  <conditionalFormatting sqref="C70:C75">
    <cfRule type="cellIs" dxfId="0" priority="6" operator="equal">
      <formula>0</formula>
    </cfRule>
  </conditionalFormatting>
  <conditionalFormatting sqref="E88:E91">
    <cfRule type="cellIs" dxfId="0" priority="9" operator="equal">
      <formula>0</formula>
    </cfRule>
  </conditionalFormatting>
  <conditionalFormatting sqref="E97:E100">
    <cfRule type="cellIs" dxfId="0" priority="11" operator="equal">
      <formula>0</formula>
    </cfRule>
  </conditionalFormatting>
  <conditionalFormatting sqref="E107:E110">
    <cfRule type="cellIs" dxfId="0" priority="13" operator="equal">
      <formula>0</formula>
    </cfRule>
  </conditionalFormatting>
  <conditionalFormatting sqref="C36:C37 C33:C34">
    <cfRule type="cellIs" dxfId="0" priority="2" operator="equal">
      <formula>0</formula>
    </cfRule>
  </conditionalFormatting>
  <conditionalFormatting sqref="C51:C54 C56:C57 C59:C63 C83">
    <cfRule type="cellIs" dxfId="0" priority="4" operator="equal">
      <formula>0</formula>
    </cfRule>
  </conditionalFormatting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LibreOffice/24.8.4.2$MacOSX_X86_64 LibreOffice_project/bb3cfa12c7b1bf994ecc5649a80400d06cd71002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  <vt:lpstr>July 2026 - September 2026</vt:lpstr>
      <vt:lpstr>October 2026 - December 2026</vt:lpstr>
      <vt:lpstr>January 2027 - March 2027</vt:lpstr>
      <vt:lpstr>April 2027 - June 2027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cp:revision>1244</cp:revision>
  <dcterms:created xsi:type="dcterms:W3CDTF">2022-04-26T15:32:00Z</dcterms:created>
  <dcterms:modified xsi:type="dcterms:W3CDTF">2025-01-31T19:30:44Z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1033-6.11.0.8608</vt:lpwstr>
  </property>
  <property fmtid="{D5CDD505-2E9C-101B-9397-08002B2CF9AE}" pid="3" name="ICV">
    <vt:lpwstr>438CD1E3F71A21CA820590674DB9397E_42</vt:lpwstr>
  </property>
</Properties>
</file>