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<sst xmlns="http://schemas.openxmlformats.org/spreadsheetml/2006/main" count="1521" uniqueCount="294">
  <si>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</si>
  <si>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</si>
  <si>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</si>
  <si>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</si>
  <si>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</si>
  <si>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</si>
  <si>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</si>
  <si>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</si>
  <si>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</si>
  <si>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</si>
  <si>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</si>
  <si>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</si>
  <si>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</si>
  <si>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</si>
  <si>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</si>
  <si>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</si>
  <si>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</si>
  <si>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</si>
  <si>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</si>
  <si>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</si>
  <si>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</si>
  <si>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</si>
  <si>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</si>
  <si>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</si>
  <si>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</si>
  <si>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</si>
  <si>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</si>
  <si>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</si>
  <si>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</si>
  <si>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</si>
  <si>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</si>
  <si>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</si>
  <si>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</si>
  <si>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</si>
  <si>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</si>
  <si>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</si>
  <si>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</si>
  <si>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</si>
  <si>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</si>
  <si>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</si>
  <si>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</si>
  <si>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</si>
  <si>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</si>
  <si>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</si>
  <si>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</si>
  <si>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</si>
  <si>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</si>
  <si>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</si>
  <si>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</si>
  <si>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</si>
  <si>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</si>
  <si>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</si>
  <si>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</si>
  <si>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</si>
  <si>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</si>
  <si>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</si>
  <si>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</si>
  <si>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</si>
  <si>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</si>
  <si>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</si>
  <si>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</si>
  <si>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</si>
  <si>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</si>
  <si>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</si>
  <si>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</si>
  <si>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</si>
  <si>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</si>
  <si>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</si>
  <si>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</si>
  <si>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</si>
  <si>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</si>
  <si>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</si>
  <si>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</si>
  <si>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</si>
  <si>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</si>
  <si>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</si>
  <si>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</si>
  <si>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</si>
  <si>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</si>
  <si>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</si>
  <si>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</si>
  <si>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</si>
  <si>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</si>
  <si>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</si>
  <si>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</si>
  <si>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</si>
  <si>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</si>
  <si>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</si>
  <si>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</si>
  <si>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</si>
  <si>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</si>
  <si>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</si>
  <si>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</si>
  <si>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</si>
  <si>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</si>
  <si>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</si>
  <si>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</si>
  <si>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</si>
  <si>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</si>
  <si>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</si>
  <si>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</si>
  <si>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</si>
  <si>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</si>
  <si>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</si>
  <si>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</si>
  <si>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</si>
  <si>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</si>
  <si>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</si>
  <si>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</si>
  <si>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</si>
  <si>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</si>
  <si>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</si>
  <si>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</si>
  <si>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</si>
  <si>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</si>
  <si>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</si>
  <si>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</si>
  <si>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</si>
  <si>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</si>
  <si>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</si>
  <si>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</si>
  <si>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</si>
  <si>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</si>
  <si>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</si>
  <si>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</si>
  <si>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</si>
  <si>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</si>
  <si>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</si>
  <si>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</si>
  <si>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</si>
  <si>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</si>
  <si>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</si>
  <si>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</si>
  <si>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</si>
  <si>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</si>
  <si>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</si>
  <si>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</si>
  <si>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</si>
  <si>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</si>
  <si>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</si>
  <si>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</si>
  <si>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</si>
  <si>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</si>
  <si>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</si>
  <si>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</si>
  <si>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</si>
  <si>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</si>
  <si>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</si>
  <si>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</si>
  <si>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</si>
  <si>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</si>
  <si>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</si>
  <si>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</si>
  <si>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</si>
  <si>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</si>
  <si>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</si>
  <si>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</si>
  <si>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</si>
  <si>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</si>
  <si>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</si>
  <si>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</si>
  <si>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</si>
  <si>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</si>
  <si>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</si>
  <si>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</si>
  <si>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</si>
  <si>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</si>
  <si>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</si>
  <si>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</si>
  <si>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</si>
  <si>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</si>
  <si>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</si>
  <si>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</si>
  <si>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</si>
  <si>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</si>
  <si>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</si>
  <si>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</si>
  <si>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</si>
  <si>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</si>
  <si>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</si>
  <si>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</si>
  <si>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</si>
  <si>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</si>
  <si>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</si>
  <si>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</si>
  <si>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</si>
  <si>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</si>
  <si>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</si>
  <si>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</si>
  <si>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</si>
  <si>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</si>
  <si>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</si>
  <si>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</si>
  <si>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</si>
  <si>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</si>
  <si>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</si>
  <si>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</si>
  <si>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</si>
  <si>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</si>
  <si>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</si>
  <si>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</si>
  <si>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</si>
  <si>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</si>
  <si>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</si>
  <si>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</si>
  <si>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</si>
  <si>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</si>
  <si>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</si>
  <si>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</si>
  <si>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</si>
  <si>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</si>
  <si>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</si>
  <si>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</si>
  <si>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</si>
  <si>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</si>
  <si>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</si>
  <si>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</si>
  <si>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</si>
  <si>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</si>
  <si>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</si>
  <si>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</si>
  <si>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</si>
  <si>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</si>
  <si>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</si>
  <si>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</si>
  <si>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</si>
  <si>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</si>
  <si>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</si>
  <si>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</si>
  <si>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</si>
  <si>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</si>
  <si>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</si>
  <si>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</si>
  <si>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</si>
  <si>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</si>
  <si>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</si>
  <si>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</si>
  <si>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</si>
  <si>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</si>
  <si>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</si>
  <si>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</si>
  <si>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</si>
  <si>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</si>
  <si>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
- Best Mart 360 pepsi ~ $20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</si>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</sst>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topLeftCell="A2" workbookViewId="0">
      <selection activeCell="AA2" sqref="AA2"/>
    </sheetView>
  </sheetViews>
  <sheetFormatPr defaultColWidth="8.88888888888889" defaultRowHeight="17.6"/>
  <sheetData>
    <row r="1" spans="1:26">
      <c r="A1" s="245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</row>
    <row r="2" spans="1:26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</row>
    <row r="3" spans="1:26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</row>
    <row r="4" spans="1:26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</row>
    <row r="5" spans="1:26">
      <c r="A5" s="245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</row>
    <row r="6" spans="1:26">
      <c r="A6" s="245"/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</row>
    <row r="7" spans="1:26">
      <c r="A7" s="245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</row>
    <row r="8" spans="1:26">
      <c r="A8" s="245"/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</row>
    <row r="9" spans="1:26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</row>
    <row r="10" spans="1:26">
      <c r="A10" s="245"/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</row>
    <row r="11" spans="1:26">
      <c r="A11" s="245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</row>
    <row r="12" spans="1:26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</row>
    <row r="13" spans="1:26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</row>
    <row r="14" spans="1:26">
      <c r="A14" s="245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</row>
    <row r="15" spans="1:26">
      <c r="A15" s="245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</row>
    <row r="16" spans="1:26">
      <c r="A16" s="245"/>
      <c r="B16" s="245"/>
      <c r="C16" s="245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</row>
    <row r="17" spans="1:26">
      <c r="A17" s="245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</row>
    <row r="18" spans="1:26">
      <c r="A18" s="245"/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</row>
    <row r="19" spans="1:26">
      <c r="A19" s="245"/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</row>
    <row r="20" spans="1:26">
      <c r="A20" s="245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</row>
    <row r="21" spans="1:26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</row>
    <row r="22" spans="1:26">
      <c r="A22" s="245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</row>
    <row r="23" spans="1:26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</row>
    <row r="24" spans="1:26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</row>
    <row r="25" spans="1:26">
      <c r="A25" s="245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</row>
    <row r="26" spans="1:26">
      <c r="A26" s="245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</row>
    <row r="27" spans="1:26">
      <c r="A27" s="245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</row>
    <row r="28" spans="1:26">
      <c r="A28" s="245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</row>
    <row r="29" spans="1:26">
      <c r="A29" s="245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</row>
    <row r="30" spans="1:26">
      <c r="A30" s="245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</row>
    <row r="31" spans="1:26">
      <c r="A31" s="245"/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</row>
    <row r="32" spans="1:26">
      <c r="A32" s="246" t="s">
        <v>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</row>
    <row r="33" spans="1:26">
      <c r="A33" s="246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</row>
    <row r="34" spans="1:26">
      <c r="A34" s="246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</row>
    <row r="35" spans="1:26">
      <c r="A35" s="246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</row>
    <row r="36" spans="1:26">
      <c r="A36" s="246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</row>
    <row r="37" spans="1:26">
      <c r="A37" s="246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</row>
    <row r="38" spans="1:26">
      <c r="A38" s="246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</row>
    <row r="39" spans="1:26">
      <c r="A39" s="246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</row>
    <row r="40" spans="1:26">
      <c r="A40" s="246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</row>
    <row r="41" spans="1:26">
      <c r="A41" s="246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</row>
    <row r="42" spans="1:26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</row>
    <row r="43" spans="1:26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</row>
    <row r="44" spans="1:26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</row>
    <row r="45" spans="1:26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</row>
    <row r="46" spans="1:26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</row>
    <row r="47" spans="1:26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</row>
    <row r="48" spans="1:26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</row>
    <row r="49" spans="1:26">
      <c r="A49" s="246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</row>
    <row r="50" spans="1:26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</row>
    <row r="51" spans="1:26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</row>
    <row r="52" spans="1:26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</row>
    <row r="53" spans="1:26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</row>
    <row r="54" spans="1:26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</row>
    <row r="55" spans="1:26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</row>
    <row r="56" spans="1:26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</row>
    <row r="57" spans="1:26">
      <c r="A57" s="246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</row>
    <row r="58" spans="1:26">
      <c r="A58" s="246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</row>
    <row r="59" spans="1:26">
      <c r="A59" s="246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</row>
    <row r="60" spans="1:26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</row>
    <row r="61" spans="1:26">
      <c r="A61" s="246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</row>
    <row r="62" spans="1:26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5" customWidth="1"/>
    <col min="2" max="2" width="34.125" style="225" customWidth="1"/>
    <col min="3" max="16384" width="9" style="225"/>
  </cols>
  <sheetData>
    <row r="1" ht="45" customHeight="1" spans="1:2">
      <c r="A1" s="226" t="s">
        <v>2</v>
      </c>
      <c r="B1" s="227" t="s">
        <v>3</v>
      </c>
    </row>
    <row r="2" ht="45" customHeight="1" spans="1:2">
      <c r="A2" s="228" t="s">
        <v>4</v>
      </c>
      <c r="B2" s="229" t="b">
        <v>1</v>
      </c>
    </row>
    <row r="3" ht="36" customHeight="1" spans="1:2">
      <c r="A3" s="230" t="s">
        <v>5</v>
      </c>
      <c r="B3" s="231">
        <v>45402</v>
      </c>
    </row>
    <row r="4" ht="45" customHeight="1" spans="1:2">
      <c r="A4" s="226" t="s">
        <v>6</v>
      </c>
      <c r="B4" s="232" t="str">
        <f>IF(B2,TEXT(EDATE(B3,1)-1,"dd-mmm-yyyy"),TEXT(EDATE(B3,1)-1,"dd-mmm-yyyy"))</f>
        <v>19-May-2024</v>
      </c>
    </row>
    <row r="5" ht="45" customHeight="1" spans="1:2">
      <c r="A5" s="228" t="s">
        <v>7</v>
      </c>
      <c r="B5" s="233">
        <v>45777</v>
      </c>
    </row>
    <row r="6" ht="45" customHeight="1" spans="1:2">
      <c r="A6" s="228"/>
      <c r="B6" s="233"/>
    </row>
    <row r="7" ht="24.75" customHeight="1" spans="1:2">
      <c r="A7" s="234"/>
      <c r="B7" s="235"/>
    </row>
    <row r="8" ht="40" customHeight="1" spans="1:2">
      <c r="A8" s="236" t="s">
        <v>8</v>
      </c>
      <c r="B8" s="236"/>
    </row>
    <row r="9" ht="20.25" customHeight="1" spans="1:2">
      <c r="A9" s="237" t="str">
        <f>TEXT(B3,"dd mmmm yyyy")&amp;" - "&amp;IF(B2,TEXT(EDATE(B3,1)-1,"dd mmmm yyyy"),TEXT(B3+B5-B3,"dd mmmm yyyy"))</f>
        <v>20 April 2024 - 19 May 2024</v>
      </c>
      <c r="B9" s="238" t="s">
        <v>9</v>
      </c>
    </row>
    <row r="10" ht="20.25" customHeight="1" spans="1:2">
      <c r="A10" s="229" t="str">
        <f>IF(B2,TEXT(EDATE(B3,1),"dd mmmm yyyy"),TEXT(B3+(B5-B3)+1,"dd mmmm yyyy"))&amp;" - "&amp;IF(B2,TEXT(EDATE(B3,2)-1,"dd mmmm yyyy"),TEXT(B3+(B5-B3)*2+1,"dd mmmm yyyy"))</f>
        <v>20 May 2024 - 19 June 2024</v>
      </c>
      <c r="B10" s="238"/>
    </row>
    <row r="11" ht="20.25" customHeight="1" spans="1:2">
      <c r="A11" s="229" t="str">
        <f>IF(B2,TEXT(EDATE(B3,2),"dd mmmm yyyy"),TEXT(B3+((B5-B3)*2)+2,"dd mmmm yyyy"))&amp;" - "&amp;IF(B2,TEXT(EDATE(B3,3)-1,"dd mmmm yyyy"),TEXT(B3+((B5-B3)*3+2),"dd mmmm yyyy"))</f>
        <v>20 June 2024 - 19 July 2024</v>
      </c>
      <c r="B11" s="239"/>
    </row>
    <row r="12" ht="20.25" customHeight="1" spans="1:2">
      <c r="A12" s="240" t="str">
        <f>IF(B2,TEXT(EDATE(B3,3),"dd mmmm yyyy"),TEXT(B3+((B5-B3)*3)+3,"dd mmmm yyyy"))&amp;" - "&amp;IF(B2,TEXT(EDATE(B3,4)-1,"dd mmmm yyyy"),TEXT(B3+(((B5-B3)*4)+3),"dd mmmm yyyy"))</f>
        <v>20 July 2024 - 19 August 2024</v>
      </c>
      <c r="B12" s="227" t="s">
        <v>10</v>
      </c>
    </row>
    <row r="13" ht="20.25" customHeight="1" spans="1:2">
      <c r="A13" s="240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1"/>
    </row>
    <row r="14" ht="20.25" customHeight="1" spans="1:2">
      <c r="A14" s="229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2"/>
    </row>
    <row r="15" ht="20.25" customHeight="1" spans="1:2">
      <c r="A15" s="229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7" t="s">
        <v>11</v>
      </c>
    </row>
    <row r="16" ht="20.25" customHeight="1" spans="1:2">
      <c r="A16" s="229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1"/>
    </row>
    <row r="17" ht="20.25" customHeight="1" spans="1:2">
      <c r="A17" s="229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2"/>
    </row>
    <row r="18" ht="20.25" customHeight="1" spans="1:2">
      <c r="A18" s="229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7" t="s">
        <v>12</v>
      </c>
    </row>
    <row r="19" ht="20.25" customHeight="1" spans="1:2">
      <c r="A19" s="229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1"/>
    </row>
    <row r="20" ht="20.25" customHeight="1" spans="1:2">
      <c r="A20" s="243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2"/>
    </row>
    <row r="21" ht="20.25" customHeight="1" spans="1:2">
      <c r="A21" s="244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29" t="s">
        <v>13</v>
      </c>
    </row>
    <row r="22" ht="20.25" customHeight="1" spans="1:2">
      <c r="A22" s="244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29"/>
    </row>
    <row r="23" ht="20.25" customHeight="1" spans="1:2">
      <c r="A23" s="243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7"/>
    </row>
    <row r="24" ht="20.25" customHeight="1" spans="1:2">
      <c r="A24" s="229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29" t="s">
        <v>14</v>
      </c>
    </row>
    <row r="25" ht="20.25" customHeight="1" spans="1:2">
      <c r="A25" s="229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29"/>
    </row>
    <row r="26" ht="20.25" customHeight="1" spans="1:2">
      <c r="A26" s="227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7"/>
    </row>
    <row r="27" ht="20.25" customHeight="1" spans="1:2">
      <c r="A27" s="229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29" t="s">
        <v>15</v>
      </c>
    </row>
    <row r="28" ht="20.25" customHeight="1" spans="1:2">
      <c r="A28" s="229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29"/>
    </row>
    <row r="29" ht="20.25" customHeight="1" spans="1:2">
      <c r="A29" s="227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7"/>
    </row>
    <row r="30" ht="20.25" customHeight="1" spans="1:2">
      <c r="A30" s="229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29" t="s">
        <v>16</v>
      </c>
    </row>
    <row r="31" ht="20.25" customHeight="1" spans="1:2">
      <c r="A31" s="229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29"/>
    </row>
    <row r="32" ht="20.25" customHeight="1" spans="1:2">
      <c r="A32" s="227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7"/>
    </row>
    <row r="33" ht="20.25" customHeight="1" spans="1:2">
      <c r="A33" s="229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29" t="s">
        <v>17</v>
      </c>
    </row>
    <row r="34" ht="20.25" customHeight="1" spans="1:2">
      <c r="A34" s="229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29"/>
    </row>
    <row r="35" ht="20.25" customHeight="1" spans="1:2">
      <c r="A35" s="227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7"/>
    </row>
    <row r="36" ht="20.25" customHeight="1" spans="1:2">
      <c r="A36" s="229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29" t="s">
        <v>18</v>
      </c>
    </row>
    <row r="37" ht="20.25" customHeight="1" spans="1:2">
      <c r="A37" s="229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29"/>
    </row>
    <row r="38" ht="20.25" customHeight="1" spans="1:2">
      <c r="A38" s="227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7"/>
    </row>
    <row r="39" ht="20.25" customHeight="1" spans="1:2">
      <c r="A39" s="229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29" t="s">
        <v>19</v>
      </c>
    </row>
    <row r="40" ht="20.25" customHeight="1" spans="1:2">
      <c r="A40" s="229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29"/>
    </row>
    <row r="41" ht="20.25" customHeight="1" spans="1:2">
      <c r="A41" s="227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7"/>
    </row>
    <row r="42" ht="20.25" customHeight="1" spans="1:2">
      <c r="A42" s="229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29" t="s">
        <v>20</v>
      </c>
    </row>
    <row r="43" ht="20.25" customHeight="1" spans="1:2">
      <c r="A43" s="229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29"/>
    </row>
    <row r="44" ht="20.25" customHeight="1" spans="1:2">
      <c r="A44" s="227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7"/>
    </row>
    <row r="45" ht="20.25" customHeight="1" spans="1:2">
      <c r="A45" s="229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29" t="s">
        <v>21</v>
      </c>
    </row>
    <row r="46" ht="20.25" customHeight="1" spans="1:2">
      <c r="A46" s="229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29"/>
    </row>
    <row r="47" ht="20.25" customHeight="1" spans="1:2">
      <c r="A47" s="227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7"/>
    </row>
    <row r="48" ht="20.25" customHeight="1" spans="1:2">
      <c r="A48" s="229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29" t="s">
        <v>22</v>
      </c>
    </row>
    <row r="49" ht="20.25" customHeight="1" spans="1:2">
      <c r="A49" s="229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29"/>
    </row>
    <row r="50" ht="20.25" customHeight="1" spans="1:2">
      <c r="A50" s="227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7"/>
    </row>
    <row r="51" ht="20.25" customHeight="1" spans="1:2">
      <c r="A51" s="229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29" t="s">
        <v>23</v>
      </c>
    </row>
    <row r="52" ht="20.25" customHeight="1" spans="1:2">
      <c r="A52" s="229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29"/>
    </row>
    <row r="53" ht="20.25" customHeight="1" spans="1:2">
      <c r="A53" s="227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7"/>
    </row>
    <row r="54" ht="20.25" customHeight="1" spans="1:2">
      <c r="A54" s="229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29" t="s">
        <v>24</v>
      </c>
    </row>
    <row r="55" ht="20.25" customHeight="1" spans="1:2">
      <c r="A55" s="229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29"/>
    </row>
    <row r="56" ht="20.25" customHeight="1" spans="1:2">
      <c r="A56" s="229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29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5" customFormat="1" ht="20.25" customHeight="1"/>
    <row r="66" s="225" customFormat="1" ht="20.25" customHeight="1"/>
    <row r="67" s="225" customFormat="1" ht="20.25" customHeight="1"/>
    <row r="68" s="225" customFormat="1" ht="20.25" customHeight="1"/>
    <row r="69" s="225" customFormat="1" ht="20.25" customHeight="1"/>
    <row r="70" s="225" customFormat="1" ht="20.25" customHeight="1"/>
    <row r="71" s="225" customFormat="1" ht="20.25" customHeight="1"/>
    <row r="72" s="225" customFormat="1" ht="20.25" customHeight="1"/>
    <row r="73" s="225" customFormat="1" ht="20.25" customHeight="1"/>
    <row r="74" s="225" customFormat="1" ht="20.25" customHeight="1"/>
    <row r="75" s="225" customFormat="1" ht="20.25" customHeight="1"/>
    <row r="76" s="225" customFormat="1" ht="20.25" customHeight="1"/>
    <row r="77" s="225" customFormat="1" ht="20.25" customHeight="1"/>
    <row r="78" s="225" customFormat="1" ht="20.25" customHeight="1"/>
    <row r="79" s="225" customFormat="1" ht="20.25" customHeight="1"/>
    <row r="80" s="225" customFormat="1" ht="20.25" customHeight="1"/>
    <row r="81" s="225" customFormat="1" ht="20.25" customHeight="1"/>
    <row r="82" s="225" customFormat="1" ht="20.25" customHeight="1"/>
    <row r="83" s="225" customFormat="1" ht="20.25" customHeight="1"/>
    <row r="84" s="225" customFormat="1" ht="20.25" customHeight="1"/>
    <row r="85" s="225" customFormat="1" ht="20.25" customHeight="1"/>
    <row r="86" s="225" customFormat="1" ht="20.25" customHeight="1"/>
    <row r="87" s="225" customFormat="1" ht="20.25" customHeight="1"/>
    <row r="88" s="225" customFormat="1" ht="20.25" customHeight="1"/>
    <row r="89" s="225" customFormat="1" ht="20.25" customHeight="1"/>
    <row r="90" s="225" customFormat="1" ht="20.25" customHeight="1"/>
    <row r="91" s="225" customFormat="1" ht="20.25" customHeight="1"/>
    <row r="92" s="225" customFormat="1" ht="20.25" customHeight="1"/>
    <row r="93" s="225" customFormat="1" ht="20.25" customHeight="1"/>
    <row r="94" s="225" customFormat="1" ht="20.25" customHeight="1"/>
    <row r="95" s="225" customFormat="1" ht="20.25" customHeight="1"/>
    <row r="96" s="225" customFormat="1" ht="20.25" customHeight="1"/>
    <row r="97" s="225" customFormat="1" ht="20.25" customHeight="1"/>
    <row r="98" s="225" customFormat="1" ht="20.25" customHeight="1"/>
    <row r="99" s="225" customFormat="1" ht="20.25" customHeight="1"/>
    <row r="100" s="225" customFormat="1" ht="20.25" customHeight="1"/>
    <row r="101" s="225" customFormat="1" ht="20.25" customHeight="1"/>
    <row r="102" s="225" customFormat="1" ht="20.25" customHeight="1"/>
    <row r="103" s="225" customFormat="1" ht="20.25" customHeight="1"/>
    <row r="104" s="225" customFormat="1" ht="20.25" customHeight="1"/>
    <row r="105" s="225" customFormat="1" ht="20.25" customHeight="1"/>
    <row r="106" s="225" customFormat="1" ht="20.25" customHeight="1"/>
    <row r="107" s="225" customFormat="1" ht="20.25" customHeight="1"/>
    <row r="108" s="225" customFormat="1" ht="20.25" customHeight="1"/>
    <row r="109" s="225" customFormat="1" ht="20.25" customHeight="1"/>
    <row r="110" s="225" customFormat="1" ht="20.25" customHeight="1"/>
    <row r="111" s="225" customFormat="1" ht="20.25" customHeight="1"/>
    <row r="112" s="225" customFormat="1" ht="20.25" customHeight="1"/>
    <row r="113" s="225" customFormat="1" ht="20.25" customHeight="1"/>
    <row r="114" s="225" customFormat="1" ht="20.25" customHeight="1"/>
    <row r="115" s="225" customFormat="1" ht="20.25" customHeight="1"/>
    <row r="116" s="225" customFormat="1" ht="20.25" customHeight="1"/>
    <row r="117" s="225" customFormat="1" ht="20.25" customHeight="1"/>
    <row r="118" s="225" customFormat="1" ht="20.25" customHeight="1"/>
    <row r="119" s="225" customFormat="1" ht="20.25" customHeight="1"/>
    <row r="120" s="225" customFormat="1" ht="20.25" customHeight="1"/>
    <row r="121" s="225" customFormat="1" ht="20.25" customHeight="1"/>
    <row r="122" s="225" customFormat="1" ht="20.25" customHeight="1"/>
    <row r="123" s="225" customFormat="1" ht="20.25" customHeight="1"/>
    <row r="124" s="225" customFormat="1" ht="20.25" customHeight="1"/>
    <row r="125" s="225" customFormat="1" ht="20.25" customHeight="1"/>
    <row r="126" s="225" customFormat="1" ht="20.25" customHeight="1"/>
    <row r="127" s="225" customFormat="1" ht="20.25" customHeight="1"/>
    <row r="129" s="225" customFormat="1" ht="20.25" customHeight="1"/>
    <row r="130" s="225" customFormat="1" ht="20.25" customHeight="1"/>
    <row r="131" s="225" customFormat="1" ht="20.25" customHeight="1"/>
    <row r="132" s="225" customFormat="1" ht="20.25" customHeight="1"/>
    <row r="133" s="225" customFormat="1" ht="20.25" customHeight="1"/>
    <row r="134" s="225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14" sqref="C14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6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536</v>
      </c>
      <c r="D3" s="163" t="s">
        <v>33</v>
      </c>
      <c r="E3" s="5" t="s">
        <v>34</v>
      </c>
      <c r="F3" s="190">
        <v>536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1260</v>
      </c>
      <c r="D4" s="164"/>
      <c r="E4" s="5" t="s">
        <v>35</v>
      </c>
      <c r="F4" s="190">
        <v>260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0.2</v>
      </c>
      <c r="D7" s="164"/>
      <c r="E7" s="5" t="s">
        <v>38</v>
      </c>
      <c r="F7" s="190">
        <v>0.2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-3083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0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8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0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11.3</v>
      </c>
      <c r="D11" s="164"/>
      <c r="E11" s="5" t="s">
        <v>42</v>
      </c>
      <c r="F11" s="190">
        <v>11.3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7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4.9</v>
      </c>
      <c r="D14" s="164"/>
      <c r="E14" s="192" t="s">
        <v>45</v>
      </c>
      <c r="F14" s="190">
        <v>4.9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1889.4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0</v>
      </c>
      <c r="D15" s="164"/>
      <c r="E15" s="192" t="s">
        <v>46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1952.4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1889.4</v>
      </c>
      <c r="D16" s="169"/>
      <c r="E16" s="167" t="s">
        <v>47</v>
      </c>
      <c r="F16" s="193">
        <f>SUM(F3:F15)</f>
        <v>889.4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2006.4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2169.4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2238.4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2351.4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2337.4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3900.4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5519.4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4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7082.4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8751.4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10264.4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11933.4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13496.4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15115.4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16678.4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5">
        <f ca="1">'July 2026 - September 2026'!E136</f>
        <v>18347.4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19860.4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21529.4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23092.4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24711.4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26274.4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27943.4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29456.4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31125.4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32688.4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34307.4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35870.4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35870.4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35870.4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35870.4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35870.4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35870.4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35870.4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35870.4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35870.4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35870.4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0">
        <v>0</v>
      </c>
    </row>
    <row r="66" spans="1:3">
      <c r="A66" s="50"/>
      <c r="B66" s="187"/>
      <c r="C66" s="210">
        <v>0</v>
      </c>
    </row>
    <row r="67" spans="1:3">
      <c r="A67" s="50"/>
      <c r="B67" s="187"/>
      <c r="C67" s="210">
        <v>0</v>
      </c>
    </row>
    <row r="68" spans="1:3">
      <c r="A68" s="50"/>
      <c r="B68" s="187"/>
      <c r="C68" s="210">
        <v>0</v>
      </c>
    </row>
    <row r="69" spans="1:3">
      <c r="A69" s="38"/>
      <c r="B69" s="39" t="s">
        <v>78</v>
      </c>
      <c r="C69" s="210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0">
        <v>0</v>
      </c>
    </row>
    <row r="72" spans="1:3">
      <c r="A72" s="50" t="s">
        <v>81</v>
      </c>
      <c r="B72" s="187"/>
      <c r="C72" s="210">
        <v>0</v>
      </c>
    </row>
    <row r="73" spans="1:3">
      <c r="A73" s="50" t="s">
        <v>82</v>
      </c>
      <c r="B73" s="187"/>
      <c r="C73" s="210">
        <v>0</v>
      </c>
    </row>
    <row r="74" spans="1:3">
      <c r="A74" s="50" t="s">
        <v>83</v>
      </c>
      <c r="B74" s="187"/>
      <c r="C74" s="210">
        <v>0</v>
      </c>
    </row>
    <row r="75" spans="1:3">
      <c r="A75" s="50"/>
      <c r="B75" s="187"/>
      <c r="C75" s="210">
        <v>0</v>
      </c>
    </row>
    <row r="76" spans="1:3">
      <c r="A76" s="50"/>
      <c r="B76" s="187"/>
      <c r="C76" s="210">
        <v>0</v>
      </c>
    </row>
    <row r="77" spans="1:3">
      <c r="A77" s="50"/>
      <c r="B77" s="187"/>
      <c r="C77" s="210">
        <v>0</v>
      </c>
    </row>
    <row r="78" spans="1:3">
      <c r="A78" s="50"/>
      <c r="B78" s="187"/>
      <c r="C78" s="210">
        <v>0</v>
      </c>
    </row>
    <row r="79" spans="1:3">
      <c r="A79" s="50"/>
      <c r="B79" s="187"/>
      <c r="C79" s="210">
        <v>0</v>
      </c>
    </row>
    <row r="80" spans="1:3">
      <c r="A80" s="211"/>
      <c r="B80" s="212" t="s">
        <v>78</v>
      </c>
      <c r="C80" s="210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3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1"/>
      <c r="B89" s="212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4" t="s">
        <v>90</v>
      </c>
      <c r="B91" s="215"/>
      <c r="C91" s="210">
        <v>0</v>
      </c>
    </row>
    <row r="92" spans="1:3">
      <c r="A92" s="51"/>
      <c r="B92" s="187"/>
      <c r="C92" s="210">
        <v>0</v>
      </c>
    </row>
    <row r="93" ht="20.25" customHeight="1" spans="1:3">
      <c r="A93" s="51"/>
      <c r="B93" s="187"/>
      <c r="C93" s="210">
        <v>0</v>
      </c>
    </row>
    <row r="94" ht="15.75" customHeight="1" spans="1:3">
      <c r="A94" s="50"/>
      <c r="B94" s="187"/>
      <c r="C94" s="210">
        <v>0</v>
      </c>
    </row>
    <row r="95" spans="1:3">
      <c r="A95" s="50"/>
      <c r="B95" s="187"/>
      <c r="C95" s="210">
        <v>0</v>
      </c>
    </row>
    <row r="96" spans="1:3">
      <c r="A96" s="50"/>
      <c r="B96" s="187"/>
      <c r="C96" s="210">
        <v>0</v>
      </c>
    </row>
    <row r="97" spans="1:3">
      <c r="A97" s="50"/>
      <c r="B97" s="187"/>
      <c r="C97" s="210">
        <v>0</v>
      </c>
    </row>
    <row r="98" spans="1:3">
      <c r="A98" s="50"/>
      <c r="B98" s="187"/>
      <c r="C98" s="210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6" t="s">
        <v>93</v>
      </c>
      <c r="C101" s="98">
        <v>300</v>
      </c>
    </row>
    <row r="102" spans="1:3">
      <c r="A102" s="51" t="s">
        <v>94</v>
      </c>
      <c r="B102" s="216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0">
        <v>0</v>
      </c>
    </row>
    <row r="106" spans="1:3">
      <c r="A106" s="50"/>
      <c r="B106" s="187"/>
      <c r="C106" s="210">
        <v>0</v>
      </c>
    </row>
    <row r="107" spans="1:3">
      <c r="A107" s="50"/>
      <c r="B107" s="187"/>
      <c r="C107" s="210">
        <v>0</v>
      </c>
    </row>
    <row r="108" spans="1:3">
      <c r="A108" s="50"/>
      <c r="B108" s="187"/>
      <c r="C108" s="210">
        <v>0</v>
      </c>
    </row>
    <row r="109" spans="1:3">
      <c r="A109" s="51"/>
      <c r="B109" s="39" t="s">
        <v>78</v>
      </c>
      <c r="C109" s="210">
        <f>SUM(C101:C108)</f>
        <v>1060</v>
      </c>
    </row>
    <row r="110" spans="1:3">
      <c r="A110" s="49"/>
      <c r="B110" s="39" t="s">
        <v>100</v>
      </c>
      <c r="C110" s="210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7" t="s">
        <v>102</v>
      </c>
      <c r="B112" s="218"/>
      <c r="C112" s="219">
        <v>14950</v>
      </c>
      <c r="D112" s="14"/>
      <c r="E112" s="94"/>
      <c r="F112" s="14"/>
      <c r="G112" s="14"/>
      <c r="H112" s="14"/>
    </row>
    <row r="113" spans="1:8">
      <c r="A113" s="217" t="s">
        <v>103</v>
      </c>
      <c r="B113" s="187"/>
      <c r="C113" s="220">
        <f>5000</f>
        <v>5000</v>
      </c>
      <c r="D113" s="14"/>
      <c r="E113" s="14"/>
      <c r="F113" s="14"/>
      <c r="G113" s="14"/>
      <c r="H113" s="14"/>
    </row>
    <row r="114" spans="1:8">
      <c r="A114" s="217" t="s">
        <v>104</v>
      </c>
      <c r="B114" s="187"/>
      <c r="C114" s="221">
        <f>3300</f>
        <v>3300</v>
      </c>
      <c r="D114" s="14"/>
      <c r="E114" s="14"/>
      <c r="F114" s="14"/>
      <c r="G114" s="14"/>
      <c r="H114" s="14"/>
    </row>
    <row r="115" ht="34" spans="1:8">
      <c r="A115" s="222" t="s">
        <v>105</v>
      </c>
      <c r="B115" s="187"/>
      <c r="C115" s="221">
        <v>0</v>
      </c>
      <c r="D115" s="14"/>
      <c r="E115" s="14"/>
      <c r="F115" s="14"/>
      <c r="G115" s="14"/>
      <c r="H115" s="14"/>
    </row>
    <row r="116" ht="34" spans="1:8">
      <c r="A116" s="222" t="s">
        <v>106</v>
      </c>
      <c r="B116" s="187"/>
      <c r="C116" s="221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1"/>
      <c r="B122" s="212" t="s">
        <v>108</v>
      </c>
      <c r="C122" s="210">
        <f>SUM(C112:C121)</f>
        <v>24333</v>
      </c>
    </row>
    <row r="123" spans="1:3">
      <c r="A123" s="211"/>
      <c r="B123" s="212" t="s">
        <v>109</v>
      </c>
      <c r="C123" s="36">
        <f>C122+C110</f>
        <v>25836</v>
      </c>
    </row>
    <row r="124" spans="5:5">
      <c r="E124" s="223"/>
    </row>
    <row r="125" spans="5:5">
      <c r="E125" s="223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4"/>
      <c r="D156" s="224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4"/>
      <c r="D183" s="224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sheet="1" formatCells="0" formatColumns="0" formatRows="0" objects="1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9" workbookViewId="0">
      <selection activeCell="E89" sqref="E89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2392.11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F15" sqref="F15:G15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2062.74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3" workbookViewId="0">
      <selection activeCell="G157" sqref="G157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1889.4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3778.8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233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234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235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236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237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238</v>
      </c>
      <c r="D156" s="100"/>
      <c r="E156" s="102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00" t="s">
        <v>239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240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237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241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242</v>
      </c>
      <c r="D183" s="100"/>
      <c r="E183" s="36">
        <v>0</v>
      </c>
      <c r="F183" s="14"/>
      <c r="G183" s="14"/>
      <c r="H183" s="14"/>
      <c r="I183" s="47"/>
    </row>
    <row r="184" ht="252" customHeight="1" spans="1:9">
      <c r="A184" s="62"/>
      <c r="B184" s="63"/>
      <c r="C184" s="100" t="s">
        <v>243</v>
      </c>
      <c r="D184" s="100"/>
      <c r="E184" s="102">
        <v>253.8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1889.4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E188" sqref="E18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2169.4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4058.8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-3083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244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245</v>
      </c>
      <c r="C13" s="96"/>
      <c r="D13" s="97" t="s">
        <v>246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248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249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-2000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-3083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1889.4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250</v>
      </c>
      <c r="D118" s="109"/>
      <c r="E118" s="98">
        <v>700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251</v>
      </c>
      <c r="D129" s="109"/>
      <c r="E129" s="98">
        <v>925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252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1952.4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1952.4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253</v>
      </c>
      <c r="D145" s="109"/>
      <c r="E145" s="98">
        <v>2600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45" customHeight="1" spans="1:9">
      <c r="A156" s="62"/>
      <c r="B156" s="63"/>
      <c r="C156" s="100" t="s">
        <v>254</v>
      </c>
      <c r="D156" s="100"/>
      <c r="E156" s="98">
        <v>69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2006.4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2006.4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255</v>
      </c>
      <c r="D172" s="109"/>
      <c r="E172" s="98">
        <v>600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251</v>
      </c>
      <c r="D183" s="100"/>
      <c r="E183" s="98">
        <v>925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256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2169.4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F183" sqref="F183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2337.4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4226.8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258</v>
      </c>
      <c r="C12" s="96"/>
      <c r="D12" s="97" t="s">
        <v>259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260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261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2169.4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262</v>
      </c>
      <c r="D118" s="109"/>
      <c r="E118" s="98">
        <v>800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263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264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2238.4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2238.4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265</v>
      </c>
      <c r="D145" s="109"/>
      <c r="E145" s="98">
        <v>1200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266</v>
      </c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267</v>
      </c>
      <c r="D150" s="65"/>
      <c r="E150" s="36">
        <v>200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268</v>
      </c>
      <c r="D156" s="100"/>
      <c r="E156" s="98">
        <v>175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2351.4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2351.4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269</v>
      </c>
      <c r="D177" s="65"/>
      <c r="E177" s="36">
        <v>883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263</v>
      </c>
      <c r="D183" s="100"/>
      <c r="E183" s="98">
        <v>819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252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2337.4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3" sqref="F183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7082.4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8971.8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2337.4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 t="s">
        <v>273</v>
      </c>
      <c r="D129" s="100"/>
      <c r="E129" s="98">
        <v>125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3900.4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3900.4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274</v>
      </c>
      <c r="D156" s="100"/>
      <c r="E156" s="102">
        <v>69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5519.4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5519.4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8" customHeight="1" spans="1:9">
      <c r="A183" s="62"/>
      <c r="B183" s="63"/>
      <c r="C183" s="100" t="s">
        <v>273</v>
      </c>
      <c r="D183" s="100"/>
      <c r="E183" s="98">
        <v>125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7082.4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7" sqref="F18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11933.4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13822.8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276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277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7082.4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278</v>
      </c>
      <c r="D129" s="99"/>
      <c r="E129" s="101">
        <v>19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8751.4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8751.4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268</v>
      </c>
      <c r="D156" s="103"/>
      <c r="E156" s="101">
        <v>175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10264.4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10264.4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279</v>
      </c>
      <c r="D183" s="99"/>
      <c r="E183" s="101">
        <v>19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11933.4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E186" sqref="E186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16678.4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18567.8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11933.4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283</v>
      </c>
      <c r="D129" s="99"/>
      <c r="E129" s="101">
        <v>125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13496.4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13496.4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254</v>
      </c>
      <c r="D156" s="99"/>
      <c r="E156" s="101">
        <v>69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15115.4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15115.4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284</v>
      </c>
      <c r="D183" s="103"/>
      <c r="E183" s="101">
        <v>125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16678.4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0" workbookViewId="0">
      <selection activeCell="A46" sqref="A46:C46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21529.4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23418.8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286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287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16678.4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279</v>
      </c>
      <c r="D129" s="99"/>
      <c r="E129" s="101">
        <v>19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18347.4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18347.4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268</v>
      </c>
      <c r="D156" s="103"/>
      <c r="E156" s="101">
        <v>175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19860.4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19860.4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288</v>
      </c>
      <c r="D183" s="99"/>
      <c r="E183" s="101">
        <v>19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21529.4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9" workbookViewId="0">
      <selection activeCell="A170" sqref="A170:B170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26274.4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28163.8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289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290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291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21529.4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273</v>
      </c>
      <c r="D129" s="99"/>
      <c r="E129" s="101">
        <v>125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23092.4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23092.4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254</v>
      </c>
      <c r="D156" s="99"/>
      <c r="E156" s="101">
        <v>69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24711.4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24711.4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273</v>
      </c>
      <c r="D183" s="99"/>
      <c r="E183" s="101">
        <v>125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26274.4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F28" sqref="F28:G2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31125.4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33014.8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276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26274.4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279</v>
      </c>
      <c r="D129" s="99"/>
      <c r="E129" s="101">
        <v>19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27943.4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27943.4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268</v>
      </c>
      <c r="D156" s="99"/>
      <c r="E156" s="101">
        <v>175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29456.4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29456.4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279</v>
      </c>
      <c r="D183" s="99"/>
      <c r="E183" s="101">
        <v>19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31125.4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70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35870.4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37759.8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31125.4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273</v>
      </c>
      <c r="D129" s="99"/>
      <c r="E129" s="101">
        <v>125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32688.4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32688.4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254</v>
      </c>
      <c r="D156" s="99"/>
      <c r="E156" s="101">
        <v>69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34307.4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34307.4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273</v>
      </c>
      <c r="D183" s="99"/>
      <c r="E183" s="101">
        <v>125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35870.4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35870.4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37759.8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35870.4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35870.4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35870.4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35870.4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35870.4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35870.4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35870.4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37759.8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293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35870.4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35870.4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35870.4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35870.4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35870.4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35870.4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1889.4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35870.4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37759.8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35870.4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35870.4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35870.4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35870.4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35870.4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35870.4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2025-03-01T05:27:00Z</dcterms:created>
  <dcterms:modified xsi:type="dcterms:W3CDTF">2025-03-23T00:04:32Z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