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<sst xmlns="http://schemas.openxmlformats.org/spreadsheetml/2006/main" count="934" uniqueCount="65">
  <si>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</si>
  <si>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</si>
  <si>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</si>
  <si>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</si>
  <si>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</si>
  <si>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</si>
  <si>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</si>
  <si>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</si>
  <si>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</si>
  <si>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</si>
  <si>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</si>
  <si>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</si>
  <si>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</si>
  <si>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</si>
  <si>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</si>
  <si>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</si>
  <si>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</si>
  <si>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</si>
  <si>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</si>
  <si>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</si>
  <si>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</si>
  <si>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</si>
  <si>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</si>
  <si>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</si>
  <si>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</si>
  <si>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</si>
  <si>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</si>
  <si>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</si>
  <si>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</si>
  <si>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</si>
  <si>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</si>
  <si>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</si>
  <si>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</si>
  <si>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</si>
  <si>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</si>
  <si>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</si>
  <si>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</si>
  <si>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</si>
  <si>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</si>
  <si>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</si>
  <si>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</si>
  <si>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</si>
  <si>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</si>
  <si>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</si>
  <si>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</si>
  <si>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</si>
  <si>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</si>
  <si>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</si>
  <si>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</si>
  <si>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</si>
  <si>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</si>
  <si>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</si>
  <si>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</si>
  <si>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</si>
  <si>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 / Borrowed To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</si>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</sst>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1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 applyProtection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 applyProtection="1">
      <alignment horizontal="center" vertical="center"/>
    </xf>
    <xf numFmtId="177" fontId="16" fillId="0" borderId="1" xfId="0" applyNumberFormat="1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 wrapText="1"/>
    </xf>
    <xf numFmtId="0" fontId="16" fillId="0" borderId="5" xfId="0" applyFont="1" applyBorder="1" applyAlignment="1" applyProtection="1">
      <alignment horizontal="center" vertical="center"/>
    </xf>
    <xf numFmtId="177" fontId="16" fillId="0" borderId="7" xfId="0" applyNumberFormat="1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177" fontId="16" fillId="0" borderId="26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7">
    <dxf>
      <font>
        <color theme="3" tint="0.5"/>
      </font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theme="3" tint="0.5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D26" sqref="AD26"/>
    </sheetView>
  </sheetViews>
  <sheetFormatPr defaultColWidth="8.88888888888889" defaultRowHeight="17.6"/>
  <sheetData>
    <row r="1" spans="1:26">
      <c r="A1" s="249" t="s">
        <v>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 spans="1:26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</row>
    <row r="3" spans="1:26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</row>
    <row r="4" spans="1:26">
      <c r="A4" s="249"/>
      <c r="B4" s="249"/>
      <c r="C4" s="249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</row>
    <row r="5" spans="1:26">
      <c r="A5" s="249"/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6" spans="1:26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</row>
    <row r="7" spans="1:26">
      <c r="A7" s="249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</row>
    <row r="8" spans="1:26">
      <c r="A8" s="249"/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</row>
    <row r="9" spans="1:26">
      <c r="A9" s="249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</row>
    <row r="10" spans="1:26">
      <c r="A10" s="249"/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</row>
    <row r="11" spans="1:26">
      <c r="A11" s="249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</row>
    <row r="12" spans="1:26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</row>
    <row r="13" spans="1:26">
      <c r="A13" s="249"/>
      <c r="B13" s="249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</row>
    <row r="14" spans="1:26">
      <c r="A14" s="249"/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</row>
    <row r="15" spans="1:26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</row>
    <row r="16" spans="1:26">
      <c r="A16" s="249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</row>
    <row r="17" spans="1:26">
      <c r="A17" s="249"/>
      <c r="B17" s="249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</row>
    <row r="18" spans="1:26">
      <c r="A18" s="249"/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</row>
    <row r="19" spans="1:26">
      <c r="A19" s="249"/>
      <c r="B19" s="249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</row>
    <row r="20" spans="1:26">
      <c r="A20" s="249"/>
      <c r="B20" s="249"/>
      <c r="C20" s="249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</row>
    <row r="21" spans="1:26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</row>
    <row r="22" spans="1:26">
      <c r="A22" s="249"/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</row>
    <row r="23" spans="1:26">
      <c r="A23" s="249"/>
      <c r="B23" s="249"/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</row>
    <row r="24" spans="1:26">
      <c r="A24" s="249"/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</row>
    <row r="25" spans="1:26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</row>
    <row r="26" spans="1:26">
      <c r="A26" s="249"/>
      <c r="B26" s="249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</row>
    <row r="27" spans="1:26">
      <c r="A27" s="249"/>
      <c r="B27" s="249"/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</row>
    <row r="28" spans="1:26">
      <c r="A28" s="249"/>
      <c r="B28" s="249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</row>
    <row r="29" spans="1:26">
      <c r="A29" s="249"/>
      <c r="B29" s="249"/>
      <c r="C29" s="249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</row>
    <row r="30" spans="1:26">
      <c r="A30" s="249"/>
      <c r="B30" s="249"/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</row>
    <row r="31" spans="1:26">
      <c r="A31" s="249"/>
      <c r="B31" s="249"/>
      <c r="C31" s="249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</row>
    <row r="32" spans="1:26">
      <c r="A32" s="250" t="s">
        <v>1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</row>
    <row r="33" spans="1:26">
      <c r="A33" s="250"/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</row>
    <row r="34" spans="1:26">
      <c r="A34" s="250"/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</row>
    <row r="35" spans="1:26">
      <c r="A35" s="250"/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</row>
    <row r="36" spans="1:26">
      <c r="A36" s="250"/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</row>
    <row r="37" spans="1:26">
      <c r="A37" s="250"/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</row>
    <row r="38" spans="1:26">
      <c r="A38" s="250"/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 spans="1:26">
      <c r="A39" s="250"/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</row>
    <row r="40" spans="1:26">
      <c r="A40" s="250"/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</row>
    <row r="41" spans="1:26">
      <c r="A41" s="250"/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</row>
    <row r="42" spans="1:26">
      <c r="A42" s="250"/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</row>
    <row r="43" spans="1:26">
      <c r="A43" s="250"/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</row>
    <row r="44" spans="1:26">
      <c r="A44" s="250"/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</row>
    <row r="45" spans="1:26">
      <c r="A45" s="250"/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</row>
    <row r="46" spans="1:26">
      <c r="A46" s="250"/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 spans="1:26">
      <c r="A47" s="250"/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 spans="1:26">
      <c r="A48" s="250"/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 spans="1:26">
      <c r="A49" s="250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spans="1:26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spans="1:26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 spans="1:26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 spans="1:26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 spans="1:26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 spans="1:26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 spans="1:26">
      <c r="A56" s="250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 spans="1:26">
      <c r="A57" s="250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 spans="1:26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 spans="1:26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 spans="1:26">
      <c r="A60" s="250"/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 spans="1:26">
      <c r="A61" s="250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 spans="1:26">
      <c r="A62" s="250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F11" sqref="F11"/>
    </sheetView>
  </sheetViews>
  <sheetFormatPr defaultColWidth="9" defaultRowHeight="16.8" outlineLevelCol="1"/>
  <cols>
    <col min="1" max="1" width="43.25" style="228" customWidth="1"/>
    <col min="2" max="2" width="34.125" style="228" customWidth="1"/>
    <col min="3" max="16384" width="9" style="228"/>
  </cols>
  <sheetData>
    <row r="1" ht="45" customHeight="1" spans="1:2">
      <c r="A1" s="229" t="s">
        <v>2</v>
      </c>
      <c r="B1" s="230" t="s">
        <v>3</v>
      </c>
    </row>
    <row r="2" ht="45" customHeight="1" spans="1:2">
      <c r="A2" s="231" t="s">
        <v>4</v>
      </c>
      <c r="B2" s="232" t="b">
        <v>1</v>
      </c>
    </row>
    <row r="3" ht="36" customHeight="1" spans="1:2">
      <c r="A3" s="233" t="s">
        <v>5</v>
      </c>
      <c r="B3" s="234">
        <v>45758</v>
      </c>
    </row>
    <row r="4" ht="45" customHeight="1" spans="1:2">
      <c r="A4" s="229" t="s">
        <v>6</v>
      </c>
      <c r="B4" s="235" t="str">
        <f>IF(B2,TEXT(EDATE(B3,1)-1,"dd-mmm-yyyy"),B4)</f>
        <v>10-May-2025</v>
      </c>
    </row>
    <row r="5" ht="45" customHeight="1" spans="1:2">
      <c r="A5" s="231" t="s">
        <v>7</v>
      </c>
      <c r="B5" s="236">
        <v>45761</v>
      </c>
    </row>
    <row r="6" ht="45" customHeight="1" spans="1:2">
      <c r="A6" s="231"/>
      <c r="B6" s="236"/>
    </row>
    <row r="7" ht="24.75" customHeight="1" spans="1:2">
      <c r="A7" s="237"/>
      <c r="B7" s="238"/>
    </row>
    <row r="8" ht="40" customHeight="1" spans="1:2">
      <c r="A8" s="239" t="s">
        <v>8</v>
      </c>
      <c r="B8" s="239"/>
    </row>
    <row r="9" ht="20.25" customHeight="1" spans="1:2">
      <c r="A9" s="240" t="str">
        <f>TEXT(B3,"dd mmmm yyyy")&amp;" - "&amp;IF(B2,TEXT(EDATE(B3,1)-1,"dd mmmm yyyy"),TEXT(B3+B5-B3,"dd mmmm yyyy"))</f>
        <v>11 April 2025 - 10 May 2025</v>
      </c>
      <c r="B9" s="241" t="s">
        <v>9</v>
      </c>
    </row>
    <row r="10" ht="20.25" customHeight="1" spans="1:2">
      <c r="A10" s="232" t="str">
        <f>IF(B2,TEXT(EDATE(B3,1),"dd mmmm yyyy"),TEXT(B3+(B5-B3)+1,"dd mmmm yyyy"))&amp;" - "&amp;IF(B2,TEXT(EDATE(B3,2)-1,"dd mmmm yyyy"),TEXT(B3+(B5-B3)*2+1,"dd mmmm yyyy"))</f>
        <v>11 May 2025 - 10 June 2025</v>
      </c>
      <c r="B10" s="241"/>
    </row>
    <row r="11" ht="20.25" customHeight="1" spans="1:2">
      <c r="A11" s="232" t="str">
        <f>IF(B2,TEXT(EDATE(B3,2),"dd mmmm yyyy"),TEXT(B3+((B5-B3)*2)+2,"dd mmmm yyyy"))&amp;" - "&amp;IF(B2,TEXT(EDATE(B3,3)-1,"dd mmmm yyyy"),TEXT(B3+((B5-B3)*3+2),"dd mmmm yyyy"))</f>
        <v>11 June 2025 - 10 July 2025</v>
      </c>
      <c r="B11" s="242"/>
    </row>
    <row r="12" ht="20.25" customHeight="1" spans="1:2">
      <c r="A12" s="243" t="str">
        <f>IF(B2,TEXT(EDATE(B3,3),"dd mmmm yyyy"),TEXT(B3+((B5-B3)*3)+3,"dd mmmm yyyy"))&amp;" - "&amp;IF(B2,TEXT(EDATE(B3,4)-1,"dd mmmm yyyy"),TEXT(B3+(((B5-B3)*4)+3),"dd mmmm yyyy"))</f>
        <v>11 July 2025 - 10 August 2025</v>
      </c>
      <c r="B12" s="230" t="s">
        <v>10</v>
      </c>
    </row>
    <row r="13" ht="20.25" customHeight="1" spans="1:2">
      <c r="A13" s="243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4"/>
    </row>
    <row r="14" ht="20.25" customHeight="1" spans="1:2">
      <c r="A14" s="232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5"/>
    </row>
    <row r="15" ht="20.25" customHeight="1" spans="1:2">
      <c r="A15" s="232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0" t="s">
        <v>11</v>
      </c>
    </row>
    <row r="16" ht="20.25" customHeight="1" spans="1:2">
      <c r="A16" s="232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4"/>
    </row>
    <row r="17" ht="20.25" customHeight="1" spans="1:2">
      <c r="A17" s="232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5"/>
    </row>
    <row r="18" ht="20.25" customHeight="1" spans="1:2">
      <c r="A18" s="232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46" t="s">
        <v>12</v>
      </c>
    </row>
    <row r="19" ht="20.25" customHeight="1" spans="1:2">
      <c r="A19" s="232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4"/>
    </row>
    <row r="20" ht="20.25" customHeight="1" spans="1:2">
      <c r="A20" s="247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4"/>
    </row>
    <row r="21" ht="20.25" customHeight="1" spans="1:2">
      <c r="A21" s="248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2" t="s">
        <v>13</v>
      </c>
    </row>
    <row r="22" ht="20.25" customHeight="1" spans="1:2">
      <c r="A22" s="248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2"/>
    </row>
    <row r="23" ht="20.25" customHeight="1" spans="1:2">
      <c r="A23" s="247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0"/>
    </row>
    <row r="24" ht="20.25" customHeight="1" spans="1:2">
      <c r="A24" s="232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2" t="s">
        <v>14</v>
      </c>
    </row>
    <row r="25" ht="20.25" customHeight="1" spans="1:2">
      <c r="A25" s="232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2"/>
    </row>
    <row r="26" ht="20.25" customHeight="1" spans="1:2">
      <c r="A26" s="230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0"/>
    </row>
    <row r="27" ht="20.25" customHeight="1" spans="1:2">
      <c r="A27" s="232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2" t="s">
        <v>15</v>
      </c>
    </row>
    <row r="28" ht="20.25" customHeight="1" spans="1:2">
      <c r="A28" s="232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2"/>
    </row>
    <row r="29" ht="20.25" customHeight="1" spans="1:2">
      <c r="A29" s="230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0"/>
    </row>
    <row r="30" ht="20.25" customHeight="1" spans="1:2">
      <c r="A30" s="232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2" t="s">
        <v>16</v>
      </c>
    </row>
    <row r="31" ht="20.25" customHeight="1" spans="1:2">
      <c r="A31" s="232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2"/>
    </row>
    <row r="32" ht="20.25" customHeight="1" spans="1:2">
      <c r="A32" s="230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0"/>
    </row>
    <row r="33" ht="20.25" customHeight="1" spans="1:2">
      <c r="A33" s="232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2" t="s">
        <v>17</v>
      </c>
    </row>
    <row r="34" ht="20.25" customHeight="1" spans="1:2">
      <c r="A34" s="232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2"/>
    </row>
    <row r="35" ht="20.25" customHeight="1" spans="1:2">
      <c r="A35" s="230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0"/>
    </row>
    <row r="36" ht="20.25" customHeight="1" spans="1:2">
      <c r="A36" s="232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2" t="s">
        <v>18</v>
      </c>
    </row>
    <row r="37" ht="20.25" customHeight="1" spans="1:2">
      <c r="A37" s="232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2"/>
    </row>
    <row r="38" ht="20.25" customHeight="1" spans="1:2">
      <c r="A38" s="230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0"/>
    </row>
    <row r="39" ht="20.25" customHeight="1" spans="1:2">
      <c r="A39" s="232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2" t="s">
        <v>19</v>
      </c>
    </row>
    <row r="40" ht="20.25" customHeight="1" spans="1:2">
      <c r="A40" s="232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2"/>
    </row>
    <row r="41" ht="20.25" customHeight="1" spans="1:2">
      <c r="A41" s="230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0"/>
    </row>
    <row r="42" ht="20.25" customHeight="1" spans="1:2">
      <c r="A42" s="232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2" t="s">
        <v>20</v>
      </c>
    </row>
    <row r="43" ht="20.25" customHeight="1" spans="1:2">
      <c r="A43" s="232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2"/>
    </row>
    <row r="44" ht="20.25" customHeight="1" spans="1:2">
      <c r="A44" s="230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0"/>
    </row>
    <row r="45" ht="20.25" customHeight="1" spans="1:2">
      <c r="A45" s="232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2" t="s">
        <v>21</v>
      </c>
    </row>
    <row r="46" ht="20.25" customHeight="1" spans="1:2">
      <c r="A46" s="232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2"/>
    </row>
    <row r="47" ht="20.25" customHeight="1" spans="1:2">
      <c r="A47" s="230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0"/>
    </row>
    <row r="48" ht="20.25" customHeight="1" spans="1:2">
      <c r="A48" s="232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2" t="s">
        <v>22</v>
      </c>
    </row>
    <row r="49" ht="20.25" customHeight="1" spans="1:2">
      <c r="A49" s="232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2"/>
    </row>
    <row r="50" ht="20.25" customHeight="1" spans="1:2">
      <c r="A50" s="230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0"/>
    </row>
    <row r="51" ht="20.25" customHeight="1" spans="1:2">
      <c r="A51" s="232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2" t="s">
        <v>23</v>
      </c>
    </row>
    <row r="52" ht="20.25" customHeight="1" spans="1:2">
      <c r="A52" s="232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2"/>
    </row>
    <row r="53" ht="20.25" customHeight="1" spans="1:2">
      <c r="A53" s="230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0"/>
    </row>
    <row r="54" ht="20.25" customHeight="1" spans="1:2">
      <c r="A54" s="232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2" t="s">
        <v>24</v>
      </c>
    </row>
    <row r="55" ht="20.25" customHeight="1" spans="1:2">
      <c r="A55" s="232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2"/>
    </row>
    <row r="56" ht="20.25" customHeight="1" spans="1:2">
      <c r="A56" s="232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2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8" customFormat="1" ht="20.25" customHeight="1"/>
    <row r="66" s="228" customFormat="1" ht="20.25" customHeight="1"/>
    <row r="67" s="228" customFormat="1" ht="20.25" customHeight="1"/>
    <row r="68" s="228" customFormat="1" ht="20.25" customHeight="1"/>
    <row r="69" s="228" customFormat="1" ht="20.25" customHeight="1"/>
    <row r="70" s="228" customFormat="1" ht="20.25" customHeight="1"/>
    <row r="71" s="228" customFormat="1" ht="20.25" customHeight="1"/>
    <row r="72" s="228" customFormat="1" ht="20.25" customHeight="1"/>
    <row r="73" s="228" customFormat="1" ht="20.25" customHeight="1"/>
    <row r="74" s="228" customFormat="1" ht="20.25" customHeight="1"/>
    <row r="75" s="228" customFormat="1" ht="20.25" customHeight="1"/>
    <row r="76" s="228" customFormat="1" ht="20.25" customHeight="1"/>
    <row r="77" s="228" customFormat="1" ht="20.25" customHeight="1"/>
    <row r="78" s="228" customFormat="1" ht="20.25" customHeight="1"/>
    <row r="79" s="228" customFormat="1" ht="20.25" customHeight="1"/>
    <row r="80" s="228" customFormat="1" ht="20.25" customHeight="1"/>
    <row r="81" s="228" customFormat="1" ht="20.25" customHeight="1"/>
    <row r="82" s="228" customFormat="1" ht="20.25" customHeight="1"/>
    <row r="83" s="228" customFormat="1" ht="20.25" customHeight="1"/>
    <row r="84" s="228" customFormat="1" ht="20.25" customHeight="1"/>
    <row r="85" s="228" customFormat="1" ht="20.25" customHeight="1"/>
    <row r="86" s="228" customFormat="1" ht="20.25" customHeight="1"/>
    <row r="87" s="228" customFormat="1" ht="20.25" customHeight="1"/>
    <row r="88" s="228" customFormat="1" ht="20.25" customHeight="1"/>
    <row r="89" s="228" customFormat="1" ht="20.25" customHeight="1"/>
    <row r="90" s="228" customFormat="1" ht="20.25" customHeight="1"/>
    <row r="91" s="228" customFormat="1" ht="20.25" customHeight="1"/>
    <row r="92" s="228" customFormat="1" ht="20.25" customHeight="1"/>
    <row r="93" s="228" customFormat="1" ht="20.25" customHeight="1"/>
    <row r="94" s="228" customFormat="1" ht="20.25" customHeight="1"/>
    <row r="95" s="228" customFormat="1" ht="20.25" customHeight="1"/>
    <row r="96" s="228" customFormat="1" ht="20.25" customHeight="1"/>
    <row r="97" s="228" customFormat="1" ht="20.25" customHeight="1"/>
    <row r="98" s="228" customFormat="1" ht="20.25" customHeight="1"/>
    <row r="99" s="228" customFormat="1" ht="20.25" customHeight="1"/>
    <row r="100" s="228" customFormat="1" ht="20.25" customHeight="1"/>
    <row r="101" s="228" customFormat="1" ht="20.25" customHeight="1"/>
    <row r="102" s="228" customFormat="1" ht="20.25" customHeight="1"/>
    <row r="103" s="228" customFormat="1" ht="20.25" customHeight="1"/>
    <row r="104" s="228" customFormat="1" ht="20.25" customHeight="1"/>
    <row r="105" s="228" customFormat="1" ht="20.25" customHeight="1"/>
    <row r="106" s="228" customFormat="1" ht="20.25" customHeight="1"/>
    <row r="107" s="228" customFormat="1" ht="20.25" customHeight="1"/>
    <row r="108" s="228" customFormat="1" ht="20.25" customHeight="1"/>
    <row r="109" s="228" customFormat="1" ht="20.25" customHeight="1"/>
    <row r="110" s="228" customFormat="1" ht="20.25" customHeight="1"/>
    <row r="111" s="228" customFormat="1" ht="20.25" customHeight="1"/>
    <row r="112" s="228" customFormat="1" ht="20.25" customHeight="1"/>
    <row r="113" s="228" customFormat="1" ht="20.25" customHeight="1"/>
    <row r="114" s="228" customFormat="1" ht="20.25" customHeight="1"/>
    <row r="115" s="228" customFormat="1" ht="20.25" customHeight="1"/>
    <row r="116" s="228" customFormat="1" ht="20.25" customHeight="1"/>
    <row r="117" s="228" customFormat="1" ht="20.25" customHeight="1"/>
    <row r="118" s="228" customFormat="1" ht="20.25" customHeight="1"/>
    <row r="119" s="228" customFormat="1" ht="20.25" customHeight="1"/>
    <row r="120" s="228" customFormat="1" ht="20.25" customHeight="1"/>
    <row r="121" s="228" customFormat="1" ht="20.25" customHeight="1"/>
    <row r="122" s="228" customFormat="1" ht="20.25" customHeight="1"/>
    <row r="123" s="228" customFormat="1" ht="20.25" customHeight="1"/>
    <row r="124" s="228" customFormat="1" ht="20.25" customHeight="1"/>
    <row r="125" s="228" customFormat="1" ht="20.25" customHeight="1"/>
    <row r="126" s="228" customFormat="1" ht="20.25" customHeight="1"/>
    <row r="127" s="228" customFormat="1" ht="20.25" customHeight="1"/>
    <row r="129" s="228" customFormat="1" ht="20.25" customHeight="1"/>
    <row r="130" s="228" customFormat="1" ht="20.25" customHeight="1"/>
    <row r="131" s="228" customFormat="1" ht="20.25" customHeight="1"/>
    <row r="132" s="228" customFormat="1" ht="20.25" customHeight="1"/>
    <row r="133" s="228" customFormat="1" ht="20.25" customHeight="1"/>
    <row r="134" s="228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A113" sqref="A113"/>
    </sheetView>
  </sheetViews>
  <sheetFormatPr defaultColWidth="9" defaultRowHeight="17.6"/>
  <cols>
    <col min="1" max="1" width="18.875" style="177" customWidth="1"/>
    <col min="2" max="2" width="25.625" style="177" customWidth="1"/>
    <col min="3" max="4" width="20.625" style="177" customWidth="1"/>
    <col min="5" max="5" width="25.625" style="177" customWidth="1"/>
    <col min="6" max="6" width="20.625" style="177" customWidth="1"/>
    <col min="7" max="7" width="9" style="177"/>
    <col min="8" max="8" width="23" style="177" customWidth="1"/>
    <col min="9" max="9" width="40.75" style="51" customWidth="1"/>
    <col min="10" max="10" width="28.625" style="177" customWidth="1"/>
    <col min="11" max="12" width="9" style="177"/>
    <col min="13" max="13" width="36.625" style="177" customWidth="1"/>
    <col min="14" max="14" width="21.125" style="177" customWidth="1"/>
    <col min="15" max="16384" width="9" style="177"/>
  </cols>
  <sheetData>
    <row r="1" ht="36.75" customHeight="1" spans="1:14">
      <c r="A1" s="178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78"/>
      <c r="C1" s="178"/>
      <c r="D1" s="178"/>
      <c r="E1" s="178"/>
      <c r="F1" s="178"/>
      <c r="I1" s="210" t="s">
        <v>25</v>
      </c>
      <c r="J1" s="210"/>
      <c r="M1" s="210" t="s">
        <v>26</v>
      </c>
      <c r="N1" s="210"/>
    </row>
    <row r="2" ht="36" customHeight="1" spans="1:14">
      <c r="A2" s="179" t="s">
        <v>27</v>
      </c>
      <c r="B2" s="180"/>
      <c r="C2" s="180"/>
      <c r="D2" s="181" t="s">
        <v>28</v>
      </c>
      <c r="E2" s="181"/>
      <c r="F2" s="181"/>
      <c r="I2" s="211" t="s">
        <v>29</v>
      </c>
      <c r="J2" s="212" t="s">
        <v>30</v>
      </c>
      <c r="M2" s="221" t="s">
        <v>31</v>
      </c>
      <c r="N2" s="212" t="s">
        <v>32</v>
      </c>
    </row>
    <row r="3" ht="35.25" customHeight="1" spans="1:14">
      <c r="A3" s="182" t="s">
        <v>33</v>
      </c>
      <c r="B3" s="183" t="s">
        <v>34</v>
      </c>
      <c r="C3" s="184">
        <v>0</v>
      </c>
      <c r="D3" s="185" t="s">
        <v>33</v>
      </c>
      <c r="E3" s="6" t="s">
        <v>34</v>
      </c>
      <c r="F3" s="206">
        <v>0</v>
      </c>
      <c r="I3" s="213" t="str">
        <f>TEXT(Main!B3,"dd mmmm yyyy")&amp;" - "&amp;IF(Main!B2,TEXT(EDATE(Main!B3,1)-1,"dd mmmm yyyy"),TEXT(Main!B3+(Main!B5-Main!B3)*1,"dd mmmm yyyy"))</f>
        <v>11 April 2025 - 10 May 2025</v>
      </c>
      <c r="J3" s="214">
        <f>E149</f>
        <v>0</v>
      </c>
      <c r="M3" s="219" t="str">
        <f>TEXT(Main!B3,"dd mmmm yyyy")&amp;" - "&amp;IF(Main!B2,TEXT(EDATE(Main!B3,3)-1,"dd mmmm yyyy"),TEXT(Main!B3+((Main!B5-Main!B3)*3+2),"dd mmmm yyyy"))</f>
        <v>11 April 2025 - 10 July 2025</v>
      </c>
      <c r="N3" s="214">
        <f>-C122</f>
        <v>0</v>
      </c>
    </row>
    <row r="4" ht="35.25" customHeight="1" spans="1:14">
      <c r="A4" s="182"/>
      <c r="B4" s="183" t="s">
        <v>35</v>
      </c>
      <c r="C4" s="184">
        <v>0</v>
      </c>
      <c r="D4" s="186"/>
      <c r="E4" s="6" t="s">
        <v>35</v>
      </c>
      <c r="F4" s="206">
        <v>0</v>
      </c>
      <c r="I4" s="215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4">
        <f>E176</f>
        <v>0</v>
      </c>
      <c r="M4" s="219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4">
        <f ca="1">Forecast_2!C5</f>
        <v>0</v>
      </c>
    </row>
    <row r="5" ht="35.25" customHeight="1" spans="1:14">
      <c r="A5" s="182"/>
      <c r="B5" s="183" t="s">
        <v>36</v>
      </c>
      <c r="C5" s="184">
        <v>0</v>
      </c>
      <c r="D5" s="186"/>
      <c r="E5" s="6" t="s">
        <v>36</v>
      </c>
      <c r="F5" s="206">
        <v>0</v>
      </c>
      <c r="I5" s="215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4">
        <f>E203</f>
        <v>0</v>
      </c>
      <c r="M5" s="219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4">
        <f ca="1">Forecast_3!C5</f>
        <v>0</v>
      </c>
    </row>
    <row r="6" ht="35.25" customHeight="1" spans="1:14">
      <c r="A6" s="182"/>
      <c r="B6" s="183" t="s">
        <v>37</v>
      </c>
      <c r="C6" s="184">
        <v>0</v>
      </c>
      <c r="D6" s="186"/>
      <c r="E6" s="6" t="s">
        <v>37</v>
      </c>
      <c r="F6" s="206">
        <v>0</v>
      </c>
      <c r="I6" s="216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4">
        <f ca="1">Forecast_2!E136</f>
        <v>0</v>
      </c>
      <c r="M6" s="219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4">
        <f ca="1">Forecast_4!C5</f>
        <v>0</v>
      </c>
    </row>
    <row r="7" ht="35.25" customHeight="1" spans="1:14">
      <c r="A7" s="182"/>
      <c r="B7" s="183" t="s">
        <v>38</v>
      </c>
      <c r="C7" s="187">
        <v>0</v>
      </c>
      <c r="D7" s="186"/>
      <c r="E7" s="6" t="s">
        <v>38</v>
      </c>
      <c r="F7" s="206">
        <v>0</v>
      </c>
      <c r="I7" s="216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4">
        <f ca="1">Forecast_2!E163</f>
        <v>0</v>
      </c>
      <c r="M7" s="219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4">
        <f ca="1">Forecast_5!C5</f>
        <v>0</v>
      </c>
    </row>
    <row r="8" ht="45" customHeight="1" spans="1:14">
      <c r="A8" s="182"/>
      <c r="B8" s="183" t="s">
        <v>39</v>
      </c>
      <c r="C8" s="184">
        <v>0</v>
      </c>
      <c r="D8" s="186"/>
      <c r="E8" s="6" t="s">
        <v>39</v>
      </c>
      <c r="F8" s="206">
        <v>0</v>
      </c>
      <c r="H8" s="207"/>
      <c r="I8" s="215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4">
        <f ca="1">Forecast_2!E190</f>
        <v>0</v>
      </c>
      <c r="M8" s="222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4">
        <f ca="1">Forecast_6!C5</f>
        <v>0</v>
      </c>
    </row>
    <row r="9" ht="39.75" customHeight="1" spans="1:14">
      <c r="A9" s="182"/>
      <c r="B9" s="183" t="s">
        <v>40</v>
      </c>
      <c r="C9" s="184">
        <v>0</v>
      </c>
      <c r="D9" s="186"/>
      <c r="E9" s="6" t="s">
        <v>40</v>
      </c>
      <c r="F9" s="208">
        <v>0</v>
      </c>
      <c r="I9" s="215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4">
        <f ca="1">Forecast_3!E136</f>
        <v>0</v>
      </c>
      <c r="M9" s="219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14">
        <f ca="1">Forecast_7!C5</f>
        <v>0</v>
      </c>
    </row>
    <row r="10" ht="35.25" customHeight="1" spans="1:14">
      <c r="A10" s="182"/>
      <c r="B10" s="183" t="s">
        <v>41</v>
      </c>
      <c r="C10" s="184">
        <v>0</v>
      </c>
      <c r="D10" s="186"/>
      <c r="E10" s="6" t="s">
        <v>41</v>
      </c>
      <c r="F10" s="206">
        <v>0</v>
      </c>
      <c r="I10" s="215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4">
        <f ca="1">Forecast_3!E163</f>
        <v>0</v>
      </c>
      <c r="M10" s="223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4">
        <f ca="1">Forecast_8!C5</f>
        <v>0</v>
      </c>
    </row>
    <row r="11" ht="35.25" customHeight="1" spans="1:14">
      <c r="A11" s="182"/>
      <c r="B11" s="183"/>
      <c r="C11" s="184">
        <v>0</v>
      </c>
      <c r="D11" s="186"/>
      <c r="E11" s="6"/>
      <c r="F11" s="206">
        <v>0</v>
      </c>
      <c r="H11" s="207"/>
      <c r="I11" s="215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4">
        <f ca="1">Forecast_3!E190</f>
        <v>0</v>
      </c>
      <c r="M11" s="219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14">
        <f ca="1">Forecast_9!C5</f>
        <v>0</v>
      </c>
    </row>
    <row r="12" ht="35.25" customHeight="1" spans="1:14">
      <c r="A12" s="182"/>
      <c r="B12" s="183"/>
      <c r="C12" s="184">
        <v>0</v>
      </c>
      <c r="D12" s="186"/>
      <c r="E12" s="209"/>
      <c r="F12" s="206">
        <v>0</v>
      </c>
      <c r="I12" s="215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4">
        <f ca="1">Forecast_4!E136</f>
        <v>0</v>
      </c>
      <c r="M12" s="215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14">
        <f ca="1">Forecast_10!C5</f>
        <v>0</v>
      </c>
    </row>
    <row r="13" ht="35.25" customHeight="1" spans="1:14">
      <c r="A13" s="182"/>
      <c r="B13" s="183"/>
      <c r="C13" s="184">
        <v>0</v>
      </c>
      <c r="D13" s="186"/>
      <c r="E13" s="209"/>
      <c r="F13" s="206">
        <v>0</v>
      </c>
      <c r="I13" s="217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4">
        <f ca="1">Forecast_4!E163</f>
        <v>0</v>
      </c>
      <c r="M13" s="215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14">
        <f ca="1">Forecast_11!C5</f>
        <v>0</v>
      </c>
    </row>
    <row r="14" ht="35.25" customHeight="1" spans="1:14">
      <c r="A14" s="182"/>
      <c r="B14" s="183"/>
      <c r="C14" s="184">
        <v>0</v>
      </c>
      <c r="D14" s="186"/>
      <c r="E14" s="209"/>
      <c r="F14" s="206">
        <v>0</v>
      </c>
      <c r="I14" s="217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18">
        <f ca="1">Forecast_4!E190</f>
        <v>0</v>
      </c>
      <c r="M14" s="215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14">
        <f ca="1">Forecast_12!C5</f>
        <v>0</v>
      </c>
    </row>
    <row r="15" ht="35.25" customHeight="1" spans="1:14">
      <c r="A15" s="182"/>
      <c r="B15" s="188"/>
      <c r="C15" s="184">
        <v>0</v>
      </c>
      <c r="D15" s="186"/>
      <c r="E15" s="209"/>
      <c r="F15" s="206">
        <v>0</v>
      </c>
      <c r="I15" s="219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18">
        <f ca="1">Forecast_5!E136</f>
        <v>0</v>
      </c>
      <c r="M15" s="215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14">
        <f ca="1">Forecast_13!C5</f>
        <v>0</v>
      </c>
    </row>
    <row r="16" ht="35.25" customHeight="1" spans="1:14">
      <c r="A16" s="189"/>
      <c r="B16" s="190" t="s">
        <v>42</v>
      </c>
      <c r="C16" s="191">
        <f>SUM(C3:C15)</f>
        <v>0</v>
      </c>
      <c r="D16" s="192"/>
      <c r="E16" s="190" t="s">
        <v>42</v>
      </c>
      <c r="F16" s="206">
        <f>SUM(F3:F15)</f>
        <v>0</v>
      </c>
      <c r="I16" s="219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18">
        <f ca="1">Forecast_5!E163</f>
        <v>0</v>
      </c>
      <c r="M16" s="215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14">
        <f ca="1">Forecast_14!C5</f>
        <v>0</v>
      </c>
    </row>
    <row r="17" ht="35.25" customHeight="1" spans="9:14">
      <c r="I17" s="219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18">
        <f ca="1">Forecast_5!E190</f>
        <v>0</v>
      </c>
      <c r="M17" s="215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14">
        <f ca="1">Forecast_15!C5</f>
        <v>0</v>
      </c>
    </row>
    <row r="18" ht="35.25" customHeight="1" spans="9:14">
      <c r="I18" s="219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18">
        <f ca="1">Forecast_6!E136</f>
        <v>0</v>
      </c>
      <c r="M18" s="215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4">
        <f ca="1">Forecast_16!C5</f>
        <v>0</v>
      </c>
    </row>
    <row r="19" ht="33" customHeight="1" spans="9:10">
      <c r="I19" s="219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18">
        <f ca="1">Forecast_6!E163</f>
        <v>0</v>
      </c>
    </row>
    <row r="20" ht="35.25" customHeight="1" spans="9:10">
      <c r="I20" s="219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18">
        <f ca="1">Forecast_6!E190</f>
        <v>0</v>
      </c>
    </row>
    <row r="21" ht="35.25" customHeight="1" spans="9:10">
      <c r="I21" s="219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18">
        <f ca="1">Forecast_7!E136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19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18">
        <f ca="1">Forecast_7!E163</f>
        <v>0</v>
      </c>
    </row>
    <row r="23" ht="24.75" customHeight="1" spans="1:10">
      <c r="A23" s="18" t="s">
        <v>29</v>
      </c>
      <c r="B23" s="18" t="s">
        <v>43</v>
      </c>
      <c r="C23" s="18"/>
      <c r="D23" s="19" t="s">
        <v>44</v>
      </c>
      <c r="E23" s="19"/>
      <c r="F23" s="19" t="s">
        <v>45</v>
      </c>
      <c r="G23" s="19"/>
      <c r="I23" s="219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18">
        <f ca="1">Forecast_7!E190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19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18">
        <f ca="1">Forecast_8!E136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19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18">
        <f ca="1">Forecast_8!E163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17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18">
        <f ca="1">Forecast_8!E190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19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18">
        <f ca="1">Forecast_9!E136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19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18">
        <f ca="1">Forecast_9!E163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5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4">
        <f ca="1">Forecast_9!E190</f>
        <v>0</v>
      </c>
    </row>
    <row r="30" ht="30" customHeight="1" spans="1:10">
      <c r="A30" s="193"/>
      <c r="B30" s="194"/>
      <c r="C30" s="195"/>
      <c r="D30" s="28" t="s">
        <v>46</v>
      </c>
      <c r="E30" s="48"/>
      <c r="F30" s="49">
        <f>SUM(F24:G29)</f>
        <v>0</v>
      </c>
      <c r="G30" s="50"/>
      <c r="I30" s="219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0">
        <f ca="1">Forecast_10!E136</f>
        <v>0</v>
      </c>
    </row>
    <row r="31" ht="30" customHeight="1" spans="9:10">
      <c r="I31" s="219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18">
        <f ca="1">Forecast_10!E163</f>
        <v>0</v>
      </c>
    </row>
    <row r="32" ht="27.75" customHeight="1" spans="9:10">
      <c r="I32" s="219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18">
        <f ca="1">Forecast_10!E190</f>
        <v>0</v>
      </c>
    </row>
    <row r="33" ht="30" customHeight="1" spans="9:10">
      <c r="I33" s="219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18">
        <f ca="1">Forecast_11!E136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19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18">
        <f ca="1">Forecast_11!E163</f>
        <v>0</v>
      </c>
    </row>
    <row r="35" ht="24.75" customHeight="1" spans="1:10">
      <c r="A35" s="18" t="s">
        <v>29</v>
      </c>
      <c r="B35" s="18" t="s">
        <v>43</v>
      </c>
      <c r="C35" s="18"/>
      <c r="D35" s="19" t="s">
        <v>44</v>
      </c>
      <c r="E35" s="19"/>
      <c r="F35" s="19" t="s">
        <v>45</v>
      </c>
      <c r="G35" s="19"/>
      <c r="I35" s="219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18">
        <f ca="1">Forecast_11!E190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19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18">
        <f ca="1">Forecast_12!E136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19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18">
        <f ca="1">Forecast_12!E163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19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18">
        <f ca="1">Forecast_12!E190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19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18">
        <f ca="1">Forecast_13!E136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19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18">
        <f ca="1">Forecast_13!E163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5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18">
        <f ca="1">Forecast_13!E190</f>
        <v>0</v>
      </c>
    </row>
    <row r="42" ht="24.75" customHeight="1" spans="1:10">
      <c r="A42" s="193"/>
      <c r="B42" s="194"/>
      <c r="C42" s="195"/>
      <c r="D42" s="28" t="s">
        <v>46</v>
      </c>
      <c r="E42" s="48"/>
      <c r="F42" s="49">
        <f>SUM(F36:G41)</f>
        <v>0</v>
      </c>
      <c r="G42" s="50"/>
      <c r="I42" s="215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18">
        <f ca="1">Forecast_14!E136</f>
        <v>0</v>
      </c>
    </row>
    <row r="43" ht="24.75" customHeight="1" spans="9:10">
      <c r="I43" s="215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18">
        <f ca="1">Forecast_14!E163</f>
        <v>0</v>
      </c>
    </row>
    <row r="44" ht="24.75" customHeight="1" spans="9:10">
      <c r="I44" s="215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18">
        <f ca="1">Forecast_14!E190</f>
        <v>0</v>
      </c>
    </row>
    <row r="45" ht="24.75" customHeight="1" spans="9:10">
      <c r="I45" s="215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18">
        <f ca="1">Forecast_15!E136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5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18">
        <f ca="1">Forecast_15!E163</f>
        <v>0</v>
      </c>
    </row>
    <row r="47" ht="24.75" customHeight="1" spans="1:10">
      <c r="A47" s="18" t="s">
        <v>29</v>
      </c>
      <c r="B47" s="18" t="s">
        <v>43</v>
      </c>
      <c r="C47" s="18"/>
      <c r="D47" s="19" t="s">
        <v>44</v>
      </c>
      <c r="E47" s="19"/>
      <c r="F47" s="19" t="s">
        <v>45</v>
      </c>
      <c r="G47" s="19"/>
      <c r="I47" s="215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18">
        <f ca="1">Forecast_15!E190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5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18">
        <f ca="1">Forecast_16!E136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5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18">
        <f ca="1">Forecast_16!E163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5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4">
        <f ca="1">Forecast_16!E190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3"/>
      <c r="B54" s="194"/>
      <c r="C54" s="195"/>
      <c r="D54" s="28" t="s">
        <v>46</v>
      </c>
      <c r="E54" s="48"/>
      <c r="F54" s="49">
        <f>SUM(F48:G53)</f>
        <v>0</v>
      </c>
      <c r="G54" s="50"/>
    </row>
    <row r="55" ht="24.75" customHeight="1"/>
    <row r="58" ht="20.4" spans="1:3">
      <c r="A58" s="196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97"/>
      <c r="C58" s="198"/>
    </row>
    <row r="59" ht="21" spans="1:3">
      <c r="A59" s="199" t="s">
        <v>43</v>
      </c>
      <c r="B59" s="199" t="s">
        <v>44</v>
      </c>
      <c r="C59" s="200" t="s">
        <v>45</v>
      </c>
    </row>
    <row r="60" spans="1:3">
      <c r="A60" s="201" t="s">
        <v>47</v>
      </c>
      <c r="B60" s="202"/>
      <c r="C60" s="203"/>
    </row>
    <row r="61" spans="1:3">
      <c r="A61" s="36"/>
      <c r="B61" s="204"/>
      <c r="C61" s="205">
        <v>0</v>
      </c>
    </row>
    <row r="62" spans="1:3">
      <c r="A62" s="36"/>
      <c r="B62" s="204"/>
      <c r="C62" s="205">
        <v>0</v>
      </c>
    </row>
    <row r="63" ht="21" customHeight="1" spans="1:3">
      <c r="A63" s="36"/>
      <c r="B63" s="204"/>
      <c r="C63" s="205">
        <v>0</v>
      </c>
    </row>
    <row r="64" spans="1:3">
      <c r="A64" s="38"/>
      <c r="B64" s="204"/>
      <c r="C64" s="205">
        <v>0</v>
      </c>
    </row>
    <row r="65" spans="1:3">
      <c r="A65" s="38"/>
      <c r="B65" s="204"/>
      <c r="C65" s="205">
        <v>0</v>
      </c>
    </row>
    <row r="66" spans="1:3">
      <c r="A66" s="38"/>
      <c r="B66" s="204"/>
      <c r="C66" s="205">
        <v>0</v>
      </c>
    </row>
    <row r="67" spans="1:3">
      <c r="A67" s="38"/>
      <c r="B67" s="204"/>
      <c r="C67" s="205">
        <v>0</v>
      </c>
    </row>
    <row r="68" spans="1:3">
      <c r="A68" s="38"/>
      <c r="B68" s="204"/>
      <c r="C68" s="205">
        <v>0</v>
      </c>
    </row>
    <row r="69" spans="1:3">
      <c r="A69" s="39"/>
      <c r="B69" s="40" t="s">
        <v>48</v>
      </c>
      <c r="C69" s="205">
        <f>SUM(C61:C68)</f>
        <v>0</v>
      </c>
    </row>
    <row r="70" spans="1:3">
      <c r="A70" s="201" t="s">
        <v>49</v>
      </c>
      <c r="B70" s="202"/>
      <c r="C70" s="203"/>
    </row>
    <row r="71" spans="1:3">
      <c r="A71" s="36"/>
      <c r="B71" s="204"/>
      <c r="C71" s="205">
        <v>0</v>
      </c>
    </row>
    <row r="72" spans="1:3">
      <c r="A72" s="36"/>
      <c r="B72" s="204"/>
      <c r="C72" s="205">
        <v>0</v>
      </c>
    </row>
    <row r="73" spans="1:3">
      <c r="A73" s="36"/>
      <c r="B73" s="204"/>
      <c r="C73" s="205">
        <v>0</v>
      </c>
    </row>
    <row r="74" spans="1:3">
      <c r="A74" s="38"/>
      <c r="B74" s="204"/>
      <c r="C74" s="205">
        <v>0</v>
      </c>
    </row>
    <row r="75" spans="1:3">
      <c r="A75" s="38"/>
      <c r="B75" s="204"/>
      <c r="C75" s="205">
        <v>0</v>
      </c>
    </row>
    <row r="76" spans="1:3">
      <c r="A76" s="38"/>
      <c r="B76" s="204"/>
      <c r="C76" s="205">
        <v>0</v>
      </c>
    </row>
    <row r="77" spans="1:3">
      <c r="A77" s="38"/>
      <c r="B77" s="204"/>
      <c r="C77" s="205">
        <v>0</v>
      </c>
    </row>
    <row r="78" spans="1:3">
      <c r="A78" s="38"/>
      <c r="B78" s="204"/>
      <c r="C78" s="205">
        <v>0</v>
      </c>
    </row>
    <row r="79" spans="1:3">
      <c r="A79" s="38"/>
      <c r="B79" s="204"/>
      <c r="C79" s="205">
        <v>0</v>
      </c>
    </row>
    <row r="80" spans="1:3">
      <c r="A80" s="224"/>
      <c r="B80" s="225" t="s">
        <v>48</v>
      </c>
      <c r="C80" s="205">
        <f>SUM(C71:C79)</f>
        <v>0</v>
      </c>
    </row>
    <row r="81" spans="1:3">
      <c r="A81" s="201" t="s">
        <v>50</v>
      </c>
      <c r="B81" s="202"/>
      <c r="C81" s="203"/>
    </row>
    <row r="82" spans="1:3">
      <c r="A82" s="36"/>
      <c r="B82" s="204"/>
      <c r="C82" s="37">
        <v>0</v>
      </c>
    </row>
    <row r="83" spans="1:3">
      <c r="A83" s="36"/>
      <c r="B83" s="204"/>
      <c r="C83" s="37">
        <v>0</v>
      </c>
    </row>
    <row r="84" spans="1:3">
      <c r="A84" s="36"/>
      <c r="B84" s="204"/>
      <c r="C84" s="37">
        <v>0</v>
      </c>
    </row>
    <row r="85" spans="1:3">
      <c r="A85" s="38"/>
      <c r="B85" s="204"/>
      <c r="C85" s="37">
        <v>0</v>
      </c>
    </row>
    <row r="86" spans="1:3">
      <c r="A86" s="38"/>
      <c r="B86" s="204"/>
      <c r="C86" s="37">
        <v>0</v>
      </c>
    </row>
    <row r="87" spans="1:3">
      <c r="A87" s="38"/>
      <c r="B87" s="204"/>
      <c r="C87" s="37">
        <v>0</v>
      </c>
    </row>
    <row r="88" spans="1:3">
      <c r="A88" s="38"/>
      <c r="B88" s="204"/>
      <c r="C88" s="37">
        <v>0</v>
      </c>
    </row>
    <row r="89" spans="1:3">
      <c r="A89" s="224"/>
      <c r="B89" s="225" t="s">
        <v>48</v>
      </c>
      <c r="C89" s="37">
        <f>SUM(C82:C88)</f>
        <v>0</v>
      </c>
    </row>
    <row r="90" spans="1:3">
      <c r="A90" s="201" t="s">
        <v>51</v>
      </c>
      <c r="B90" s="202"/>
      <c r="C90" s="203"/>
    </row>
    <row r="91" spans="1:3">
      <c r="A91" s="36"/>
      <c r="B91" s="204"/>
      <c r="C91" s="205">
        <v>0</v>
      </c>
    </row>
    <row r="92" spans="1:3">
      <c r="A92" s="36"/>
      <c r="B92" s="204"/>
      <c r="C92" s="205">
        <v>0</v>
      </c>
    </row>
    <row r="93" ht="20.25" customHeight="1" spans="1:3">
      <c r="A93" s="36"/>
      <c r="B93" s="204"/>
      <c r="C93" s="205">
        <v>0</v>
      </c>
    </row>
    <row r="94" ht="15.75" customHeight="1" spans="1:3">
      <c r="A94" s="38"/>
      <c r="B94" s="204"/>
      <c r="C94" s="205">
        <v>0</v>
      </c>
    </row>
    <row r="95" spans="1:3">
      <c r="A95" s="38"/>
      <c r="B95" s="204"/>
      <c r="C95" s="205">
        <v>0</v>
      </c>
    </row>
    <row r="96" spans="1:3">
      <c r="A96" s="38"/>
      <c r="B96" s="204"/>
      <c r="C96" s="205">
        <v>0</v>
      </c>
    </row>
    <row r="97" spans="1:3">
      <c r="A97" s="38"/>
      <c r="B97" s="204"/>
      <c r="C97" s="205">
        <v>0</v>
      </c>
    </row>
    <row r="98" spans="1:3">
      <c r="A98" s="38"/>
      <c r="B98" s="204"/>
      <c r="C98" s="205">
        <v>0</v>
      </c>
    </row>
    <row r="99" spans="1:3">
      <c r="A99" s="53"/>
      <c r="B99" s="40" t="s">
        <v>48</v>
      </c>
      <c r="C99" s="37">
        <f>SUM(C91:C98)</f>
        <v>0</v>
      </c>
    </row>
    <row r="100" spans="1:3">
      <c r="A100" s="201" t="s">
        <v>52</v>
      </c>
      <c r="B100" s="202"/>
      <c r="C100" s="203"/>
    </row>
    <row r="101" spans="1:3">
      <c r="A101" s="36"/>
      <c r="B101" s="204"/>
      <c r="C101" s="205">
        <v>0</v>
      </c>
    </row>
    <row r="102" spans="1:3">
      <c r="A102" s="36"/>
      <c r="B102" s="204"/>
      <c r="C102" s="205">
        <v>0</v>
      </c>
    </row>
    <row r="103" spans="1:3">
      <c r="A103" s="36"/>
      <c r="B103" s="204"/>
      <c r="C103" s="205">
        <v>0</v>
      </c>
    </row>
    <row r="104" spans="1:3">
      <c r="A104" s="38"/>
      <c r="B104" s="204"/>
      <c r="C104" s="205">
        <v>0</v>
      </c>
    </row>
    <row r="105" spans="1:3">
      <c r="A105" s="38"/>
      <c r="B105" s="204"/>
      <c r="C105" s="205">
        <v>0</v>
      </c>
    </row>
    <row r="106" spans="1:3">
      <c r="A106" s="38"/>
      <c r="B106" s="204"/>
      <c r="C106" s="205">
        <v>0</v>
      </c>
    </row>
    <row r="107" spans="1:3">
      <c r="A107" s="38"/>
      <c r="B107" s="204"/>
      <c r="C107" s="205">
        <v>0</v>
      </c>
    </row>
    <row r="108" spans="1:3">
      <c r="A108" s="38"/>
      <c r="B108" s="204"/>
      <c r="C108" s="205">
        <v>0</v>
      </c>
    </row>
    <row r="109" spans="1:3">
      <c r="A109" s="36"/>
      <c r="B109" s="40" t="s">
        <v>48</v>
      </c>
      <c r="C109" s="205">
        <f>SUM(C101:C108)</f>
        <v>0</v>
      </c>
    </row>
    <row r="110" spans="1:3">
      <c r="A110" s="53"/>
      <c r="B110" s="40" t="s">
        <v>53</v>
      </c>
      <c r="C110" s="205">
        <f>C69+C80+C89+C99+C109</f>
        <v>0</v>
      </c>
    </row>
    <row r="111" spans="1:3">
      <c r="A111" s="201" t="s">
        <v>54</v>
      </c>
      <c r="B111" s="202"/>
      <c r="C111" s="203"/>
    </row>
    <row r="112" spans="1:8">
      <c r="A112" s="36"/>
      <c r="B112" s="204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4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4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4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4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4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4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4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4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4"/>
      <c r="C121" s="37">
        <v>0</v>
      </c>
      <c r="D121" s="15"/>
      <c r="E121" s="15"/>
      <c r="F121" s="15"/>
      <c r="G121" s="15"/>
      <c r="H121" s="15"/>
    </row>
    <row r="122" spans="1:3">
      <c r="A122" s="224"/>
      <c r="B122" s="225" t="s">
        <v>55</v>
      </c>
      <c r="C122" s="37">
        <f>SUM(C112:C121)</f>
        <v>0</v>
      </c>
    </row>
    <row r="123" spans="1:3">
      <c r="A123" s="224"/>
      <c r="B123" s="225" t="s">
        <v>56</v>
      </c>
      <c r="C123" s="37">
        <f>C122+C110</f>
        <v>0</v>
      </c>
    </row>
    <row r="124" spans="5:5">
      <c r="E124" s="226"/>
    </row>
    <row r="125" spans="5:5">
      <c r="E125" s="226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57</v>
      </c>
      <c r="B129" s="56"/>
      <c r="C129" s="54" t="s">
        <v>44</v>
      </c>
      <c r="D129" s="56"/>
      <c r="E129" s="71" t="s">
        <v>45</v>
      </c>
    </row>
    <row r="130" ht="24.75" customHeight="1" spans="1:5">
      <c r="A130" s="60" t="s">
        <v>52</v>
      </c>
      <c r="B130" s="61"/>
      <c r="C130" s="62" t="s">
        <v>58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59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60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61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57</v>
      </c>
      <c r="B155" s="56"/>
      <c r="C155" s="84" t="s">
        <v>44</v>
      </c>
      <c r="D155" s="85"/>
      <c r="E155" s="90" t="s">
        <v>45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27"/>
      <c r="D156" s="227"/>
      <c r="E156" s="89">
        <f>E149</f>
        <v>0</v>
      </c>
    </row>
    <row r="157" ht="24.75" customHeight="1" spans="1:5">
      <c r="A157" s="60" t="s">
        <v>52</v>
      </c>
      <c r="B157" s="61"/>
      <c r="C157" s="86" t="s">
        <v>58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59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60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61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57</v>
      </c>
      <c r="B182" s="56"/>
      <c r="C182" s="84" t="s">
        <v>44</v>
      </c>
      <c r="D182" s="85"/>
      <c r="E182" s="90" t="s">
        <v>45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27"/>
      <c r="D183" s="227"/>
      <c r="E183" s="92">
        <f>E176</f>
        <v>0</v>
      </c>
    </row>
    <row r="184" ht="24.75" customHeight="1" spans="1:5">
      <c r="A184" s="60" t="s">
        <v>52</v>
      </c>
      <c r="B184" s="61"/>
      <c r="C184" s="86" t="s">
        <v>58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59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60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61</v>
      </c>
      <c r="D203" s="83"/>
      <c r="E203" s="92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N3">
    <cfRule type="cellIs" dxfId="0" priority="3" operator="greaterThanOrEqual">
      <formula>0</formula>
    </cfRule>
  </conditionalFormatting>
  <conditionalFormatting sqref="C89">
    <cfRule type="cellIs" dxfId="1" priority="76" operator="equal">
      <formula>0</formula>
    </cfRule>
    <cfRule type="cellIs" dxfId="2" priority="75" operator="greaterThan">
      <formula>0</formula>
    </cfRule>
  </conditionalFormatting>
  <conditionalFormatting sqref="C91">
    <cfRule type="cellIs" dxfId="1" priority="74" operator="equal">
      <formula>0</formula>
    </cfRule>
    <cfRule type="cellIs" dxfId="2" priority="73" operator="greaterThan">
      <formula>0</formula>
    </cfRule>
  </conditionalFormatting>
  <conditionalFormatting sqref="C112">
    <cfRule type="cellIs" dxfId="0" priority="14" operator="lessThanOrEqual">
      <formula>0</formula>
    </cfRule>
  </conditionalFormatting>
  <conditionalFormatting sqref="E149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5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7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20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C71:C80">
    <cfRule type="cellIs" dxfId="1" priority="80" operator="equal">
      <formula>0</formula>
    </cfRule>
    <cfRule type="cellIs" dxfId="2" priority="79" operator="greaterThan">
      <formula>0</formula>
    </cfRule>
  </conditionalFormatting>
  <conditionalFormatting sqref="C82:C83">
    <cfRule type="cellIs" dxfId="1" priority="78" operator="equal">
      <formula>0</formula>
    </cfRule>
    <cfRule type="cellIs" dxfId="2" priority="77" operator="greaterThan">
      <formula>0</formula>
    </cfRule>
  </conditionalFormatting>
  <conditionalFormatting sqref="C84:C88">
    <cfRule type="cellIs" dxfId="1" priority="58" operator="equal">
      <formula>0</formula>
    </cfRule>
    <cfRule type="cellIs" dxfId="2" priority="57" operator="greaterThan">
      <formula>0</formula>
    </cfRule>
  </conditionalFormatting>
  <conditionalFormatting sqref="C94:C98">
    <cfRule type="cellIs" dxfId="1" priority="56" operator="equal">
      <formula>0</formula>
    </cfRule>
    <cfRule type="cellIs" dxfId="2" priority="55" operator="greaterThan">
      <formula>0</formula>
    </cfRule>
  </conditionalFormatting>
  <conditionalFormatting sqref="C101:C103">
    <cfRule type="cellIs" dxfId="1" priority="70" operator="equal">
      <formula>0</formula>
    </cfRule>
    <cfRule type="cellIs" dxfId="2" priority="69" operator="greaterThan">
      <formula>0</formula>
    </cfRule>
  </conditionalFormatting>
  <conditionalFormatting sqref="C104:C105">
    <cfRule type="cellIs" dxfId="1" priority="21" operator="equal">
      <formula>0</formula>
    </cfRule>
    <cfRule type="cellIs" dxfId="2" priority="20" operator="greaterThan">
      <formula>0</formula>
    </cfRule>
  </conditionalFormatting>
  <conditionalFormatting sqref="C106:C108">
    <cfRule type="cellIs" dxfId="1" priority="54" operator="equal">
      <formula>0</formula>
    </cfRule>
    <cfRule type="cellIs" dxfId="2" priority="53" operator="greaterThan">
      <formula>0</formula>
    </cfRule>
  </conditionalFormatting>
  <conditionalFormatting sqref="C112:C121">
    <cfRule type="cellIs" dxfId="2" priority="30" operator="greaterThan">
      <formula>0</formula>
    </cfRule>
  </conditionalFormatting>
  <conditionalFormatting sqref="C113:C121">
    <cfRule type="cellIs" dxfId="0" priority="4" operator="lessThanOrEqual">
      <formula>0</formula>
    </cfRule>
  </conditionalFormatting>
  <conditionalFormatting sqref="C122:C123">
    <cfRule type="cellIs" dxfId="2" priority="11" operator="greaterThan">
      <formula>0</formula>
    </cfRule>
    <cfRule type="cellIs" dxfId="0" priority="10" operator="lessThanOrEqual">
      <formula>0</formula>
    </cfRule>
  </conditionalFormatting>
  <conditionalFormatting sqref="E131:E140">
    <cfRule type="cellIs" dxfId="1" priority="29" operator="lessThanOrEqual">
      <formula>0</formula>
    </cfRule>
    <cfRule type="cellIs" dxfId="2" priority="28" operator="greaterThan">
      <formula>0</formula>
    </cfRule>
  </conditionalFormatting>
  <conditionalFormatting sqref="E158:E167">
    <cfRule type="cellIs" dxfId="1" priority="8" operator="lessThanOrEqual">
      <formula>0</formula>
    </cfRule>
    <cfRule type="cellIs" dxfId="2" priority="7" operator="greaterThan">
      <formula>0</formula>
    </cfRule>
  </conditionalFormatting>
  <conditionalFormatting sqref="E185:E19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J3:J50">
    <cfRule type="cellIs" dxfId="5" priority="23" operator="greaterThanOrEqual">
      <formula>0</formula>
    </cfRule>
  </conditionalFormatting>
  <conditionalFormatting sqref="N3:N18">
    <cfRule type="cellIs" dxfId="2" priority="22" operator="lessThan">
      <formula>0</formula>
    </cfRule>
  </conditionalFormatting>
  <conditionalFormatting sqref="N4:N18">
    <cfRule type="cellIs" dxfId="0" priority="1" operator="greaterThanOrEqual">
      <formula>0</formula>
    </cfRule>
  </conditionalFormatting>
  <conditionalFormatting sqref="C61:C69 C99 C92:C93 C109:C110">
    <cfRule type="cellIs" dxfId="1" priority="82" operator="equal">
      <formula>0</formula>
    </cfRule>
    <cfRule type="cellIs" dxfId="2" priority="81" operator="greaterThan">
      <formula>0</formula>
    </cfRule>
  </conditionalFormatting>
  <conditionalFormatting sqref="E130 E141:E148">
    <cfRule type="cellIs" dxfId="1" priority="62" operator="equal">
      <formula>0</formula>
    </cfRule>
    <cfRule type="cellIs" dxfId="2" priority="61" operator="greaterThan">
      <formula>0</formula>
    </cfRule>
  </conditionalFormatting>
  <conditionalFormatting sqref="E157 E168:E175">
    <cfRule type="cellIs" dxfId="5" priority="45" operator="equal">
      <formula>0</formula>
    </cfRule>
    <cfRule type="cellIs" dxfId="2" priority="44" operator="greaterThan">
      <formula>0</formula>
    </cfRule>
  </conditionalFormatting>
  <conditionalFormatting sqref="E184 E195:E202">
    <cfRule type="cellIs" dxfId="5" priority="37" operator="equal">
      <formula>0</formula>
    </cfRule>
    <cfRule type="cellIs" dxfId="2" priority="36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H13" sqref="H13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6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"&amp;IF(Main!B2,TEXT(EDATE(Main!B3,3)-1,"mmmm yyyy"),TEXT(Main!B3+((Main!B5-Main!B3)*3+3),"mmmm yyyy"))</f>
        <v>Balance Brought Forward From July 2025</v>
      </c>
      <c r="B116" s="5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29" operator="lessThan">
      <formula>0</formula>
    </cfRule>
    <cfRule type="cellIs" dxfId="5" priority="28" operator="greaterThanOrEqual">
      <formula>0</formula>
    </cfRule>
  </conditionalFormatting>
  <conditionalFormatting sqref="C75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7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98">
    <cfRule type="cellIs" dxfId="6" priority="27" operator="greaterThanOrEqual">
      <formula>0</formula>
    </cfRule>
    <cfRule type="cellIs" dxfId="2" priority="26" operator="lessThan">
      <formula>0</formula>
    </cfRule>
  </conditionalFormatting>
  <conditionalFormatting sqref="E116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36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4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63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7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90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C57:C66">
    <cfRule type="cellIs" dxfId="1" priority="65" operator="equal">
      <formula>0</formula>
    </cfRule>
    <cfRule type="cellIs" dxfId="2" priority="64" operator="greaterThan">
      <formula>0</formula>
    </cfRule>
  </conditionalFormatting>
  <conditionalFormatting sqref="C68:C69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70:C74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80:C8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87:C89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99:C109">
    <cfRule type="cellIs" dxfId="6" priority="2" operator="greaterThanOrEqual">
      <formula>0</formula>
    </cfRule>
    <cfRule type="cellIs" dxfId="2" priority="1" operator="lessThan">
      <formula>0</formula>
    </cfRule>
  </conditionalFormatting>
  <conditionalFormatting sqref="E118:E127">
    <cfRule type="cellIs" dxfId="1" priority="25" operator="lessThanOrEqual">
      <formula>0</formula>
    </cfRule>
    <cfRule type="cellIs" dxfId="2" priority="24" operator="greaterThan">
      <formula>0</formula>
    </cfRule>
  </conditionalFormatting>
  <conditionalFormatting sqref="E145:E154">
    <cfRule type="cellIs" dxfId="1" priority="10" operator="lessThanOrEqual">
      <formula>0</formula>
    </cfRule>
    <cfRule type="cellIs" dxfId="2" priority="9" operator="greaterThan">
      <formula>0</formula>
    </cfRule>
  </conditionalFormatting>
  <conditionalFormatting sqref="E172:E181">
    <cfRule type="cellIs" dxfId="1" priority="8" operator="lessThanOrEqual">
      <formula>0</formula>
    </cfRule>
    <cfRule type="cellIs" dxfId="2" priority="7" operator="greaterThan">
      <formula>0</formula>
    </cfRule>
  </conditionalFormatting>
  <conditionalFormatting sqref="C47:C55 C85 C78:C79 C95:C96">
    <cfRule type="cellIs" dxfId="1" priority="67" operator="equal">
      <formula>0</formula>
    </cfRule>
  </conditionalFormatting>
  <conditionalFormatting sqref="C47:C55 C85 C78:C79 C95:C96 E144 E155:E162">
    <cfRule type="cellIs" dxfId="2" priority="66" operator="greaterThan">
      <formula>0</formula>
    </cfRule>
  </conditionalFormatting>
  <conditionalFormatting sqref="E117 E128:E135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5" operator="equal">
      <formula>0</formula>
    </cfRule>
    <cfRule type="cellIs" dxfId="2" priority="34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C5" sqref="C5:G5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1" priority="16" operator="greaterThanOrEqual">
      <formula>0</formula>
    </cfRule>
    <cfRule type="cellIs" dxfId="2" priority="15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6" priority="28" operator="greaterThanOrEqual">
      <formula>0</formula>
    </cfRule>
    <cfRule type="cellIs" dxfId="2" priority="27" operator="lessThan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54">
    <cfRule type="cellIs" dxfId="1" priority="8" operator="lessThanOrEqual">
      <formula>0</formula>
    </cfRule>
    <cfRule type="cellIs" dxfId="2" priority="7" operator="greater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6" priority="2" operator="greaterThanOrEqual">
      <formula>0</formula>
    </cfRule>
    <cfRule type="cellIs" dxfId="2" priority="1" operator="lessThan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3">
    <cfRule type="cellIs" dxfId="1" priority="10" operator="lessThanOrEqual">
      <formula>0</formula>
    </cfRule>
    <cfRule type="cellIs" dxfId="2" priority="9" operator="greaterThan">
      <formula>0</formula>
    </cfRule>
  </conditionalFormatting>
  <conditionalFormatting sqref="E172:E181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C47:C55 C85 C78:C79 C95:C96">
    <cfRule type="cellIs" dxfId="1" priority="65" operator="equal">
      <formula>0</formula>
    </cfRule>
  </conditionalFormatting>
  <conditionalFormatting sqref="C47:C55 C85 C78:C79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8" sqref="C98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0" operator="greaterThanOrEqual">
      <formula>0</formula>
    </cfRule>
    <cfRule type="cellIs" dxfId="2" priority="9" operator="lessThan">
      <formula>0</formula>
    </cfRule>
  </conditionalFormatting>
  <conditionalFormatting sqref="C75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77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C98">
    <cfRule type="cellIs" dxfId="2" priority="24" operator="lessThan">
      <formula>0</formula>
    </cfRule>
    <cfRule type="cellIs" dxfId="5" priority="23" operator="greaterThanOrEqual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68:C69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70:C7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78:C79">
    <cfRule type="cellIs" dxfId="1" priority="14" operator="equal">
      <formula>0</formula>
    </cfRule>
    <cfRule type="cellIs" dxfId="2" priority="13" operator="greaterThan">
      <formula>0</formula>
    </cfRule>
  </conditionalFormatting>
  <conditionalFormatting sqref="C80:C84">
    <cfRule type="cellIs" dxfId="1" priority="43" operator="equal">
      <formula>0</formula>
    </cfRule>
    <cfRule type="cellIs" dxfId="2" priority="42" operator="greaterThan">
      <formula>0</formula>
    </cfRule>
  </conditionalFormatting>
  <conditionalFormatting sqref="C87:C89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90:C91">
    <cfRule type="cellIs" dxfId="1" priority="12" operator="equal">
      <formula>0</formula>
    </cfRule>
    <cfRule type="cellIs" dxfId="2" priority="11" operator="greaterThan">
      <formula>0</formula>
    </cfRule>
  </conditionalFormatting>
  <conditionalFormatting sqref="C92:C94">
    <cfRule type="cellIs" dxfId="1" priority="41" operator="equal">
      <formula>0</formula>
    </cfRule>
    <cfRule type="cellIs" dxfId="2" priority="40" operator="greaterThan">
      <formula>0</formula>
    </cfRule>
  </conditionalFormatting>
  <conditionalFormatting sqref="C99:C109">
    <cfRule type="cellIs" dxfId="2" priority="6" operator="lessThan">
      <formula>0</formula>
    </cfRule>
    <cfRule type="cellIs" dxfId="5" priority="5" operator="greaterThanOrEqual">
      <formula>0</formula>
    </cfRule>
  </conditionalFormatting>
  <conditionalFormatting sqref="E118:E127">
    <cfRule type="cellIs" dxfId="1" priority="22" operator="lessThanOrEqual">
      <formula>0</formula>
    </cfRule>
    <cfRule type="cellIs" dxfId="2" priority="21" operator="greaterThan">
      <formula>0</formula>
    </cfRule>
  </conditionalFormatting>
  <conditionalFormatting sqref="E145:E154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E172:E181">
    <cfRule type="cellIs" dxfId="1" priority="2" operator="lessThanOrEqual">
      <formula>0</formula>
    </cfRule>
    <cfRule type="cellIs" dxfId="2" priority="1" operator="greaterThan">
      <formula>0</formula>
    </cfRule>
  </conditionalFormatting>
  <conditionalFormatting sqref="C47:C55 C85 C95:C96">
    <cfRule type="cellIs" dxfId="1" priority="61" operator="equal">
      <formula>0</formula>
    </cfRule>
  </conditionalFormatting>
  <conditionalFormatting sqref="C47:C55 C85 C95:C96 E144 E155:E162">
    <cfRule type="cellIs" dxfId="2" priority="60" operator="greaterThan">
      <formula>0</formula>
    </cfRule>
  </conditionalFormatting>
  <conditionalFormatting sqref="E117 E128:E135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E144 E155:E162">
    <cfRule type="cellIs" dxfId="5" priority="37" operator="equal">
      <formula>0</formula>
    </cfRule>
  </conditionalFormatting>
  <conditionalFormatting sqref="E171 E182:E189">
    <cfRule type="cellIs" dxfId="5" priority="32" operator="equal">
      <formula>0</formula>
    </cfRule>
    <cfRule type="cellIs" dxfId="2" priority="31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9" sqref="C99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6" operator="greaterThanOrEqual">
      <formula>0</formula>
    </cfRule>
    <cfRule type="cellIs" dxfId="2" priority="15" operator="lessThan">
      <formula>0</formula>
    </cfRule>
  </conditionalFormatting>
  <conditionalFormatting sqref="C75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7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98">
    <cfRule type="cellIs" dxfId="2" priority="30" operator="lessThan">
      <formula>0</formula>
    </cfRule>
    <cfRule type="cellIs" dxfId="6" priority="29" operator="greaterThanOrEqual">
      <formula>0</formula>
    </cfRule>
  </conditionalFormatting>
  <conditionalFormatting sqref="E116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36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4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63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90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C57:C66">
    <cfRule type="cellIs" dxfId="1" priority="65" operator="equal">
      <formula>0</formula>
    </cfRule>
    <cfRule type="cellIs" dxfId="2" priority="64" operator="greaterThan">
      <formula>0</formula>
    </cfRule>
  </conditionalFormatting>
  <conditionalFormatting sqref="C68:C69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70:C74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78:C79">
    <cfRule type="cellIs" dxfId="1" priority="20" operator="equal">
      <formula>0</formula>
    </cfRule>
    <cfRule type="cellIs" dxfId="2" priority="19" operator="greaterThan">
      <formula>0</formula>
    </cfRule>
  </conditionalFormatting>
  <conditionalFormatting sqref="C80:C8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87:C89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0:C91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92:C9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1" priority="28" operator="lessThanOrEqual">
      <formula>0</formula>
    </cfRule>
    <cfRule type="cellIs" dxfId="2" priority="27" operator="greaterThan">
      <formula>0</formula>
    </cfRule>
  </conditionalFormatting>
  <conditionalFormatting sqref="E145:E154">
    <cfRule type="cellIs" dxfId="1" priority="8" operator="lessThanOrEqual">
      <formula>0</formula>
    </cfRule>
    <cfRule type="cellIs" dxfId="2" priority="7" operator="greaterThan">
      <formula>0</formula>
    </cfRule>
  </conditionalFormatting>
  <conditionalFormatting sqref="E172:E181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C47:C55 C85 C95:C96">
    <cfRule type="cellIs" dxfId="1" priority="67" operator="equal">
      <formula>0</formula>
    </cfRule>
  </conditionalFormatting>
  <conditionalFormatting sqref="C47:C55 C85 C95:C96 E144 E155:E162">
    <cfRule type="cellIs" dxfId="2" priority="66" operator="greaterThan">
      <formula>0</formula>
    </cfRule>
  </conditionalFormatting>
  <conditionalFormatting sqref="E117 E128:E135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E144 E155:E162">
    <cfRule type="cellIs" dxfId="5" priority="43" operator="equal">
      <formula>0</formula>
    </cfRule>
  </conditionalFormatting>
  <conditionalFormatting sqref="E171 E182:E189">
    <cfRule type="cellIs" dxfId="5" priority="38" operator="equal">
      <formula>0</formula>
    </cfRule>
    <cfRule type="cellIs" dxfId="2" priority="3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5" priority="28" operator="greaterThanOrEqual">
      <formula>0</formula>
    </cfRule>
    <cfRule type="cellIs" dxfId="2" priority="27" operator="lessThan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5" priority="2" operator="greaterThanOrEqual">
      <formula>0</formula>
    </cfRule>
    <cfRule type="cellIs" dxfId="2" priority="1" operator="lessThan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5" sqref="C5:G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62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63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64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46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46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46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43</v>
      </c>
      <c r="B45" s="116" t="s">
        <v>44</v>
      </c>
      <c r="C45" s="94" t="s">
        <v>45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48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48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48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48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48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53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 / Borrowed To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55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56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57</v>
      </c>
      <c r="B115" s="139"/>
      <c r="C115" s="137" t="s">
        <v>44</v>
      </c>
      <c r="D115" s="139"/>
      <c r="E115" s="154" t="s">
        <v>45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52</v>
      </c>
      <c r="B117" s="144"/>
      <c r="C117" s="145" t="s">
        <v>58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59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60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61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57</v>
      </c>
      <c r="B142" s="139"/>
      <c r="C142" s="167" t="s">
        <v>44</v>
      </c>
      <c r="D142" s="168"/>
      <c r="E142" s="173" t="s">
        <v>45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52</v>
      </c>
      <c r="B144" s="144"/>
      <c r="C144" s="169" t="s">
        <v>58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59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60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61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57</v>
      </c>
      <c r="B169" s="139"/>
      <c r="C169" s="167" t="s">
        <v>44</v>
      </c>
      <c r="D169" s="168"/>
      <c r="E169" s="173" t="s">
        <v>45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52</v>
      </c>
      <c r="B171" s="144"/>
      <c r="C171" s="169" t="s">
        <v>58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59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60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61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greater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greater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greater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lessThan">
      <formula>0</formula>
    </cfRule>
    <cfRule type="cellIs" dxfId="5" priority="13" operator="greaterThanOrEqual">
      <formula>0</formula>
    </cfRule>
  </conditionalFormatting>
  <conditionalFormatting sqref="C75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77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98">
    <cfRule type="cellIs" dxfId="2" priority="32" operator="lessThan">
      <formula>0</formula>
    </cfRule>
    <cfRule type="cellIs" dxfId="5" priority="31" operator="greaterThanOrEqual">
      <formula>0</formula>
    </cfRule>
  </conditionalFormatting>
  <conditionalFormatting sqref="E116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36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3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6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0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90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C57:C66">
    <cfRule type="cellIs" dxfId="1" priority="67" operator="equal">
      <formula>0</formula>
    </cfRule>
    <cfRule type="cellIs" dxfId="2" priority="66" operator="greaterThan">
      <formula>0</formula>
    </cfRule>
  </conditionalFormatting>
  <conditionalFormatting sqref="C68:C69">
    <cfRule type="cellIs" dxfId="1" priority="65" operator="equal">
      <formula>0</formula>
    </cfRule>
    <cfRule type="cellIs" dxfId="2" priority="64" operator="greaterThan">
      <formula>0</formula>
    </cfRule>
  </conditionalFormatting>
  <conditionalFormatting sqref="C70:C74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C78:C79">
    <cfRule type="cellIs" dxfId="1" priority="22" operator="equal">
      <formula>0</formula>
    </cfRule>
    <cfRule type="cellIs" dxfId="2" priority="21" operator="greaterThan">
      <formula>0</formula>
    </cfRule>
  </conditionalFormatting>
  <conditionalFormatting sqref="C80:C84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87:C89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90:C91">
    <cfRule type="cellIs" dxfId="1" priority="20" operator="equal">
      <formula>0</formula>
    </cfRule>
    <cfRule type="cellIs" dxfId="2" priority="19" operator="greaterThan">
      <formula>0</formula>
    </cfRule>
  </conditionalFormatting>
  <conditionalFormatting sqref="C92:C9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30" operator="lessThanOrEqual">
      <formula>0</formula>
    </cfRule>
    <cfRule type="cellIs" dxfId="2" priority="29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9" operator="equal">
      <formula>0</formula>
    </cfRule>
  </conditionalFormatting>
  <conditionalFormatting sqref="C47:C55 C85 C95:C96 E144 E155:E162">
    <cfRule type="cellIs" dxfId="2" priority="68" operator="greaterThan">
      <formula>0</formula>
    </cfRule>
  </conditionalFormatting>
  <conditionalFormatting sqref="E117 E128:E135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E144 E155:E162">
    <cfRule type="cellIs" dxfId="5" priority="45" operator="equal">
      <formula>0</formula>
    </cfRule>
  </conditionalFormatting>
  <conditionalFormatting sqref="E171 E182:E189">
    <cfRule type="cellIs" dxfId="5" priority="40" operator="equal">
      <formula>0</formula>
    </cfRule>
    <cfRule type="cellIs" dxfId="2" priority="39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2" operator="greaterThanOrEqual">
      <formula>0</formula>
    </cfRule>
    <cfRule type="cellIs" dxfId="2" priority="11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9" workbookViewId="0">
      <selection activeCell="C5" sqref="C5:G5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" workbookViewId="0">
      <selection activeCell="C5" sqref="C5:G5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2" priority="28" operator="lessThan">
      <formula>0</formula>
    </cfRule>
    <cfRule type="cellIs" dxfId="5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5" priority="41" operator="equal">
      <formula>0</formula>
    </cfRule>
  </conditionalFormatting>
  <conditionalFormatting sqref="E171 E182:E189">
    <cfRule type="cellIs" dxfId="5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7" sqref="D17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1" priority="15" operator="greaterThanOrEqual">
      <formula>0</formula>
    </cfRule>
    <cfRule type="cellIs" dxfId="2" priority="14" operator="lessThan">
      <formula>0</formula>
    </cfRule>
  </conditionalFormatting>
  <conditionalFormatting sqref="C75">
    <cfRule type="cellIs" dxfId="1" priority="60" operator="equal">
      <formula>0</formula>
    </cfRule>
    <cfRule type="cellIs" dxfId="2" priority="59" operator="greaterThan">
      <formula>0</formula>
    </cfRule>
  </conditionalFormatting>
  <conditionalFormatting sqref="C77">
    <cfRule type="cellIs" dxfId="1" priority="58" operator="equal">
      <formula>0</formula>
    </cfRule>
    <cfRule type="cellIs" dxfId="2" priority="57" operator="greaterThan">
      <formula>0</formula>
    </cfRule>
  </conditionalFormatting>
  <conditionalFormatting sqref="C98">
    <cfRule type="cellIs" dxfId="2" priority="29" operator="lessThan">
      <formula>0</formula>
    </cfRule>
    <cfRule type="cellIs" dxfId="5" priority="28" operator="greaterThanOrEqual">
      <formula>0</formula>
    </cfRule>
  </conditionalFormatting>
  <conditionalFormatting sqref="E116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E136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3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63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0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90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C57:C66">
    <cfRule type="cellIs" dxfId="1" priority="64" operator="equal">
      <formula>0</formula>
    </cfRule>
    <cfRule type="cellIs" dxfId="2" priority="63" operator="greaterThan">
      <formula>0</formula>
    </cfRule>
  </conditionalFormatting>
  <conditionalFormatting sqref="C68:C69">
    <cfRule type="cellIs" dxfId="1" priority="62" operator="equal">
      <formula>0</formula>
    </cfRule>
    <cfRule type="cellIs" dxfId="2" priority="61" operator="greaterThan">
      <formula>0</formula>
    </cfRule>
  </conditionalFormatting>
  <conditionalFormatting sqref="C70:C74">
    <cfRule type="cellIs" dxfId="1" priority="50" operator="equal">
      <formula>0</formula>
    </cfRule>
    <cfRule type="cellIs" dxfId="2" priority="49" operator="greaterThan">
      <formula>0</formula>
    </cfRule>
  </conditionalFormatting>
  <conditionalFormatting sqref="C78:C79">
    <cfRule type="cellIs" dxfId="1" priority="19" operator="equal">
      <formula>0</formula>
    </cfRule>
    <cfRule type="cellIs" dxfId="2" priority="18" operator="greaterThan">
      <formula>0</formula>
    </cfRule>
  </conditionalFormatting>
  <conditionalFormatting sqref="C80:C84">
    <cfRule type="cellIs" dxfId="1" priority="48" operator="equal">
      <formula>0</formula>
    </cfRule>
    <cfRule type="cellIs" dxfId="2" priority="47" operator="greaterThan">
      <formula>0</formula>
    </cfRule>
  </conditionalFormatting>
  <conditionalFormatting sqref="C87:C89">
    <cfRule type="cellIs" dxfId="1" priority="56" operator="equal">
      <formula>0</formula>
    </cfRule>
    <cfRule type="cellIs" dxfId="2" priority="55" operator="greaterThan">
      <formula>0</formula>
    </cfRule>
  </conditionalFormatting>
  <conditionalFormatting sqref="C90:C91">
    <cfRule type="cellIs" dxfId="1" priority="17" operator="equal">
      <formula>0</formula>
    </cfRule>
    <cfRule type="cellIs" dxfId="2" priority="16" operator="greaterThan">
      <formula>0</formula>
    </cfRule>
  </conditionalFormatting>
  <conditionalFormatting sqref="C92:C94">
    <cfRule type="cellIs" dxfId="1" priority="46" operator="equal">
      <formula>0</formula>
    </cfRule>
    <cfRule type="cellIs" dxfId="2" priority="45" operator="greaterThan">
      <formula>0</formula>
    </cfRule>
  </conditionalFormatting>
  <conditionalFormatting sqref="C99:C109">
    <cfRule type="cellIs" dxfId="2" priority="2" operator="lessThan">
      <formula>0</formula>
    </cfRule>
    <cfRule type="cellIs" dxfId="5" priority="1" operator="greaterThanOrEqual">
      <formula>0</formula>
    </cfRule>
  </conditionalFormatting>
  <conditionalFormatting sqref="E118:E127">
    <cfRule type="cellIs" dxfId="1" priority="27" operator="lessThanOrEqual">
      <formula>0</formula>
    </cfRule>
    <cfRule type="cellIs" dxfId="2" priority="26" operator="greaterThan">
      <formula>0</formula>
    </cfRule>
  </conditionalFormatting>
  <conditionalFormatting sqref="E145:E154">
    <cfRule type="cellIs" dxfId="1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1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6" operator="equal">
      <formula>0</formula>
    </cfRule>
  </conditionalFormatting>
  <conditionalFormatting sqref="C47:C55 C85 C95:C96 E144 E155:E162">
    <cfRule type="cellIs" dxfId="2" priority="65" operator="greaterThan">
      <formula>0</formula>
    </cfRule>
  </conditionalFormatting>
  <conditionalFormatting sqref="E117 E128:E135">
    <cfRule type="cellIs" dxfId="1" priority="54" operator="equal">
      <formula>0</formula>
    </cfRule>
    <cfRule type="cellIs" dxfId="2" priority="53" operator="greaterThan">
      <formula>0</formula>
    </cfRule>
  </conditionalFormatting>
  <conditionalFormatting sqref="E144 E155:E162">
    <cfRule type="cellIs" dxfId="5" priority="42" operator="equal">
      <formula>0</formula>
    </cfRule>
  </conditionalFormatting>
  <conditionalFormatting sqref="E171 E182:E189">
    <cfRule type="cellIs" dxfId="5" priority="37" operator="equal">
      <formula>0</formula>
    </cfRule>
    <cfRule type="cellIs" dxfId="2" priority="36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2025-03-02T05:27:00Z</dcterms:created>
  <dcterms:modified xsi:type="dcterms:W3CDTF">2025-03-23T23:25:18Z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