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20\Desktop\邹滨阳\学习\电路实验\"/>
    </mc:Choice>
  </mc:AlternateContent>
  <xr:revisionPtr revIDLastSave="0" documentId="13_ncr:1_{923BF920-8D6A-4A44-B7B0-E9F1851A2162}" xr6:coauthVersionLast="47" xr6:coauthVersionMax="47" xr10:uidLastSave="{00000000-0000-0000-0000-000000000000}"/>
  <bookViews>
    <workbookView xWindow="-98" yWindow="-98" windowWidth="21795" windowHeight="12975" xr2:uid="{7149F41F-4B95-4226-918D-124DAF911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G3" i="1"/>
  <c r="H3" i="1"/>
  <c r="E4" i="1"/>
  <c r="F4" i="1" s="1"/>
  <c r="H4" i="1" s="1"/>
  <c r="E21" i="1"/>
  <c r="E20" i="1"/>
  <c r="K16" i="1"/>
  <c r="K15" i="1"/>
  <c r="E16" i="1"/>
  <c r="E15" i="1"/>
  <c r="E9" i="1"/>
  <c r="F9" i="1"/>
  <c r="G9" i="1"/>
  <c r="H9" i="1" s="1"/>
  <c r="J9" i="1" s="1"/>
  <c r="E10" i="1"/>
  <c r="F10" i="1"/>
  <c r="E11" i="1"/>
  <c r="F11" i="1"/>
  <c r="G11" i="1" s="1"/>
  <c r="H11" i="1" s="1"/>
  <c r="I11" i="1" s="1"/>
  <c r="F8" i="1"/>
  <c r="E8" i="1"/>
  <c r="G8" i="1" s="1"/>
  <c r="H8" i="1" s="1"/>
  <c r="I8" i="1" s="1"/>
  <c r="E3" i="1"/>
  <c r="I3" i="1" s="1"/>
  <c r="G4" i="1" l="1"/>
  <c r="J4" i="1" s="1"/>
  <c r="G10" i="1"/>
  <c r="H10" i="1"/>
  <c r="J10" i="1" s="1"/>
</calcChain>
</file>

<file path=xl/sharedStrings.xml><?xml version="1.0" encoding="utf-8"?>
<sst xmlns="http://schemas.openxmlformats.org/spreadsheetml/2006/main" count="57" uniqueCount="30">
  <si>
    <t>Z</t>
  </si>
  <si>
    <r>
      <t>测量参数</t>
    </r>
    <r>
      <rPr>
        <sz val="10.5"/>
        <color theme="1"/>
        <rFont val="Calibri"/>
        <family val="2"/>
      </rPr>
      <t xml:space="preserve"> </t>
    </r>
  </si>
  <si>
    <t>计算参数</t>
  </si>
  <si>
    <t>U(V)</t>
  </si>
  <si>
    <t>U1(V)</t>
  </si>
  <si>
    <t>U2(V)</t>
  </si>
  <si>
    <t>cosθ</t>
  </si>
  <si>
    <t>Ur(V)</t>
  </si>
  <si>
    <t>Ux(V)</t>
  </si>
  <si>
    <t>r0(Ω)</t>
  </si>
  <si>
    <r>
      <t>L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mH</t>
    </r>
    <r>
      <rPr>
        <sz val="10.5"/>
        <color theme="1"/>
        <rFont val="宋体"/>
        <family val="3"/>
        <charset val="134"/>
      </rPr>
      <t>）</t>
    </r>
  </si>
  <si>
    <t>C(uF)</t>
  </si>
  <si>
    <t>Z1</t>
  </si>
  <si>
    <t>Z2</t>
  </si>
  <si>
    <t>I(A)</t>
  </si>
  <si>
    <t>P(W)</t>
  </si>
  <si>
    <t>z(Ω)</t>
  </si>
  <si>
    <t>cosφ</t>
  </si>
  <si>
    <t>x(Ω)</t>
  </si>
  <si>
    <t>L(mH)</t>
  </si>
  <si>
    <t>Z1+Z2</t>
  </si>
  <si>
    <t>Z1//Z2</t>
  </si>
  <si>
    <t>改变方法</t>
  </si>
  <si>
    <t>测量参数</t>
  </si>
  <si>
    <r>
      <t>并联电容</t>
    </r>
    <r>
      <rPr>
        <sz val="10.5"/>
        <color theme="1"/>
        <rFont val="Calibri"/>
        <family val="2"/>
      </rPr>
      <t xml:space="preserve"> 1(10uF)</t>
    </r>
  </si>
  <si>
    <r>
      <t>并联电容</t>
    </r>
    <r>
      <rPr>
        <sz val="10.5"/>
        <color theme="1"/>
        <rFont val="Calibri"/>
        <family val="2"/>
      </rPr>
      <t xml:space="preserve"> 2(20uF)</t>
    </r>
  </si>
  <si>
    <t>铁芯部分插入</t>
  </si>
  <si>
    <t>铁芯全部插入</t>
  </si>
  <si>
    <r>
      <t xml:space="preserve">Z1 </t>
    </r>
    <r>
      <rPr>
        <sz val="10.5"/>
        <color theme="1"/>
        <rFont val="宋体"/>
        <family val="3"/>
        <charset val="134"/>
      </rPr>
      <t>中电阻值增大</t>
    </r>
  </si>
  <si>
    <r>
      <t xml:space="preserve">Z1 </t>
    </r>
    <r>
      <rPr>
        <sz val="10.5"/>
        <color theme="1"/>
        <rFont val="宋体"/>
        <family val="3"/>
        <charset val="134"/>
      </rPr>
      <t>中电阻值减小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</si>
</sst>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6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76" fontId="1" fillId="0" borderId="6" xfId="0" applyNumberFormat="1" applyFont="1" applyBorder="1" applyAlignment="1">
      <alignment horizontal="justify" vertical="center" wrapText="1"/>
    </xf>
    <xf numFmtId="176" fontId="1" fillId="0" borderId="6" xfId="0" applyNumberFormat="1" applyFont="1" applyBorder="1" applyAlignment="1">
      <alignment horizontal="left" vertical="center" wrapText="1"/>
    </xf>
    <xf numFmtId="176" fontId="0" fillId="0" borderId="0" xfId="0" applyNumberFormat="1">
      <alignment vertical="center"/>
    </xf>
    <xf numFmtId="176" fontId="2" fillId="0" borderId="3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176" fontId="1" fillId="0" borderId="4" xfId="0" applyNumberFormat="1" applyFont="1" applyBorder="1" applyAlignment="1">
      <alignment horizontal="left" vertical="center" wrapText="1"/>
    </xf>
    <xf numFmtId="176" fontId="2" fillId="0" borderId="4" xfId="0" applyNumberFormat="1" applyFont="1" applyBorder="1" applyAlignment="1">
      <alignment horizontal="left" vertical="center" wrapText="1"/>
    </xf>
    <xf numFmtId="0" fontId="1" fillId="0" borderId="6" xfId="0" applyNumberFormat="1" applyFont="1" applyBorder="1" applyAlignment="1">
      <alignment horizontal="justify" vertical="center" wrapText="1"/>
    </xf>
    <xf numFmtId="0" fontId="1" fillId="0" borderId="6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6DFC-A831-49BE-9E73-62A8FE6775A4}">
  <dimension ref="A1:K21"/>
  <sheetViews>
    <sheetView tabSelected="1" workbookViewId="0">
      <selection activeCell="N16" sqref="N16"/>
    </sheetView>
  </sheetViews>
  <sheetFormatPr defaultRowHeight="13.9" x14ac:dyDescent="0.4"/>
  <cols>
    <col min="5" max="9" width="10.9296875" bestFit="1" customWidth="1"/>
    <col min="10" max="10" width="10.59765625" bestFit="1" customWidth="1"/>
    <col min="11" max="11" width="10.9296875" bestFit="1" customWidth="1"/>
  </cols>
  <sheetData>
    <row r="1" spans="1:11" ht="14.25" thickBot="1" x14ac:dyDescent="0.45">
      <c r="A1" s="14" t="s">
        <v>0</v>
      </c>
      <c r="B1" s="16" t="s">
        <v>1</v>
      </c>
      <c r="C1" s="17"/>
      <c r="D1" s="18"/>
      <c r="E1" s="16" t="s">
        <v>2</v>
      </c>
      <c r="F1" s="17"/>
      <c r="G1" s="17"/>
      <c r="H1" s="17"/>
      <c r="I1" s="17"/>
      <c r="J1" s="18"/>
    </row>
    <row r="2" spans="1:11" ht="14.65" thickBot="1" x14ac:dyDescent="0.45">
      <c r="A2" s="15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1" ht="14.25" thickBot="1" x14ac:dyDescent="0.45">
      <c r="A3" s="2" t="s">
        <v>12</v>
      </c>
      <c r="B3" s="1">
        <v>60</v>
      </c>
      <c r="C3" s="1">
        <v>32.6</v>
      </c>
      <c r="D3" s="1">
        <v>31.9</v>
      </c>
      <c r="E3" s="21">
        <f>(B3*B3-C3*C3-D3*D3)/(C3*D3*2)</f>
        <v>0.73063349808642797</v>
      </c>
      <c r="F3" s="21">
        <f>D3*E3</f>
        <v>23.307208588957049</v>
      </c>
      <c r="G3" s="21">
        <f>D3*SQRT(1-E3*E3)</f>
        <v>21.780358761757039</v>
      </c>
      <c r="H3" s="21">
        <f>50*F3/C3</f>
        <v>35.74725243705069</v>
      </c>
      <c r="I3" s="21">
        <f>50*G3/(3.14*100*C3)</f>
        <v>0.10638680962915203</v>
      </c>
      <c r="J3" s="21"/>
    </row>
    <row r="4" spans="1:11" ht="14.25" thickBot="1" x14ac:dyDescent="0.45">
      <c r="A4" s="2" t="s">
        <v>13</v>
      </c>
      <c r="B4" s="1">
        <v>60</v>
      </c>
      <c r="C4" s="1">
        <v>8.6999999999999993</v>
      </c>
      <c r="D4" s="1">
        <v>56.4</v>
      </c>
      <c r="E4" s="21">
        <f>(B4*B4-C4*C4-D4*D4)/(C4*D4*2)</f>
        <v>0.34987160674981654</v>
      </c>
      <c r="F4" s="21">
        <f>D4*E4</f>
        <v>19.732758620689651</v>
      </c>
      <c r="G4" s="21">
        <f>D4*SQRT(1-E4*E4)</f>
        <v>52.835388114573341</v>
      </c>
      <c r="H4" s="21">
        <f>50*F4/C4</f>
        <v>113.40665873959571</v>
      </c>
      <c r="I4" s="21"/>
      <c r="J4" s="29">
        <f>C4/(100*3.14*50*G4)</f>
        <v>1.0488048771154746E-5</v>
      </c>
    </row>
    <row r="5" spans="1:11" ht="14.25" thickBot="1" x14ac:dyDescent="0.45"/>
    <row r="6" spans="1:11" ht="14.25" thickBot="1" x14ac:dyDescent="0.45">
      <c r="A6" s="19" t="s">
        <v>0</v>
      </c>
      <c r="B6" s="11" t="s">
        <v>1</v>
      </c>
      <c r="C6" s="12"/>
      <c r="D6" s="13"/>
      <c r="E6" s="11" t="s">
        <v>2</v>
      </c>
      <c r="F6" s="12"/>
      <c r="G6" s="12"/>
      <c r="H6" s="12"/>
      <c r="I6" s="12"/>
      <c r="J6" s="13"/>
    </row>
    <row r="7" spans="1:11" ht="14.25" thickBot="1" x14ac:dyDescent="0.45">
      <c r="A7" s="20"/>
      <c r="B7" s="3" t="s">
        <v>14</v>
      </c>
      <c r="C7" s="3" t="s">
        <v>3</v>
      </c>
      <c r="D7" s="3" t="s">
        <v>15</v>
      </c>
      <c r="E7" s="3" t="s">
        <v>16</v>
      </c>
      <c r="F7" s="3" t="s">
        <v>17</v>
      </c>
      <c r="G7" s="3" t="s">
        <v>9</v>
      </c>
      <c r="H7" s="3" t="s">
        <v>18</v>
      </c>
      <c r="I7" s="3" t="s">
        <v>19</v>
      </c>
      <c r="J7" s="3" t="s">
        <v>11</v>
      </c>
    </row>
    <row r="8" spans="1:11" ht="14.25" thickBot="1" x14ac:dyDescent="0.45">
      <c r="A8" s="4" t="s">
        <v>12</v>
      </c>
      <c r="B8" s="3">
        <v>0.3</v>
      </c>
      <c r="C8" s="3">
        <v>14.2</v>
      </c>
      <c r="D8" s="3">
        <v>3</v>
      </c>
      <c r="E8" s="22">
        <f>C8/B8</f>
        <v>47.333333333333336</v>
      </c>
      <c r="F8" s="22">
        <f>D8/(C8*B8)</f>
        <v>0.70422535211267612</v>
      </c>
      <c r="G8" s="22">
        <f>E8*F8</f>
        <v>33.333333333333336</v>
      </c>
      <c r="H8" s="22">
        <f>SQRT(E8*E8-G8*G8)</f>
        <v>33.605555096342826</v>
      </c>
      <c r="I8" s="22">
        <f>H8/(100*3.14)</f>
        <v>0.10702406081637843</v>
      </c>
      <c r="J8" s="22"/>
    </row>
    <row r="9" spans="1:11" ht="14.25" thickBot="1" x14ac:dyDescent="0.45">
      <c r="A9" s="4" t="s">
        <v>13</v>
      </c>
      <c r="B9" s="3">
        <v>0.3</v>
      </c>
      <c r="C9" s="3">
        <v>100.2</v>
      </c>
      <c r="D9" s="3">
        <v>9.6999999999999993</v>
      </c>
      <c r="E9" s="22">
        <f t="shared" ref="E9:E11" si="0">C9/B9</f>
        <v>334</v>
      </c>
      <c r="F9" s="22">
        <f t="shared" ref="F9:F11" si="1">D9/(C9*B9)</f>
        <v>0.32268795741849632</v>
      </c>
      <c r="G9" s="22">
        <f t="shared" ref="G9:G11" si="2">E9*F9</f>
        <v>107.77777777777777</v>
      </c>
      <c r="H9" s="22">
        <f t="shared" ref="H9:H11" si="3">SQRT(E9*E9-G9*G9)</f>
        <v>316.13280534813839</v>
      </c>
      <c r="I9" s="22"/>
      <c r="J9" s="30">
        <f>1/(H9*100*3.14)</f>
        <v>1.0073973095860904E-5</v>
      </c>
    </row>
    <row r="10" spans="1:11" ht="14.25" thickBot="1" x14ac:dyDescent="0.45">
      <c r="A10" s="4" t="s">
        <v>20</v>
      </c>
      <c r="B10" s="3">
        <v>0.3</v>
      </c>
      <c r="C10" s="3">
        <v>95.5</v>
      </c>
      <c r="D10" s="3">
        <v>13.2</v>
      </c>
      <c r="E10" s="22">
        <f t="shared" si="0"/>
        <v>318.33333333333337</v>
      </c>
      <c r="F10" s="22">
        <f t="shared" si="1"/>
        <v>0.4607329842931937</v>
      </c>
      <c r="G10" s="22">
        <f t="shared" si="2"/>
        <v>146.66666666666669</v>
      </c>
      <c r="H10" s="22">
        <f t="shared" si="3"/>
        <v>282.53318389173336</v>
      </c>
      <c r="I10" s="22"/>
      <c r="J10" s="30">
        <f>1/(H10*100*3.14)</f>
        <v>1.127199761786764E-5</v>
      </c>
    </row>
    <row r="11" spans="1:11" ht="14.25" thickBot="1" x14ac:dyDescent="0.45">
      <c r="A11" s="4" t="s">
        <v>21</v>
      </c>
      <c r="B11" s="3">
        <v>0.3</v>
      </c>
      <c r="C11" s="3">
        <v>15.6</v>
      </c>
      <c r="D11" s="3">
        <v>3.8</v>
      </c>
      <c r="E11" s="22">
        <f t="shared" si="0"/>
        <v>52</v>
      </c>
      <c r="F11" s="22">
        <f t="shared" si="1"/>
        <v>0.81196581196581197</v>
      </c>
      <c r="G11" s="22">
        <f t="shared" si="2"/>
        <v>42.222222222222221</v>
      </c>
      <c r="H11" s="22">
        <f t="shared" si="3"/>
        <v>30.352659695935778</v>
      </c>
      <c r="I11" s="22">
        <f>H11/(100*3.14)</f>
        <v>9.6664521324636238E-2</v>
      </c>
      <c r="J11" s="22"/>
    </row>
    <row r="12" spans="1:11" ht="14.25" thickBot="1" x14ac:dyDescent="0.45"/>
    <row r="13" spans="1:11" ht="14.25" thickBot="1" x14ac:dyDescent="0.45">
      <c r="A13" s="9" t="s">
        <v>22</v>
      </c>
      <c r="B13" s="11" t="s">
        <v>23</v>
      </c>
      <c r="C13" s="12"/>
      <c r="D13" s="13"/>
      <c r="E13" s="5" t="s">
        <v>2</v>
      </c>
      <c r="G13" s="9" t="s">
        <v>22</v>
      </c>
      <c r="H13" s="11" t="s">
        <v>23</v>
      </c>
      <c r="I13" s="12"/>
      <c r="J13" s="13"/>
      <c r="K13" s="5" t="s">
        <v>2</v>
      </c>
    </row>
    <row r="14" spans="1:11" ht="14.25" thickBot="1" x14ac:dyDescent="0.45">
      <c r="A14" s="10"/>
      <c r="B14" s="3" t="s">
        <v>14</v>
      </c>
      <c r="C14" s="3" t="s">
        <v>3</v>
      </c>
      <c r="D14" s="3" t="s">
        <v>15</v>
      </c>
      <c r="E14" s="3" t="s">
        <v>17</v>
      </c>
      <c r="G14" s="10"/>
      <c r="H14" s="3" t="s">
        <v>14</v>
      </c>
      <c r="I14" s="3" t="s">
        <v>3</v>
      </c>
      <c r="J14" s="3" t="s">
        <v>15</v>
      </c>
      <c r="K14" s="3" t="s">
        <v>17</v>
      </c>
    </row>
    <row r="15" spans="1:11" ht="28.5" thickBot="1" x14ac:dyDescent="0.45">
      <c r="A15" s="6" t="s">
        <v>24</v>
      </c>
      <c r="B15" s="3">
        <v>0.26740000000000003</v>
      </c>
      <c r="C15" s="3">
        <v>14.1</v>
      </c>
      <c r="D15" s="3">
        <v>2.8</v>
      </c>
      <c r="E15" s="22">
        <f>D15/(C15*B15)</f>
        <v>0.74263859492777828</v>
      </c>
      <c r="F15" s="23"/>
      <c r="G15" s="24" t="s">
        <v>26</v>
      </c>
      <c r="H15" s="22">
        <v>0.3</v>
      </c>
      <c r="I15" s="22">
        <v>20.3</v>
      </c>
      <c r="J15" s="22">
        <v>3.1</v>
      </c>
      <c r="K15" s="22">
        <f>J15/(I15*H15)</f>
        <v>0.50903119868637114</v>
      </c>
    </row>
    <row r="16" spans="1:11" ht="28.5" thickBot="1" x14ac:dyDescent="0.45">
      <c r="A16" s="7" t="s">
        <v>25</v>
      </c>
      <c r="B16" s="3">
        <v>0.24179999999999999</v>
      </c>
      <c r="C16" s="3">
        <v>14.1</v>
      </c>
      <c r="D16" s="3">
        <v>2.7</v>
      </c>
      <c r="E16" s="22">
        <f>D16/(C16*B16)</f>
        <v>0.7919328440948209</v>
      </c>
      <c r="F16" s="23"/>
      <c r="G16" s="25" t="s">
        <v>27</v>
      </c>
      <c r="H16" s="22">
        <v>0.3</v>
      </c>
      <c r="I16" s="26">
        <v>60.3</v>
      </c>
      <c r="J16" s="27">
        <v>3.2</v>
      </c>
      <c r="K16" s="22">
        <f>J16/(I16*H16)</f>
        <v>0.17689331122166943</v>
      </c>
    </row>
    <row r="17" spans="1:11" ht="14.25" thickBot="1" x14ac:dyDescent="0.45">
      <c r="E17" s="23"/>
      <c r="F17" s="23"/>
      <c r="G17" s="23"/>
      <c r="H17" s="23"/>
      <c r="I17" s="23"/>
      <c r="J17" s="23"/>
      <c r="K17" s="23"/>
    </row>
    <row r="18" spans="1:11" ht="14.25" thickBot="1" x14ac:dyDescent="0.45">
      <c r="A18" s="9" t="s">
        <v>22</v>
      </c>
      <c r="B18" s="11" t="s">
        <v>23</v>
      </c>
      <c r="C18" s="12"/>
      <c r="D18" s="13"/>
      <c r="E18" s="28" t="s">
        <v>2</v>
      </c>
      <c r="F18" s="23"/>
      <c r="G18" s="23"/>
      <c r="H18" s="23"/>
      <c r="I18" s="23"/>
      <c r="J18" s="23"/>
      <c r="K18" s="23"/>
    </row>
    <row r="19" spans="1:11" ht="14.25" thickBot="1" x14ac:dyDescent="0.45">
      <c r="A19" s="10"/>
      <c r="B19" s="3" t="s">
        <v>14</v>
      </c>
      <c r="C19" s="3" t="s">
        <v>3</v>
      </c>
      <c r="D19" s="3" t="s">
        <v>15</v>
      </c>
      <c r="E19" s="22" t="s">
        <v>17</v>
      </c>
      <c r="F19" s="23"/>
      <c r="G19" s="23"/>
      <c r="H19" s="23"/>
      <c r="I19" s="23"/>
      <c r="J19" s="23"/>
      <c r="K19" s="23"/>
    </row>
    <row r="20" spans="1:11" ht="27.75" thickBot="1" x14ac:dyDescent="0.45">
      <c r="A20" s="8" t="s">
        <v>28</v>
      </c>
      <c r="B20" s="3">
        <v>0.3</v>
      </c>
      <c r="C20" s="3">
        <v>19</v>
      </c>
      <c r="D20" s="3">
        <v>4.8</v>
      </c>
      <c r="E20" s="22">
        <f>D20/(C20*B20)</f>
        <v>0.84210526315789469</v>
      </c>
      <c r="F20" s="23"/>
      <c r="G20" s="23"/>
      <c r="H20" s="23"/>
      <c r="I20" s="23"/>
      <c r="J20" s="23"/>
      <c r="K20" s="23"/>
    </row>
    <row r="21" spans="1:11" ht="27.75" thickBot="1" x14ac:dyDescent="0.45">
      <c r="A21" s="4" t="s">
        <v>29</v>
      </c>
      <c r="B21" s="3">
        <v>0.3</v>
      </c>
      <c r="C21" s="3">
        <v>13.7</v>
      </c>
      <c r="D21" s="3">
        <v>2.8</v>
      </c>
      <c r="E21" s="22">
        <f>D21/(C21*B21)</f>
        <v>0.68126520681265212</v>
      </c>
      <c r="F21" s="23"/>
      <c r="G21" s="23"/>
      <c r="H21" s="23"/>
      <c r="I21" s="23"/>
      <c r="J21" s="23"/>
      <c r="K21" s="23"/>
    </row>
  </sheetData>
  <mergeCells count="12">
    <mergeCell ref="A1:A2"/>
    <mergeCell ref="B1:D1"/>
    <mergeCell ref="E1:J1"/>
    <mergeCell ref="A6:A7"/>
    <mergeCell ref="B6:D6"/>
    <mergeCell ref="E6:J6"/>
    <mergeCell ref="A13:A14"/>
    <mergeCell ref="B13:D13"/>
    <mergeCell ref="G13:G14"/>
    <mergeCell ref="H13:J13"/>
    <mergeCell ref="A18:A19"/>
    <mergeCell ref="B18:D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滨阳 邹</dc:creator>
  <cp:lastModifiedBy>滨阳 邹</cp:lastModifiedBy>
  <dcterms:created xsi:type="dcterms:W3CDTF">2023-11-21T11:06:53Z</dcterms:created>
  <dcterms:modified xsi:type="dcterms:W3CDTF">2023-11-23T13:00:59Z</dcterms:modified>
</cp:coreProperties>
</file>