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FE\MyWork\PFE\Others\TestCuts\"/>
    </mc:Choice>
  </mc:AlternateContent>
  <bookViews>
    <workbookView xWindow="0" yWindow="0" windowWidth="15735" windowHeight="5955"/>
  </bookViews>
  <sheets>
    <sheet name="testCuts" sheetId="1" r:id="rId1"/>
  </sheets>
  <calcPr calcId="152511"/>
</workbook>
</file>

<file path=xl/calcChain.xml><?xml version="1.0" encoding="utf-8"?>
<calcChain xmlns="http://schemas.openxmlformats.org/spreadsheetml/2006/main">
  <c r="AL6" i="1" l="1"/>
  <c r="AD3" i="1"/>
  <c r="AE3" i="1"/>
  <c r="AF3" i="1"/>
  <c r="AG3" i="1"/>
  <c r="AG8" i="1"/>
  <c r="AG7" i="1"/>
  <c r="AG6" i="1"/>
  <c r="AG5" i="1"/>
  <c r="AG4" i="1"/>
  <c r="AF8" i="1"/>
  <c r="AF7" i="1"/>
  <c r="AF6" i="1"/>
  <c r="AF5" i="1"/>
  <c r="AF4" i="1"/>
  <c r="AE8" i="1"/>
  <c r="AE7" i="1"/>
  <c r="AE6" i="1"/>
  <c r="AE5" i="1"/>
  <c r="AE4" i="1"/>
  <c r="X8" i="1"/>
  <c r="X7" i="1"/>
  <c r="X6" i="1"/>
  <c r="X5" i="1"/>
  <c r="X4" i="1"/>
  <c r="X3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4" i="1"/>
  <c r="W3" i="1"/>
  <c r="AP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4" i="1"/>
  <c r="AD5" i="1"/>
  <c r="AP3" i="1" l="1"/>
  <c r="AP4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5" i="1"/>
  <c r="U4" i="1"/>
  <c r="U3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5" i="1"/>
  <c r="T4" i="1"/>
  <c r="T3" i="1"/>
  <c r="R22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4" i="1"/>
  <c r="R5" i="1"/>
  <c r="R3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AM17" i="1" l="1"/>
  <c r="AM9" i="1"/>
  <c r="AM16" i="1"/>
  <c r="AM15" i="1"/>
  <c r="AM14" i="1"/>
  <c r="AM13" i="1"/>
  <c r="AM12" i="1"/>
  <c r="AL17" i="1"/>
  <c r="AL9" i="1"/>
  <c r="AL16" i="1"/>
  <c r="AL15" i="1"/>
  <c r="AL14" i="1"/>
  <c r="AL13" i="1"/>
  <c r="AL12" i="1"/>
  <c r="AM8" i="1"/>
  <c r="AM7" i="1"/>
  <c r="AN6" i="1"/>
  <c r="AM5" i="1"/>
  <c r="AM4" i="1"/>
  <c r="AL8" i="1"/>
  <c r="AL7" i="1"/>
  <c r="AM6" i="1"/>
  <c r="AL5" i="1"/>
  <c r="AL4" i="1"/>
</calcChain>
</file>

<file path=xl/sharedStrings.xml><?xml version="1.0" encoding="utf-8"?>
<sst xmlns="http://schemas.openxmlformats.org/spreadsheetml/2006/main" count="856" uniqueCount="171">
  <si>
    <t>Sc(N/M)</t>
  </si>
  <si>
    <t xml:space="preserve"> isFea(E)</t>
  </si>
  <si>
    <t xml:space="preserve"> isOpt(E)</t>
  </si>
  <si>
    <t xml:space="preserve"> sol(E)</t>
  </si>
  <si>
    <t xml:space="preserve"> nbVar</t>
  </si>
  <si>
    <t xml:space="preserve"> nbVarValid</t>
  </si>
  <si>
    <t xml:space="preserve"> nbFixed</t>
  </si>
  <si>
    <t xml:space="preserve"> UB</t>
  </si>
  <si>
    <t xml:space="preserve"> *</t>
  </si>
  <si>
    <t>Sc1-1</t>
  </si>
  <si>
    <t>Sc1-2</t>
  </si>
  <si>
    <t>Sc1-3</t>
  </si>
  <si>
    <t>Sc1-4</t>
  </si>
  <si>
    <t>Sc1-5</t>
  </si>
  <si>
    <t>Sc1-6</t>
  </si>
  <si>
    <t>Sc1-7</t>
  </si>
  <si>
    <t>Sc1-8</t>
  </si>
  <si>
    <t>Sc1-9</t>
  </si>
  <si>
    <t>Sc1-10</t>
  </si>
  <si>
    <t>Sc1-11</t>
  </si>
  <si>
    <t>Sc1-12</t>
  </si>
  <si>
    <t>Sc1-13</t>
  </si>
  <si>
    <t>Sc1-14</t>
  </si>
  <si>
    <t>Sc1-15</t>
  </si>
  <si>
    <t>Sc1-16</t>
  </si>
  <si>
    <t>Sc1-17</t>
  </si>
  <si>
    <t>Sc1-18</t>
  </si>
  <si>
    <t>Sc1-19</t>
  </si>
  <si>
    <t>Sc2-1</t>
  </si>
  <si>
    <t>Sc2-2</t>
  </si>
  <si>
    <t>Sc2-3</t>
  </si>
  <si>
    <t>Sc2-4</t>
  </si>
  <si>
    <t>Sc2-5</t>
  </si>
  <si>
    <t>Sc2-6</t>
  </si>
  <si>
    <t>Sc2-7</t>
  </si>
  <si>
    <t>Sc2-8</t>
  </si>
  <si>
    <t>Sc2-9</t>
  </si>
  <si>
    <t>Sc2-10</t>
  </si>
  <si>
    <t>Sc2-11</t>
  </si>
  <si>
    <t>Sc2-12</t>
  </si>
  <si>
    <t>Sc2-13</t>
  </si>
  <si>
    <t>Sc2-14</t>
  </si>
  <si>
    <t>Sc2-15</t>
  </si>
  <si>
    <t>Sc2-16</t>
  </si>
  <si>
    <t>Sc2-17</t>
  </si>
  <si>
    <t>Sc2-18</t>
  </si>
  <si>
    <t>Sc2-19</t>
  </si>
  <si>
    <t>Sc3-1</t>
  </si>
  <si>
    <t>Sc3-2</t>
  </si>
  <si>
    <t>Sc3-3</t>
  </si>
  <si>
    <t>Sc3-4</t>
  </si>
  <si>
    <t>Sc3-5</t>
  </si>
  <si>
    <t>Sc3-6</t>
  </si>
  <si>
    <t>Sc3-7</t>
  </si>
  <si>
    <t>Sc3-8</t>
  </si>
  <si>
    <t>Sc3-9</t>
  </si>
  <si>
    <t>Sc3-10</t>
  </si>
  <si>
    <t>Sc3-11</t>
  </si>
  <si>
    <t>Sc3-12</t>
  </si>
  <si>
    <t>Sc3-13</t>
  </si>
  <si>
    <t>Sc3-14</t>
  </si>
  <si>
    <t>Sc3-15</t>
  </si>
  <si>
    <t>Sc3-16</t>
  </si>
  <si>
    <t>Sc3-17</t>
  </si>
  <si>
    <t>Sc3-18</t>
  </si>
  <si>
    <t>Sc3-19</t>
  </si>
  <si>
    <t>Sc4-1</t>
  </si>
  <si>
    <t>Sc4-2</t>
  </si>
  <si>
    <t>Sc4-3</t>
  </si>
  <si>
    <t>Sc4-4</t>
  </si>
  <si>
    <t>Sc4-5</t>
  </si>
  <si>
    <t>Sc4-6</t>
  </si>
  <si>
    <t>Sc4-7</t>
  </si>
  <si>
    <t>Sc4-8</t>
  </si>
  <si>
    <t>Sc4-9</t>
  </si>
  <si>
    <t>Sc4-10</t>
  </si>
  <si>
    <t>Sc4-11</t>
  </si>
  <si>
    <t>Sc4-12</t>
  </si>
  <si>
    <t>Sc4-13</t>
  </si>
  <si>
    <t>Sc4-14</t>
  </si>
  <si>
    <t>Sc4-15</t>
  </si>
  <si>
    <t>Sc4-16</t>
  </si>
  <si>
    <t>Sc4-17</t>
  </si>
  <si>
    <t>Sc4-18</t>
  </si>
  <si>
    <t>Sc4-19</t>
  </si>
  <si>
    <t>Sc5-1</t>
  </si>
  <si>
    <t>Sc5-2</t>
  </si>
  <si>
    <t>Sc5-3</t>
  </si>
  <si>
    <t>Sc5-4</t>
  </si>
  <si>
    <t>Sc5-5</t>
  </si>
  <si>
    <t>Sc5-6</t>
  </si>
  <si>
    <t>Sc5-7</t>
  </si>
  <si>
    <t>Sc5-8</t>
  </si>
  <si>
    <t>Sc5-9</t>
  </si>
  <si>
    <t>Sc5-10</t>
  </si>
  <si>
    <t>Sc5-11</t>
  </si>
  <si>
    <t>Sc5-12</t>
  </si>
  <si>
    <t>Sc5-13</t>
  </si>
  <si>
    <t>Sc5-14</t>
  </si>
  <si>
    <t>Sc5-15</t>
  </si>
  <si>
    <t>Sc5-16</t>
  </si>
  <si>
    <t>Sc5-17</t>
  </si>
  <si>
    <t>Sc5-18</t>
  </si>
  <si>
    <t>Sc5-19</t>
  </si>
  <si>
    <t>Sc6-1</t>
  </si>
  <si>
    <t>Sc6-2</t>
  </si>
  <si>
    <t>Sc6-3</t>
  </si>
  <si>
    <t>Sc6-4</t>
  </si>
  <si>
    <t>Sc6-5</t>
  </si>
  <si>
    <t>Sc6-6</t>
  </si>
  <si>
    <t>Sc6-7</t>
  </si>
  <si>
    <t>Sc6-8</t>
  </si>
  <si>
    <t>Sc6-9</t>
  </si>
  <si>
    <t>Sc6-10</t>
  </si>
  <si>
    <t>Sc6-11</t>
  </si>
  <si>
    <t>Sc6-12</t>
  </si>
  <si>
    <t>Common</t>
  </si>
  <si>
    <t>Cut2</t>
  </si>
  <si>
    <t xml:space="preserve"> NoCut</t>
  </si>
  <si>
    <t xml:space="preserve"> Cut1</t>
  </si>
  <si>
    <t>LB</t>
  </si>
  <si>
    <t>NbCuts</t>
  </si>
  <si>
    <t>*</t>
  </si>
  <si>
    <t>Cut1</t>
  </si>
  <si>
    <t>Cut1&amp;2</t>
  </si>
  <si>
    <t>Fix%</t>
  </si>
  <si>
    <t>NoCut</t>
  </si>
  <si>
    <t>Sc1-20</t>
  </si>
  <si>
    <t>Sc7-1</t>
  </si>
  <si>
    <t>Sc2-20</t>
  </si>
  <si>
    <t>Sc3-20</t>
  </si>
  <si>
    <t>Sc4-20</t>
  </si>
  <si>
    <t>Sc5-20</t>
  </si>
  <si>
    <t>Sc6-13</t>
  </si>
  <si>
    <t>Sc6-14</t>
  </si>
  <si>
    <t>Sc6-15</t>
  </si>
  <si>
    <t>Sc6-16</t>
  </si>
  <si>
    <t>Sc6-17</t>
  </si>
  <si>
    <t>Sc6-18</t>
  </si>
  <si>
    <t>Sc6-19</t>
  </si>
  <si>
    <t>Sc6-20</t>
  </si>
  <si>
    <t>Sc7-2</t>
  </si>
  <si>
    <t>Sc7-3</t>
  </si>
  <si>
    <t>Sc7-4</t>
  </si>
  <si>
    <t>Sc7-5</t>
  </si>
  <si>
    <t>Sc7-6</t>
  </si>
  <si>
    <t>Sc7-7</t>
  </si>
  <si>
    <t>Sc7-8</t>
  </si>
  <si>
    <t>Sc7-9</t>
  </si>
  <si>
    <t>Sc7-10</t>
  </si>
  <si>
    <t>Sc7-11</t>
  </si>
  <si>
    <t>Sc7-12</t>
  </si>
  <si>
    <t>Sc7-13</t>
  </si>
  <si>
    <t>DevLBOpt</t>
  </si>
  <si>
    <t>Nocut</t>
  </si>
  <si>
    <t>c1</t>
  </si>
  <si>
    <t>Cut2+cut1</t>
  </si>
  <si>
    <t>LB_c2</t>
  </si>
  <si>
    <t>LbB_c1+c2</t>
  </si>
  <si>
    <t>LB_Dev_c2</t>
  </si>
  <si>
    <t>MAX</t>
  </si>
  <si>
    <t>Avg</t>
  </si>
  <si>
    <t>Lbmin</t>
  </si>
  <si>
    <t>Lbavg</t>
  </si>
  <si>
    <t>Lbmax</t>
  </si>
  <si>
    <t>C2</t>
  </si>
  <si>
    <t>noC</t>
  </si>
  <si>
    <t>%FixAvg</t>
  </si>
  <si>
    <t>%FixMax</t>
  </si>
  <si>
    <t>LBDevNoc</t>
  </si>
  <si>
    <t>%FixMin=0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</si>
</sst>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33" borderId="0" xfId="0" applyFill="1"/>
    <xf numFmtId="0" fontId="0" fillId="35" borderId="0" xfId="0" applyFill="1"/>
    <xf numFmtId="0" fontId="0" fillId="34" borderId="0" xfId="0" applyFill="1"/>
    <xf numFmtId="0" fontId="0" fillId="35" borderId="0" xfId="0" applyFill="1" applyAlignment="1">
      <alignment horizontal="center"/>
    </xf>
    <xf numFmtId="0" fontId="0" fillId="0" borderId="0" xfId="0"/>
    <xf numFmtId="0" fontId="0" fillId="36" borderId="0" xfId="0" applyFill="1"/>
    <xf numFmtId="2" fontId="0" fillId="0" borderId="0" xfId="0" applyNumberFormat="1"/>
    <xf numFmtId="1" fontId="0" fillId="0" borderId="0" xfId="0" applyNumberFormat="1"/>
    <xf numFmtId="1" fontId="0" fillId="38" borderId="0" xfId="0" applyNumberFormat="1" applyFill="1"/>
    <xf numFmtId="1" fontId="0" fillId="33" borderId="0" xfId="0" applyNumberFormat="1" applyFill="1"/>
    <xf numFmtId="2" fontId="0" fillId="36" borderId="0" xfId="0" applyNumberFormat="1" applyFill="1"/>
    <xf numFmtId="0" fontId="0" fillId="0" borderId="0" xfId="0"/>
    <xf numFmtId="1" fontId="0" fillId="38" borderId="0" xfId="0" applyNumberFormat="1" applyFill="1" applyAlignment="1">
      <alignment horizontal="center"/>
    </xf>
    <xf numFmtId="0" fontId="0" fillId="0" borderId="0" xfId="0"/>
    <xf numFmtId="1" fontId="0" fillId="38" borderId="0" xfId="0" applyNumberFormat="1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2" fontId="0" fillId="37" borderId="0" xfId="0" applyNumberFormat="1" applyFill="1" applyAlignment="1">
      <alignment horizontal="center"/>
    </xf>
    <xf numFmtId="2" fontId="0" fillId="37" borderId="0" xfId="0" applyNumberFormat="1" applyFill="1"/>
    <xf numFmtId="1" fontId="0" fillId="0" borderId="0" xfId="0" applyNumberFormat="1" applyFill="1" applyAlignment="1">
      <alignment horizontal="center"/>
    </xf>
    <xf numFmtId="1" fontId="0" fillId="0" borderId="0" xfId="0" applyNumberFormat="1" applyFill="1"/>
    <xf numFmtId="1" fontId="0" fillId="39" borderId="0" xfId="0" applyNumberFormat="1" applyFill="1" applyAlignment="1">
      <alignment horizontal="center"/>
    </xf>
    <xf numFmtId="2" fontId="0" fillId="39" borderId="0" xfId="0" applyNumberFormat="1" applyFill="1" applyAlignment="1">
      <alignment horizontal="center"/>
    </xf>
    <xf numFmtId="2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7"/>
  <sheetViews>
    <sheetView tabSelected="1" topLeftCell="R1" workbookViewId="0">
      <selection activeCell="AE3" sqref="AE3:AJ8"/>
    </sheetView>
  </sheetViews>
  <sheetFormatPr defaultRowHeight="15" x14ac:dyDescent="0.25"/>
  <cols>
    <col min="1" max="1" width="9.140625" style="14"/>
    <col min="2" max="2" width="8.42578125" customWidth="1"/>
    <col min="3" max="3" width="8.5703125" customWidth="1"/>
    <col min="4" max="4" width="10" style="8" bestFit="1" customWidth="1"/>
    <col min="5" max="5" width="10" bestFit="1" customWidth="1"/>
    <col min="6" max="6" width="6.7109375" customWidth="1"/>
    <col min="7" max="7" width="11.28515625" customWidth="1"/>
    <col min="9" max="10" width="9.140625" style="5"/>
    <col min="12" max="12" width="10.5703125" style="7" customWidth="1"/>
    <col min="13" max="13" width="11.85546875" customWidth="1"/>
    <col min="18" max="19" width="9.140625" style="7"/>
    <col min="20" max="22" width="9.140625" style="8"/>
    <col min="23" max="23" width="12.28515625" style="23" customWidth="1"/>
    <col min="24" max="26" width="9.140625" style="26"/>
    <col min="27" max="27" width="9.140625" style="23"/>
    <col min="28" max="28" width="9.140625" style="26"/>
    <col min="29" max="29" width="9.140625" style="23"/>
    <col min="30" max="30" width="11.5703125" customWidth="1"/>
    <col min="31" max="34" width="9.140625" style="23"/>
    <col min="35" max="36" width="9.140625" style="26"/>
    <col min="37" max="37" width="9.140625" style="23"/>
    <col min="38" max="38" width="13.140625" customWidth="1"/>
    <col min="39" max="40" width="13.140625" style="14" customWidth="1"/>
  </cols>
  <sheetData>
    <row r="1" spans="1:42" x14ac:dyDescent="0.25">
      <c r="A1" s="16" t="s">
        <v>116</v>
      </c>
      <c r="B1" s="16"/>
      <c r="C1" s="16"/>
      <c r="D1" s="16"/>
      <c r="E1" s="16"/>
      <c r="F1" s="16"/>
      <c r="G1" s="16"/>
      <c r="H1" s="18" t="s">
        <v>6</v>
      </c>
      <c r="I1" s="18"/>
      <c r="J1" s="18"/>
      <c r="K1" s="18"/>
      <c r="L1" s="19" t="s">
        <v>120</v>
      </c>
      <c r="M1" s="19"/>
      <c r="N1" s="19"/>
      <c r="O1" s="19"/>
      <c r="P1" s="17" t="s">
        <v>121</v>
      </c>
      <c r="Q1" s="17"/>
      <c r="R1" s="20" t="s">
        <v>125</v>
      </c>
      <c r="S1" s="20"/>
      <c r="T1" s="15" t="s">
        <v>153</v>
      </c>
      <c r="U1" s="15"/>
      <c r="V1" s="13"/>
      <c r="W1" s="22"/>
      <c r="X1" s="25" t="s">
        <v>166</v>
      </c>
      <c r="Y1" s="25"/>
      <c r="Z1" s="25"/>
      <c r="AA1" s="25"/>
      <c r="AB1" s="25"/>
      <c r="AC1" s="25"/>
      <c r="AE1" s="24" t="s">
        <v>165</v>
      </c>
      <c r="AF1" s="24"/>
      <c r="AG1" s="24"/>
      <c r="AH1" s="24"/>
      <c r="AI1" s="24"/>
      <c r="AJ1" s="24"/>
      <c r="AK1" s="22"/>
      <c r="AL1" t="s">
        <v>155</v>
      </c>
      <c r="AM1" t="s">
        <v>117</v>
      </c>
      <c r="AP1" s="14" t="s">
        <v>157</v>
      </c>
    </row>
    <row r="2" spans="1:42" x14ac:dyDescent="0.25">
      <c r="A2" s="1" t="s">
        <v>0</v>
      </c>
      <c r="B2" s="1" t="s">
        <v>1</v>
      </c>
      <c r="C2" s="1" t="s">
        <v>2</v>
      </c>
      <c r="D2" s="10" t="s">
        <v>3</v>
      </c>
      <c r="E2" s="1" t="s">
        <v>7</v>
      </c>
      <c r="F2" s="1" t="s">
        <v>4</v>
      </c>
      <c r="G2" s="1" t="s">
        <v>5</v>
      </c>
      <c r="H2" s="3" t="s">
        <v>118</v>
      </c>
      <c r="I2" s="3" t="s">
        <v>119</v>
      </c>
      <c r="J2" s="3" t="s">
        <v>117</v>
      </c>
      <c r="K2" s="3" t="s">
        <v>124</v>
      </c>
      <c r="L2" s="11" t="s">
        <v>118</v>
      </c>
      <c r="M2" s="6" t="s">
        <v>119</v>
      </c>
      <c r="N2" s="6" t="s">
        <v>117</v>
      </c>
      <c r="O2" s="6" t="s">
        <v>124</v>
      </c>
      <c r="P2" s="4" t="s">
        <v>123</v>
      </c>
      <c r="Q2" s="2" t="s">
        <v>117</v>
      </c>
      <c r="R2" s="21" t="s">
        <v>126</v>
      </c>
      <c r="S2" s="21" t="s">
        <v>117</v>
      </c>
      <c r="T2" s="9" t="s">
        <v>126</v>
      </c>
      <c r="U2" s="9" t="s">
        <v>117</v>
      </c>
      <c r="V2" s="9"/>
      <c r="W2" s="23" t="s">
        <v>169</v>
      </c>
      <c r="X2" s="26" t="s">
        <v>162</v>
      </c>
      <c r="Y2" s="26" t="s">
        <v>163</v>
      </c>
      <c r="Z2" s="26" t="s">
        <v>164</v>
      </c>
      <c r="AA2" s="23" t="s">
        <v>170</v>
      </c>
      <c r="AB2" s="26" t="s">
        <v>167</v>
      </c>
      <c r="AC2" s="23" t="s">
        <v>168</v>
      </c>
      <c r="AD2" t="s">
        <v>159</v>
      </c>
      <c r="AE2" s="23" t="s">
        <v>162</v>
      </c>
      <c r="AF2" s="23" t="s">
        <v>163</v>
      </c>
      <c r="AG2" s="23" t="s">
        <v>164</v>
      </c>
      <c r="AH2" s="23" t="s">
        <v>170</v>
      </c>
      <c r="AI2" s="26" t="s">
        <v>167</v>
      </c>
      <c r="AJ2" s="26" t="s">
        <v>168</v>
      </c>
      <c r="AL2" t="s">
        <v>154</v>
      </c>
      <c r="AM2" t="s">
        <v>156</v>
      </c>
      <c r="AP2" s="14" t="s">
        <v>158</v>
      </c>
    </row>
    <row r="3" spans="1:42" x14ac:dyDescent="0.25">
      <c r="A3" s="14" t="s">
        <v>9</v>
      </c>
      <c r="B3">
        <v>0</v>
      </c>
      <c r="C3">
        <v>0</v>
      </c>
      <c r="D3" s="8" t="s">
        <v>8</v>
      </c>
      <c r="E3" t="s">
        <v>8</v>
      </c>
      <c r="F3" t="s">
        <v>8</v>
      </c>
      <c r="G3" t="s">
        <v>8</v>
      </c>
      <c r="H3" s="14" t="s">
        <v>8</v>
      </c>
      <c r="I3" s="5" t="s">
        <v>122</v>
      </c>
      <c r="J3" s="5" t="s">
        <v>8</v>
      </c>
      <c r="K3" s="5" t="s">
        <v>8</v>
      </c>
      <c r="L3" s="7" t="s">
        <v>8</v>
      </c>
      <c r="M3" s="5" t="s">
        <v>8</v>
      </c>
      <c r="N3" s="5" t="s">
        <v>8</v>
      </c>
      <c r="O3" s="5" t="s">
        <v>8</v>
      </c>
      <c r="P3" s="12" t="s">
        <v>8</v>
      </c>
      <c r="Q3" s="5" t="s">
        <v>8</v>
      </c>
      <c r="R3" s="7" t="str">
        <f>IF(G3= " *",  "*", H3/G3*100)</f>
        <v>*</v>
      </c>
      <c r="S3" s="7" t="str">
        <f t="shared" ref="S3:S34" si="0">IF(G3= " *",  "*",  J3/G3*100)</f>
        <v>*</v>
      </c>
      <c r="T3" s="8" t="str">
        <f>IF(L3=" *", "*", (D3-L3)/D3*100)</f>
        <v>*</v>
      </c>
      <c r="U3" s="8" t="str">
        <f>IF(L3=" *", "*", (D3-N3)/D3*100)</f>
        <v>*</v>
      </c>
      <c r="W3" s="23" t="str">
        <f>IF( L3&lt;&gt;" *", (D3-L3)/D3*100, "")</f>
        <v/>
      </c>
      <c r="X3" s="26">
        <f>MIN(W3:W22)</f>
        <v>0</v>
      </c>
      <c r="AB3" s="26">
        <v>9.2469318335813853</v>
      </c>
      <c r="AC3" s="7">
        <v>51.829268292682926</v>
      </c>
      <c r="AD3" s="14" t="str">
        <f>IF( N3&lt;&gt;" *", (D3-N3)/D3*100, "")</f>
        <v/>
      </c>
      <c r="AE3" s="26">
        <f>MIN(AD3:AD22)</f>
        <v>0</v>
      </c>
      <c r="AF3" s="26">
        <f>AVERAGE(AD3:AD22)</f>
        <v>2.8714095480192392</v>
      </c>
      <c r="AG3" s="26">
        <f>MAX(AD3:AD22)</f>
        <v>17.065246562156702</v>
      </c>
      <c r="AI3" s="26">
        <v>43.906730979099407</v>
      </c>
      <c r="AJ3" s="26">
        <v>100</v>
      </c>
      <c r="AL3" s="14" t="s">
        <v>160</v>
      </c>
      <c r="AO3" s="7"/>
      <c r="AP3" s="14">
        <f>MAX(AD4:AD123)</f>
        <v>17.065246562156702</v>
      </c>
    </row>
    <row r="4" spans="1:42" x14ac:dyDescent="0.25">
      <c r="A4" s="14" t="s">
        <v>10</v>
      </c>
      <c r="B4">
        <v>1</v>
      </c>
      <c r="C4">
        <v>1</v>
      </c>
      <c r="D4" s="8">
        <v>515201</v>
      </c>
      <c r="E4">
        <v>515201</v>
      </c>
      <c r="F4">
        <v>3288</v>
      </c>
      <c r="G4">
        <v>492</v>
      </c>
      <c r="H4" s="14">
        <v>255</v>
      </c>
      <c r="I4" s="5">
        <v>255</v>
      </c>
      <c r="J4" s="5">
        <v>492</v>
      </c>
      <c r="K4" s="5">
        <v>492</v>
      </c>
      <c r="L4" s="7">
        <v>514416.64000000001</v>
      </c>
      <c r="M4" s="5">
        <v>514416.64000000001</v>
      </c>
      <c r="N4" s="5">
        <v>515201</v>
      </c>
      <c r="O4" s="5">
        <v>515201</v>
      </c>
      <c r="P4" s="12">
        <v>1052</v>
      </c>
      <c r="Q4" s="5">
        <v>300</v>
      </c>
      <c r="R4" s="7">
        <f t="shared" ref="R4:R67" si="1">IF(G4= " *",  "*", H4/G4*100)</f>
        <v>51.829268292682926</v>
      </c>
      <c r="S4" s="7">
        <f t="shared" si="0"/>
        <v>100</v>
      </c>
      <c r="T4" s="8">
        <f>IF(L4=" *",  "*",  (D4-L4)/D4*100)</f>
        <v>0.15224349331619816</v>
      </c>
      <c r="U4" s="8">
        <f>IF(L4=" *", "*", (D4-N4)/D4*100)</f>
        <v>0</v>
      </c>
      <c r="W4" s="23">
        <f>IF( L4&lt;&gt;" *", (D4-L4)/D4*100, "")</f>
        <v>0.15224349331619816</v>
      </c>
      <c r="X4" s="26">
        <f>MIN(W23:W42)</f>
        <v>3.9747508682937908E-2</v>
      </c>
      <c r="AB4" s="26">
        <v>13.895223134353568</v>
      </c>
      <c r="AC4" s="7">
        <v>66.666666666666657</v>
      </c>
      <c r="AD4" s="14">
        <f>IF( N4&lt;&gt;" *", (D4-N4)/D4*100, "")</f>
        <v>0</v>
      </c>
      <c r="AE4" s="26">
        <f>MIN(AD23:AD42)</f>
        <v>3.9747508682937908E-2</v>
      </c>
      <c r="AF4" s="26">
        <f>AVERAGE(AD23:AD42)</f>
        <v>4.5358000877934073</v>
      </c>
      <c r="AG4" s="26">
        <f>MAX(AD23:AD42)</f>
        <v>11.97241939423073</v>
      </c>
      <c r="AI4" s="26">
        <v>15.800437321544496</v>
      </c>
      <c r="AJ4" s="26">
        <v>66.666666666666657</v>
      </c>
      <c r="AL4" s="7">
        <f>MAX(R3:R22)</f>
        <v>51.829268292682926</v>
      </c>
      <c r="AM4" s="7">
        <f>MAX(S3:S22)</f>
        <v>100</v>
      </c>
      <c r="AN4" s="7"/>
      <c r="AO4" s="7"/>
      <c r="AP4">
        <f>AVERAGE(AD3:AD122)</f>
        <v>4.1509666647047494</v>
      </c>
    </row>
    <row r="5" spans="1:42" x14ac:dyDescent="0.25">
      <c r="A5" s="14" t="s">
        <v>11</v>
      </c>
      <c r="B5">
        <v>1</v>
      </c>
      <c r="C5">
        <v>1</v>
      </c>
      <c r="D5" s="8">
        <v>377075</v>
      </c>
      <c r="E5">
        <v>377075</v>
      </c>
      <c r="F5">
        <v>3288</v>
      </c>
      <c r="G5">
        <v>516</v>
      </c>
      <c r="H5" s="14">
        <v>0</v>
      </c>
      <c r="I5" s="5">
        <v>0</v>
      </c>
      <c r="J5" s="5">
        <v>0</v>
      </c>
      <c r="K5" s="5">
        <v>0</v>
      </c>
      <c r="L5" s="7">
        <v>321882.21999999997</v>
      </c>
      <c r="M5" s="5">
        <v>321882.21999999997</v>
      </c>
      <c r="N5" s="5">
        <v>348407.82</v>
      </c>
      <c r="O5" s="5">
        <v>348407.82</v>
      </c>
      <c r="P5" s="12">
        <v>992</v>
      </c>
      <c r="Q5" s="5">
        <v>216</v>
      </c>
      <c r="R5" s="7">
        <f t="shared" si="1"/>
        <v>0</v>
      </c>
      <c r="S5" s="7">
        <f t="shared" si="0"/>
        <v>0</v>
      </c>
      <c r="T5" s="8">
        <f>IF(L5=" *",  "*",  (D5-L5)/D5*100)</f>
        <v>14.637082808459864</v>
      </c>
      <c r="U5" s="8">
        <f>IF(L5=" *", "*", (D5-N5)/D5*100)</f>
        <v>7.6025140887091407</v>
      </c>
      <c r="W5" s="23">
        <f t="shared" ref="W5:W68" si="2">IF( L5&lt;&gt;" *", (D5-L5)/D5*100, "")</f>
        <v>14.637082808459864</v>
      </c>
      <c r="X5" s="26">
        <f>MIN(W43:W62)</f>
        <v>1.1001639958766756</v>
      </c>
      <c r="AB5" s="26">
        <v>0.88409993050599223</v>
      </c>
      <c r="AC5" s="7">
        <v>10.963687150837989</v>
      </c>
      <c r="AD5" s="14">
        <f>IF( N5&lt;&gt;" *", (D5-N5)/D5*100, "")</f>
        <v>7.6025140887091407</v>
      </c>
      <c r="AE5" s="26">
        <f>MIN(AD43:AD62)</f>
        <v>0.43570638159826536</v>
      </c>
      <c r="AF5" s="26">
        <f>AVERAGE(AD43:AD62)</f>
        <v>3.4664557408199657</v>
      </c>
      <c r="AG5" s="26">
        <f>MAX(AD43:AD62)</f>
        <v>9.3964096544386333</v>
      </c>
      <c r="AI5" s="26">
        <v>2.2248181583126425</v>
      </c>
      <c r="AJ5" s="26">
        <v>10.963687150837989</v>
      </c>
      <c r="AL5" s="7">
        <f>MAX(R23:R42)</f>
        <v>66.666666666666657</v>
      </c>
      <c r="AM5" s="7">
        <f>MAX(S23:S42)</f>
        <v>66.666666666666657</v>
      </c>
      <c r="AN5" s="7"/>
    </row>
    <row r="6" spans="1:42" x14ac:dyDescent="0.25">
      <c r="A6" s="14" t="s">
        <v>12</v>
      </c>
      <c r="B6">
        <v>1</v>
      </c>
      <c r="C6">
        <v>1</v>
      </c>
      <c r="D6" s="8">
        <v>235565</v>
      </c>
      <c r="E6">
        <v>235565</v>
      </c>
      <c r="F6">
        <v>3288</v>
      </c>
      <c r="G6">
        <v>444</v>
      </c>
      <c r="H6" s="14">
        <v>73</v>
      </c>
      <c r="I6" s="5">
        <v>73</v>
      </c>
      <c r="J6" s="5">
        <v>73</v>
      </c>
      <c r="K6" s="5">
        <v>73</v>
      </c>
      <c r="L6" s="7">
        <v>233094.52</v>
      </c>
      <c r="M6" s="5">
        <v>233094.52</v>
      </c>
      <c r="N6" s="5">
        <v>233094.52</v>
      </c>
      <c r="O6" s="5">
        <v>233094.52</v>
      </c>
      <c r="P6" s="12">
        <v>880</v>
      </c>
      <c r="Q6" s="5">
        <v>204</v>
      </c>
      <c r="R6" s="7">
        <f t="shared" si="1"/>
        <v>16.441441441441444</v>
      </c>
      <c r="S6" s="7">
        <f t="shared" si="0"/>
        <v>16.441441441441444</v>
      </c>
      <c r="T6" s="8">
        <f t="shared" ref="T6:T69" si="3">IF(L6=" *",  "*",  (D6-L6)/D6*100)</f>
        <v>1.0487466304417083</v>
      </c>
      <c r="U6" s="8">
        <f t="shared" ref="U6:U69" si="4">IF(L6=" *", "*", (D6-N6)/D6*100)</f>
        <v>1.0487466304417083</v>
      </c>
      <c r="W6" s="23">
        <f t="shared" si="2"/>
        <v>1.0487466304417083</v>
      </c>
      <c r="X6" s="26">
        <f>MIN(W63:W82)</f>
        <v>4.8248384246807462E-2</v>
      </c>
      <c r="AB6" s="26">
        <v>2.8572439243580185</v>
      </c>
      <c r="AC6" s="7">
        <v>55.641025641025642</v>
      </c>
      <c r="AE6" s="26">
        <f>MIN(AD63:AD82)</f>
        <v>4.8086188768821828E-2</v>
      </c>
      <c r="AF6" s="26">
        <f>AVERAGE(AD63:AD82)</f>
        <v>4.9420677953198657</v>
      </c>
      <c r="AG6" s="26">
        <f>MAX(AD63:AD82)</f>
        <v>11.595797305288734</v>
      </c>
      <c r="AI6" s="26">
        <v>2.9145001601856828</v>
      </c>
      <c r="AJ6" s="26">
        <v>55.641025641025642</v>
      </c>
      <c r="AL6" s="7">
        <f>MAX(R43:R62)</f>
        <v>10.963687150837989</v>
      </c>
      <c r="AM6" s="7">
        <f>MAX(R43:R62)</f>
        <v>10.963687150837989</v>
      </c>
      <c r="AN6" s="7">
        <f>MAX(S43:S62)</f>
        <v>16.003787878787879</v>
      </c>
      <c r="AO6" s="7"/>
      <c r="AP6" s="14">
        <f>IF( N6&lt;&gt;" *", (D6-N6)/D6*100, "")</f>
        <v>1.0487466304417083</v>
      </c>
    </row>
    <row r="7" spans="1:42" x14ac:dyDescent="0.25">
      <c r="A7" s="14" t="s">
        <v>13</v>
      </c>
      <c r="B7">
        <v>1</v>
      </c>
      <c r="C7">
        <v>1</v>
      </c>
      <c r="D7" s="8">
        <v>149514</v>
      </c>
      <c r="E7">
        <v>150480</v>
      </c>
      <c r="F7">
        <v>3288</v>
      </c>
      <c r="G7">
        <v>492</v>
      </c>
      <c r="H7" s="14">
        <v>0</v>
      </c>
      <c r="I7" s="5">
        <v>0</v>
      </c>
      <c r="J7" s="5">
        <v>492</v>
      </c>
      <c r="K7" s="5">
        <v>492</v>
      </c>
      <c r="L7" s="7">
        <v>144433.76</v>
      </c>
      <c r="M7" s="5">
        <v>144433.76</v>
      </c>
      <c r="N7" s="5">
        <v>149514</v>
      </c>
      <c r="O7" s="5">
        <v>149514</v>
      </c>
      <c r="P7" s="12">
        <v>1236</v>
      </c>
      <c r="Q7" s="5">
        <v>252</v>
      </c>
      <c r="R7" s="7">
        <f t="shared" si="1"/>
        <v>0</v>
      </c>
      <c r="S7" s="7">
        <f t="shared" si="0"/>
        <v>100</v>
      </c>
      <c r="T7" s="8">
        <f t="shared" si="3"/>
        <v>3.3978356541862236</v>
      </c>
      <c r="U7" s="8">
        <f t="shared" si="4"/>
        <v>0</v>
      </c>
      <c r="W7" s="23">
        <f t="shared" si="2"/>
        <v>3.3978356541862236</v>
      </c>
      <c r="X7" s="26">
        <f>MIN(W83:W102)</f>
        <v>1.8190289010325913</v>
      </c>
      <c r="AB7" s="26">
        <v>0</v>
      </c>
      <c r="AC7" s="7">
        <v>0</v>
      </c>
      <c r="AD7" s="14">
        <f>IF( N7&lt;&gt;" *", (D7-N7)/D7*100, "")</f>
        <v>0</v>
      </c>
      <c r="AE7" s="26">
        <f>MIN(AD83:AD102)</f>
        <v>1.8190289010325913</v>
      </c>
      <c r="AF7" s="26">
        <f>AVERAGE(AD83:AD102)</f>
        <v>4.7238389580217035</v>
      </c>
      <c r="AG7" s="26">
        <f>MAX(AD83:AD102)</f>
        <v>8.8234886760168685</v>
      </c>
      <c r="AI7" s="26">
        <v>0</v>
      </c>
      <c r="AJ7" s="26">
        <v>0</v>
      </c>
      <c r="AL7" s="7">
        <f>MAX(R63:R82)</f>
        <v>55.641025641025642</v>
      </c>
      <c r="AM7" s="7">
        <f>MAX(S63:S82)</f>
        <v>55.641025641025642</v>
      </c>
      <c r="AN7" s="7"/>
    </row>
    <row r="8" spans="1:42" x14ac:dyDescent="0.25">
      <c r="A8" s="14" t="s">
        <v>14</v>
      </c>
      <c r="B8">
        <v>1</v>
      </c>
      <c r="C8">
        <v>1</v>
      </c>
      <c r="D8" s="8">
        <v>320438</v>
      </c>
      <c r="E8">
        <v>320438</v>
      </c>
      <c r="F8">
        <v>3288</v>
      </c>
      <c r="G8">
        <v>444</v>
      </c>
      <c r="H8" s="14">
        <v>0</v>
      </c>
      <c r="I8" s="5">
        <v>0</v>
      </c>
      <c r="J8" s="5">
        <v>142</v>
      </c>
      <c r="K8" s="5">
        <v>142</v>
      </c>
      <c r="L8" s="7">
        <v>300746.84000000003</v>
      </c>
      <c r="M8" s="5">
        <v>300746.84000000003</v>
      </c>
      <c r="N8" s="5">
        <v>318857.76</v>
      </c>
      <c r="O8" s="5">
        <v>318857.76</v>
      </c>
      <c r="P8" s="12">
        <v>1268</v>
      </c>
      <c r="Q8" s="5">
        <v>372</v>
      </c>
      <c r="R8" s="7">
        <f t="shared" si="1"/>
        <v>0</v>
      </c>
      <c r="S8" s="7">
        <f t="shared" si="0"/>
        <v>31.981981981981981</v>
      </c>
      <c r="T8" s="8">
        <f t="shared" si="3"/>
        <v>6.1450764266410278</v>
      </c>
      <c r="U8" s="8">
        <f t="shared" si="4"/>
        <v>0.49315000093621564</v>
      </c>
      <c r="W8" s="23">
        <f t="shared" si="2"/>
        <v>6.1450764266410278</v>
      </c>
      <c r="X8" s="26">
        <f>MIN(W103:W122)</f>
        <v>3.9444451375027794</v>
      </c>
      <c r="AB8" s="26">
        <v>9.3482905982905984E-2</v>
      </c>
      <c r="AC8" s="7">
        <v>0.5608974358974359</v>
      </c>
      <c r="AD8" s="14">
        <f>IF( N8&lt;&gt;" *", (D8-N8)/D8*100, "")</f>
        <v>0.49315000093621564</v>
      </c>
      <c r="AE8" s="26">
        <f>MIN(AD103:AD122)</f>
        <v>3.639079479929034</v>
      </c>
      <c r="AF8" s="26">
        <f>AVERAGE(AD103:AD122)</f>
        <v>5.6466775543743131</v>
      </c>
      <c r="AG8" s="26">
        <f>MAX(AD103:AD122)</f>
        <v>8.4495434061205028</v>
      </c>
      <c r="AI8" s="26">
        <v>9.3482905982905984E-2</v>
      </c>
      <c r="AJ8" s="26">
        <v>0.5608974358974359</v>
      </c>
      <c r="AL8" s="7">
        <f>MAX(R83:R102)</f>
        <v>0</v>
      </c>
      <c r="AM8" s="7">
        <f>MAX(S83:S102)</f>
        <v>0</v>
      </c>
      <c r="AN8" s="7"/>
    </row>
    <row r="9" spans="1:42" x14ac:dyDescent="0.25">
      <c r="A9" s="14" t="s">
        <v>15</v>
      </c>
      <c r="B9">
        <v>1</v>
      </c>
      <c r="C9">
        <v>1</v>
      </c>
      <c r="D9" s="8">
        <v>367405</v>
      </c>
      <c r="E9">
        <v>367405</v>
      </c>
      <c r="F9">
        <v>3288</v>
      </c>
      <c r="G9">
        <v>504</v>
      </c>
      <c r="H9" s="14">
        <v>0</v>
      </c>
      <c r="I9" s="5">
        <v>0</v>
      </c>
      <c r="J9" s="5">
        <v>72</v>
      </c>
      <c r="K9" s="5">
        <v>79</v>
      </c>
      <c r="L9" s="7">
        <v>343660.01</v>
      </c>
      <c r="M9" s="5">
        <v>343660.01</v>
      </c>
      <c r="N9" s="5">
        <v>362138.69</v>
      </c>
      <c r="O9" s="5">
        <v>362138.69</v>
      </c>
      <c r="P9" s="12">
        <v>1088</v>
      </c>
      <c r="Q9" s="5">
        <v>324</v>
      </c>
      <c r="R9" s="7">
        <f t="shared" si="1"/>
        <v>0</v>
      </c>
      <c r="S9" s="7">
        <f t="shared" si="0"/>
        <v>14.285714285714285</v>
      </c>
      <c r="T9" s="8">
        <f t="shared" si="3"/>
        <v>6.4628924483880166</v>
      </c>
      <c r="U9" s="8">
        <f t="shared" si="4"/>
        <v>1.4333800574298112</v>
      </c>
      <c r="W9" s="23">
        <f t="shared" si="2"/>
        <v>6.4628924483880166</v>
      </c>
      <c r="AD9" s="14">
        <f>IF( N9&lt;&gt;" *", (D9-N9)/D9*100, "")</f>
        <v>1.4333800574298112</v>
      </c>
      <c r="AL9" s="7">
        <f>MAX(R103:R122)</f>
        <v>0.5608974358974359</v>
      </c>
      <c r="AM9" s="7">
        <f>MAX(S103:S122)</f>
        <v>0.5608974358974359</v>
      </c>
      <c r="AN9" s="7"/>
    </row>
    <row r="10" spans="1:42" x14ac:dyDescent="0.25">
      <c r="A10" s="14" t="s">
        <v>16</v>
      </c>
      <c r="B10">
        <v>1</v>
      </c>
      <c r="C10">
        <v>1</v>
      </c>
      <c r="D10" s="8">
        <v>195980</v>
      </c>
      <c r="E10">
        <v>195980</v>
      </c>
      <c r="F10">
        <v>3288</v>
      </c>
      <c r="G10">
        <v>444</v>
      </c>
      <c r="H10" s="14">
        <v>30</v>
      </c>
      <c r="I10" s="5">
        <v>30</v>
      </c>
      <c r="J10" s="5">
        <v>30</v>
      </c>
      <c r="K10" s="5">
        <v>30</v>
      </c>
      <c r="L10" s="7">
        <v>188039.69</v>
      </c>
      <c r="M10" s="5">
        <v>188039.69</v>
      </c>
      <c r="N10" s="5">
        <v>189371.51999999999</v>
      </c>
      <c r="O10" s="5">
        <v>189371.51999999999</v>
      </c>
      <c r="P10" s="12">
        <v>848</v>
      </c>
      <c r="Q10" s="5">
        <v>312</v>
      </c>
      <c r="R10" s="7">
        <f t="shared" si="1"/>
        <v>6.756756756756757</v>
      </c>
      <c r="S10" s="7">
        <f t="shared" si="0"/>
        <v>6.756756756756757</v>
      </c>
      <c r="T10" s="8">
        <f t="shared" si="3"/>
        <v>4.0515919991835885</v>
      </c>
      <c r="U10" s="8">
        <f t="shared" si="4"/>
        <v>3.3720175528115166</v>
      </c>
      <c r="W10" s="23">
        <f t="shared" si="2"/>
        <v>4.0515919991835885</v>
      </c>
      <c r="AD10" s="14">
        <f>IF( N10&lt;&gt;" *", (D10-N10)/D10*100, "")</f>
        <v>3.3720175528115166</v>
      </c>
      <c r="AL10" s="7"/>
      <c r="AN10" s="7"/>
    </row>
    <row r="11" spans="1:42" x14ac:dyDescent="0.25">
      <c r="A11" s="14" t="s">
        <v>17</v>
      </c>
      <c r="B11">
        <v>1</v>
      </c>
      <c r="C11">
        <v>1</v>
      </c>
      <c r="D11" s="8">
        <v>164420</v>
      </c>
      <c r="E11">
        <v>164420</v>
      </c>
      <c r="F11">
        <v>3288</v>
      </c>
      <c r="G11">
        <v>444</v>
      </c>
      <c r="H11" s="14">
        <v>25</v>
      </c>
      <c r="I11" s="5">
        <v>25</v>
      </c>
      <c r="J11" s="5">
        <v>37</v>
      </c>
      <c r="K11" s="5">
        <v>37</v>
      </c>
      <c r="L11" s="7">
        <v>155145.81</v>
      </c>
      <c r="M11" s="5">
        <v>155145.81</v>
      </c>
      <c r="N11" s="5">
        <v>159086.26999999999</v>
      </c>
      <c r="O11" s="5">
        <v>159086.26999999999</v>
      </c>
      <c r="P11" s="12">
        <v>956</v>
      </c>
      <c r="Q11" s="5">
        <v>240</v>
      </c>
      <c r="R11" s="7">
        <f t="shared" si="1"/>
        <v>5.6306306306306304</v>
      </c>
      <c r="S11" s="7">
        <f t="shared" si="0"/>
        <v>8.3333333333333321</v>
      </c>
      <c r="T11" s="8">
        <f t="shared" si="3"/>
        <v>5.6405485950614294</v>
      </c>
      <c r="U11" s="8">
        <f t="shared" si="4"/>
        <v>3.2439666707213299</v>
      </c>
      <c r="W11" s="23">
        <f t="shared" si="2"/>
        <v>5.6405485950614294</v>
      </c>
      <c r="AD11" s="14">
        <f>IF( N11&lt;&gt;" *", (D11-N11)/D11*100, "")</f>
        <v>3.2439666707213299</v>
      </c>
      <c r="AL11" s="7" t="s">
        <v>161</v>
      </c>
    </row>
    <row r="12" spans="1:42" x14ac:dyDescent="0.25">
      <c r="A12" s="14" t="s">
        <v>18</v>
      </c>
      <c r="B12">
        <v>1</v>
      </c>
      <c r="C12">
        <v>1</v>
      </c>
      <c r="D12" s="8">
        <v>195094</v>
      </c>
      <c r="E12">
        <v>195094</v>
      </c>
      <c r="F12">
        <v>3288</v>
      </c>
      <c r="G12">
        <v>468</v>
      </c>
      <c r="H12" s="14">
        <v>115</v>
      </c>
      <c r="I12" s="5">
        <v>115</v>
      </c>
      <c r="J12" s="5">
        <v>468</v>
      </c>
      <c r="K12" s="5">
        <v>468</v>
      </c>
      <c r="L12" s="7">
        <v>192990.59</v>
      </c>
      <c r="M12" s="5">
        <v>192990.59</v>
      </c>
      <c r="N12" s="5">
        <v>195094</v>
      </c>
      <c r="O12" s="5">
        <v>195094</v>
      </c>
      <c r="P12" s="12">
        <v>1280</v>
      </c>
      <c r="Q12" s="5">
        <v>324</v>
      </c>
      <c r="R12" s="7">
        <f t="shared" si="1"/>
        <v>24.572649572649571</v>
      </c>
      <c r="S12" s="7">
        <f t="shared" si="0"/>
        <v>100</v>
      </c>
      <c r="T12" s="8">
        <f t="shared" si="3"/>
        <v>1.0781520702840699</v>
      </c>
      <c r="U12" s="8">
        <f t="shared" si="4"/>
        <v>0</v>
      </c>
      <c r="W12" s="23">
        <f t="shared" si="2"/>
        <v>1.0781520702840699</v>
      </c>
      <c r="AD12" s="14">
        <f>IF( N12&lt;&gt;" *", (D12-N12)/D12*100, "")</f>
        <v>0</v>
      </c>
      <c r="AL12" s="7">
        <f>AVERAGE(R3:R22)</f>
        <v>9.2469318335813853</v>
      </c>
      <c r="AM12" s="7">
        <f>AVERAGE(S3:S22)</f>
        <v>43.906730979099407</v>
      </c>
    </row>
    <row r="13" spans="1:42" x14ac:dyDescent="0.25">
      <c r="A13" s="14" t="s">
        <v>19</v>
      </c>
      <c r="B13">
        <v>1</v>
      </c>
      <c r="C13">
        <v>1</v>
      </c>
      <c r="D13" s="8">
        <v>279463</v>
      </c>
      <c r="E13">
        <v>279463</v>
      </c>
      <c r="F13">
        <v>3288</v>
      </c>
      <c r="G13">
        <v>468</v>
      </c>
      <c r="H13" s="14">
        <v>0</v>
      </c>
      <c r="I13" s="5">
        <v>0</v>
      </c>
      <c r="J13" s="5">
        <v>0</v>
      </c>
      <c r="K13" s="5">
        <v>0</v>
      </c>
      <c r="L13" s="7">
        <v>231771.95</v>
      </c>
      <c r="M13" s="5">
        <v>231771.95</v>
      </c>
      <c r="N13" s="5">
        <v>231771.95</v>
      </c>
      <c r="O13" s="5">
        <v>231771.95</v>
      </c>
      <c r="P13" s="12">
        <v>1060</v>
      </c>
      <c r="Q13" s="5">
        <v>252</v>
      </c>
      <c r="R13" s="7">
        <f t="shared" si="1"/>
        <v>0</v>
      </c>
      <c r="S13" s="7">
        <f t="shared" si="0"/>
        <v>0</v>
      </c>
      <c r="T13" s="8">
        <f t="shared" si="3"/>
        <v>17.065246562156702</v>
      </c>
      <c r="U13" s="8">
        <f t="shared" si="4"/>
        <v>17.065246562156702</v>
      </c>
      <c r="W13" s="23">
        <f t="shared" si="2"/>
        <v>17.065246562156702</v>
      </c>
      <c r="AD13" s="14">
        <f>IF( N13&lt;&gt;" *", (D13-N13)/D13*100, "")</f>
        <v>17.065246562156702</v>
      </c>
      <c r="AL13" s="7">
        <f>AVERAGE(R23:R42)</f>
        <v>13.895223134353568</v>
      </c>
      <c r="AM13" s="7">
        <f>AVERAGE(S23:S42)</f>
        <v>15.800437321544496</v>
      </c>
    </row>
    <row r="14" spans="1:42" x14ac:dyDescent="0.25">
      <c r="A14" s="14" t="s">
        <v>20</v>
      </c>
      <c r="B14">
        <v>1</v>
      </c>
      <c r="C14">
        <v>1</v>
      </c>
      <c r="D14" s="8">
        <v>465172</v>
      </c>
      <c r="E14">
        <v>465172</v>
      </c>
      <c r="F14">
        <v>3288</v>
      </c>
      <c r="G14">
        <v>456</v>
      </c>
      <c r="H14" s="14">
        <v>88</v>
      </c>
      <c r="I14" s="5">
        <v>88</v>
      </c>
      <c r="J14" s="5">
        <v>456</v>
      </c>
      <c r="K14" s="5">
        <v>456</v>
      </c>
      <c r="L14" s="7">
        <v>457865.39</v>
      </c>
      <c r="M14" s="5">
        <v>457865.39</v>
      </c>
      <c r="N14" s="5">
        <v>465172</v>
      </c>
      <c r="O14" s="5">
        <v>465172</v>
      </c>
      <c r="P14" s="12">
        <v>808</v>
      </c>
      <c r="Q14" s="5">
        <v>180</v>
      </c>
      <c r="R14" s="7">
        <f t="shared" si="1"/>
        <v>19.298245614035086</v>
      </c>
      <c r="S14" s="7">
        <f t="shared" si="0"/>
        <v>100</v>
      </c>
      <c r="T14" s="8">
        <f t="shared" si="3"/>
        <v>1.5707329761894495</v>
      </c>
      <c r="U14" s="8">
        <f t="shared" si="4"/>
        <v>0</v>
      </c>
      <c r="W14" s="23">
        <f t="shared" si="2"/>
        <v>1.5707329761894495</v>
      </c>
      <c r="AD14" s="14">
        <f>IF( N14&lt;&gt;" *", (D14-N14)/D14*100, "")</f>
        <v>0</v>
      </c>
      <c r="AL14" s="7">
        <f>AVERAGE(R43:R62)</f>
        <v>0.88409993050599223</v>
      </c>
      <c r="AM14" s="7">
        <f>AVERAGE(S43:S62)</f>
        <v>2.2248181583126425</v>
      </c>
    </row>
    <row r="15" spans="1:42" x14ac:dyDescent="0.25">
      <c r="A15" s="14" t="s">
        <v>21</v>
      </c>
      <c r="B15">
        <v>1</v>
      </c>
      <c r="C15">
        <v>1</v>
      </c>
      <c r="D15" s="8">
        <v>272844</v>
      </c>
      <c r="E15">
        <v>272844</v>
      </c>
      <c r="F15">
        <v>3288</v>
      </c>
      <c r="G15">
        <v>456</v>
      </c>
      <c r="H15" s="14">
        <v>0</v>
      </c>
      <c r="I15" s="5">
        <v>0</v>
      </c>
      <c r="J15" s="5">
        <v>40</v>
      </c>
      <c r="K15" s="5">
        <v>41</v>
      </c>
      <c r="L15" s="7">
        <v>253665.91</v>
      </c>
      <c r="M15" s="5">
        <v>253665.91</v>
      </c>
      <c r="N15" s="5">
        <v>267704.69</v>
      </c>
      <c r="O15" s="5">
        <v>267704.69</v>
      </c>
      <c r="P15" s="12">
        <v>1164</v>
      </c>
      <c r="Q15" s="5">
        <v>288</v>
      </c>
      <c r="R15" s="7">
        <f t="shared" si="1"/>
        <v>0</v>
      </c>
      <c r="S15" s="7">
        <f t="shared" si="0"/>
        <v>8.7719298245614024</v>
      </c>
      <c r="T15" s="8">
        <f t="shared" si="3"/>
        <v>7.0289579393352968</v>
      </c>
      <c r="U15" s="8">
        <f t="shared" si="4"/>
        <v>1.8836074826640854</v>
      </c>
      <c r="W15" s="23">
        <f t="shared" si="2"/>
        <v>7.0289579393352968</v>
      </c>
      <c r="AD15" s="14">
        <f>IF( N15&lt;&gt;" *", (D15-N15)/D15*100, "")</f>
        <v>1.8836074826640854</v>
      </c>
      <c r="AL15" s="7">
        <f>AVERAGE(R63:R82)</f>
        <v>2.8572439243580185</v>
      </c>
      <c r="AM15" s="7">
        <f>AVERAGE(S63:S82)</f>
        <v>2.9145001601856828</v>
      </c>
    </row>
    <row r="16" spans="1:42" x14ac:dyDescent="0.25">
      <c r="A16" s="14" t="s">
        <v>22</v>
      </c>
      <c r="B16">
        <v>1</v>
      </c>
      <c r="C16">
        <v>1</v>
      </c>
      <c r="D16" s="8">
        <v>306268</v>
      </c>
      <c r="E16">
        <v>306268</v>
      </c>
      <c r="F16">
        <v>3288</v>
      </c>
      <c r="G16">
        <v>492</v>
      </c>
      <c r="H16" s="14">
        <v>54</v>
      </c>
      <c r="I16" s="5">
        <v>54</v>
      </c>
      <c r="J16" s="5">
        <v>492</v>
      </c>
      <c r="K16" s="5">
        <v>492</v>
      </c>
      <c r="L16" s="7">
        <v>303842.8</v>
      </c>
      <c r="M16" s="5">
        <v>303842.8</v>
      </c>
      <c r="N16" s="5">
        <v>306268</v>
      </c>
      <c r="O16" s="5">
        <v>306268</v>
      </c>
      <c r="P16" s="12">
        <v>1216</v>
      </c>
      <c r="Q16" s="5">
        <v>372</v>
      </c>
      <c r="R16" s="7">
        <f t="shared" si="1"/>
        <v>10.975609756097562</v>
      </c>
      <c r="S16" s="7">
        <f t="shared" si="0"/>
        <v>100</v>
      </c>
      <c r="T16" s="8">
        <f t="shared" si="3"/>
        <v>0.79185549910536257</v>
      </c>
      <c r="U16" s="8">
        <f t="shared" si="4"/>
        <v>0</v>
      </c>
      <c r="W16" s="23">
        <f t="shared" si="2"/>
        <v>0.79185549910536257</v>
      </c>
      <c r="AD16" s="14">
        <f>IF( N16&lt;&gt;" *", (D16-N16)/D16*100, "")</f>
        <v>0</v>
      </c>
      <c r="AL16" s="7">
        <f>AVERAGE(R83:R102)</f>
        <v>0</v>
      </c>
      <c r="AM16" s="7">
        <f>AVERAGE(S83:S102)</f>
        <v>0</v>
      </c>
    </row>
    <row r="17" spans="1:39" x14ac:dyDescent="0.25">
      <c r="A17" s="14" t="s">
        <v>23</v>
      </c>
      <c r="B17">
        <v>1</v>
      </c>
      <c r="C17">
        <v>1</v>
      </c>
      <c r="D17" s="8">
        <v>247693</v>
      </c>
      <c r="E17">
        <v>247693</v>
      </c>
      <c r="F17">
        <v>3288</v>
      </c>
      <c r="G17">
        <v>432</v>
      </c>
      <c r="H17" s="14">
        <v>15</v>
      </c>
      <c r="I17" s="5">
        <v>15</v>
      </c>
      <c r="J17" s="5">
        <v>432</v>
      </c>
      <c r="K17" s="5">
        <v>432</v>
      </c>
      <c r="L17" s="7">
        <v>239695.59</v>
      </c>
      <c r="M17" s="5">
        <v>239695.59</v>
      </c>
      <c r="N17" s="5">
        <v>247693</v>
      </c>
      <c r="O17" s="5">
        <v>247693</v>
      </c>
      <c r="P17" s="12">
        <v>872</v>
      </c>
      <c r="Q17" s="5">
        <v>276</v>
      </c>
      <c r="R17" s="7">
        <f t="shared" si="1"/>
        <v>3.4722222222222223</v>
      </c>
      <c r="S17" s="7">
        <f t="shared" si="0"/>
        <v>100</v>
      </c>
      <c r="T17" s="8">
        <f t="shared" si="3"/>
        <v>3.2287589879407186</v>
      </c>
      <c r="U17" s="8">
        <f t="shared" si="4"/>
        <v>0</v>
      </c>
      <c r="W17" s="23">
        <f t="shared" si="2"/>
        <v>3.2287589879407186</v>
      </c>
      <c r="AD17" s="14">
        <f>IF( N17&lt;&gt;" *", (D17-N17)/D17*100, "")</f>
        <v>0</v>
      </c>
      <c r="AL17" s="7">
        <f>AVERAGE(R103:R122)</f>
        <v>9.3482905982905984E-2</v>
      </c>
      <c r="AM17" s="7">
        <f>AVERAGE(S103:S122)</f>
        <v>9.3482905982905984E-2</v>
      </c>
    </row>
    <row r="18" spans="1:39" x14ac:dyDescent="0.25">
      <c r="A18" s="14" t="s">
        <v>24</v>
      </c>
      <c r="B18">
        <v>1</v>
      </c>
      <c r="C18">
        <v>1</v>
      </c>
      <c r="D18" s="8">
        <v>288443</v>
      </c>
      <c r="E18">
        <v>288443</v>
      </c>
      <c r="F18">
        <v>3288</v>
      </c>
      <c r="G18">
        <v>468</v>
      </c>
      <c r="H18" s="14">
        <v>111</v>
      </c>
      <c r="I18" s="5">
        <v>111</v>
      </c>
      <c r="J18" s="5">
        <v>468</v>
      </c>
      <c r="K18" s="5">
        <v>468</v>
      </c>
      <c r="L18" s="7">
        <v>286262.64</v>
      </c>
      <c r="M18" s="5">
        <v>286262.64</v>
      </c>
      <c r="N18" s="5">
        <v>288443</v>
      </c>
      <c r="O18" s="5">
        <v>288443</v>
      </c>
      <c r="P18" s="12">
        <v>968</v>
      </c>
      <c r="Q18" s="5">
        <v>300</v>
      </c>
      <c r="R18" s="7">
        <f t="shared" si="1"/>
        <v>23.717948717948715</v>
      </c>
      <c r="S18" s="7">
        <f t="shared" si="0"/>
        <v>100</v>
      </c>
      <c r="T18" s="8">
        <f t="shared" si="3"/>
        <v>0.75590671293807998</v>
      </c>
      <c r="U18" s="8">
        <f t="shared" si="4"/>
        <v>0</v>
      </c>
      <c r="W18" s="23">
        <f t="shared" si="2"/>
        <v>0.75590671293807998</v>
      </c>
      <c r="AD18" s="14">
        <f>IF( N18&lt;&gt;" *", (D18-N18)/D18*100, "")</f>
        <v>0</v>
      </c>
    </row>
    <row r="19" spans="1:39" x14ac:dyDescent="0.25">
      <c r="A19" s="14" t="s">
        <v>25</v>
      </c>
      <c r="B19">
        <v>0</v>
      </c>
      <c r="C19">
        <v>0</v>
      </c>
      <c r="D19" s="8" t="s">
        <v>8</v>
      </c>
      <c r="E19" t="s">
        <v>8</v>
      </c>
      <c r="F19" t="s">
        <v>8</v>
      </c>
      <c r="G19" t="s">
        <v>8</v>
      </c>
      <c r="H19" s="14" t="s">
        <v>8</v>
      </c>
      <c r="I19" s="5" t="s">
        <v>8</v>
      </c>
      <c r="J19" s="5" t="s">
        <v>8</v>
      </c>
      <c r="K19" s="5" t="s">
        <v>8</v>
      </c>
      <c r="L19" s="7" t="s">
        <v>8</v>
      </c>
      <c r="M19" s="5" t="s">
        <v>8</v>
      </c>
      <c r="N19" s="5" t="s">
        <v>8</v>
      </c>
      <c r="O19" s="5" t="s">
        <v>8</v>
      </c>
      <c r="P19" s="12" t="s">
        <v>8</v>
      </c>
      <c r="Q19" s="5" t="s">
        <v>8</v>
      </c>
      <c r="R19" s="7" t="str">
        <f t="shared" si="1"/>
        <v>*</v>
      </c>
      <c r="S19" s="7" t="str">
        <f t="shared" si="0"/>
        <v>*</v>
      </c>
      <c r="T19" s="8" t="str">
        <f t="shared" si="3"/>
        <v>*</v>
      </c>
      <c r="U19" s="8" t="str">
        <f t="shared" si="4"/>
        <v>*</v>
      </c>
      <c r="W19" s="23" t="str">
        <f t="shared" si="2"/>
        <v/>
      </c>
      <c r="AD19" s="14" t="str">
        <f>IF( N19&lt;&gt;" *", (D19-N19)/D19*100, "")</f>
        <v/>
      </c>
    </row>
    <row r="20" spans="1:39" x14ac:dyDescent="0.25">
      <c r="A20" s="14" t="s">
        <v>26</v>
      </c>
      <c r="B20">
        <v>1</v>
      </c>
      <c r="C20">
        <v>1</v>
      </c>
      <c r="D20" s="8">
        <v>445751</v>
      </c>
      <c r="E20">
        <v>445751</v>
      </c>
      <c r="F20">
        <v>3288</v>
      </c>
      <c r="G20">
        <v>504</v>
      </c>
      <c r="H20" s="14">
        <v>0</v>
      </c>
      <c r="I20" s="5">
        <v>0</v>
      </c>
      <c r="J20" s="5">
        <v>0</v>
      </c>
      <c r="K20" s="5">
        <v>0</v>
      </c>
      <c r="L20" s="7">
        <v>406247.55</v>
      </c>
      <c r="M20" s="5">
        <v>406247.55</v>
      </c>
      <c r="N20" s="5">
        <v>407004.12</v>
      </c>
      <c r="O20" s="5">
        <v>407004.12</v>
      </c>
      <c r="P20" s="12">
        <v>928</v>
      </c>
      <c r="Q20" s="5">
        <v>276</v>
      </c>
      <c r="R20" s="7">
        <f t="shared" si="1"/>
        <v>0</v>
      </c>
      <c r="S20" s="7">
        <f t="shared" si="0"/>
        <v>0</v>
      </c>
      <c r="T20" s="8">
        <f t="shared" si="3"/>
        <v>8.8622235283824402</v>
      </c>
      <c r="U20" s="8">
        <f t="shared" si="4"/>
        <v>8.6924942400577905</v>
      </c>
      <c r="W20" s="23">
        <f t="shared" si="2"/>
        <v>8.8622235283824402</v>
      </c>
      <c r="AD20" s="14">
        <f>IF( N20&lt;&gt;" *", (D20-N20)/D20*100, "")</f>
        <v>8.6924942400577905</v>
      </c>
    </row>
    <row r="21" spans="1:39" x14ac:dyDescent="0.25">
      <c r="A21" s="14" t="s">
        <v>27</v>
      </c>
      <c r="B21">
        <v>1</v>
      </c>
      <c r="C21">
        <v>1</v>
      </c>
      <c r="D21" s="8">
        <v>252595</v>
      </c>
      <c r="E21">
        <v>252595</v>
      </c>
      <c r="F21">
        <v>3288</v>
      </c>
      <c r="G21">
        <v>480</v>
      </c>
      <c r="H21" s="14">
        <v>18</v>
      </c>
      <c r="I21" s="5">
        <v>18</v>
      </c>
      <c r="J21" s="5">
        <v>18</v>
      </c>
      <c r="K21" s="5">
        <v>18</v>
      </c>
      <c r="L21" s="7">
        <v>239895.57</v>
      </c>
      <c r="M21" s="5">
        <v>239895.57</v>
      </c>
      <c r="N21" s="5">
        <v>239895.57</v>
      </c>
      <c r="O21" s="5">
        <v>239895.57</v>
      </c>
      <c r="P21" s="12">
        <v>1060</v>
      </c>
      <c r="Q21" s="5">
        <v>264</v>
      </c>
      <c r="R21" s="7">
        <f t="shared" si="1"/>
        <v>3.75</v>
      </c>
      <c r="S21" s="7">
        <f t="shared" si="0"/>
        <v>3.75</v>
      </c>
      <c r="T21" s="8">
        <f t="shared" si="3"/>
        <v>5.0275856608404732</v>
      </c>
      <c r="U21" s="8">
        <f t="shared" si="4"/>
        <v>5.0275856608404732</v>
      </c>
      <c r="W21" s="23">
        <f t="shared" si="2"/>
        <v>5.0275856608404732</v>
      </c>
      <c r="AD21" s="14">
        <f>IF( N21&lt;&gt;" *", (D21-N21)/D21*100, "")</f>
        <v>5.0275856608404732</v>
      </c>
    </row>
    <row r="22" spans="1:39" x14ac:dyDescent="0.25">
      <c r="A22" s="14" t="s">
        <v>127</v>
      </c>
      <c r="B22">
        <v>1</v>
      </c>
      <c r="C22">
        <v>1</v>
      </c>
      <c r="D22" s="8">
        <v>202776</v>
      </c>
      <c r="E22">
        <v>202776</v>
      </c>
      <c r="F22">
        <v>3288</v>
      </c>
      <c r="G22">
        <v>456</v>
      </c>
      <c r="H22" s="14">
        <v>0</v>
      </c>
      <c r="I22" s="5">
        <v>0</v>
      </c>
      <c r="J22" s="5">
        <v>0</v>
      </c>
      <c r="K22" s="5">
        <v>0</v>
      </c>
      <c r="L22" s="7">
        <v>202776</v>
      </c>
      <c r="M22" s="5">
        <v>202776</v>
      </c>
      <c r="N22" s="5">
        <v>202776</v>
      </c>
      <c r="O22" s="5">
        <v>202776</v>
      </c>
      <c r="P22" s="12">
        <v>940</v>
      </c>
      <c r="Q22" s="5">
        <v>360</v>
      </c>
      <c r="R22" s="7">
        <f>IF(G22= " *",  "*", H22/G22*100)</f>
        <v>0</v>
      </c>
      <c r="S22" s="7">
        <f t="shared" si="0"/>
        <v>0</v>
      </c>
      <c r="T22" s="8">
        <f t="shared" si="3"/>
        <v>0</v>
      </c>
      <c r="U22" s="8">
        <f t="shared" si="4"/>
        <v>0</v>
      </c>
      <c r="W22" s="23">
        <f t="shared" si="2"/>
        <v>0</v>
      </c>
      <c r="AD22" s="14">
        <f>IF( N22&lt;&gt;" *", (D22-N22)/D22*100, "")</f>
        <v>0</v>
      </c>
    </row>
    <row r="23" spans="1:39" x14ac:dyDescent="0.25">
      <c r="A23" s="14" t="s">
        <v>28</v>
      </c>
      <c r="B23">
        <v>0</v>
      </c>
      <c r="C23">
        <v>0</v>
      </c>
      <c r="D23" s="8" t="s">
        <v>8</v>
      </c>
      <c r="E23" t="s">
        <v>8</v>
      </c>
      <c r="F23" t="s">
        <v>8</v>
      </c>
      <c r="G23" t="s">
        <v>8</v>
      </c>
      <c r="H23" s="14" t="s">
        <v>8</v>
      </c>
      <c r="I23" s="5" t="s">
        <v>8</v>
      </c>
      <c r="J23" s="5" t="s">
        <v>8</v>
      </c>
      <c r="K23" s="5" t="s">
        <v>8</v>
      </c>
      <c r="L23" s="7" t="s">
        <v>8</v>
      </c>
      <c r="M23" s="5" t="s">
        <v>8</v>
      </c>
      <c r="N23" s="5" t="s">
        <v>8</v>
      </c>
      <c r="O23" s="5" t="s">
        <v>8</v>
      </c>
      <c r="P23" s="12" t="s">
        <v>8</v>
      </c>
      <c r="Q23" s="5" t="s">
        <v>8</v>
      </c>
      <c r="R23" s="7" t="str">
        <f t="shared" si="1"/>
        <v>*</v>
      </c>
      <c r="S23" s="7" t="str">
        <f t="shared" si="0"/>
        <v>*</v>
      </c>
      <c r="T23" s="8" t="str">
        <f t="shared" si="3"/>
        <v>*</v>
      </c>
      <c r="U23" s="8" t="str">
        <f t="shared" si="4"/>
        <v>*</v>
      </c>
      <c r="W23" s="23" t="str">
        <f t="shared" si="2"/>
        <v/>
      </c>
      <c r="AD23" s="14" t="str">
        <f>IF( N23&lt;&gt;" *", (D23-N23)/D23*100, "")</f>
        <v/>
      </c>
    </row>
    <row r="24" spans="1:39" x14ac:dyDescent="0.25">
      <c r="A24" s="14" t="s">
        <v>29</v>
      </c>
      <c r="B24">
        <v>0</v>
      </c>
      <c r="C24">
        <v>0</v>
      </c>
      <c r="D24" s="8" t="s">
        <v>8</v>
      </c>
      <c r="E24" t="s">
        <v>8</v>
      </c>
      <c r="F24" t="s">
        <v>8</v>
      </c>
      <c r="G24" t="s">
        <v>8</v>
      </c>
      <c r="H24" s="14" t="s">
        <v>8</v>
      </c>
      <c r="I24" s="5" t="s">
        <v>8</v>
      </c>
      <c r="J24" s="5" t="s">
        <v>8</v>
      </c>
      <c r="K24" s="5" t="s">
        <v>8</v>
      </c>
      <c r="L24" s="7" t="s">
        <v>8</v>
      </c>
      <c r="M24" s="5" t="s">
        <v>8</v>
      </c>
      <c r="N24" s="5" t="s">
        <v>8</v>
      </c>
      <c r="O24" s="5" t="s">
        <v>8</v>
      </c>
      <c r="P24" s="12" t="s">
        <v>8</v>
      </c>
      <c r="Q24" s="5" t="s">
        <v>8</v>
      </c>
      <c r="R24" s="7" t="str">
        <f t="shared" si="1"/>
        <v>*</v>
      </c>
      <c r="S24" s="7" t="str">
        <f t="shared" si="0"/>
        <v>*</v>
      </c>
      <c r="T24" s="8" t="str">
        <f t="shared" si="3"/>
        <v>*</v>
      </c>
      <c r="U24" s="8" t="str">
        <f t="shared" si="4"/>
        <v>*</v>
      </c>
      <c r="W24" s="23" t="str">
        <f t="shared" si="2"/>
        <v/>
      </c>
      <c r="AD24" s="14" t="str">
        <f>IF( N24&lt;&gt;" *", (D24-N24)/D24*100, "")</f>
        <v/>
      </c>
    </row>
    <row r="25" spans="1:39" x14ac:dyDescent="0.25">
      <c r="A25" s="14" t="s">
        <v>30</v>
      </c>
      <c r="B25">
        <v>0</v>
      </c>
      <c r="C25">
        <v>0</v>
      </c>
      <c r="D25" s="8" t="s">
        <v>8</v>
      </c>
      <c r="E25" t="s">
        <v>8</v>
      </c>
      <c r="F25" t="s">
        <v>8</v>
      </c>
      <c r="G25" t="s">
        <v>8</v>
      </c>
      <c r="H25" s="14" t="s">
        <v>8</v>
      </c>
      <c r="I25" s="5" t="s">
        <v>8</v>
      </c>
      <c r="J25" s="5" t="s">
        <v>8</v>
      </c>
      <c r="K25" s="5" t="s">
        <v>8</v>
      </c>
      <c r="L25" s="7" t="s">
        <v>8</v>
      </c>
      <c r="M25" s="5" t="s">
        <v>8</v>
      </c>
      <c r="N25" s="5" t="s">
        <v>8</v>
      </c>
      <c r="O25" s="5" t="s">
        <v>8</v>
      </c>
      <c r="P25" s="12" t="s">
        <v>8</v>
      </c>
      <c r="Q25" s="5" t="s">
        <v>8</v>
      </c>
      <c r="R25" s="7" t="str">
        <f t="shared" si="1"/>
        <v>*</v>
      </c>
      <c r="S25" s="7" t="str">
        <f t="shared" si="0"/>
        <v>*</v>
      </c>
      <c r="T25" s="8" t="str">
        <f t="shared" si="3"/>
        <v>*</v>
      </c>
      <c r="U25" s="8" t="str">
        <f t="shared" si="4"/>
        <v>*</v>
      </c>
      <c r="W25" s="23" t="str">
        <f t="shared" si="2"/>
        <v/>
      </c>
      <c r="AD25" s="14" t="str">
        <f>IF( N25&lt;&gt;" *", (D25-N25)/D25*100, "")</f>
        <v/>
      </c>
    </row>
    <row r="26" spans="1:39" x14ac:dyDescent="0.25">
      <c r="A26" s="14" t="s">
        <v>31</v>
      </c>
      <c r="B26">
        <v>0</v>
      </c>
      <c r="C26">
        <v>0</v>
      </c>
      <c r="D26" s="8" t="s">
        <v>8</v>
      </c>
      <c r="E26" t="s">
        <v>8</v>
      </c>
      <c r="F26" t="s">
        <v>8</v>
      </c>
      <c r="G26" t="s">
        <v>8</v>
      </c>
      <c r="H26" s="14" t="s">
        <v>8</v>
      </c>
      <c r="I26" s="5" t="s">
        <v>8</v>
      </c>
      <c r="J26" s="5" t="s">
        <v>8</v>
      </c>
      <c r="K26" s="5" t="s">
        <v>8</v>
      </c>
      <c r="L26" s="7" t="s">
        <v>8</v>
      </c>
      <c r="M26" s="5" t="s">
        <v>8</v>
      </c>
      <c r="N26" s="5" t="s">
        <v>8</v>
      </c>
      <c r="O26" s="5" t="s">
        <v>8</v>
      </c>
      <c r="P26" s="12" t="s">
        <v>8</v>
      </c>
      <c r="Q26" s="5" t="s">
        <v>8</v>
      </c>
      <c r="R26" s="7" t="str">
        <f t="shared" si="1"/>
        <v>*</v>
      </c>
      <c r="S26" s="7" t="str">
        <f t="shared" si="0"/>
        <v>*</v>
      </c>
      <c r="T26" s="8" t="str">
        <f t="shared" si="3"/>
        <v>*</v>
      </c>
      <c r="U26" s="8" t="str">
        <f t="shared" si="4"/>
        <v>*</v>
      </c>
      <c r="W26" s="23" t="str">
        <f t="shared" si="2"/>
        <v/>
      </c>
      <c r="AD26" s="14" t="str">
        <f>IF( N26&lt;&gt;" *", (D26-N26)/D26*100, "")</f>
        <v/>
      </c>
    </row>
    <row r="27" spans="1:39" x14ac:dyDescent="0.25">
      <c r="A27" s="14" t="s">
        <v>32</v>
      </c>
      <c r="B27">
        <v>0</v>
      </c>
      <c r="C27">
        <v>0</v>
      </c>
      <c r="D27" s="8" t="s">
        <v>8</v>
      </c>
      <c r="E27" t="s">
        <v>8</v>
      </c>
      <c r="F27" t="s">
        <v>8</v>
      </c>
      <c r="G27" t="s">
        <v>8</v>
      </c>
      <c r="H27" s="14" t="s">
        <v>8</v>
      </c>
      <c r="I27" s="5" t="s">
        <v>8</v>
      </c>
      <c r="J27" s="5" t="s">
        <v>8</v>
      </c>
      <c r="K27" s="5" t="s">
        <v>8</v>
      </c>
      <c r="L27" s="7" t="s">
        <v>8</v>
      </c>
      <c r="M27" s="5" t="s">
        <v>8</v>
      </c>
      <c r="N27" s="5" t="s">
        <v>8</v>
      </c>
      <c r="O27" s="5" t="s">
        <v>8</v>
      </c>
      <c r="P27" s="12" t="s">
        <v>8</v>
      </c>
      <c r="Q27" s="5" t="s">
        <v>8</v>
      </c>
      <c r="R27" s="7" t="str">
        <f t="shared" si="1"/>
        <v>*</v>
      </c>
      <c r="S27" s="7" t="str">
        <f t="shared" si="0"/>
        <v>*</v>
      </c>
      <c r="T27" s="8" t="str">
        <f t="shared" si="3"/>
        <v>*</v>
      </c>
      <c r="U27" s="8" t="str">
        <f t="shared" si="4"/>
        <v>*</v>
      </c>
      <c r="W27" s="23" t="str">
        <f t="shared" si="2"/>
        <v/>
      </c>
      <c r="AD27" s="14" t="str">
        <f>IF( N27&lt;&gt;" *", (D27-N27)/D27*100, "")</f>
        <v/>
      </c>
    </row>
    <row r="28" spans="1:39" x14ac:dyDescent="0.25">
      <c r="A28" s="14" t="s">
        <v>33</v>
      </c>
      <c r="B28">
        <v>1</v>
      </c>
      <c r="C28">
        <v>1</v>
      </c>
      <c r="D28" s="8">
        <v>340442</v>
      </c>
      <c r="E28">
        <v>340442</v>
      </c>
      <c r="F28">
        <v>13500</v>
      </c>
      <c r="G28">
        <v>1872</v>
      </c>
      <c r="H28" s="14">
        <v>562</v>
      </c>
      <c r="I28" s="5">
        <v>562</v>
      </c>
      <c r="J28" s="5">
        <v>854</v>
      </c>
      <c r="K28" s="5">
        <v>854</v>
      </c>
      <c r="L28" s="7">
        <v>339840.05</v>
      </c>
      <c r="M28" s="5">
        <v>339840.05</v>
      </c>
      <c r="N28" s="5">
        <v>340302</v>
      </c>
      <c r="O28" s="5">
        <v>340302</v>
      </c>
      <c r="P28" s="12">
        <v>2296</v>
      </c>
      <c r="Q28" s="5">
        <v>768</v>
      </c>
      <c r="R28" s="7">
        <f t="shared" si="1"/>
        <v>30.02136752136752</v>
      </c>
      <c r="S28" s="7">
        <f t="shared" si="0"/>
        <v>45.619658119658119</v>
      </c>
      <c r="T28" s="8">
        <f t="shared" si="3"/>
        <v>0.17681425911021897</v>
      </c>
      <c r="U28" s="8">
        <f t="shared" si="4"/>
        <v>4.1123010674358633E-2</v>
      </c>
      <c r="W28" s="23">
        <f t="shared" si="2"/>
        <v>0.17681425911021897</v>
      </c>
      <c r="AD28" s="14">
        <f>IF( N28&lt;&gt;" *", (D28-N28)/D28*100, "")</f>
        <v>4.1123010674358633E-2</v>
      </c>
    </row>
    <row r="29" spans="1:39" x14ac:dyDescent="0.25">
      <c r="A29" s="14" t="s">
        <v>34</v>
      </c>
      <c r="B29">
        <v>1</v>
      </c>
      <c r="C29">
        <v>1</v>
      </c>
      <c r="D29" s="8">
        <v>515906</v>
      </c>
      <c r="E29">
        <v>515934</v>
      </c>
      <c r="F29">
        <v>13500</v>
      </c>
      <c r="G29">
        <v>1656</v>
      </c>
      <c r="H29" s="14">
        <v>0</v>
      </c>
      <c r="I29" s="5">
        <v>0</v>
      </c>
      <c r="J29" s="5">
        <v>0</v>
      </c>
      <c r="K29" s="5">
        <v>0</v>
      </c>
      <c r="L29" s="7">
        <v>440836.14</v>
      </c>
      <c r="M29" s="5">
        <v>440836.14</v>
      </c>
      <c r="N29" s="5">
        <v>454139.57</v>
      </c>
      <c r="O29" s="5">
        <v>454139.57</v>
      </c>
      <c r="P29" s="12">
        <v>2728</v>
      </c>
      <c r="Q29" s="5">
        <v>768</v>
      </c>
      <c r="R29" s="7">
        <f t="shared" si="1"/>
        <v>0</v>
      </c>
      <c r="S29" s="7">
        <f t="shared" si="0"/>
        <v>0</v>
      </c>
      <c r="T29" s="8">
        <f t="shared" si="3"/>
        <v>14.551073257531408</v>
      </c>
      <c r="U29" s="8">
        <f t="shared" si="4"/>
        <v>11.97241939423073</v>
      </c>
      <c r="W29" s="23">
        <f t="shared" si="2"/>
        <v>14.551073257531408</v>
      </c>
      <c r="AD29" s="14">
        <f>IF( N29&lt;&gt;" *", (D29-N29)/D29*100, "")</f>
        <v>11.97241939423073</v>
      </c>
    </row>
    <row r="30" spans="1:39" x14ac:dyDescent="0.25">
      <c r="A30" s="14" t="s">
        <v>35</v>
      </c>
      <c r="B30">
        <v>0</v>
      </c>
      <c r="C30">
        <v>0</v>
      </c>
      <c r="D30" s="8" t="s">
        <v>8</v>
      </c>
      <c r="E30" t="s">
        <v>8</v>
      </c>
      <c r="F30" t="s">
        <v>8</v>
      </c>
      <c r="G30" t="s">
        <v>8</v>
      </c>
      <c r="H30" s="14" t="s">
        <v>8</v>
      </c>
      <c r="I30" s="5" t="s">
        <v>8</v>
      </c>
      <c r="J30" s="5" t="s">
        <v>8</v>
      </c>
      <c r="K30" s="5" t="s">
        <v>8</v>
      </c>
      <c r="L30" s="7" t="s">
        <v>8</v>
      </c>
      <c r="M30" s="5" t="s">
        <v>8</v>
      </c>
      <c r="N30" s="5" t="s">
        <v>8</v>
      </c>
      <c r="O30" s="5" t="s">
        <v>8</v>
      </c>
      <c r="P30" s="12" t="s">
        <v>8</v>
      </c>
      <c r="Q30" s="5" t="s">
        <v>8</v>
      </c>
      <c r="R30" s="7" t="str">
        <f t="shared" si="1"/>
        <v>*</v>
      </c>
      <c r="S30" s="7" t="str">
        <f t="shared" si="0"/>
        <v>*</v>
      </c>
      <c r="T30" s="8" t="str">
        <f t="shared" si="3"/>
        <v>*</v>
      </c>
      <c r="U30" s="8" t="str">
        <f t="shared" si="4"/>
        <v>*</v>
      </c>
      <c r="W30" s="23" t="str">
        <f t="shared" si="2"/>
        <v/>
      </c>
      <c r="AD30" s="14" t="str">
        <f>IF( N30&lt;&gt;" *", (D30-N30)/D30*100, "")</f>
        <v/>
      </c>
    </row>
    <row r="31" spans="1:39" x14ac:dyDescent="0.25">
      <c r="A31" s="14" t="s">
        <v>36</v>
      </c>
      <c r="B31">
        <v>1</v>
      </c>
      <c r="C31">
        <v>1</v>
      </c>
      <c r="D31" s="8">
        <v>218447</v>
      </c>
      <c r="E31">
        <v>218447</v>
      </c>
      <c r="F31">
        <v>13500</v>
      </c>
      <c r="G31">
        <v>1548</v>
      </c>
      <c r="H31" s="14">
        <v>0</v>
      </c>
      <c r="I31" s="5">
        <v>0</v>
      </c>
      <c r="J31" s="5">
        <v>61</v>
      </c>
      <c r="K31" s="5">
        <v>61</v>
      </c>
      <c r="L31" s="7">
        <v>204085.47</v>
      </c>
      <c r="M31" s="5">
        <v>204085.47</v>
      </c>
      <c r="N31" s="5">
        <v>214661</v>
      </c>
      <c r="O31" s="5">
        <v>214661</v>
      </c>
      <c r="P31" s="12">
        <v>2880</v>
      </c>
      <c r="Q31" s="5">
        <v>552</v>
      </c>
      <c r="R31" s="7">
        <f t="shared" si="1"/>
        <v>0</v>
      </c>
      <c r="S31" s="7">
        <f t="shared" si="0"/>
        <v>3.9405684754521961</v>
      </c>
      <c r="T31" s="8">
        <f t="shared" si="3"/>
        <v>6.5743773089124584</v>
      </c>
      <c r="U31" s="8">
        <f t="shared" si="4"/>
        <v>1.7331435084940512</v>
      </c>
      <c r="W31" s="23">
        <f t="shared" si="2"/>
        <v>6.5743773089124584</v>
      </c>
      <c r="AD31" s="14">
        <f>IF( N31&lt;&gt;" *", (D31-N31)/D31*100, "")</f>
        <v>1.7331435084940512</v>
      </c>
    </row>
    <row r="32" spans="1:39" x14ac:dyDescent="0.25">
      <c r="A32" s="14" t="s">
        <v>37</v>
      </c>
      <c r="B32">
        <v>0</v>
      </c>
      <c r="C32">
        <v>0</v>
      </c>
      <c r="D32" s="8" t="s">
        <v>8</v>
      </c>
      <c r="E32" t="s">
        <v>8</v>
      </c>
      <c r="F32" t="s">
        <v>8</v>
      </c>
      <c r="G32" t="s">
        <v>8</v>
      </c>
      <c r="H32" s="14" t="s">
        <v>8</v>
      </c>
      <c r="I32" s="5" t="s">
        <v>8</v>
      </c>
      <c r="J32" s="5" t="s">
        <v>8</v>
      </c>
      <c r="K32" s="5" t="s">
        <v>8</v>
      </c>
      <c r="L32" s="7" t="s">
        <v>8</v>
      </c>
      <c r="M32" s="5" t="s">
        <v>8</v>
      </c>
      <c r="N32" s="5" t="s">
        <v>8</v>
      </c>
      <c r="O32" s="5" t="s">
        <v>8</v>
      </c>
      <c r="P32" s="12" t="s">
        <v>8</v>
      </c>
      <c r="Q32" s="5" t="s">
        <v>8</v>
      </c>
      <c r="R32" s="7" t="str">
        <f t="shared" si="1"/>
        <v>*</v>
      </c>
      <c r="S32" s="7" t="str">
        <f t="shared" si="0"/>
        <v>*</v>
      </c>
      <c r="T32" s="8" t="str">
        <f t="shared" si="3"/>
        <v>*</v>
      </c>
      <c r="U32" s="8" t="str">
        <f t="shared" si="4"/>
        <v>*</v>
      </c>
      <c r="W32" s="23" t="str">
        <f t="shared" si="2"/>
        <v/>
      </c>
      <c r="AD32" s="14" t="str">
        <f>IF( N32&lt;&gt;" *", (D32-N32)/D32*100, "")</f>
        <v/>
      </c>
    </row>
    <row r="33" spans="1:30" x14ac:dyDescent="0.25">
      <c r="A33" s="14" t="s">
        <v>38</v>
      </c>
      <c r="B33">
        <v>1</v>
      </c>
      <c r="C33">
        <v>1</v>
      </c>
      <c r="D33" s="8">
        <v>371170</v>
      </c>
      <c r="E33">
        <v>371170</v>
      </c>
      <c r="F33">
        <v>13500</v>
      </c>
      <c r="G33">
        <v>1512</v>
      </c>
      <c r="H33" s="14">
        <v>0</v>
      </c>
      <c r="I33" s="5">
        <v>0</v>
      </c>
      <c r="J33" s="5">
        <v>0</v>
      </c>
      <c r="K33" s="5">
        <v>0</v>
      </c>
      <c r="L33" s="7">
        <v>344717.14</v>
      </c>
      <c r="M33" s="5">
        <v>344717.14</v>
      </c>
      <c r="N33" s="5">
        <v>344717.14</v>
      </c>
      <c r="O33" s="5">
        <v>344717.14</v>
      </c>
      <c r="P33" s="12">
        <v>1732</v>
      </c>
      <c r="Q33" s="5">
        <v>456</v>
      </c>
      <c r="R33" s="7">
        <f t="shared" si="1"/>
        <v>0</v>
      </c>
      <c r="S33" s="7">
        <f t="shared" si="0"/>
        <v>0</v>
      </c>
      <c r="T33" s="8">
        <f t="shared" si="3"/>
        <v>7.126885254735023</v>
      </c>
      <c r="U33" s="8">
        <f t="shared" si="4"/>
        <v>7.126885254735023</v>
      </c>
      <c r="W33" s="23">
        <f t="shared" si="2"/>
        <v>7.126885254735023</v>
      </c>
      <c r="AD33" s="14">
        <f>IF( N33&lt;&gt;" *", (D33-N33)/D33*100, "")</f>
        <v>7.126885254735023</v>
      </c>
    </row>
    <row r="34" spans="1:30" x14ac:dyDescent="0.25">
      <c r="A34" s="14" t="s">
        <v>39</v>
      </c>
      <c r="B34">
        <v>1</v>
      </c>
      <c r="C34">
        <v>1</v>
      </c>
      <c r="D34" s="8">
        <v>336176</v>
      </c>
      <c r="E34">
        <v>336176</v>
      </c>
      <c r="F34">
        <v>13500</v>
      </c>
      <c r="G34">
        <v>1728</v>
      </c>
      <c r="H34" s="14">
        <v>0</v>
      </c>
      <c r="I34" s="5">
        <v>0</v>
      </c>
      <c r="J34" s="5">
        <v>10</v>
      </c>
      <c r="K34" s="5">
        <v>10</v>
      </c>
      <c r="L34" s="7">
        <v>292907.12</v>
      </c>
      <c r="M34" s="5">
        <v>292907.12</v>
      </c>
      <c r="N34" s="5">
        <v>314277.46999999997</v>
      </c>
      <c r="O34" s="5">
        <v>314277.46999999997</v>
      </c>
      <c r="P34" s="12">
        <v>2108</v>
      </c>
      <c r="Q34" s="5">
        <v>588</v>
      </c>
      <c r="R34" s="7">
        <f t="shared" si="1"/>
        <v>0</v>
      </c>
      <c r="S34" s="7">
        <f t="shared" si="0"/>
        <v>0.57870370370370372</v>
      </c>
      <c r="T34" s="8">
        <f t="shared" si="3"/>
        <v>12.870900956641758</v>
      </c>
      <c r="U34" s="8">
        <f t="shared" si="4"/>
        <v>6.5140075436676099</v>
      </c>
      <c r="W34" s="23">
        <f t="shared" si="2"/>
        <v>12.870900956641758</v>
      </c>
      <c r="AD34" s="14">
        <f>IF( N34&lt;&gt;" *", (D34-N34)/D34*100, "")</f>
        <v>6.5140075436676099</v>
      </c>
    </row>
    <row r="35" spans="1:30" x14ac:dyDescent="0.25">
      <c r="A35" s="14" t="s">
        <v>40</v>
      </c>
      <c r="B35">
        <v>1</v>
      </c>
      <c r="C35">
        <v>1</v>
      </c>
      <c r="D35" s="8">
        <v>196254</v>
      </c>
      <c r="E35">
        <v>196254</v>
      </c>
      <c r="F35">
        <v>13500</v>
      </c>
      <c r="G35">
        <v>1656</v>
      </c>
      <c r="H35" s="14">
        <v>850</v>
      </c>
      <c r="I35" s="5">
        <v>850</v>
      </c>
      <c r="J35" s="5">
        <v>850</v>
      </c>
      <c r="K35" s="5">
        <v>850</v>
      </c>
      <c r="L35" s="7">
        <v>196086</v>
      </c>
      <c r="M35" s="5">
        <v>196086</v>
      </c>
      <c r="N35" s="5">
        <v>196086</v>
      </c>
      <c r="O35" s="5">
        <v>196086</v>
      </c>
      <c r="P35" s="12">
        <v>3048</v>
      </c>
      <c r="Q35" s="5">
        <v>768</v>
      </c>
      <c r="R35" s="7">
        <f t="shared" si="1"/>
        <v>51.328502415458935</v>
      </c>
      <c r="S35" s="7">
        <f t="shared" ref="S35:S66" si="5">IF(G35= " *",  "*",  J35/G35*100)</f>
        <v>51.328502415458935</v>
      </c>
      <c r="T35" s="8">
        <f t="shared" si="3"/>
        <v>8.5603350759729732E-2</v>
      </c>
      <c r="U35" s="8">
        <f t="shared" si="4"/>
        <v>8.5603350759729732E-2</v>
      </c>
      <c r="W35" s="23">
        <f t="shared" si="2"/>
        <v>8.5603350759729732E-2</v>
      </c>
      <c r="AD35" s="14">
        <f>IF( N35&lt;&gt;" *", (D35-N35)/D35*100, "")</f>
        <v>8.5603350759729732E-2</v>
      </c>
    </row>
    <row r="36" spans="1:30" x14ac:dyDescent="0.25">
      <c r="A36" s="14" t="s">
        <v>41</v>
      </c>
      <c r="B36">
        <v>1</v>
      </c>
      <c r="C36">
        <v>1</v>
      </c>
      <c r="D36" s="8">
        <v>299215</v>
      </c>
      <c r="E36">
        <v>299215</v>
      </c>
      <c r="F36">
        <v>13500</v>
      </c>
      <c r="G36">
        <v>1548</v>
      </c>
      <c r="H36" s="14">
        <v>0</v>
      </c>
      <c r="I36" s="5">
        <v>0</v>
      </c>
      <c r="J36" s="5">
        <v>13</v>
      </c>
      <c r="K36" s="5">
        <v>13</v>
      </c>
      <c r="L36" s="7">
        <v>247967.34</v>
      </c>
      <c r="M36" s="5">
        <v>247967.34</v>
      </c>
      <c r="N36" s="5">
        <v>283996.55</v>
      </c>
      <c r="O36" s="5">
        <v>283996.55</v>
      </c>
      <c r="P36" s="12">
        <v>2344</v>
      </c>
      <c r="Q36" s="5">
        <v>696</v>
      </c>
      <c r="R36" s="7">
        <f t="shared" si="1"/>
        <v>0</v>
      </c>
      <c r="S36" s="7">
        <f t="shared" si="5"/>
        <v>0.83979328165374678</v>
      </c>
      <c r="T36" s="8">
        <f t="shared" si="3"/>
        <v>17.12736995137276</v>
      </c>
      <c r="U36" s="8">
        <f t="shared" si="4"/>
        <v>5.0861253613622353</v>
      </c>
      <c r="W36" s="23">
        <f t="shared" si="2"/>
        <v>17.12736995137276</v>
      </c>
      <c r="AD36" s="14">
        <f>IF( N36&lt;&gt;" *", (D36-N36)/D36*100, "")</f>
        <v>5.0861253613622353</v>
      </c>
    </row>
    <row r="37" spans="1:30" x14ac:dyDescent="0.25">
      <c r="A37" s="14" t="s">
        <v>42</v>
      </c>
      <c r="B37">
        <v>1</v>
      </c>
      <c r="C37">
        <v>1</v>
      </c>
      <c r="D37" s="8">
        <v>448360</v>
      </c>
      <c r="E37">
        <v>448360</v>
      </c>
      <c r="F37">
        <v>13500</v>
      </c>
      <c r="G37">
        <v>1656</v>
      </c>
      <c r="H37" s="14">
        <v>0</v>
      </c>
      <c r="I37" s="5">
        <v>0</v>
      </c>
      <c r="J37" s="5">
        <v>0</v>
      </c>
      <c r="K37" s="5">
        <v>0</v>
      </c>
      <c r="L37" s="7">
        <v>404030</v>
      </c>
      <c r="M37" s="5">
        <v>404030</v>
      </c>
      <c r="N37" s="5">
        <v>419353.93</v>
      </c>
      <c r="O37" s="5">
        <v>419353.93</v>
      </c>
      <c r="P37" s="12">
        <v>2060</v>
      </c>
      <c r="Q37" s="5">
        <v>432</v>
      </c>
      <c r="R37" s="7">
        <f t="shared" si="1"/>
        <v>0</v>
      </c>
      <c r="S37" s="7">
        <f t="shared" si="5"/>
        <v>0</v>
      </c>
      <c r="T37" s="8">
        <f t="shared" si="3"/>
        <v>9.8871442590775267</v>
      </c>
      <c r="U37" s="8">
        <f t="shared" si="4"/>
        <v>6.4693705950575442</v>
      </c>
      <c r="W37" s="23">
        <f t="shared" si="2"/>
        <v>9.8871442590775267</v>
      </c>
      <c r="AD37" s="14">
        <f>IF( N37&lt;&gt;" *", (D37-N37)/D37*100, "")</f>
        <v>6.4693705950575442</v>
      </c>
    </row>
    <row r="38" spans="1:30" x14ac:dyDescent="0.25">
      <c r="A38" s="14" t="s">
        <v>43</v>
      </c>
      <c r="B38">
        <v>0</v>
      </c>
      <c r="C38">
        <v>0</v>
      </c>
      <c r="D38" s="8" t="s">
        <v>8</v>
      </c>
      <c r="E38" t="s">
        <v>8</v>
      </c>
      <c r="F38" t="s">
        <v>8</v>
      </c>
      <c r="G38" t="s">
        <v>8</v>
      </c>
      <c r="H38" s="14" t="s">
        <v>8</v>
      </c>
      <c r="I38" s="5" t="s">
        <v>8</v>
      </c>
      <c r="J38" s="5" t="s">
        <v>8</v>
      </c>
      <c r="K38" s="5" t="s">
        <v>8</v>
      </c>
      <c r="L38" s="7" t="s">
        <v>8</v>
      </c>
      <c r="M38" s="5" t="s">
        <v>8</v>
      </c>
      <c r="N38" s="5" t="s">
        <v>8</v>
      </c>
      <c r="O38" s="5" t="s">
        <v>8</v>
      </c>
      <c r="P38" s="12" t="s">
        <v>8</v>
      </c>
      <c r="Q38" s="5" t="s">
        <v>8</v>
      </c>
      <c r="R38" s="7" t="str">
        <f t="shared" si="1"/>
        <v>*</v>
      </c>
      <c r="S38" s="7" t="str">
        <f t="shared" si="5"/>
        <v>*</v>
      </c>
      <c r="T38" s="8" t="str">
        <f t="shared" si="3"/>
        <v>*</v>
      </c>
      <c r="U38" s="8" t="str">
        <f t="shared" si="4"/>
        <v>*</v>
      </c>
      <c r="W38" s="23" t="str">
        <f t="shared" si="2"/>
        <v/>
      </c>
      <c r="AD38" s="14" t="str">
        <f>IF( N38&lt;&gt;" *", (D38-N38)/D38*100, "")</f>
        <v/>
      </c>
    </row>
    <row r="39" spans="1:30" x14ac:dyDescent="0.25">
      <c r="A39" s="14" t="s">
        <v>44</v>
      </c>
      <c r="B39">
        <v>1</v>
      </c>
      <c r="C39">
        <v>1</v>
      </c>
      <c r="D39" s="8">
        <v>765950</v>
      </c>
      <c r="E39">
        <v>765950</v>
      </c>
      <c r="F39">
        <v>13500</v>
      </c>
      <c r="G39">
        <v>1476</v>
      </c>
      <c r="H39" s="14">
        <v>0</v>
      </c>
      <c r="I39" s="5">
        <v>0</v>
      </c>
      <c r="J39" s="5">
        <v>0</v>
      </c>
      <c r="K39" s="5">
        <v>0</v>
      </c>
      <c r="L39" s="7">
        <v>719130.87</v>
      </c>
      <c r="M39" s="5">
        <v>719130.87</v>
      </c>
      <c r="N39" s="5">
        <v>719665.2</v>
      </c>
      <c r="O39" s="5">
        <v>719665.2</v>
      </c>
      <c r="P39" s="12">
        <v>2176</v>
      </c>
      <c r="Q39" s="5">
        <v>348</v>
      </c>
      <c r="R39" s="7">
        <f t="shared" si="1"/>
        <v>0</v>
      </c>
      <c r="S39" s="7">
        <f t="shared" si="5"/>
        <v>0</v>
      </c>
      <c r="T39" s="8">
        <f t="shared" si="3"/>
        <v>6.1125569554148447</v>
      </c>
      <c r="U39" s="8">
        <f t="shared" si="4"/>
        <v>6.0427965271884645</v>
      </c>
      <c r="W39" s="23">
        <f t="shared" si="2"/>
        <v>6.1125569554148447</v>
      </c>
      <c r="AD39" s="14">
        <f>IF( N39&lt;&gt;" *", (D39-N39)/D39*100, "")</f>
        <v>6.0427965271884645</v>
      </c>
    </row>
    <row r="40" spans="1:30" x14ac:dyDescent="0.25">
      <c r="A40" s="14" t="s">
        <v>45</v>
      </c>
      <c r="B40">
        <v>1</v>
      </c>
      <c r="C40">
        <v>1</v>
      </c>
      <c r="D40" s="8">
        <v>480257</v>
      </c>
      <c r="E40">
        <v>480968</v>
      </c>
      <c r="F40">
        <v>13500</v>
      </c>
      <c r="G40">
        <v>1656</v>
      </c>
      <c r="H40" s="14">
        <v>80</v>
      </c>
      <c r="I40" s="5">
        <v>80</v>
      </c>
      <c r="J40" s="5">
        <v>80</v>
      </c>
      <c r="K40" s="5">
        <v>80</v>
      </c>
      <c r="L40" s="7">
        <v>457288.33</v>
      </c>
      <c r="M40" s="5">
        <v>457288.33</v>
      </c>
      <c r="N40" s="5">
        <v>457288.33</v>
      </c>
      <c r="O40" s="5">
        <v>457288.33</v>
      </c>
      <c r="P40" s="12">
        <v>1952</v>
      </c>
      <c r="Q40" s="5">
        <v>504</v>
      </c>
      <c r="R40" s="7">
        <f t="shared" si="1"/>
        <v>4.8309178743961354</v>
      </c>
      <c r="S40" s="7">
        <f t="shared" si="5"/>
        <v>4.8309178743961354</v>
      </c>
      <c r="T40" s="8">
        <f t="shared" si="3"/>
        <v>4.7825789108747987</v>
      </c>
      <c r="U40" s="8">
        <f t="shared" si="4"/>
        <v>4.7825789108747987</v>
      </c>
      <c r="W40" s="23">
        <f t="shared" si="2"/>
        <v>4.7825789108747987</v>
      </c>
      <c r="AD40" s="14">
        <f>IF( N40&lt;&gt;" *", (D40-N40)/D40*100, "")</f>
        <v>4.7825789108747987</v>
      </c>
    </row>
    <row r="41" spans="1:30" x14ac:dyDescent="0.25">
      <c r="A41" s="14" t="s">
        <v>46</v>
      </c>
      <c r="B41">
        <v>1</v>
      </c>
      <c r="C41">
        <v>1</v>
      </c>
      <c r="D41" s="8">
        <v>211334</v>
      </c>
      <c r="E41">
        <v>211334</v>
      </c>
      <c r="F41">
        <v>13500</v>
      </c>
      <c r="G41">
        <v>1440</v>
      </c>
      <c r="H41" s="14">
        <v>960</v>
      </c>
      <c r="I41" s="5">
        <v>960</v>
      </c>
      <c r="J41" s="5">
        <v>960</v>
      </c>
      <c r="K41" s="5">
        <v>960</v>
      </c>
      <c r="L41" s="7">
        <v>211250</v>
      </c>
      <c r="M41" s="5">
        <v>211250</v>
      </c>
      <c r="N41" s="5">
        <v>211250</v>
      </c>
      <c r="O41" s="5">
        <v>211250</v>
      </c>
      <c r="P41" s="12">
        <v>2196</v>
      </c>
      <c r="Q41" s="5">
        <v>696</v>
      </c>
      <c r="R41" s="7">
        <f t="shared" si="1"/>
        <v>66.666666666666657</v>
      </c>
      <c r="S41" s="7">
        <f t="shared" si="5"/>
        <v>66.666666666666657</v>
      </c>
      <c r="T41" s="8">
        <f t="shared" si="3"/>
        <v>3.9747508682937908E-2</v>
      </c>
      <c r="U41" s="8">
        <f t="shared" si="4"/>
        <v>3.9747508682937908E-2</v>
      </c>
      <c r="W41" s="23">
        <f t="shared" si="2"/>
        <v>3.9747508682937908E-2</v>
      </c>
      <c r="AD41" s="14">
        <f>IF( N41&lt;&gt;" *", (D41-N41)/D41*100, "")</f>
        <v>3.9747508682937908E-2</v>
      </c>
    </row>
    <row r="42" spans="1:30" x14ac:dyDescent="0.25">
      <c r="A42" s="14" t="s">
        <v>129</v>
      </c>
      <c r="B42">
        <v>0</v>
      </c>
      <c r="C42">
        <v>0</v>
      </c>
      <c r="D42" s="8" t="s">
        <v>8</v>
      </c>
      <c r="E42" t="s">
        <v>8</v>
      </c>
      <c r="F42" t="s">
        <v>8</v>
      </c>
      <c r="G42" t="s">
        <v>8</v>
      </c>
      <c r="H42" s="14" t="s">
        <v>8</v>
      </c>
      <c r="I42" s="5" t="s">
        <v>8</v>
      </c>
      <c r="J42" s="5" t="s">
        <v>8</v>
      </c>
      <c r="K42" s="5" t="s">
        <v>8</v>
      </c>
      <c r="L42" s="7" t="s">
        <v>8</v>
      </c>
      <c r="M42" s="5" t="s">
        <v>8</v>
      </c>
      <c r="N42" s="5" t="s">
        <v>8</v>
      </c>
      <c r="O42" s="5" t="s">
        <v>8</v>
      </c>
      <c r="P42" s="12" t="s">
        <v>8</v>
      </c>
      <c r="Q42" s="5" t="s">
        <v>8</v>
      </c>
      <c r="R42" s="7" t="str">
        <f t="shared" si="1"/>
        <v>*</v>
      </c>
      <c r="S42" s="7" t="str">
        <f t="shared" si="5"/>
        <v>*</v>
      </c>
      <c r="T42" s="8" t="str">
        <f t="shared" si="3"/>
        <v>*</v>
      </c>
      <c r="U42" s="8" t="str">
        <f t="shared" si="4"/>
        <v>*</v>
      </c>
      <c r="W42" s="23" t="str">
        <f t="shared" si="2"/>
        <v/>
      </c>
      <c r="AD42" s="14" t="str">
        <f>IF( N42&lt;&gt;" *", (D42-N42)/D42*100, "")</f>
        <v/>
      </c>
    </row>
    <row r="43" spans="1:30" x14ac:dyDescent="0.25">
      <c r="A43" s="14" t="s">
        <v>47</v>
      </c>
      <c r="B43">
        <v>1</v>
      </c>
      <c r="C43">
        <v>1</v>
      </c>
      <c r="D43" s="8">
        <v>697406</v>
      </c>
      <c r="E43">
        <v>697406</v>
      </c>
      <c r="F43">
        <v>43968</v>
      </c>
      <c r="G43">
        <v>4296</v>
      </c>
      <c r="H43" s="14">
        <v>0</v>
      </c>
      <c r="I43" s="5">
        <v>0</v>
      </c>
      <c r="J43" s="5">
        <v>0</v>
      </c>
      <c r="K43" s="5">
        <v>0</v>
      </c>
      <c r="L43" s="7">
        <v>669248.66</v>
      </c>
      <c r="M43" s="5">
        <v>669248.66</v>
      </c>
      <c r="N43" s="5">
        <v>669248.66</v>
      </c>
      <c r="O43" s="5">
        <v>669248.66</v>
      </c>
      <c r="P43" s="12">
        <v>7160</v>
      </c>
      <c r="Q43" s="5">
        <v>1500</v>
      </c>
      <c r="R43" s="7">
        <f t="shared" si="1"/>
        <v>0</v>
      </c>
      <c r="S43" s="7">
        <f t="shared" si="5"/>
        <v>0</v>
      </c>
      <c r="T43" s="8">
        <f t="shared" si="3"/>
        <v>4.0374387372635123</v>
      </c>
      <c r="U43" s="8">
        <f t="shared" si="4"/>
        <v>4.0374387372635123</v>
      </c>
      <c r="W43" s="23">
        <f t="shared" si="2"/>
        <v>4.0374387372635123</v>
      </c>
      <c r="AD43" s="14">
        <f>IF( N43&lt;&gt;" *", (D43-N43)/D43*100, "")</f>
        <v>4.0374387372635123</v>
      </c>
    </row>
    <row r="44" spans="1:30" x14ac:dyDescent="0.25">
      <c r="A44" s="14" t="s">
        <v>48</v>
      </c>
      <c r="B44">
        <v>1</v>
      </c>
      <c r="C44">
        <v>1</v>
      </c>
      <c r="D44" s="8">
        <v>1046434</v>
      </c>
      <c r="E44">
        <v>1061265</v>
      </c>
      <c r="F44">
        <v>43968</v>
      </c>
      <c r="G44">
        <v>4368</v>
      </c>
      <c r="H44" s="14">
        <v>0</v>
      </c>
      <c r="I44" s="5">
        <v>0</v>
      </c>
      <c r="J44" s="5">
        <v>0</v>
      </c>
      <c r="K44" s="5">
        <v>0</v>
      </c>
      <c r="L44" s="7">
        <v>1013478.06</v>
      </c>
      <c r="M44" s="5">
        <v>1013478.06</v>
      </c>
      <c r="N44" s="5">
        <v>1016836.16</v>
      </c>
      <c r="O44" s="5">
        <v>1016836.16</v>
      </c>
      <c r="P44" s="12">
        <v>6476</v>
      </c>
      <c r="Q44" s="5">
        <v>1332</v>
      </c>
      <c r="R44" s="7">
        <f t="shared" si="1"/>
        <v>0</v>
      </c>
      <c r="S44" s="7">
        <f t="shared" si="5"/>
        <v>0</v>
      </c>
      <c r="T44" s="8">
        <f t="shared" si="3"/>
        <v>3.149356767842018</v>
      </c>
      <c r="U44" s="8">
        <f t="shared" si="4"/>
        <v>2.8284478524206942</v>
      </c>
      <c r="W44" s="23">
        <f t="shared" si="2"/>
        <v>3.149356767842018</v>
      </c>
      <c r="AD44" s="14">
        <f>IF( N44&lt;&gt;" *", (D44-N44)/D44*100, "")</f>
        <v>2.8284478524206942</v>
      </c>
    </row>
    <row r="45" spans="1:30" x14ac:dyDescent="0.25">
      <c r="A45" s="14" t="s">
        <v>49</v>
      </c>
      <c r="B45">
        <v>0</v>
      </c>
      <c r="C45">
        <v>0</v>
      </c>
      <c r="D45" s="8" t="s">
        <v>8</v>
      </c>
      <c r="E45" t="s">
        <v>8</v>
      </c>
      <c r="F45" t="s">
        <v>8</v>
      </c>
      <c r="G45" t="s">
        <v>8</v>
      </c>
      <c r="H45" s="14" t="s">
        <v>8</v>
      </c>
      <c r="I45" s="5" t="s">
        <v>8</v>
      </c>
      <c r="J45" s="5" t="s">
        <v>8</v>
      </c>
      <c r="K45" s="5" t="s">
        <v>8</v>
      </c>
      <c r="L45" s="7" t="s">
        <v>8</v>
      </c>
      <c r="M45" s="5" t="s">
        <v>8</v>
      </c>
      <c r="N45" s="5" t="s">
        <v>8</v>
      </c>
      <c r="O45" s="5" t="s">
        <v>8</v>
      </c>
      <c r="P45" s="12" t="s">
        <v>8</v>
      </c>
      <c r="Q45" s="5" t="s">
        <v>8</v>
      </c>
      <c r="R45" s="7" t="str">
        <f t="shared" si="1"/>
        <v>*</v>
      </c>
      <c r="S45" s="7" t="str">
        <f t="shared" si="5"/>
        <v>*</v>
      </c>
      <c r="T45" s="8" t="str">
        <f t="shared" si="3"/>
        <v>*</v>
      </c>
      <c r="U45" s="8" t="str">
        <f t="shared" si="4"/>
        <v>*</v>
      </c>
      <c r="W45" s="23" t="str">
        <f t="shared" si="2"/>
        <v/>
      </c>
      <c r="AD45" s="14" t="str">
        <f>IF( N45&lt;&gt;" *", (D45-N45)/D45*100, "")</f>
        <v/>
      </c>
    </row>
    <row r="46" spans="1:30" x14ac:dyDescent="0.25">
      <c r="A46" s="14" t="s">
        <v>50</v>
      </c>
      <c r="B46">
        <v>1</v>
      </c>
      <c r="C46">
        <v>1</v>
      </c>
      <c r="D46" s="8">
        <v>681550</v>
      </c>
      <c r="E46">
        <v>685407</v>
      </c>
      <c r="F46">
        <v>43968</v>
      </c>
      <c r="G46">
        <v>4872</v>
      </c>
      <c r="H46" s="14">
        <v>0</v>
      </c>
      <c r="I46" s="5">
        <v>0</v>
      </c>
      <c r="J46" s="5">
        <v>0</v>
      </c>
      <c r="K46" s="5">
        <v>0</v>
      </c>
      <c r="L46" s="7">
        <v>651590.14</v>
      </c>
      <c r="M46" s="5">
        <v>651590.14</v>
      </c>
      <c r="N46" s="5">
        <v>651590.14</v>
      </c>
      <c r="O46" s="5">
        <v>651590.14</v>
      </c>
      <c r="P46" s="12">
        <v>6564</v>
      </c>
      <c r="Q46" s="5">
        <v>1968</v>
      </c>
      <c r="R46" s="7">
        <f t="shared" si="1"/>
        <v>0</v>
      </c>
      <c r="S46" s="7">
        <f t="shared" si="5"/>
        <v>0</v>
      </c>
      <c r="T46" s="8">
        <f t="shared" si="3"/>
        <v>4.3958418311202383</v>
      </c>
      <c r="U46" s="8">
        <f t="shared" si="4"/>
        <v>4.3958418311202383</v>
      </c>
      <c r="W46" s="23">
        <f t="shared" si="2"/>
        <v>4.3958418311202383</v>
      </c>
      <c r="AD46" s="14">
        <f>IF( N46&lt;&gt;" *", (D46-N46)/D46*100, "")</f>
        <v>4.3958418311202383</v>
      </c>
    </row>
    <row r="47" spans="1:30" x14ac:dyDescent="0.25">
      <c r="A47" s="14" t="s">
        <v>51</v>
      </c>
      <c r="B47">
        <v>1</v>
      </c>
      <c r="C47">
        <v>1</v>
      </c>
      <c r="D47" s="8">
        <v>642969</v>
      </c>
      <c r="E47">
        <v>649468</v>
      </c>
      <c r="F47">
        <v>43968</v>
      </c>
      <c r="G47">
        <v>4584</v>
      </c>
      <c r="H47" s="14">
        <v>0</v>
      </c>
      <c r="I47" s="5">
        <v>0</v>
      </c>
      <c r="J47" s="5">
        <v>0</v>
      </c>
      <c r="K47" s="5">
        <v>0</v>
      </c>
      <c r="L47" s="7">
        <v>625005.41</v>
      </c>
      <c r="M47" s="5">
        <v>625005.41</v>
      </c>
      <c r="N47" s="5">
        <v>625005.41</v>
      </c>
      <c r="O47" s="5">
        <v>625005.41</v>
      </c>
      <c r="P47" s="12">
        <v>6192</v>
      </c>
      <c r="Q47" s="5">
        <v>1764</v>
      </c>
      <c r="R47" s="7">
        <f t="shared" si="1"/>
        <v>0</v>
      </c>
      <c r="S47" s="7">
        <f t="shared" si="5"/>
        <v>0</v>
      </c>
      <c r="T47" s="8">
        <f t="shared" si="3"/>
        <v>2.793850092306156</v>
      </c>
      <c r="U47" s="8">
        <f t="shared" si="4"/>
        <v>2.793850092306156</v>
      </c>
      <c r="W47" s="23">
        <f t="shared" si="2"/>
        <v>2.793850092306156</v>
      </c>
      <c r="AD47" s="14">
        <f>IF( N47&lt;&gt;" *", (D47-N47)/D47*100, "")</f>
        <v>2.793850092306156</v>
      </c>
    </row>
    <row r="48" spans="1:30" x14ac:dyDescent="0.25">
      <c r="A48" s="14" t="s">
        <v>52</v>
      </c>
      <c r="B48">
        <v>1</v>
      </c>
      <c r="C48">
        <v>1</v>
      </c>
      <c r="D48" s="8">
        <v>649678</v>
      </c>
      <c r="E48">
        <v>650804</v>
      </c>
      <c r="F48">
        <v>43968</v>
      </c>
      <c r="G48">
        <v>4224</v>
      </c>
      <c r="H48" s="14">
        <v>18</v>
      </c>
      <c r="I48" s="5">
        <v>18</v>
      </c>
      <c r="J48" s="5">
        <v>18</v>
      </c>
      <c r="K48" s="5">
        <v>18</v>
      </c>
      <c r="L48" s="7">
        <v>632475.68000000005</v>
      </c>
      <c r="M48" s="5">
        <v>632475.68000000005</v>
      </c>
      <c r="N48" s="5">
        <v>632475.68000000005</v>
      </c>
      <c r="O48" s="5">
        <v>632475.68000000005</v>
      </c>
      <c r="P48" s="12">
        <v>6440</v>
      </c>
      <c r="Q48" s="5">
        <v>1764</v>
      </c>
      <c r="R48" s="7">
        <f t="shared" si="1"/>
        <v>0.42613636363636359</v>
      </c>
      <c r="S48" s="7">
        <f t="shared" si="5"/>
        <v>0.42613636363636359</v>
      </c>
      <c r="T48" s="8">
        <f t="shared" si="3"/>
        <v>2.6478224597415871</v>
      </c>
      <c r="U48" s="8">
        <f t="shared" si="4"/>
        <v>2.6478224597415871</v>
      </c>
      <c r="W48" s="23">
        <f t="shared" si="2"/>
        <v>2.6478224597415871</v>
      </c>
      <c r="AD48" s="14">
        <f>IF( N48&lt;&gt;" *", (D48-N48)/D48*100, "")</f>
        <v>2.6478224597415871</v>
      </c>
    </row>
    <row r="49" spans="1:30" x14ac:dyDescent="0.25">
      <c r="A49" s="14" t="s">
        <v>53</v>
      </c>
      <c r="B49">
        <v>1</v>
      </c>
      <c r="C49">
        <v>1</v>
      </c>
      <c r="D49" s="8">
        <v>685571</v>
      </c>
      <c r="E49">
        <v>697925</v>
      </c>
      <c r="F49">
        <v>43968</v>
      </c>
      <c r="G49">
        <v>4152</v>
      </c>
      <c r="H49" s="14">
        <v>0</v>
      </c>
      <c r="I49" s="5">
        <v>0</v>
      </c>
      <c r="J49" s="5">
        <v>0</v>
      </c>
      <c r="K49" s="5">
        <v>0</v>
      </c>
      <c r="L49" s="7">
        <v>652988.43999999994</v>
      </c>
      <c r="M49" s="5">
        <v>652988.43999999994</v>
      </c>
      <c r="N49" s="5">
        <v>667183.35</v>
      </c>
      <c r="O49" s="5">
        <v>667183.35</v>
      </c>
      <c r="P49" s="12">
        <v>6964</v>
      </c>
      <c r="Q49" s="5">
        <v>1632</v>
      </c>
      <c r="R49" s="7">
        <f t="shared" si="1"/>
        <v>0</v>
      </c>
      <c r="S49" s="7">
        <f t="shared" si="5"/>
        <v>0</v>
      </c>
      <c r="T49" s="8">
        <f t="shared" si="3"/>
        <v>4.7526164321419744</v>
      </c>
      <c r="U49" s="8">
        <f t="shared" si="4"/>
        <v>2.6820927372949006</v>
      </c>
      <c r="W49" s="23">
        <f t="shared" si="2"/>
        <v>4.7526164321419744</v>
      </c>
      <c r="AD49" s="14">
        <f>IF( N49&lt;&gt;" *", (D49-N49)/D49*100, "")</f>
        <v>2.6820927372949006</v>
      </c>
    </row>
    <row r="50" spans="1:30" x14ac:dyDescent="0.25">
      <c r="A50" s="14" t="s">
        <v>54</v>
      </c>
      <c r="B50">
        <v>1</v>
      </c>
      <c r="C50">
        <v>1</v>
      </c>
      <c r="D50" s="8">
        <v>691744</v>
      </c>
      <c r="E50">
        <v>693681</v>
      </c>
      <c r="F50">
        <v>43968</v>
      </c>
      <c r="G50">
        <v>4800</v>
      </c>
      <c r="H50" s="14">
        <v>0</v>
      </c>
      <c r="I50" s="5">
        <v>0</v>
      </c>
      <c r="J50" s="5">
        <v>0</v>
      </c>
      <c r="K50" s="5">
        <v>0</v>
      </c>
      <c r="L50" s="7">
        <v>621759.79</v>
      </c>
      <c r="M50" s="5">
        <v>621759.79</v>
      </c>
      <c r="N50" s="5">
        <v>626744.9</v>
      </c>
      <c r="O50" s="5">
        <v>626744.9</v>
      </c>
      <c r="P50" s="12">
        <v>5896</v>
      </c>
      <c r="Q50" s="5">
        <v>1596</v>
      </c>
      <c r="R50" s="7">
        <f t="shared" si="1"/>
        <v>0</v>
      </c>
      <c r="S50" s="7">
        <f t="shared" si="5"/>
        <v>0</v>
      </c>
      <c r="T50" s="8">
        <f t="shared" si="3"/>
        <v>10.117067874820737</v>
      </c>
      <c r="U50" s="8">
        <f t="shared" si="4"/>
        <v>9.3964096544386333</v>
      </c>
      <c r="W50" s="23">
        <f t="shared" si="2"/>
        <v>10.117067874820737</v>
      </c>
      <c r="AD50" s="14">
        <f>IF( N50&lt;&gt;" *", (D50-N50)/D50*100, "")</f>
        <v>9.3964096544386333</v>
      </c>
    </row>
    <row r="51" spans="1:30" x14ac:dyDescent="0.25">
      <c r="A51" s="14" t="s">
        <v>55</v>
      </c>
      <c r="B51">
        <v>1</v>
      </c>
      <c r="C51">
        <v>1</v>
      </c>
      <c r="D51" s="8">
        <v>478191</v>
      </c>
      <c r="E51">
        <v>478191</v>
      </c>
      <c r="F51">
        <v>43968</v>
      </c>
      <c r="G51">
        <v>3936</v>
      </c>
      <c r="H51" s="14">
        <v>30</v>
      </c>
      <c r="I51" s="5">
        <v>30</v>
      </c>
      <c r="J51" s="5">
        <v>30</v>
      </c>
      <c r="K51" s="5">
        <v>30</v>
      </c>
      <c r="L51" s="7">
        <v>457718.73</v>
      </c>
      <c r="M51" s="5">
        <v>457718.73</v>
      </c>
      <c r="N51" s="5">
        <v>457718.73</v>
      </c>
      <c r="O51" s="5">
        <v>457718.73</v>
      </c>
      <c r="P51" s="12">
        <v>8092</v>
      </c>
      <c r="Q51" s="5">
        <v>1956</v>
      </c>
      <c r="R51" s="7">
        <f t="shared" si="1"/>
        <v>0.76219512195121952</v>
      </c>
      <c r="S51" s="7">
        <f t="shared" si="5"/>
        <v>0.76219512195121952</v>
      </c>
      <c r="T51" s="8">
        <f t="shared" si="3"/>
        <v>4.2811909885380572</v>
      </c>
      <c r="U51" s="8">
        <f t="shared" si="4"/>
        <v>4.2811909885380572</v>
      </c>
      <c r="W51" s="23">
        <f t="shared" si="2"/>
        <v>4.2811909885380572</v>
      </c>
      <c r="AD51" s="14">
        <f>IF( N51&lt;&gt;" *", (D51-N51)/D51*100, "")</f>
        <v>4.2811909885380572</v>
      </c>
    </row>
    <row r="52" spans="1:30" x14ac:dyDescent="0.25">
      <c r="A52" s="14" t="s">
        <v>56</v>
      </c>
      <c r="B52">
        <v>1</v>
      </c>
      <c r="C52">
        <v>1</v>
      </c>
      <c r="D52" s="8">
        <v>578628</v>
      </c>
      <c r="E52">
        <v>578628</v>
      </c>
      <c r="F52">
        <v>43968</v>
      </c>
      <c r="G52">
        <v>4152</v>
      </c>
      <c r="H52" s="14">
        <v>6</v>
      </c>
      <c r="I52" s="5">
        <v>6</v>
      </c>
      <c r="J52" s="5">
        <v>6</v>
      </c>
      <c r="K52" s="5">
        <v>6</v>
      </c>
      <c r="L52" s="7">
        <v>562194.14</v>
      </c>
      <c r="M52" s="5">
        <v>562194.14</v>
      </c>
      <c r="N52" s="5">
        <v>562194.14</v>
      </c>
      <c r="O52" s="5">
        <v>562194.14</v>
      </c>
      <c r="P52" s="12">
        <v>6432</v>
      </c>
      <c r="Q52" s="5">
        <v>1764</v>
      </c>
      <c r="R52" s="7">
        <f t="shared" si="1"/>
        <v>0.1445086705202312</v>
      </c>
      <c r="S52" s="7">
        <f t="shared" si="5"/>
        <v>0.1445086705202312</v>
      </c>
      <c r="T52" s="8">
        <f t="shared" si="3"/>
        <v>2.8401425440870449</v>
      </c>
      <c r="U52" s="8">
        <f t="shared" si="4"/>
        <v>2.8401425440870449</v>
      </c>
      <c r="W52" s="23">
        <f t="shared" si="2"/>
        <v>2.8401425440870449</v>
      </c>
      <c r="AD52" s="14">
        <f>IF( N52&lt;&gt;" *", (D52-N52)/D52*100, "")</f>
        <v>2.8401425440870449</v>
      </c>
    </row>
    <row r="53" spans="1:30" x14ac:dyDescent="0.25">
      <c r="A53" s="14" t="s">
        <v>57</v>
      </c>
      <c r="B53">
        <v>1</v>
      </c>
      <c r="C53">
        <v>1</v>
      </c>
      <c r="D53" s="8">
        <v>620056</v>
      </c>
      <c r="E53">
        <v>621243</v>
      </c>
      <c r="F53">
        <v>43968</v>
      </c>
      <c r="G53">
        <v>4368</v>
      </c>
      <c r="H53" s="14">
        <v>183</v>
      </c>
      <c r="I53" s="5">
        <v>183</v>
      </c>
      <c r="J53" s="5">
        <v>488</v>
      </c>
      <c r="K53" s="5">
        <v>466</v>
      </c>
      <c r="L53" s="7">
        <v>606881.91</v>
      </c>
      <c r="M53" s="5">
        <v>606881.91</v>
      </c>
      <c r="N53" s="5">
        <v>614005.23</v>
      </c>
      <c r="O53" s="5">
        <v>614005.23</v>
      </c>
      <c r="P53" s="12">
        <v>6048</v>
      </c>
      <c r="Q53" s="5">
        <v>1800</v>
      </c>
      <c r="R53" s="7">
        <f t="shared" si="1"/>
        <v>4.1895604395604389</v>
      </c>
      <c r="S53" s="7">
        <f t="shared" si="5"/>
        <v>11.172161172161173</v>
      </c>
      <c r="T53" s="8">
        <f t="shared" si="3"/>
        <v>2.1246613209129444</v>
      </c>
      <c r="U53" s="8">
        <f t="shared" si="4"/>
        <v>0.97584250454797927</v>
      </c>
      <c r="W53" s="23">
        <f t="shared" si="2"/>
        <v>2.1246613209129444</v>
      </c>
      <c r="AD53" s="14">
        <f>IF( N53&lt;&gt;" *", (D53-N53)/D53*100, "")</f>
        <v>0.97584250454797927</v>
      </c>
    </row>
    <row r="54" spans="1:30" x14ac:dyDescent="0.25">
      <c r="A54" s="14" t="s">
        <v>58</v>
      </c>
      <c r="B54">
        <v>1</v>
      </c>
      <c r="C54">
        <v>1</v>
      </c>
      <c r="D54" s="8">
        <v>854297</v>
      </c>
      <c r="E54">
        <v>856078</v>
      </c>
      <c r="F54">
        <v>43968</v>
      </c>
      <c r="G54">
        <v>4440</v>
      </c>
      <c r="H54" s="14">
        <v>0</v>
      </c>
      <c r="I54" s="5">
        <v>0</v>
      </c>
      <c r="J54" s="5">
        <v>0</v>
      </c>
      <c r="K54" s="5">
        <v>0</v>
      </c>
      <c r="L54" s="7">
        <v>824049.77</v>
      </c>
      <c r="M54" s="5">
        <v>824049.77</v>
      </c>
      <c r="N54" s="5">
        <v>826506.79</v>
      </c>
      <c r="O54" s="5">
        <v>826506.79</v>
      </c>
      <c r="P54" s="12">
        <v>6044</v>
      </c>
      <c r="Q54" s="5">
        <v>1500</v>
      </c>
      <c r="R54" s="7">
        <f t="shared" si="1"/>
        <v>0</v>
      </c>
      <c r="S54" s="7">
        <f t="shared" si="5"/>
        <v>0</v>
      </c>
      <c r="T54" s="8">
        <f t="shared" si="3"/>
        <v>3.5405988783760196</v>
      </c>
      <c r="U54" s="8">
        <f t="shared" si="4"/>
        <v>3.2529916410803223</v>
      </c>
      <c r="W54" s="23">
        <f t="shared" si="2"/>
        <v>3.5405988783760196</v>
      </c>
      <c r="AD54" s="14">
        <f>IF( N54&lt;&gt;" *", (D54-N54)/D54*100, "")</f>
        <v>3.2529916410803223</v>
      </c>
    </row>
    <row r="55" spans="1:30" x14ac:dyDescent="0.25">
      <c r="A55" s="14" t="s">
        <v>59</v>
      </c>
      <c r="B55">
        <v>1</v>
      </c>
      <c r="C55">
        <v>1</v>
      </c>
      <c r="D55" s="8">
        <v>534848</v>
      </c>
      <c r="E55">
        <v>538648</v>
      </c>
      <c r="F55">
        <v>43968</v>
      </c>
      <c r="G55">
        <v>4584</v>
      </c>
      <c r="H55" s="14">
        <v>4</v>
      </c>
      <c r="I55" s="5">
        <v>4</v>
      </c>
      <c r="J55" s="5">
        <v>48</v>
      </c>
      <c r="K55" s="5">
        <v>48</v>
      </c>
      <c r="L55" s="7">
        <v>520218.28</v>
      </c>
      <c r="M55" s="5">
        <v>520218.28</v>
      </c>
      <c r="N55" s="5">
        <v>522541.3</v>
      </c>
      <c r="O55" s="5">
        <v>522541.3</v>
      </c>
      <c r="P55" s="12">
        <v>6552</v>
      </c>
      <c r="Q55" s="5">
        <v>1704</v>
      </c>
      <c r="R55" s="7">
        <f t="shared" si="1"/>
        <v>8.7260034904013961E-2</v>
      </c>
      <c r="S55" s="7">
        <f t="shared" si="5"/>
        <v>1.0471204188481675</v>
      </c>
      <c r="T55" s="8">
        <f t="shared" si="3"/>
        <v>2.7353042359698403</v>
      </c>
      <c r="U55" s="8">
        <f t="shared" si="4"/>
        <v>2.3009714909656598</v>
      </c>
      <c r="W55" s="23">
        <f t="shared" si="2"/>
        <v>2.7353042359698403</v>
      </c>
      <c r="AD55" s="14">
        <f>IF( N55&lt;&gt;" *", (D55-N55)/D55*100, "")</f>
        <v>2.3009714909656598</v>
      </c>
    </row>
    <row r="56" spans="1:30" x14ac:dyDescent="0.25">
      <c r="A56" s="14" t="s">
        <v>60</v>
      </c>
      <c r="B56">
        <v>1</v>
      </c>
      <c r="C56">
        <v>1</v>
      </c>
      <c r="D56" s="8">
        <v>768176</v>
      </c>
      <c r="E56">
        <v>768176</v>
      </c>
      <c r="F56">
        <v>43968</v>
      </c>
      <c r="G56">
        <v>4368</v>
      </c>
      <c r="H56" s="14">
        <v>0</v>
      </c>
      <c r="I56" s="5">
        <v>0</v>
      </c>
      <c r="J56" s="5">
        <v>0</v>
      </c>
      <c r="K56" s="5">
        <v>0</v>
      </c>
      <c r="L56" s="7">
        <v>717239.71</v>
      </c>
      <c r="M56" s="5">
        <v>717239.71</v>
      </c>
      <c r="N56" s="5">
        <v>718297.83</v>
      </c>
      <c r="O56" s="5">
        <v>718297.83</v>
      </c>
      <c r="P56" s="12">
        <v>6552</v>
      </c>
      <c r="Q56" s="5">
        <v>1320</v>
      </c>
      <c r="R56" s="7">
        <f t="shared" si="1"/>
        <v>0</v>
      </c>
      <c r="S56" s="7">
        <f t="shared" si="5"/>
        <v>0</v>
      </c>
      <c r="T56" s="8">
        <f t="shared" si="3"/>
        <v>6.630809866488935</v>
      </c>
      <c r="U56" s="8">
        <f t="shared" si="4"/>
        <v>6.4930653912645075</v>
      </c>
      <c r="W56" s="23">
        <f t="shared" si="2"/>
        <v>6.630809866488935</v>
      </c>
      <c r="AD56" s="14">
        <f>IF( N56&lt;&gt;" *", (D56-N56)/D56*100, "")</f>
        <v>6.4930653912645075</v>
      </c>
    </row>
    <row r="57" spans="1:30" x14ac:dyDescent="0.25">
      <c r="A57" s="14" t="s">
        <v>61</v>
      </c>
      <c r="B57">
        <v>1</v>
      </c>
      <c r="C57">
        <v>1</v>
      </c>
      <c r="D57" s="8">
        <v>656760</v>
      </c>
      <c r="E57">
        <v>656760</v>
      </c>
      <c r="F57">
        <v>43968</v>
      </c>
      <c r="G57">
        <v>4008</v>
      </c>
      <c r="H57" s="14">
        <v>9</v>
      </c>
      <c r="I57" s="5">
        <v>9</v>
      </c>
      <c r="J57" s="5">
        <v>64</v>
      </c>
      <c r="K57" s="5">
        <v>64</v>
      </c>
      <c r="L57" s="7">
        <v>635367.16</v>
      </c>
      <c r="M57" s="5">
        <v>635367.16</v>
      </c>
      <c r="N57" s="5">
        <v>639727.11</v>
      </c>
      <c r="O57" s="5">
        <v>639727.11</v>
      </c>
      <c r="P57" s="12">
        <v>6908</v>
      </c>
      <c r="Q57" s="5">
        <v>1560</v>
      </c>
      <c r="R57" s="7">
        <f t="shared" si="1"/>
        <v>0.22455089820359281</v>
      </c>
      <c r="S57" s="7">
        <f t="shared" si="5"/>
        <v>1.5968063872255487</v>
      </c>
      <c r="T57" s="8">
        <f t="shared" si="3"/>
        <v>3.257329922650583</v>
      </c>
      <c r="U57" s="8">
        <f t="shared" si="4"/>
        <v>2.5934725013703659</v>
      </c>
      <c r="W57" s="23">
        <f t="shared" si="2"/>
        <v>3.257329922650583</v>
      </c>
      <c r="AD57" s="14">
        <f>IF( N57&lt;&gt;" *", (D57-N57)/D57*100, "")</f>
        <v>2.5934725013703659</v>
      </c>
    </row>
    <row r="58" spans="1:30" x14ac:dyDescent="0.25">
      <c r="A58" s="14" t="s">
        <v>62</v>
      </c>
      <c r="B58">
        <v>1</v>
      </c>
      <c r="C58">
        <v>1</v>
      </c>
      <c r="D58" s="8">
        <v>426840</v>
      </c>
      <c r="E58">
        <v>426840</v>
      </c>
      <c r="F58">
        <v>43968</v>
      </c>
      <c r="G58">
        <v>4296</v>
      </c>
      <c r="H58" s="14">
        <v>471</v>
      </c>
      <c r="I58" s="5">
        <v>471</v>
      </c>
      <c r="J58" s="5">
        <v>471</v>
      </c>
      <c r="K58" s="5">
        <v>471</v>
      </c>
      <c r="L58" s="7">
        <v>422144.06</v>
      </c>
      <c r="M58" s="5">
        <v>422144.06</v>
      </c>
      <c r="N58" s="5">
        <v>422144.06</v>
      </c>
      <c r="O58" s="5">
        <v>422144.06</v>
      </c>
      <c r="P58" s="12">
        <v>6768</v>
      </c>
      <c r="Q58" s="5">
        <v>1284</v>
      </c>
      <c r="R58" s="7">
        <f t="shared" si="1"/>
        <v>10.963687150837989</v>
      </c>
      <c r="S58" s="7">
        <f t="shared" si="5"/>
        <v>10.963687150837989</v>
      </c>
      <c r="T58" s="8">
        <f t="shared" si="3"/>
        <v>1.1001639958766756</v>
      </c>
      <c r="U58" s="8">
        <f t="shared" si="4"/>
        <v>1.1001639958766756</v>
      </c>
      <c r="W58" s="23">
        <f t="shared" si="2"/>
        <v>1.1001639958766756</v>
      </c>
      <c r="AD58" s="14">
        <f>IF( N58&lt;&gt;" *", (D58-N58)/D58*100, "")</f>
        <v>1.1001639958766756</v>
      </c>
    </row>
    <row r="59" spans="1:30" x14ac:dyDescent="0.25">
      <c r="A59" s="14" t="s">
        <v>63</v>
      </c>
      <c r="B59">
        <v>1</v>
      </c>
      <c r="C59">
        <v>1</v>
      </c>
      <c r="D59" s="8">
        <v>614073</v>
      </c>
      <c r="E59">
        <v>614073</v>
      </c>
      <c r="F59">
        <v>43968</v>
      </c>
      <c r="G59">
        <v>4296</v>
      </c>
      <c r="H59" s="14">
        <v>0</v>
      </c>
      <c r="I59" s="5">
        <v>0</v>
      </c>
      <c r="J59" s="5">
        <v>0</v>
      </c>
      <c r="K59" s="5">
        <v>0</v>
      </c>
      <c r="L59" s="7">
        <v>586937.31999999995</v>
      </c>
      <c r="M59" s="5">
        <v>586937.31999999995</v>
      </c>
      <c r="N59" s="5">
        <v>589417.81000000006</v>
      </c>
      <c r="O59" s="5">
        <v>589417.81000000006</v>
      </c>
      <c r="P59" s="12">
        <v>7904</v>
      </c>
      <c r="Q59" s="5">
        <v>1500</v>
      </c>
      <c r="R59" s="7">
        <f t="shared" si="1"/>
        <v>0</v>
      </c>
      <c r="S59" s="7">
        <f t="shared" si="5"/>
        <v>0</v>
      </c>
      <c r="T59" s="8">
        <f t="shared" si="3"/>
        <v>4.4189664746699577</v>
      </c>
      <c r="U59" s="8">
        <f t="shared" si="4"/>
        <v>4.0150259008293716</v>
      </c>
      <c r="W59" s="23">
        <f t="shared" si="2"/>
        <v>4.4189664746699577</v>
      </c>
      <c r="AD59" s="14">
        <f>IF( N59&lt;&gt;" *", (D59-N59)/D59*100, "")</f>
        <v>4.0150259008293716</v>
      </c>
    </row>
    <row r="60" spans="1:30" x14ac:dyDescent="0.25">
      <c r="A60" s="14" t="s">
        <v>64</v>
      </c>
      <c r="B60">
        <v>1</v>
      </c>
      <c r="C60">
        <v>1</v>
      </c>
      <c r="D60" s="8">
        <v>889584</v>
      </c>
      <c r="E60">
        <v>893973</v>
      </c>
      <c r="F60">
        <v>43968</v>
      </c>
      <c r="G60">
        <v>4080</v>
      </c>
      <c r="H60" s="14">
        <v>0</v>
      </c>
      <c r="I60" s="5">
        <v>0</v>
      </c>
      <c r="J60" s="5">
        <v>0</v>
      </c>
      <c r="K60" s="5">
        <v>0</v>
      </c>
      <c r="L60" s="7">
        <v>836275.08</v>
      </c>
      <c r="M60" s="5">
        <v>836275.08</v>
      </c>
      <c r="N60" s="5">
        <v>836331.55</v>
      </c>
      <c r="O60" s="5">
        <v>836331.55</v>
      </c>
      <c r="P60" s="12">
        <v>6960</v>
      </c>
      <c r="Q60" s="5">
        <v>1512</v>
      </c>
      <c r="R60" s="7">
        <f t="shared" si="1"/>
        <v>0</v>
      </c>
      <c r="S60" s="7">
        <f t="shared" si="5"/>
        <v>0</v>
      </c>
      <c r="T60" s="8">
        <f t="shared" si="3"/>
        <v>5.9925673123617376</v>
      </c>
      <c r="U60" s="8">
        <f t="shared" si="4"/>
        <v>5.9862194014280776</v>
      </c>
      <c r="W60" s="23">
        <f t="shared" si="2"/>
        <v>5.9925673123617376</v>
      </c>
      <c r="AD60" s="14">
        <f>IF( N60&lt;&gt;" *", (D60-N60)/D60*100, "")</f>
        <v>5.9862194014280776</v>
      </c>
    </row>
    <row r="61" spans="1:30" x14ac:dyDescent="0.25">
      <c r="A61" s="14" t="s">
        <v>65</v>
      </c>
      <c r="B61">
        <v>1</v>
      </c>
      <c r="C61">
        <v>1</v>
      </c>
      <c r="D61" s="8">
        <v>779883</v>
      </c>
      <c r="E61">
        <v>779883</v>
      </c>
      <c r="F61">
        <v>43968</v>
      </c>
      <c r="G61">
        <v>4224</v>
      </c>
      <c r="H61" s="14">
        <v>0</v>
      </c>
      <c r="I61" s="5">
        <v>0</v>
      </c>
      <c r="J61" s="5">
        <v>676</v>
      </c>
      <c r="K61" s="5">
        <v>676</v>
      </c>
      <c r="L61" s="7">
        <v>745922.2</v>
      </c>
      <c r="M61" s="5">
        <v>745922.2</v>
      </c>
      <c r="N61" s="5">
        <v>776485</v>
      </c>
      <c r="O61" s="5">
        <v>776485</v>
      </c>
      <c r="P61" s="12">
        <v>6576</v>
      </c>
      <c r="Q61" s="5">
        <v>1920</v>
      </c>
      <c r="R61" s="7">
        <f t="shared" si="1"/>
        <v>0</v>
      </c>
      <c r="S61" s="7">
        <f t="shared" si="5"/>
        <v>16.003787878787879</v>
      </c>
      <c r="T61" s="8">
        <f t="shared" si="3"/>
        <v>4.354601908234959</v>
      </c>
      <c r="U61" s="8">
        <f t="shared" si="4"/>
        <v>0.43570638159826536</v>
      </c>
      <c r="W61" s="23">
        <f t="shared" si="2"/>
        <v>4.354601908234959</v>
      </c>
      <c r="AD61" s="14">
        <f>IF( N61&lt;&gt;" *", (D61-N61)/D61*100, "")</f>
        <v>0.43570638159826536</v>
      </c>
    </row>
    <row r="62" spans="1:30" x14ac:dyDescent="0.25">
      <c r="A62" s="14" t="s">
        <v>130</v>
      </c>
      <c r="B62">
        <v>1</v>
      </c>
      <c r="C62">
        <v>1</v>
      </c>
      <c r="D62" s="8">
        <v>586218</v>
      </c>
      <c r="E62">
        <v>586218</v>
      </c>
      <c r="F62">
        <v>43968</v>
      </c>
      <c r="G62">
        <v>4512</v>
      </c>
      <c r="H62" s="14">
        <v>0</v>
      </c>
      <c r="I62" s="5">
        <v>0</v>
      </c>
      <c r="J62" s="5">
        <v>7</v>
      </c>
      <c r="K62" s="5">
        <v>7</v>
      </c>
      <c r="L62" s="7">
        <v>568243.96</v>
      </c>
      <c r="M62" s="5">
        <v>568243.96</v>
      </c>
      <c r="N62" s="5">
        <v>569768.93999999994</v>
      </c>
      <c r="O62" s="5">
        <v>569768.93999999994</v>
      </c>
      <c r="P62" s="12">
        <v>6080</v>
      </c>
      <c r="Q62" s="5">
        <v>1380</v>
      </c>
      <c r="R62" s="7">
        <f t="shared" si="1"/>
        <v>0</v>
      </c>
      <c r="S62" s="7">
        <f t="shared" si="5"/>
        <v>0.15514184397163122</v>
      </c>
      <c r="T62" s="8">
        <f t="shared" si="3"/>
        <v>3.0661016891327182</v>
      </c>
      <c r="U62" s="8">
        <f t="shared" si="4"/>
        <v>2.8059629694072949</v>
      </c>
      <c r="W62" s="23">
        <f t="shared" si="2"/>
        <v>3.0661016891327182</v>
      </c>
      <c r="AD62" s="14">
        <f>IF( N62&lt;&gt;" *", (D62-N62)/D62*100, "")</f>
        <v>2.8059629694072949</v>
      </c>
    </row>
    <row r="63" spans="1:30" x14ac:dyDescent="0.25">
      <c r="A63" s="14" t="s">
        <v>66</v>
      </c>
      <c r="B63">
        <v>1</v>
      </c>
      <c r="C63">
        <v>1</v>
      </c>
      <c r="D63" s="8">
        <v>784819</v>
      </c>
      <c r="E63">
        <v>784991</v>
      </c>
      <c r="F63">
        <v>98340</v>
      </c>
      <c r="G63">
        <v>9300</v>
      </c>
      <c r="H63" s="14">
        <v>0</v>
      </c>
      <c r="I63" s="5">
        <v>0</v>
      </c>
      <c r="J63" s="5">
        <v>0</v>
      </c>
      <c r="K63" s="5">
        <v>0</v>
      </c>
      <c r="L63" s="7">
        <v>725206.2</v>
      </c>
      <c r="M63" s="5">
        <v>725206.2</v>
      </c>
      <c r="N63" s="5">
        <v>725235.75</v>
      </c>
      <c r="O63" s="5">
        <v>725235.75</v>
      </c>
      <c r="P63" s="12">
        <v>13848</v>
      </c>
      <c r="Q63" s="5">
        <v>2460</v>
      </c>
      <c r="R63" s="7">
        <f t="shared" si="1"/>
        <v>0</v>
      </c>
      <c r="S63" s="7">
        <f t="shared" si="5"/>
        <v>0</v>
      </c>
      <c r="T63" s="8">
        <f t="shared" si="3"/>
        <v>7.5957386352776952</v>
      </c>
      <c r="U63" s="8">
        <f t="shared" si="4"/>
        <v>7.5919734359132489</v>
      </c>
      <c r="W63" s="23">
        <f t="shared" si="2"/>
        <v>7.5957386352776952</v>
      </c>
      <c r="AD63" s="14">
        <f>IF( N63&lt;&gt;" *", (D63-N63)/D63*100, "")</f>
        <v>7.5919734359132489</v>
      </c>
    </row>
    <row r="64" spans="1:30" x14ac:dyDescent="0.25">
      <c r="A64" s="14" t="s">
        <v>67</v>
      </c>
      <c r="B64">
        <v>1</v>
      </c>
      <c r="C64">
        <v>1</v>
      </c>
      <c r="D64" s="8">
        <v>861493</v>
      </c>
      <c r="E64">
        <v>862141</v>
      </c>
      <c r="F64">
        <v>98340</v>
      </c>
      <c r="G64">
        <v>9540</v>
      </c>
      <c r="H64" s="14">
        <v>0</v>
      </c>
      <c r="I64" s="5">
        <v>0</v>
      </c>
      <c r="J64" s="5">
        <v>0</v>
      </c>
      <c r="K64" s="5">
        <v>0</v>
      </c>
      <c r="L64" s="7">
        <v>780119.4</v>
      </c>
      <c r="M64" s="5">
        <v>780119.4</v>
      </c>
      <c r="N64" s="5">
        <v>780151.63</v>
      </c>
      <c r="O64" s="5">
        <v>780151.63</v>
      </c>
      <c r="P64" s="12">
        <v>14212</v>
      </c>
      <c r="Q64" s="5">
        <v>2436</v>
      </c>
      <c r="R64" s="7">
        <f t="shared" si="1"/>
        <v>0</v>
      </c>
      <c r="S64" s="7">
        <f t="shared" si="5"/>
        <v>0</v>
      </c>
      <c r="T64" s="8">
        <f t="shared" si="3"/>
        <v>9.4456484266267946</v>
      </c>
      <c r="U64" s="8">
        <f t="shared" si="4"/>
        <v>9.4419072470699117</v>
      </c>
      <c r="W64" s="23">
        <f t="shared" si="2"/>
        <v>9.4456484266267946</v>
      </c>
      <c r="AD64" s="14">
        <f>IF( N64&lt;&gt;" *", (D64-N64)/D64*100, "")</f>
        <v>9.4419072470699117</v>
      </c>
    </row>
    <row r="65" spans="1:30" x14ac:dyDescent="0.25">
      <c r="A65" s="14" t="s">
        <v>68</v>
      </c>
      <c r="B65">
        <v>1</v>
      </c>
      <c r="C65">
        <v>1</v>
      </c>
      <c r="D65" s="8">
        <v>977031</v>
      </c>
      <c r="E65">
        <v>980050</v>
      </c>
      <c r="F65">
        <v>98340</v>
      </c>
      <c r="G65">
        <v>8820</v>
      </c>
      <c r="H65" s="14">
        <v>0</v>
      </c>
      <c r="I65" s="5">
        <v>0</v>
      </c>
      <c r="J65" s="5">
        <v>0</v>
      </c>
      <c r="K65" s="5">
        <v>0</v>
      </c>
      <c r="L65" s="7">
        <v>858188.73</v>
      </c>
      <c r="M65" s="5">
        <v>858188.73</v>
      </c>
      <c r="N65" s="5">
        <v>875411.95</v>
      </c>
      <c r="O65" s="5">
        <v>875411.95</v>
      </c>
      <c r="P65" s="12">
        <v>11868</v>
      </c>
      <c r="Q65" s="5">
        <v>2172</v>
      </c>
      <c r="R65" s="7">
        <f t="shared" si="1"/>
        <v>0</v>
      </c>
      <c r="S65" s="7">
        <f t="shared" si="5"/>
        <v>0</v>
      </c>
      <c r="T65" s="8">
        <f t="shared" si="3"/>
        <v>12.163613027631675</v>
      </c>
      <c r="U65" s="8">
        <f t="shared" si="4"/>
        <v>10.400800998125961</v>
      </c>
      <c r="W65" s="23">
        <f t="shared" si="2"/>
        <v>12.163613027631675</v>
      </c>
      <c r="AD65" s="14">
        <f>IF( N65&lt;&gt;" *", (D65-N65)/D65*100, "")</f>
        <v>10.400800998125961</v>
      </c>
    </row>
    <row r="66" spans="1:30" x14ac:dyDescent="0.25">
      <c r="A66" s="14" t="s">
        <v>69</v>
      </c>
      <c r="B66">
        <v>1</v>
      </c>
      <c r="C66">
        <v>1</v>
      </c>
      <c r="D66" s="8">
        <v>818180</v>
      </c>
      <c r="E66">
        <v>829155</v>
      </c>
      <c r="F66">
        <v>98340</v>
      </c>
      <c r="G66">
        <v>9420</v>
      </c>
      <c r="H66" s="14">
        <v>0</v>
      </c>
      <c r="I66" s="5">
        <v>0</v>
      </c>
      <c r="J66" s="5">
        <v>0</v>
      </c>
      <c r="K66" s="5">
        <v>0</v>
      </c>
      <c r="L66" s="7">
        <v>798805.55</v>
      </c>
      <c r="M66" s="5">
        <v>798805.55</v>
      </c>
      <c r="N66" s="5">
        <v>800397.72</v>
      </c>
      <c r="O66" s="5">
        <v>800397.72</v>
      </c>
      <c r="P66" s="12">
        <v>12472</v>
      </c>
      <c r="Q66" s="5">
        <v>2316</v>
      </c>
      <c r="R66" s="7">
        <f t="shared" si="1"/>
        <v>0</v>
      </c>
      <c r="S66" s="7">
        <f t="shared" si="5"/>
        <v>0</v>
      </c>
      <c r="T66" s="8">
        <f t="shared" si="3"/>
        <v>2.3679935955413178</v>
      </c>
      <c r="U66" s="8">
        <f t="shared" si="4"/>
        <v>2.1733946075435759</v>
      </c>
      <c r="W66" s="23">
        <f t="shared" si="2"/>
        <v>2.3679935955413178</v>
      </c>
      <c r="AD66" s="14">
        <f>IF( N66&lt;&gt;" *", (D66-N66)/D66*100, "")</f>
        <v>2.1733946075435759</v>
      </c>
    </row>
    <row r="67" spans="1:30" x14ac:dyDescent="0.25">
      <c r="A67" s="14" t="s">
        <v>70</v>
      </c>
      <c r="B67">
        <v>1</v>
      </c>
      <c r="C67">
        <v>1</v>
      </c>
      <c r="D67" s="8">
        <v>619845</v>
      </c>
      <c r="E67">
        <v>631066</v>
      </c>
      <c r="F67">
        <v>98340</v>
      </c>
      <c r="G67">
        <v>8460</v>
      </c>
      <c r="H67" s="14">
        <v>0</v>
      </c>
      <c r="I67" s="5">
        <v>0</v>
      </c>
      <c r="J67" s="5">
        <v>0</v>
      </c>
      <c r="K67" s="5">
        <v>0</v>
      </c>
      <c r="L67" s="7">
        <v>607678.17000000004</v>
      </c>
      <c r="M67" s="5">
        <v>607678.17000000004</v>
      </c>
      <c r="N67" s="5">
        <v>607724.81999999995</v>
      </c>
      <c r="O67" s="5">
        <v>607724.81999999995</v>
      </c>
      <c r="P67" s="12">
        <v>14588</v>
      </c>
      <c r="Q67" s="5">
        <v>2676</v>
      </c>
      <c r="R67" s="7">
        <f t="shared" si="1"/>
        <v>0</v>
      </c>
      <c r="S67" s="7">
        <f t="shared" ref="S67:S98" si="6">IF(G67= " *",  "*",  J67/G67*100)</f>
        <v>0</v>
      </c>
      <c r="T67" s="8">
        <f t="shared" si="3"/>
        <v>1.9628826561479011</v>
      </c>
      <c r="U67" s="8">
        <f t="shared" si="4"/>
        <v>1.9553565810807625</v>
      </c>
      <c r="W67" s="23">
        <f t="shared" si="2"/>
        <v>1.9628826561479011</v>
      </c>
      <c r="AD67" s="14">
        <f>IF( N67&lt;&gt;" *", (D67-N67)/D67*100, "")</f>
        <v>1.9553565810807625</v>
      </c>
    </row>
    <row r="68" spans="1:30" x14ac:dyDescent="0.25">
      <c r="A68" s="14" t="s">
        <v>71</v>
      </c>
      <c r="B68">
        <v>1</v>
      </c>
      <c r="C68">
        <v>1</v>
      </c>
      <c r="D68" s="8">
        <v>655111</v>
      </c>
      <c r="E68">
        <v>666933</v>
      </c>
      <c r="F68">
        <v>98340</v>
      </c>
      <c r="G68">
        <v>8820</v>
      </c>
      <c r="H68" s="14">
        <v>0</v>
      </c>
      <c r="I68" s="5">
        <v>0</v>
      </c>
      <c r="J68" s="5">
        <v>0</v>
      </c>
      <c r="K68" s="5">
        <v>0</v>
      </c>
      <c r="L68" s="7">
        <v>612794.26</v>
      </c>
      <c r="M68" s="5">
        <v>612794.26</v>
      </c>
      <c r="N68" s="5">
        <v>612801.1</v>
      </c>
      <c r="O68" s="5">
        <v>612801.1</v>
      </c>
      <c r="P68" s="12">
        <v>13372</v>
      </c>
      <c r="Q68" s="5">
        <v>2136</v>
      </c>
      <c r="R68" s="7">
        <f t="shared" ref="R68:R131" si="7">IF(G68= " *",  "*", H68/G68*100)</f>
        <v>0</v>
      </c>
      <c r="S68" s="7">
        <f t="shared" si="6"/>
        <v>0</v>
      </c>
      <c r="T68" s="8">
        <f t="shared" si="3"/>
        <v>6.4594763330183724</v>
      </c>
      <c r="U68" s="8">
        <f t="shared" si="4"/>
        <v>6.4584322351479404</v>
      </c>
      <c r="W68" s="23">
        <f t="shared" si="2"/>
        <v>6.4594763330183724</v>
      </c>
      <c r="AD68" s="14">
        <f>IF( N68&lt;&gt;" *", (D68-N68)/D68*100, "")</f>
        <v>6.4584322351479404</v>
      </c>
    </row>
    <row r="69" spans="1:30" x14ac:dyDescent="0.25">
      <c r="A69" s="14" t="s">
        <v>72</v>
      </c>
      <c r="B69">
        <v>1</v>
      </c>
      <c r="C69">
        <v>1</v>
      </c>
      <c r="D69" s="8">
        <v>685280</v>
      </c>
      <c r="E69">
        <v>686324</v>
      </c>
      <c r="F69">
        <v>98340</v>
      </c>
      <c r="G69">
        <v>8100</v>
      </c>
      <c r="H69" s="14">
        <v>120</v>
      </c>
      <c r="I69" s="5">
        <v>120</v>
      </c>
      <c r="J69" s="5">
        <v>120</v>
      </c>
      <c r="K69" s="5">
        <v>120</v>
      </c>
      <c r="L69" s="7">
        <v>672706.43</v>
      </c>
      <c r="M69" s="5">
        <v>672706.43</v>
      </c>
      <c r="N69" s="5">
        <v>673060.77</v>
      </c>
      <c r="O69" s="5">
        <v>673060.77</v>
      </c>
      <c r="P69" s="12">
        <v>14692</v>
      </c>
      <c r="Q69" s="5">
        <v>2640</v>
      </c>
      <c r="R69" s="7">
        <f t="shared" si="7"/>
        <v>1.4814814814814816</v>
      </c>
      <c r="S69" s="7">
        <f t="shared" si="6"/>
        <v>1.4814814814814816</v>
      </c>
      <c r="T69" s="8">
        <f t="shared" si="3"/>
        <v>1.8348076698575688</v>
      </c>
      <c r="U69" s="8">
        <f t="shared" si="4"/>
        <v>1.7831003385477444</v>
      </c>
      <c r="W69" s="23">
        <f t="shared" ref="W69:W132" si="8">IF( L69&lt;&gt;" *", (D69-L69)/D69*100, "")</f>
        <v>1.8348076698575688</v>
      </c>
      <c r="AD69" s="14">
        <f>IF( N69&lt;&gt;" *", (D69-N69)/D69*100, "")</f>
        <v>1.7831003385477444</v>
      </c>
    </row>
    <row r="70" spans="1:30" x14ac:dyDescent="0.25">
      <c r="A70" s="14" t="s">
        <v>73</v>
      </c>
      <c r="B70">
        <v>1</v>
      </c>
      <c r="C70">
        <v>1</v>
      </c>
      <c r="D70" s="8">
        <v>687150</v>
      </c>
      <c r="E70">
        <v>691608</v>
      </c>
      <c r="F70">
        <v>98340</v>
      </c>
      <c r="G70">
        <v>8820</v>
      </c>
      <c r="H70" s="14">
        <v>0</v>
      </c>
      <c r="I70" s="5">
        <v>0</v>
      </c>
      <c r="J70" s="5">
        <v>101</v>
      </c>
      <c r="K70" s="5">
        <v>101</v>
      </c>
      <c r="L70" s="7">
        <v>673852.33</v>
      </c>
      <c r="M70" s="5">
        <v>673852.33</v>
      </c>
      <c r="N70" s="5">
        <v>678044.67</v>
      </c>
      <c r="O70" s="5">
        <v>678044.67</v>
      </c>
      <c r="P70" s="12">
        <v>12828</v>
      </c>
      <c r="Q70" s="5">
        <v>3000</v>
      </c>
      <c r="R70" s="7">
        <f t="shared" si="7"/>
        <v>0</v>
      </c>
      <c r="S70" s="7">
        <f t="shared" si="6"/>
        <v>1.1451247165532881</v>
      </c>
      <c r="T70" s="8">
        <f t="shared" ref="T70:T133" si="9">IF(L70=" *",  "*",  (D70-L70)/D70*100)</f>
        <v>1.9351917339736655</v>
      </c>
      <c r="U70" s="8">
        <f t="shared" ref="U70:U133" si="10">IF(L70=" *", "*", (D70-N70)/D70*100)</f>
        <v>1.3250862257149034</v>
      </c>
      <c r="W70" s="23">
        <f t="shared" si="8"/>
        <v>1.9351917339736655</v>
      </c>
      <c r="AD70" s="14">
        <f>IF( N70&lt;&gt;" *", (D70-N70)/D70*100, "")</f>
        <v>1.3250862257149034</v>
      </c>
    </row>
    <row r="71" spans="1:30" x14ac:dyDescent="0.25">
      <c r="A71" s="14" t="s">
        <v>74</v>
      </c>
      <c r="B71">
        <v>1</v>
      </c>
      <c r="C71">
        <v>1</v>
      </c>
      <c r="D71" s="8">
        <v>524059</v>
      </c>
      <c r="E71">
        <v>524059</v>
      </c>
      <c r="F71">
        <v>98340</v>
      </c>
      <c r="G71">
        <v>8580</v>
      </c>
      <c r="H71" s="14">
        <v>4774</v>
      </c>
      <c r="I71" s="5">
        <v>4774</v>
      </c>
      <c r="J71" s="5">
        <v>4774</v>
      </c>
      <c r="K71" s="5">
        <v>4774</v>
      </c>
      <c r="L71" s="7">
        <v>523806.15</v>
      </c>
      <c r="M71" s="5">
        <v>523806.15</v>
      </c>
      <c r="N71" s="5">
        <v>523807</v>
      </c>
      <c r="O71" s="5">
        <v>523807</v>
      </c>
      <c r="P71" s="12">
        <v>13252</v>
      </c>
      <c r="Q71" s="5">
        <v>2676</v>
      </c>
      <c r="R71" s="7">
        <f t="shared" si="7"/>
        <v>55.641025641025642</v>
      </c>
      <c r="S71" s="7">
        <f t="shared" si="6"/>
        <v>55.641025641025642</v>
      </c>
      <c r="T71" s="8">
        <f t="shared" si="9"/>
        <v>4.8248384246807462E-2</v>
      </c>
      <c r="U71" s="8">
        <f t="shared" si="10"/>
        <v>4.8086188768821828E-2</v>
      </c>
      <c r="W71" s="23">
        <f t="shared" si="8"/>
        <v>4.8248384246807462E-2</v>
      </c>
      <c r="AD71" s="14">
        <f>IF( N71&lt;&gt;" *", (D71-N71)/D71*100, "")</f>
        <v>4.8086188768821828E-2</v>
      </c>
    </row>
    <row r="72" spans="1:30" x14ac:dyDescent="0.25">
      <c r="A72" s="14" t="s">
        <v>75</v>
      </c>
      <c r="B72">
        <v>1</v>
      </c>
      <c r="C72">
        <v>1</v>
      </c>
      <c r="D72" s="8">
        <v>591784</v>
      </c>
      <c r="E72">
        <v>594336</v>
      </c>
      <c r="F72">
        <v>98340</v>
      </c>
      <c r="G72">
        <v>9300</v>
      </c>
      <c r="H72" s="14">
        <v>0</v>
      </c>
      <c r="I72" s="5">
        <v>0</v>
      </c>
      <c r="J72" s="5">
        <v>0</v>
      </c>
      <c r="K72" s="5">
        <v>0</v>
      </c>
      <c r="L72" s="7">
        <v>558910.49</v>
      </c>
      <c r="M72" s="5">
        <v>558910.49</v>
      </c>
      <c r="N72" s="5">
        <v>566985.26</v>
      </c>
      <c r="O72" s="5">
        <v>566985.26</v>
      </c>
      <c r="P72" s="12">
        <v>13444</v>
      </c>
      <c r="Q72" s="5">
        <v>2304</v>
      </c>
      <c r="R72" s="7">
        <f t="shared" si="7"/>
        <v>0</v>
      </c>
      <c r="S72" s="7">
        <f t="shared" si="6"/>
        <v>0</v>
      </c>
      <c r="T72" s="8">
        <f t="shared" si="9"/>
        <v>5.5549845889716538</v>
      </c>
      <c r="U72" s="8">
        <f t="shared" si="10"/>
        <v>4.1905053195084676</v>
      </c>
      <c r="W72" s="23">
        <f t="shared" si="8"/>
        <v>5.5549845889716538</v>
      </c>
      <c r="AD72" s="14">
        <f>IF( N72&lt;&gt;" *", (D72-N72)/D72*100, "")</f>
        <v>4.1905053195084676</v>
      </c>
    </row>
    <row r="73" spans="1:30" x14ac:dyDescent="0.25">
      <c r="A73" s="14" t="s">
        <v>76</v>
      </c>
      <c r="B73">
        <v>1</v>
      </c>
      <c r="C73">
        <v>1</v>
      </c>
      <c r="D73" s="8">
        <v>771357</v>
      </c>
      <c r="E73">
        <v>774630</v>
      </c>
      <c r="F73">
        <v>98340</v>
      </c>
      <c r="G73">
        <v>9060</v>
      </c>
      <c r="H73" s="14">
        <v>0</v>
      </c>
      <c r="I73" s="5">
        <v>0</v>
      </c>
      <c r="J73" s="5">
        <v>0</v>
      </c>
      <c r="K73" s="5">
        <v>0</v>
      </c>
      <c r="L73" s="7">
        <v>752697.89</v>
      </c>
      <c r="M73" s="5">
        <v>752697.89</v>
      </c>
      <c r="N73" s="5">
        <v>752998.88</v>
      </c>
      <c r="O73" s="5">
        <v>752998.88</v>
      </c>
      <c r="P73" s="12">
        <v>13424</v>
      </c>
      <c r="Q73" s="5">
        <v>2304</v>
      </c>
      <c r="R73" s="7">
        <f t="shared" si="7"/>
        <v>0</v>
      </c>
      <c r="S73" s="7">
        <f t="shared" si="6"/>
        <v>0</v>
      </c>
      <c r="T73" s="8">
        <f t="shared" si="9"/>
        <v>2.4189979477725601</v>
      </c>
      <c r="U73" s="8">
        <f t="shared" si="10"/>
        <v>2.3799771052832859</v>
      </c>
      <c r="W73" s="23">
        <f t="shared" si="8"/>
        <v>2.4189979477725601</v>
      </c>
      <c r="AD73" s="14">
        <f>IF( N73&lt;&gt;" *", (D73-N73)/D73*100, "")</f>
        <v>2.3799771052832859</v>
      </c>
    </row>
    <row r="74" spans="1:30" x14ac:dyDescent="0.25">
      <c r="A74" s="14" t="s">
        <v>77</v>
      </c>
      <c r="B74">
        <v>1</v>
      </c>
      <c r="C74">
        <v>1</v>
      </c>
      <c r="D74" s="8">
        <v>884930</v>
      </c>
      <c r="E74">
        <v>884958</v>
      </c>
      <c r="F74">
        <v>98340</v>
      </c>
      <c r="G74">
        <v>9900</v>
      </c>
      <c r="H74" s="14">
        <v>0</v>
      </c>
      <c r="I74" s="5">
        <v>0</v>
      </c>
      <c r="J74" s="5">
        <v>0</v>
      </c>
      <c r="K74" s="5">
        <v>0</v>
      </c>
      <c r="L74" s="7">
        <v>834708.06</v>
      </c>
      <c r="M74" s="5">
        <v>834708.06</v>
      </c>
      <c r="N74" s="5">
        <v>835046.25</v>
      </c>
      <c r="O74" s="5">
        <v>835046.25</v>
      </c>
      <c r="P74" s="12">
        <v>12328</v>
      </c>
      <c r="Q74" s="5">
        <v>2784</v>
      </c>
      <c r="R74" s="7">
        <f t="shared" si="7"/>
        <v>0</v>
      </c>
      <c r="S74" s="7">
        <f t="shared" si="6"/>
        <v>0</v>
      </c>
      <c r="T74" s="8">
        <f t="shared" si="9"/>
        <v>5.6752443696111499</v>
      </c>
      <c r="U74" s="8">
        <f t="shared" si="10"/>
        <v>5.6370277875086163</v>
      </c>
      <c r="W74" s="23">
        <f t="shared" si="8"/>
        <v>5.6752443696111499</v>
      </c>
      <c r="AD74" s="14">
        <f>IF( N74&lt;&gt;" *", (D74-N74)/D74*100, "")</f>
        <v>5.6370277875086163</v>
      </c>
    </row>
    <row r="75" spans="1:30" x14ac:dyDescent="0.25">
      <c r="A75" s="14" t="s">
        <v>78</v>
      </c>
      <c r="B75">
        <v>1</v>
      </c>
      <c r="C75">
        <v>1</v>
      </c>
      <c r="D75" s="8">
        <v>1062748</v>
      </c>
      <c r="E75">
        <v>1069568</v>
      </c>
      <c r="F75">
        <v>98340</v>
      </c>
      <c r="G75">
        <v>10020</v>
      </c>
      <c r="H75" s="14">
        <v>0</v>
      </c>
      <c r="I75" s="5">
        <v>0</v>
      </c>
      <c r="J75" s="5">
        <v>0</v>
      </c>
      <c r="K75" s="5">
        <v>0</v>
      </c>
      <c r="L75" s="7">
        <v>1001359.7</v>
      </c>
      <c r="M75" s="5">
        <v>1001359.7</v>
      </c>
      <c r="N75" s="5">
        <v>1006504.66</v>
      </c>
      <c r="O75" s="5">
        <v>1006504.66</v>
      </c>
      <c r="P75" s="12">
        <v>13300</v>
      </c>
      <c r="Q75" s="5">
        <v>2292</v>
      </c>
      <c r="R75" s="7">
        <f t="shared" si="7"/>
        <v>0</v>
      </c>
      <c r="S75" s="7">
        <f t="shared" si="6"/>
        <v>0</v>
      </c>
      <c r="T75" s="8">
        <f t="shared" si="9"/>
        <v>5.7763740792737366</v>
      </c>
      <c r="U75" s="8">
        <f t="shared" si="10"/>
        <v>5.2922555488224843</v>
      </c>
      <c r="W75" s="23">
        <f t="shared" si="8"/>
        <v>5.7763740792737366</v>
      </c>
      <c r="AD75" s="14">
        <f>IF( N75&lt;&gt;" *", (D75-N75)/D75*100, "")</f>
        <v>5.2922555488224843</v>
      </c>
    </row>
    <row r="76" spans="1:30" x14ac:dyDescent="0.25">
      <c r="A76" s="14" t="s">
        <v>79</v>
      </c>
      <c r="B76">
        <v>1</v>
      </c>
      <c r="C76">
        <v>1</v>
      </c>
      <c r="D76" s="8">
        <v>772524</v>
      </c>
      <c r="E76">
        <v>779714</v>
      </c>
      <c r="F76">
        <v>98340</v>
      </c>
      <c r="G76">
        <v>8940</v>
      </c>
      <c r="H76" s="14">
        <v>0</v>
      </c>
      <c r="I76" s="5">
        <v>0</v>
      </c>
      <c r="J76" s="5">
        <v>0</v>
      </c>
      <c r="K76" s="5">
        <v>0</v>
      </c>
      <c r="L76" s="7">
        <v>718604.48</v>
      </c>
      <c r="M76" s="5">
        <v>718604.48</v>
      </c>
      <c r="N76" s="5">
        <v>723250.93</v>
      </c>
      <c r="O76" s="5">
        <v>723250.93</v>
      </c>
      <c r="P76" s="12">
        <v>11444</v>
      </c>
      <c r="Q76" s="5">
        <v>2124</v>
      </c>
      <c r="R76" s="7">
        <f t="shared" si="7"/>
        <v>0</v>
      </c>
      <c r="S76" s="7">
        <f t="shared" si="6"/>
        <v>0</v>
      </c>
      <c r="T76" s="8">
        <f t="shared" si="9"/>
        <v>6.9796562954678452</v>
      </c>
      <c r="U76" s="8">
        <f t="shared" si="10"/>
        <v>6.3781927810656942</v>
      </c>
      <c r="W76" s="23">
        <f t="shared" si="8"/>
        <v>6.9796562954678452</v>
      </c>
      <c r="AD76" s="14">
        <f>IF( N76&lt;&gt;" *", (D76-N76)/D76*100, "")</f>
        <v>6.3781927810656942</v>
      </c>
    </row>
    <row r="77" spans="1:30" x14ac:dyDescent="0.25">
      <c r="A77" s="14" t="s">
        <v>80</v>
      </c>
      <c r="B77">
        <v>1</v>
      </c>
      <c r="C77">
        <v>1</v>
      </c>
      <c r="D77" s="8">
        <v>562608</v>
      </c>
      <c r="E77">
        <v>562622</v>
      </c>
      <c r="F77">
        <v>98340</v>
      </c>
      <c r="G77">
        <v>7980</v>
      </c>
      <c r="H77" s="14">
        <v>0</v>
      </c>
      <c r="I77" s="5">
        <v>0</v>
      </c>
      <c r="J77" s="5">
        <v>0</v>
      </c>
      <c r="K77" s="5">
        <v>0</v>
      </c>
      <c r="L77" s="7">
        <v>548782.13</v>
      </c>
      <c r="M77" s="5">
        <v>548782.13</v>
      </c>
      <c r="N77" s="5">
        <v>549483.52000000002</v>
      </c>
      <c r="O77" s="5">
        <v>549483.52000000002</v>
      </c>
      <c r="P77" s="12">
        <v>13256</v>
      </c>
      <c r="Q77" s="5">
        <v>2412</v>
      </c>
      <c r="R77" s="7">
        <f t="shared" si="7"/>
        <v>0</v>
      </c>
      <c r="S77" s="7">
        <f t="shared" si="6"/>
        <v>0</v>
      </c>
      <c r="T77" s="8">
        <f t="shared" si="9"/>
        <v>2.4574606120069382</v>
      </c>
      <c r="U77" s="8">
        <f t="shared" si="10"/>
        <v>2.3327929926343001</v>
      </c>
      <c r="W77" s="23">
        <f t="shared" si="8"/>
        <v>2.4574606120069382</v>
      </c>
      <c r="AD77" s="14">
        <f>IF( N77&lt;&gt;" *", (D77-N77)/D77*100, "")</f>
        <v>2.3327929926343001</v>
      </c>
    </row>
    <row r="78" spans="1:30" x14ac:dyDescent="0.25">
      <c r="A78" s="14" t="s">
        <v>81</v>
      </c>
      <c r="B78">
        <v>1</v>
      </c>
      <c r="C78">
        <v>1</v>
      </c>
      <c r="D78" s="8">
        <v>824827</v>
      </c>
      <c r="E78">
        <v>830473</v>
      </c>
      <c r="F78">
        <v>98340</v>
      </c>
      <c r="G78">
        <v>9300</v>
      </c>
      <c r="H78" s="14">
        <v>0</v>
      </c>
      <c r="I78" s="5">
        <v>0</v>
      </c>
      <c r="J78" s="5">
        <v>0</v>
      </c>
      <c r="K78" s="5">
        <v>0</v>
      </c>
      <c r="L78" s="7">
        <v>776135.16</v>
      </c>
      <c r="M78" s="5">
        <v>776135.16</v>
      </c>
      <c r="N78" s="5">
        <v>777300.71</v>
      </c>
      <c r="O78" s="5">
        <v>777300.71</v>
      </c>
      <c r="P78" s="12">
        <v>11460</v>
      </c>
      <c r="Q78" s="5">
        <v>2316</v>
      </c>
      <c r="R78" s="7">
        <f t="shared" si="7"/>
        <v>0</v>
      </c>
      <c r="S78" s="7">
        <f t="shared" si="6"/>
        <v>0</v>
      </c>
      <c r="T78" s="8">
        <f t="shared" si="9"/>
        <v>5.9032791118622407</v>
      </c>
      <c r="U78" s="8">
        <f t="shared" si="10"/>
        <v>5.7619706920360318</v>
      </c>
      <c r="W78" s="23">
        <f t="shared" si="8"/>
        <v>5.9032791118622407</v>
      </c>
      <c r="AD78" s="14">
        <f>IF( N78&lt;&gt;" *", (D78-N78)/D78*100, "")</f>
        <v>5.7619706920360318</v>
      </c>
    </row>
    <row r="79" spans="1:30" x14ac:dyDescent="0.25">
      <c r="A79" s="14" t="s">
        <v>82</v>
      </c>
      <c r="B79">
        <v>1</v>
      </c>
      <c r="C79">
        <v>1</v>
      </c>
      <c r="D79" s="8">
        <v>1001072</v>
      </c>
      <c r="E79">
        <v>1003591</v>
      </c>
      <c r="F79">
        <v>98340</v>
      </c>
      <c r="G79">
        <v>9420</v>
      </c>
      <c r="H79" s="14">
        <v>0</v>
      </c>
      <c r="I79" s="5">
        <v>0</v>
      </c>
      <c r="J79" s="5">
        <v>0</v>
      </c>
      <c r="K79" s="5">
        <v>0</v>
      </c>
      <c r="L79" s="7">
        <v>875317.36</v>
      </c>
      <c r="M79" s="5">
        <v>875317.36</v>
      </c>
      <c r="N79" s="5">
        <v>884989.72</v>
      </c>
      <c r="O79" s="5">
        <v>884989.72</v>
      </c>
      <c r="P79" s="12">
        <v>13096</v>
      </c>
      <c r="Q79" s="5">
        <v>2724</v>
      </c>
      <c r="R79" s="7">
        <f t="shared" si="7"/>
        <v>0</v>
      </c>
      <c r="S79" s="7">
        <f t="shared" si="6"/>
        <v>0</v>
      </c>
      <c r="T79" s="8">
        <f t="shared" si="9"/>
        <v>12.561997538638581</v>
      </c>
      <c r="U79" s="8">
        <f t="shared" si="10"/>
        <v>11.595797305288734</v>
      </c>
      <c r="W79" s="23">
        <f t="shared" si="8"/>
        <v>12.561997538638581</v>
      </c>
      <c r="AD79" s="14">
        <f>IF( N79&lt;&gt;" *", (D79-N79)/D79*100, "")</f>
        <v>11.595797305288734</v>
      </c>
    </row>
    <row r="80" spans="1:30" x14ac:dyDescent="0.25">
      <c r="A80" s="14" t="s">
        <v>83</v>
      </c>
      <c r="B80">
        <v>1</v>
      </c>
      <c r="C80">
        <v>1</v>
      </c>
      <c r="D80" s="8">
        <v>717281</v>
      </c>
      <c r="E80">
        <v>721179</v>
      </c>
      <c r="F80">
        <v>98340</v>
      </c>
      <c r="G80">
        <v>8220</v>
      </c>
      <c r="H80" s="14">
        <v>0</v>
      </c>
      <c r="I80" s="5">
        <v>0</v>
      </c>
      <c r="J80" s="5">
        <v>0</v>
      </c>
      <c r="K80" s="5">
        <v>0</v>
      </c>
      <c r="L80" s="7">
        <v>698418.44</v>
      </c>
      <c r="M80" s="5">
        <v>698418.44</v>
      </c>
      <c r="N80" s="5">
        <v>698418.44</v>
      </c>
      <c r="O80" s="5">
        <v>698418.44</v>
      </c>
      <c r="P80" s="12">
        <v>13640</v>
      </c>
      <c r="Q80" s="5">
        <v>2892</v>
      </c>
      <c r="R80" s="7">
        <f t="shared" si="7"/>
        <v>0</v>
      </c>
      <c r="S80" s="7">
        <f t="shared" si="6"/>
        <v>0</v>
      </c>
      <c r="T80" s="8">
        <f t="shared" si="9"/>
        <v>2.6297308865005564</v>
      </c>
      <c r="U80" s="8">
        <f t="shared" si="10"/>
        <v>2.6297308865005564</v>
      </c>
      <c r="W80" s="23">
        <f t="shared" si="8"/>
        <v>2.6297308865005564</v>
      </c>
      <c r="AD80" s="14">
        <f>IF( N80&lt;&gt;" *", (D80-N80)/D80*100, "")</f>
        <v>2.6297308865005564</v>
      </c>
    </row>
    <row r="81" spans="1:30" x14ac:dyDescent="0.25">
      <c r="A81" s="14" t="s">
        <v>84</v>
      </c>
      <c r="B81">
        <v>1</v>
      </c>
      <c r="C81">
        <v>1</v>
      </c>
      <c r="D81" s="8">
        <v>1262228</v>
      </c>
      <c r="E81">
        <v>1265815</v>
      </c>
      <c r="F81">
        <v>98340</v>
      </c>
      <c r="G81">
        <v>9180</v>
      </c>
      <c r="H81" s="14">
        <v>0</v>
      </c>
      <c r="I81" s="5">
        <v>0</v>
      </c>
      <c r="J81" s="5">
        <v>0</v>
      </c>
      <c r="K81" s="5">
        <v>0</v>
      </c>
      <c r="L81" s="7">
        <v>1142630.32</v>
      </c>
      <c r="M81" s="5">
        <v>1142630.32</v>
      </c>
      <c r="N81" s="5">
        <v>1145623.04</v>
      </c>
      <c r="O81" s="5">
        <v>1145623.04</v>
      </c>
      <c r="P81" s="12">
        <v>12856</v>
      </c>
      <c r="Q81" s="5">
        <v>2436</v>
      </c>
      <c r="R81" s="7">
        <f t="shared" si="7"/>
        <v>0</v>
      </c>
      <c r="S81" s="7">
        <f t="shared" si="6"/>
        <v>0</v>
      </c>
      <c r="T81" s="8">
        <f t="shared" si="9"/>
        <v>9.4751249378083777</v>
      </c>
      <c r="U81" s="8">
        <f t="shared" si="10"/>
        <v>9.2380267273424419</v>
      </c>
      <c r="W81" s="23">
        <f t="shared" si="8"/>
        <v>9.4751249378083777</v>
      </c>
      <c r="AD81" s="14">
        <f>IF( N81&lt;&gt;" *", (D81-N81)/D81*100, "")</f>
        <v>9.2380267273424419</v>
      </c>
    </row>
    <row r="82" spans="1:30" x14ac:dyDescent="0.25">
      <c r="A82" s="14" t="s">
        <v>131</v>
      </c>
      <c r="B82">
        <v>1</v>
      </c>
      <c r="C82">
        <v>1</v>
      </c>
      <c r="D82" s="8">
        <v>784094</v>
      </c>
      <c r="E82">
        <v>786200</v>
      </c>
      <c r="F82">
        <v>98340</v>
      </c>
      <c r="G82">
        <v>8940</v>
      </c>
      <c r="H82" s="14">
        <v>2</v>
      </c>
      <c r="I82" s="5">
        <v>2</v>
      </c>
      <c r="J82" s="5">
        <v>2</v>
      </c>
      <c r="K82" s="5">
        <v>2</v>
      </c>
      <c r="L82" s="7">
        <v>765706.88</v>
      </c>
      <c r="M82" s="5">
        <v>765706.88</v>
      </c>
      <c r="N82" s="5">
        <v>766632.69</v>
      </c>
      <c r="O82" s="5">
        <v>766632.69</v>
      </c>
      <c r="P82" s="12">
        <v>13432</v>
      </c>
      <c r="Q82" s="5">
        <v>2652</v>
      </c>
      <c r="R82" s="7">
        <f t="shared" si="7"/>
        <v>2.2371364653243849E-2</v>
      </c>
      <c r="S82" s="7">
        <f t="shared" si="6"/>
        <v>2.2371364653243849E-2</v>
      </c>
      <c r="T82" s="8">
        <f t="shared" si="9"/>
        <v>2.3450147558838603</v>
      </c>
      <c r="U82" s="8">
        <f t="shared" si="10"/>
        <v>2.2269409024938409</v>
      </c>
      <c r="W82" s="23">
        <f t="shared" si="8"/>
        <v>2.3450147558838603</v>
      </c>
      <c r="AD82" s="14">
        <f>IF( N82&lt;&gt;" *", (D82-N82)/D82*100, "")</f>
        <v>2.2269409024938409</v>
      </c>
    </row>
    <row r="83" spans="1:30" x14ac:dyDescent="0.25">
      <c r="A83" s="14" t="s">
        <v>85</v>
      </c>
      <c r="B83">
        <v>1</v>
      </c>
      <c r="C83">
        <v>0</v>
      </c>
      <c r="D83" s="8" t="s">
        <v>8</v>
      </c>
      <c r="E83" t="s">
        <v>8</v>
      </c>
      <c r="F83" t="s">
        <v>8</v>
      </c>
      <c r="G83" t="s">
        <v>8</v>
      </c>
      <c r="H83" s="14" t="s">
        <v>8</v>
      </c>
      <c r="I83" s="5" t="s">
        <v>8</v>
      </c>
      <c r="J83" s="5" t="s">
        <v>8</v>
      </c>
      <c r="K83" s="5" t="s">
        <v>8</v>
      </c>
      <c r="L83" s="7" t="s">
        <v>8</v>
      </c>
      <c r="M83" s="5" t="s">
        <v>8</v>
      </c>
      <c r="N83" s="5" t="s">
        <v>8</v>
      </c>
      <c r="O83" s="5" t="s">
        <v>8</v>
      </c>
      <c r="P83" s="12" t="s">
        <v>8</v>
      </c>
      <c r="Q83" s="5" t="s">
        <v>8</v>
      </c>
      <c r="R83" s="7" t="str">
        <f t="shared" si="7"/>
        <v>*</v>
      </c>
      <c r="S83" s="7" t="str">
        <f t="shared" si="6"/>
        <v>*</v>
      </c>
      <c r="T83" s="8" t="str">
        <f t="shared" si="9"/>
        <v>*</v>
      </c>
      <c r="U83" s="8" t="str">
        <f t="shared" si="10"/>
        <v>*</v>
      </c>
      <c r="W83" s="23" t="str">
        <f t="shared" si="8"/>
        <v/>
      </c>
      <c r="AD83" s="14" t="str">
        <f>IF( N83&lt;&gt;" *", (D83-N83)/D83*100, "")</f>
        <v/>
      </c>
    </row>
    <row r="84" spans="1:30" x14ac:dyDescent="0.25">
      <c r="A84" s="14" t="s">
        <v>86</v>
      </c>
      <c r="B84">
        <v>1</v>
      </c>
      <c r="C84">
        <v>0</v>
      </c>
      <c r="D84" s="8" t="s">
        <v>8</v>
      </c>
      <c r="E84" t="s">
        <v>8</v>
      </c>
      <c r="F84" t="s">
        <v>8</v>
      </c>
      <c r="G84" t="s">
        <v>8</v>
      </c>
      <c r="H84" s="14" t="s">
        <v>8</v>
      </c>
      <c r="I84" s="5" t="s">
        <v>8</v>
      </c>
      <c r="J84" s="5" t="s">
        <v>8</v>
      </c>
      <c r="K84" s="5" t="s">
        <v>8</v>
      </c>
      <c r="L84" s="7" t="s">
        <v>8</v>
      </c>
      <c r="M84" s="5" t="s">
        <v>8</v>
      </c>
      <c r="N84" s="5" t="s">
        <v>8</v>
      </c>
      <c r="O84" s="5" t="s">
        <v>8</v>
      </c>
      <c r="P84" s="12" t="s">
        <v>8</v>
      </c>
      <c r="Q84" s="5" t="s">
        <v>8</v>
      </c>
      <c r="R84" s="7" t="str">
        <f t="shared" si="7"/>
        <v>*</v>
      </c>
      <c r="S84" s="7" t="str">
        <f t="shared" si="6"/>
        <v>*</v>
      </c>
      <c r="T84" s="8" t="str">
        <f t="shared" si="9"/>
        <v>*</v>
      </c>
      <c r="U84" s="8" t="str">
        <f t="shared" si="10"/>
        <v>*</v>
      </c>
      <c r="W84" s="23" t="str">
        <f t="shared" si="8"/>
        <v/>
      </c>
      <c r="AD84" s="14" t="str">
        <f>IF( N84&lt;&gt;" *", (D84-N84)/D84*100, "")</f>
        <v/>
      </c>
    </row>
    <row r="85" spans="1:30" x14ac:dyDescent="0.25">
      <c r="A85" s="14" t="s">
        <v>87</v>
      </c>
      <c r="B85">
        <v>1</v>
      </c>
      <c r="C85">
        <v>0</v>
      </c>
      <c r="D85" s="8" t="s">
        <v>8</v>
      </c>
      <c r="E85" t="s">
        <v>8</v>
      </c>
      <c r="F85" t="s">
        <v>8</v>
      </c>
      <c r="G85" t="s">
        <v>8</v>
      </c>
      <c r="H85" s="14" t="s">
        <v>8</v>
      </c>
      <c r="I85" s="5" t="s">
        <v>8</v>
      </c>
      <c r="J85" s="5" t="s">
        <v>8</v>
      </c>
      <c r="K85" s="5" t="s">
        <v>8</v>
      </c>
      <c r="L85" s="7" t="s">
        <v>8</v>
      </c>
      <c r="M85" s="5" t="s">
        <v>8</v>
      </c>
      <c r="N85" s="5" t="s">
        <v>8</v>
      </c>
      <c r="O85" s="5" t="s">
        <v>8</v>
      </c>
      <c r="P85" s="12" t="s">
        <v>8</v>
      </c>
      <c r="Q85" s="5" t="s">
        <v>8</v>
      </c>
      <c r="R85" s="7" t="str">
        <f t="shared" si="7"/>
        <v>*</v>
      </c>
      <c r="S85" s="7" t="str">
        <f t="shared" si="6"/>
        <v>*</v>
      </c>
      <c r="T85" s="8" t="str">
        <f t="shared" si="9"/>
        <v>*</v>
      </c>
      <c r="U85" s="8" t="str">
        <f t="shared" si="10"/>
        <v>*</v>
      </c>
      <c r="W85" s="23" t="str">
        <f t="shared" si="8"/>
        <v/>
      </c>
      <c r="AD85" s="14" t="str">
        <f>IF( N85&lt;&gt;" *", (D85-N85)/D85*100, "")</f>
        <v/>
      </c>
    </row>
    <row r="86" spans="1:30" x14ac:dyDescent="0.25">
      <c r="A86" s="14" t="s">
        <v>88</v>
      </c>
      <c r="B86">
        <v>1</v>
      </c>
      <c r="C86">
        <v>1</v>
      </c>
      <c r="D86" s="8">
        <v>935106</v>
      </c>
      <c r="E86">
        <v>948898</v>
      </c>
      <c r="F86">
        <v>133620</v>
      </c>
      <c r="G86">
        <v>10560</v>
      </c>
      <c r="H86" s="14">
        <v>0</v>
      </c>
      <c r="I86" s="5">
        <v>0</v>
      </c>
      <c r="J86" s="5">
        <v>0</v>
      </c>
      <c r="K86" s="5">
        <v>0</v>
      </c>
      <c r="L86" s="7">
        <v>906417.61</v>
      </c>
      <c r="M86" s="5">
        <v>906417.61</v>
      </c>
      <c r="N86" s="5">
        <v>906417.61</v>
      </c>
      <c r="O86" s="5">
        <v>906417.61</v>
      </c>
      <c r="P86" s="12">
        <v>19136</v>
      </c>
      <c r="Q86" s="5">
        <v>2520</v>
      </c>
      <c r="R86" s="7">
        <f t="shared" si="7"/>
        <v>0</v>
      </c>
      <c r="S86" s="7">
        <f t="shared" si="6"/>
        <v>0</v>
      </c>
      <c r="T86" s="8">
        <f t="shared" si="9"/>
        <v>3.0679291973316407</v>
      </c>
      <c r="U86" s="8">
        <f t="shared" si="10"/>
        <v>3.0679291973316407</v>
      </c>
      <c r="W86" s="23">
        <f t="shared" si="8"/>
        <v>3.0679291973316407</v>
      </c>
      <c r="AD86" s="14">
        <f>IF( N86&lt;&gt;" *", (D86-N86)/D86*100, "")</f>
        <v>3.0679291973316407</v>
      </c>
    </row>
    <row r="87" spans="1:30" x14ac:dyDescent="0.25">
      <c r="A87" s="14" t="s">
        <v>89</v>
      </c>
      <c r="B87">
        <v>1</v>
      </c>
      <c r="C87">
        <v>1</v>
      </c>
      <c r="D87" s="8">
        <v>889899</v>
      </c>
      <c r="E87">
        <v>904102</v>
      </c>
      <c r="F87">
        <v>133620</v>
      </c>
      <c r="G87">
        <v>11880</v>
      </c>
      <c r="H87" s="14">
        <v>0</v>
      </c>
      <c r="I87" s="5">
        <v>0</v>
      </c>
      <c r="J87" s="5">
        <v>0</v>
      </c>
      <c r="K87" s="5">
        <v>0</v>
      </c>
      <c r="L87" s="7">
        <v>873711.48</v>
      </c>
      <c r="M87" s="5">
        <v>873711.48</v>
      </c>
      <c r="N87" s="5">
        <v>873711.48</v>
      </c>
      <c r="O87" s="5">
        <v>873711.48</v>
      </c>
      <c r="P87" s="12">
        <v>18972</v>
      </c>
      <c r="Q87" s="5">
        <v>2820</v>
      </c>
      <c r="R87" s="7">
        <f t="shared" si="7"/>
        <v>0</v>
      </c>
      <c r="S87" s="7">
        <f t="shared" si="6"/>
        <v>0</v>
      </c>
      <c r="T87" s="8">
        <f t="shared" si="9"/>
        <v>1.8190289010325913</v>
      </c>
      <c r="U87" s="8">
        <f t="shared" si="10"/>
        <v>1.8190289010325913</v>
      </c>
      <c r="W87" s="23">
        <f t="shared" si="8"/>
        <v>1.8190289010325913</v>
      </c>
      <c r="AD87" s="14">
        <f>IF( N87&lt;&gt;" *", (D87-N87)/D87*100, "")</f>
        <v>1.8190289010325913</v>
      </c>
    </row>
    <row r="88" spans="1:30" x14ac:dyDescent="0.25">
      <c r="A88" s="14" t="s">
        <v>90</v>
      </c>
      <c r="B88">
        <v>1</v>
      </c>
      <c r="C88">
        <v>0</v>
      </c>
      <c r="D88" s="8" t="s">
        <v>8</v>
      </c>
      <c r="E88" t="s">
        <v>8</v>
      </c>
      <c r="F88" t="s">
        <v>8</v>
      </c>
      <c r="G88" t="s">
        <v>8</v>
      </c>
      <c r="H88" s="14" t="s">
        <v>8</v>
      </c>
      <c r="I88" s="5" t="s">
        <v>8</v>
      </c>
      <c r="J88" s="5" t="s">
        <v>8</v>
      </c>
      <c r="K88" s="5" t="s">
        <v>8</v>
      </c>
      <c r="L88" s="7" t="s">
        <v>8</v>
      </c>
      <c r="M88" s="5" t="s">
        <v>8</v>
      </c>
      <c r="N88" s="5" t="s">
        <v>8</v>
      </c>
      <c r="O88" s="5" t="s">
        <v>8</v>
      </c>
      <c r="P88" s="12" t="s">
        <v>8</v>
      </c>
      <c r="Q88" s="5" t="s">
        <v>8</v>
      </c>
      <c r="R88" s="7" t="str">
        <f t="shared" si="7"/>
        <v>*</v>
      </c>
      <c r="S88" s="7" t="str">
        <f t="shared" si="6"/>
        <v>*</v>
      </c>
      <c r="T88" s="8" t="str">
        <f t="shared" si="9"/>
        <v>*</v>
      </c>
      <c r="U88" s="8" t="str">
        <f t="shared" si="10"/>
        <v>*</v>
      </c>
      <c r="W88" s="23" t="str">
        <f t="shared" si="8"/>
        <v/>
      </c>
      <c r="AD88" s="14" t="str">
        <f>IF( N88&lt;&gt;" *", (D88-N88)/D88*100, "")</f>
        <v/>
      </c>
    </row>
    <row r="89" spans="1:30" x14ac:dyDescent="0.25">
      <c r="A89" s="14" t="s">
        <v>91</v>
      </c>
      <c r="B89">
        <v>1</v>
      </c>
      <c r="C89">
        <v>0</v>
      </c>
      <c r="D89" s="8" t="s">
        <v>8</v>
      </c>
      <c r="E89" t="s">
        <v>8</v>
      </c>
      <c r="F89" t="s">
        <v>8</v>
      </c>
      <c r="G89" t="s">
        <v>8</v>
      </c>
      <c r="H89" s="14" t="s">
        <v>8</v>
      </c>
      <c r="I89" s="5" t="s">
        <v>8</v>
      </c>
      <c r="J89" s="5" t="s">
        <v>8</v>
      </c>
      <c r="K89" s="5" t="s">
        <v>8</v>
      </c>
      <c r="L89" s="7" t="s">
        <v>8</v>
      </c>
      <c r="M89" s="5" t="s">
        <v>8</v>
      </c>
      <c r="N89" s="5" t="s">
        <v>8</v>
      </c>
      <c r="O89" s="5" t="s">
        <v>8</v>
      </c>
      <c r="P89" s="12" t="s">
        <v>8</v>
      </c>
      <c r="Q89" s="5" t="s">
        <v>8</v>
      </c>
      <c r="R89" s="7" t="str">
        <f t="shared" si="7"/>
        <v>*</v>
      </c>
      <c r="S89" s="7" t="str">
        <f t="shared" si="6"/>
        <v>*</v>
      </c>
      <c r="T89" s="8" t="str">
        <f t="shared" si="9"/>
        <v>*</v>
      </c>
      <c r="U89" s="8" t="str">
        <f t="shared" si="10"/>
        <v>*</v>
      </c>
      <c r="W89" s="23" t="str">
        <f t="shared" si="8"/>
        <v/>
      </c>
      <c r="AD89" s="14" t="str">
        <f>IF( N89&lt;&gt;" *", (D89-N89)/D89*100, "")</f>
        <v/>
      </c>
    </row>
    <row r="90" spans="1:30" x14ac:dyDescent="0.25">
      <c r="A90" s="14" t="s">
        <v>92</v>
      </c>
      <c r="B90">
        <v>1</v>
      </c>
      <c r="C90">
        <v>1</v>
      </c>
      <c r="D90" s="8">
        <v>1114549</v>
      </c>
      <c r="E90">
        <v>1120825</v>
      </c>
      <c r="F90">
        <v>133620</v>
      </c>
      <c r="G90">
        <v>11640</v>
      </c>
      <c r="H90" s="14">
        <v>0</v>
      </c>
      <c r="I90" s="5">
        <v>0</v>
      </c>
      <c r="J90" s="5">
        <v>0</v>
      </c>
      <c r="K90" s="5">
        <v>0</v>
      </c>
      <c r="L90" s="7">
        <v>1034858.53</v>
      </c>
      <c r="M90" s="5">
        <v>1034858.53</v>
      </c>
      <c r="N90" s="5">
        <v>1058096.7</v>
      </c>
      <c r="O90" s="5">
        <v>1058096.7</v>
      </c>
      <c r="P90" s="12">
        <v>18764</v>
      </c>
      <c r="Q90" s="5">
        <v>2868</v>
      </c>
      <c r="R90" s="7">
        <f t="shared" si="7"/>
        <v>0</v>
      </c>
      <c r="S90" s="7">
        <f t="shared" si="6"/>
        <v>0</v>
      </c>
      <c r="T90" s="8">
        <f t="shared" si="9"/>
        <v>7.1500194248974216</v>
      </c>
      <c r="U90" s="8">
        <f t="shared" si="10"/>
        <v>5.0650352743576139</v>
      </c>
      <c r="W90" s="23">
        <f t="shared" si="8"/>
        <v>7.1500194248974216</v>
      </c>
      <c r="AD90" s="14">
        <f>IF( N90&lt;&gt;" *", (D90-N90)/D90*100, "")</f>
        <v>5.0650352743576139</v>
      </c>
    </row>
    <row r="91" spans="1:30" x14ac:dyDescent="0.25">
      <c r="A91" s="14" t="s">
        <v>93</v>
      </c>
      <c r="B91">
        <v>1</v>
      </c>
      <c r="C91">
        <v>0</v>
      </c>
      <c r="D91" s="8" t="s">
        <v>8</v>
      </c>
      <c r="E91" t="s">
        <v>8</v>
      </c>
      <c r="F91" t="s">
        <v>8</v>
      </c>
      <c r="G91" t="s">
        <v>8</v>
      </c>
      <c r="H91" s="14" t="s">
        <v>8</v>
      </c>
      <c r="I91" s="5" t="s">
        <v>8</v>
      </c>
      <c r="J91" s="5" t="s">
        <v>8</v>
      </c>
      <c r="K91" s="5" t="s">
        <v>8</v>
      </c>
      <c r="L91" s="7" t="s">
        <v>8</v>
      </c>
      <c r="M91" s="5" t="s">
        <v>8</v>
      </c>
      <c r="N91" s="5" t="s">
        <v>8</v>
      </c>
      <c r="O91" s="5" t="s">
        <v>8</v>
      </c>
      <c r="P91" s="12" t="s">
        <v>8</v>
      </c>
      <c r="Q91" s="5" t="s">
        <v>8</v>
      </c>
      <c r="R91" s="7" t="str">
        <f t="shared" si="7"/>
        <v>*</v>
      </c>
      <c r="S91" s="7" t="str">
        <f t="shared" si="6"/>
        <v>*</v>
      </c>
      <c r="T91" s="8" t="str">
        <f t="shared" si="9"/>
        <v>*</v>
      </c>
      <c r="U91" s="8" t="str">
        <f t="shared" si="10"/>
        <v>*</v>
      </c>
      <c r="W91" s="23" t="str">
        <f t="shared" si="8"/>
        <v/>
      </c>
      <c r="AD91" s="14" t="str">
        <f>IF( N91&lt;&gt;" *", (D91-N91)/D91*100, "")</f>
        <v/>
      </c>
    </row>
    <row r="92" spans="1:30" x14ac:dyDescent="0.25">
      <c r="A92" s="14" t="s">
        <v>94</v>
      </c>
      <c r="B92">
        <v>1</v>
      </c>
      <c r="C92">
        <v>1</v>
      </c>
      <c r="D92" s="8">
        <v>774366</v>
      </c>
      <c r="E92">
        <v>780493</v>
      </c>
      <c r="F92">
        <v>133620</v>
      </c>
      <c r="G92">
        <v>11040</v>
      </c>
      <c r="H92" s="14">
        <v>0</v>
      </c>
      <c r="I92" s="5">
        <v>0</v>
      </c>
      <c r="J92" s="5">
        <v>0</v>
      </c>
      <c r="K92" s="5">
        <v>0</v>
      </c>
      <c r="L92" s="7">
        <v>731936.99</v>
      </c>
      <c r="M92" s="5">
        <v>731936.99</v>
      </c>
      <c r="N92" s="5">
        <v>735600.07</v>
      </c>
      <c r="O92" s="5">
        <v>735600.07</v>
      </c>
      <c r="P92" s="12">
        <v>18072</v>
      </c>
      <c r="Q92" s="5">
        <v>3012</v>
      </c>
      <c r="R92" s="7">
        <f t="shared" si="7"/>
        <v>0</v>
      </c>
      <c r="S92" s="7">
        <f t="shared" si="6"/>
        <v>0</v>
      </c>
      <c r="T92" s="8">
        <f t="shared" si="9"/>
        <v>5.4791933013587899</v>
      </c>
      <c r="U92" s="8">
        <f t="shared" si="10"/>
        <v>5.0061508382341229</v>
      </c>
      <c r="W92" s="23">
        <f t="shared" si="8"/>
        <v>5.4791933013587899</v>
      </c>
      <c r="AD92" s="14">
        <f>IF( N92&lt;&gt;" *", (D92-N92)/D92*100, "")</f>
        <v>5.0061508382341229</v>
      </c>
    </row>
    <row r="93" spans="1:30" x14ac:dyDescent="0.25">
      <c r="A93" s="14" t="s">
        <v>95</v>
      </c>
      <c r="B93">
        <v>1</v>
      </c>
      <c r="C93">
        <v>1</v>
      </c>
      <c r="D93" s="8">
        <v>1315218</v>
      </c>
      <c r="E93">
        <v>1360047</v>
      </c>
      <c r="F93">
        <v>133620</v>
      </c>
      <c r="G93">
        <v>11640</v>
      </c>
      <c r="H93" s="14">
        <v>0</v>
      </c>
      <c r="I93" s="5">
        <v>0</v>
      </c>
      <c r="J93" s="5">
        <v>0</v>
      </c>
      <c r="K93" s="5">
        <v>0</v>
      </c>
      <c r="L93" s="7">
        <v>1231688.0900000001</v>
      </c>
      <c r="M93" s="5">
        <v>1231688.0900000001</v>
      </c>
      <c r="N93" s="5">
        <v>1233531.78</v>
      </c>
      <c r="O93" s="5">
        <v>1233531.78</v>
      </c>
      <c r="P93" s="12">
        <v>20632</v>
      </c>
      <c r="Q93" s="5">
        <v>3696</v>
      </c>
      <c r="R93" s="7">
        <f t="shared" si="7"/>
        <v>0</v>
      </c>
      <c r="S93" s="7">
        <f t="shared" si="6"/>
        <v>0</v>
      </c>
      <c r="T93" s="8">
        <f t="shared" si="9"/>
        <v>6.3510315400184547</v>
      </c>
      <c r="U93" s="8">
        <f t="shared" si="10"/>
        <v>6.2108502164660138</v>
      </c>
      <c r="W93" s="23">
        <f t="shared" si="8"/>
        <v>6.3510315400184547</v>
      </c>
      <c r="AD93" s="14">
        <f>IF( N93&lt;&gt;" *", (D93-N93)/D93*100, "")</f>
        <v>6.2108502164660138</v>
      </c>
    </row>
    <row r="94" spans="1:30" x14ac:dyDescent="0.25">
      <c r="A94" s="14" t="s">
        <v>96</v>
      </c>
      <c r="B94">
        <v>1</v>
      </c>
      <c r="C94">
        <v>1</v>
      </c>
      <c r="D94" s="8">
        <v>915068</v>
      </c>
      <c r="E94">
        <v>924495</v>
      </c>
      <c r="F94">
        <v>133620</v>
      </c>
      <c r="G94">
        <v>10320</v>
      </c>
      <c r="H94" s="14">
        <v>0</v>
      </c>
      <c r="I94" s="5">
        <v>0</v>
      </c>
      <c r="J94" s="5">
        <v>0</v>
      </c>
      <c r="K94" s="5">
        <v>0</v>
      </c>
      <c r="L94" s="7">
        <v>885316.91</v>
      </c>
      <c r="M94" s="5">
        <v>885316.91</v>
      </c>
      <c r="N94" s="5">
        <v>885778.69</v>
      </c>
      <c r="O94" s="5">
        <v>885778.69</v>
      </c>
      <c r="P94" s="12">
        <v>19928</v>
      </c>
      <c r="Q94" s="5">
        <v>2976</v>
      </c>
      <c r="R94" s="7">
        <f t="shared" si="7"/>
        <v>0</v>
      </c>
      <c r="S94" s="7">
        <f t="shared" si="6"/>
        <v>0</v>
      </c>
      <c r="T94" s="8">
        <f t="shared" si="9"/>
        <v>3.2512436234247035</v>
      </c>
      <c r="U94" s="8">
        <f t="shared" si="10"/>
        <v>3.200779614192613</v>
      </c>
      <c r="W94" s="23">
        <f t="shared" si="8"/>
        <v>3.2512436234247035</v>
      </c>
      <c r="AD94" s="14">
        <f>IF( N94&lt;&gt;" *", (D94-N94)/D94*100, "")</f>
        <v>3.200779614192613</v>
      </c>
    </row>
    <row r="95" spans="1:30" x14ac:dyDescent="0.25">
      <c r="A95" s="14" t="s">
        <v>97</v>
      </c>
      <c r="B95">
        <v>1</v>
      </c>
      <c r="C95">
        <v>1</v>
      </c>
      <c r="D95" s="8">
        <v>969380</v>
      </c>
      <c r="E95">
        <v>977110</v>
      </c>
      <c r="F95">
        <v>133620</v>
      </c>
      <c r="G95">
        <v>11760</v>
      </c>
      <c r="H95" s="14">
        <v>0</v>
      </c>
      <c r="I95" s="5">
        <v>0</v>
      </c>
      <c r="J95" s="5">
        <v>0</v>
      </c>
      <c r="K95" s="5">
        <v>0</v>
      </c>
      <c r="L95" s="7">
        <v>944794.13</v>
      </c>
      <c r="M95" s="5">
        <v>944794.13</v>
      </c>
      <c r="N95" s="5">
        <v>945875.04</v>
      </c>
      <c r="O95" s="5">
        <v>945875.04</v>
      </c>
      <c r="P95" s="12">
        <v>19148</v>
      </c>
      <c r="Q95" s="5">
        <v>3360</v>
      </c>
      <c r="R95" s="7">
        <f t="shared" si="7"/>
        <v>0</v>
      </c>
      <c r="S95" s="7">
        <f t="shared" si="6"/>
        <v>0</v>
      </c>
      <c r="T95" s="8">
        <f t="shared" si="9"/>
        <v>2.5362468794487194</v>
      </c>
      <c r="U95" s="8">
        <f t="shared" si="10"/>
        <v>2.4247415874063796</v>
      </c>
      <c r="W95" s="23">
        <f t="shared" si="8"/>
        <v>2.5362468794487194</v>
      </c>
      <c r="AD95" s="14">
        <f>IF( N95&lt;&gt;" *", (D95-N95)/D95*100, "")</f>
        <v>2.4247415874063796</v>
      </c>
    </row>
    <row r="96" spans="1:30" x14ac:dyDescent="0.25">
      <c r="A96" s="14" t="s">
        <v>98</v>
      </c>
      <c r="B96">
        <v>1</v>
      </c>
      <c r="C96">
        <v>1</v>
      </c>
      <c r="D96" s="8">
        <v>1113345</v>
      </c>
      <c r="E96">
        <v>1198215</v>
      </c>
      <c r="F96">
        <v>133620</v>
      </c>
      <c r="G96">
        <v>11280</v>
      </c>
      <c r="H96" s="14">
        <v>0</v>
      </c>
      <c r="I96" s="5">
        <v>0</v>
      </c>
      <c r="J96" s="5">
        <v>0</v>
      </c>
      <c r="K96" s="5">
        <v>0</v>
      </c>
      <c r="L96" s="7">
        <v>1013810.44</v>
      </c>
      <c r="M96" s="5">
        <v>1013810.44</v>
      </c>
      <c r="N96" s="5">
        <v>1015109.13</v>
      </c>
      <c r="O96" s="5">
        <v>1015109.13</v>
      </c>
      <c r="P96" s="12">
        <v>20256</v>
      </c>
      <c r="Q96" s="5">
        <v>3144</v>
      </c>
      <c r="R96" s="7">
        <f t="shared" si="7"/>
        <v>0</v>
      </c>
      <c r="S96" s="7">
        <f t="shared" si="6"/>
        <v>0</v>
      </c>
      <c r="T96" s="8">
        <f t="shared" si="9"/>
        <v>8.9401362560572011</v>
      </c>
      <c r="U96" s="8">
        <f t="shared" si="10"/>
        <v>8.8234886760168685</v>
      </c>
      <c r="W96" s="23">
        <f t="shared" si="8"/>
        <v>8.9401362560572011</v>
      </c>
      <c r="AD96" s="14">
        <f>IF( N96&lt;&gt;" *", (D96-N96)/D96*100, "")</f>
        <v>8.8234886760168685</v>
      </c>
    </row>
    <row r="97" spans="1:30" x14ac:dyDescent="0.25">
      <c r="A97" s="14" t="s">
        <v>99</v>
      </c>
      <c r="B97">
        <v>0</v>
      </c>
      <c r="C97">
        <v>0</v>
      </c>
      <c r="D97" s="8" t="s">
        <v>8</v>
      </c>
      <c r="E97" t="s">
        <v>8</v>
      </c>
      <c r="F97" t="s">
        <v>8</v>
      </c>
      <c r="G97" t="s">
        <v>8</v>
      </c>
      <c r="H97" s="14" t="s">
        <v>8</v>
      </c>
      <c r="I97" s="5" t="s">
        <v>8</v>
      </c>
      <c r="J97" s="5" t="s">
        <v>8</v>
      </c>
      <c r="K97" s="5" t="s">
        <v>8</v>
      </c>
      <c r="L97" s="7" t="s">
        <v>8</v>
      </c>
      <c r="M97" s="5" t="s">
        <v>8</v>
      </c>
      <c r="N97" s="5" t="s">
        <v>8</v>
      </c>
      <c r="O97" s="5" t="s">
        <v>8</v>
      </c>
      <c r="P97" s="12" t="s">
        <v>8</v>
      </c>
      <c r="Q97" s="5" t="s">
        <v>8</v>
      </c>
      <c r="R97" s="7" t="str">
        <f t="shared" si="7"/>
        <v>*</v>
      </c>
      <c r="S97" s="7" t="str">
        <f t="shared" si="6"/>
        <v>*</v>
      </c>
      <c r="T97" s="8" t="str">
        <f t="shared" si="9"/>
        <v>*</v>
      </c>
      <c r="U97" s="8" t="str">
        <f t="shared" si="10"/>
        <v>*</v>
      </c>
      <c r="W97" s="23" t="str">
        <f t="shared" si="8"/>
        <v/>
      </c>
      <c r="AD97" s="14" t="str">
        <f>IF( N97&lt;&gt;" *", (D97-N97)/D97*100, "")</f>
        <v/>
      </c>
    </row>
    <row r="98" spans="1:30" x14ac:dyDescent="0.25">
      <c r="A98" s="14" t="s">
        <v>100</v>
      </c>
      <c r="B98">
        <v>1</v>
      </c>
      <c r="C98">
        <v>1</v>
      </c>
      <c r="D98" s="8">
        <v>911205</v>
      </c>
      <c r="E98">
        <v>919921</v>
      </c>
      <c r="F98">
        <v>133620</v>
      </c>
      <c r="G98">
        <v>12240</v>
      </c>
      <c r="H98" s="14">
        <v>0</v>
      </c>
      <c r="I98" s="5">
        <v>0</v>
      </c>
      <c r="J98" s="5">
        <v>0</v>
      </c>
      <c r="K98" s="5">
        <v>0</v>
      </c>
      <c r="L98" s="7">
        <v>866432.76</v>
      </c>
      <c r="M98" s="5">
        <v>866432.76</v>
      </c>
      <c r="N98" s="5">
        <v>866585.55</v>
      </c>
      <c r="O98" s="5">
        <v>866585.55</v>
      </c>
      <c r="P98" s="12">
        <v>17932</v>
      </c>
      <c r="Q98" s="5">
        <v>3312</v>
      </c>
      <c r="R98" s="7">
        <f t="shared" si="7"/>
        <v>0</v>
      </c>
      <c r="S98" s="7">
        <f t="shared" si="6"/>
        <v>0</v>
      </c>
      <c r="T98" s="8">
        <f t="shared" si="9"/>
        <v>4.9135200092185611</v>
      </c>
      <c r="U98" s="8">
        <f t="shared" si="10"/>
        <v>4.8967521029845047</v>
      </c>
      <c r="W98" s="23">
        <f t="shared" si="8"/>
        <v>4.9135200092185611</v>
      </c>
      <c r="AD98" s="14">
        <f>IF( N98&lt;&gt;" *", (D98-N98)/D98*100, "")</f>
        <v>4.8967521029845047</v>
      </c>
    </row>
    <row r="99" spans="1:30" x14ac:dyDescent="0.25">
      <c r="A99" s="14" t="s">
        <v>101</v>
      </c>
      <c r="B99">
        <v>1</v>
      </c>
      <c r="C99">
        <v>0</v>
      </c>
      <c r="D99" s="8" t="s">
        <v>8</v>
      </c>
      <c r="E99" t="s">
        <v>8</v>
      </c>
      <c r="F99" t="s">
        <v>8</v>
      </c>
      <c r="G99" t="s">
        <v>8</v>
      </c>
      <c r="H99" s="14" t="s">
        <v>8</v>
      </c>
      <c r="I99" s="5" t="s">
        <v>8</v>
      </c>
      <c r="J99" s="5" t="s">
        <v>8</v>
      </c>
      <c r="K99" s="5" t="s">
        <v>8</v>
      </c>
      <c r="L99" s="7" t="s">
        <v>8</v>
      </c>
      <c r="M99" s="5" t="s">
        <v>8</v>
      </c>
      <c r="N99" s="5" t="s">
        <v>8</v>
      </c>
      <c r="O99" s="5" t="s">
        <v>8</v>
      </c>
      <c r="P99" s="12" t="s">
        <v>8</v>
      </c>
      <c r="Q99" s="5" t="s">
        <v>8</v>
      </c>
      <c r="R99" s="7" t="str">
        <f t="shared" si="7"/>
        <v>*</v>
      </c>
      <c r="S99" s="7" t="str">
        <f t="shared" ref="S99:S135" si="11">IF(G99= " *",  "*",  J99/G99*100)</f>
        <v>*</v>
      </c>
      <c r="T99" s="8" t="str">
        <f t="shared" si="9"/>
        <v>*</v>
      </c>
      <c r="U99" s="8" t="str">
        <f t="shared" si="10"/>
        <v>*</v>
      </c>
      <c r="W99" s="23" t="str">
        <f t="shared" si="8"/>
        <v/>
      </c>
      <c r="AD99" s="14" t="str">
        <f>IF( N99&lt;&gt;" *", (D99-N99)/D99*100, "")</f>
        <v/>
      </c>
    </row>
    <row r="100" spans="1:30" x14ac:dyDescent="0.25">
      <c r="A100" s="14" t="s">
        <v>102</v>
      </c>
      <c r="B100">
        <v>1</v>
      </c>
      <c r="C100">
        <v>1</v>
      </c>
      <c r="D100" s="8">
        <v>914947</v>
      </c>
      <c r="E100">
        <v>925217</v>
      </c>
      <c r="F100">
        <v>133620</v>
      </c>
      <c r="G100">
        <v>12240</v>
      </c>
      <c r="H100" s="14">
        <v>0</v>
      </c>
      <c r="I100" s="5">
        <v>0</v>
      </c>
      <c r="J100" s="5">
        <v>0</v>
      </c>
      <c r="K100" s="5">
        <v>0</v>
      </c>
      <c r="L100" s="7">
        <v>852970.32</v>
      </c>
      <c r="M100" s="5">
        <v>852970.32</v>
      </c>
      <c r="N100" s="5">
        <v>853429.32</v>
      </c>
      <c r="O100" s="5">
        <v>853429.32</v>
      </c>
      <c r="P100" s="12">
        <v>21256</v>
      </c>
      <c r="Q100" s="5">
        <v>3684</v>
      </c>
      <c r="R100" s="7">
        <f t="shared" si="7"/>
        <v>0</v>
      </c>
      <c r="S100" s="7">
        <f t="shared" si="11"/>
        <v>0</v>
      </c>
      <c r="T100" s="8">
        <f t="shared" si="9"/>
        <v>6.7738000124597439</v>
      </c>
      <c r="U100" s="8">
        <f t="shared" si="10"/>
        <v>6.7236331721946794</v>
      </c>
      <c r="W100" s="23">
        <f t="shared" si="8"/>
        <v>6.7738000124597439</v>
      </c>
      <c r="AD100" s="14">
        <f>IF( N100&lt;&gt;" *", (D100-N100)/D100*100, "")</f>
        <v>6.7236331721946794</v>
      </c>
    </row>
    <row r="101" spans="1:30" x14ac:dyDescent="0.25">
      <c r="A101" s="14" t="s">
        <v>103</v>
      </c>
      <c r="B101">
        <v>0</v>
      </c>
      <c r="C101">
        <v>0</v>
      </c>
      <c r="D101" s="8" t="s">
        <v>8</v>
      </c>
      <c r="E101" t="s">
        <v>8</v>
      </c>
      <c r="F101" t="s">
        <v>8</v>
      </c>
      <c r="G101" t="s">
        <v>8</v>
      </c>
      <c r="H101" s="14" t="s">
        <v>8</v>
      </c>
      <c r="I101" s="5" t="s">
        <v>8</v>
      </c>
      <c r="J101" s="5" t="s">
        <v>8</v>
      </c>
      <c r="K101" s="5" t="s">
        <v>8</v>
      </c>
      <c r="L101" s="7" t="s">
        <v>8</v>
      </c>
      <c r="M101" s="5" t="s">
        <v>8</v>
      </c>
      <c r="N101" s="5" t="s">
        <v>8</v>
      </c>
      <c r="O101" s="5" t="s">
        <v>8</v>
      </c>
      <c r="P101" s="12" t="s">
        <v>8</v>
      </c>
      <c r="Q101" s="5" t="s">
        <v>8</v>
      </c>
      <c r="R101" s="7" t="str">
        <f t="shared" si="7"/>
        <v>*</v>
      </c>
      <c r="S101" s="7" t="str">
        <f t="shared" si="11"/>
        <v>*</v>
      </c>
      <c r="T101" s="8" t="str">
        <f t="shared" si="9"/>
        <v>*</v>
      </c>
      <c r="U101" s="8" t="str">
        <f t="shared" si="10"/>
        <v>*</v>
      </c>
      <c r="W101" s="23" t="str">
        <f t="shared" si="8"/>
        <v/>
      </c>
      <c r="AD101" s="14" t="str">
        <f>IF( N101&lt;&gt;" *", (D101-N101)/D101*100, "")</f>
        <v/>
      </c>
    </row>
    <row r="102" spans="1:30" x14ac:dyDescent="0.25">
      <c r="A102" s="14" t="s">
        <v>132</v>
      </c>
      <c r="B102">
        <v>0</v>
      </c>
      <c r="C102">
        <v>0</v>
      </c>
      <c r="D102" s="8" t="s">
        <v>8</v>
      </c>
      <c r="E102" t="s">
        <v>8</v>
      </c>
      <c r="F102" t="s">
        <v>8</v>
      </c>
      <c r="G102" t="s">
        <v>8</v>
      </c>
      <c r="H102" s="14" t="s">
        <v>8</v>
      </c>
      <c r="I102" s="5" t="s">
        <v>8</v>
      </c>
      <c r="J102" s="5" t="s">
        <v>8</v>
      </c>
      <c r="K102" s="5" t="s">
        <v>8</v>
      </c>
      <c r="L102" s="7" t="s">
        <v>8</v>
      </c>
      <c r="M102" s="5" t="s">
        <v>8</v>
      </c>
      <c r="N102" s="5" t="s">
        <v>8</v>
      </c>
      <c r="O102" s="5" t="s">
        <v>8</v>
      </c>
      <c r="P102" s="12" t="s">
        <v>8</v>
      </c>
      <c r="Q102" s="5" t="s">
        <v>8</v>
      </c>
      <c r="R102" s="7" t="str">
        <f t="shared" si="7"/>
        <v>*</v>
      </c>
      <c r="S102" s="7" t="str">
        <f t="shared" si="11"/>
        <v>*</v>
      </c>
      <c r="T102" s="8" t="str">
        <f t="shared" si="9"/>
        <v>*</v>
      </c>
      <c r="U102" s="8" t="str">
        <f t="shared" si="10"/>
        <v>*</v>
      </c>
      <c r="W102" s="23" t="str">
        <f t="shared" si="8"/>
        <v/>
      </c>
      <c r="AD102" s="14" t="str">
        <f>IF( N102&lt;&gt;" *", (D102-N102)/D102*100, "")</f>
        <v/>
      </c>
    </row>
    <row r="103" spans="1:30" x14ac:dyDescent="0.25">
      <c r="A103" s="14" t="s">
        <v>104</v>
      </c>
      <c r="B103">
        <v>0</v>
      </c>
      <c r="C103">
        <v>0</v>
      </c>
      <c r="D103" s="8" t="s">
        <v>8</v>
      </c>
      <c r="E103" t="s">
        <v>8</v>
      </c>
      <c r="F103" t="s">
        <v>8</v>
      </c>
      <c r="G103" t="s">
        <v>8</v>
      </c>
      <c r="H103" s="14" t="s">
        <v>8</v>
      </c>
      <c r="I103" s="5" t="s">
        <v>8</v>
      </c>
      <c r="J103" s="5" t="s">
        <v>8</v>
      </c>
      <c r="K103" s="5" t="s">
        <v>8</v>
      </c>
      <c r="L103" s="7" t="s">
        <v>8</v>
      </c>
      <c r="M103" s="5" t="s">
        <v>8</v>
      </c>
      <c r="N103" s="5" t="s">
        <v>8</v>
      </c>
      <c r="O103" s="5" t="s">
        <v>8</v>
      </c>
      <c r="P103" s="12" t="s">
        <v>8</v>
      </c>
      <c r="Q103" s="5" t="s">
        <v>8</v>
      </c>
      <c r="R103" s="7" t="str">
        <f t="shared" si="7"/>
        <v>*</v>
      </c>
      <c r="S103" s="7" t="str">
        <f t="shared" si="11"/>
        <v>*</v>
      </c>
      <c r="T103" s="8" t="str">
        <f t="shared" si="9"/>
        <v>*</v>
      </c>
      <c r="U103" s="8" t="str">
        <f t="shared" si="10"/>
        <v>*</v>
      </c>
      <c r="W103" s="23" t="str">
        <f t="shared" si="8"/>
        <v/>
      </c>
      <c r="AD103" s="14" t="str">
        <f>IF( N103&lt;&gt;" *", (D103-N103)/D103*100, "")</f>
        <v/>
      </c>
    </row>
    <row r="104" spans="1:30" x14ac:dyDescent="0.25">
      <c r="A104" s="14" t="s">
        <v>105</v>
      </c>
      <c r="B104">
        <v>1</v>
      </c>
      <c r="C104">
        <v>0</v>
      </c>
      <c r="D104" s="8" t="s">
        <v>8</v>
      </c>
      <c r="E104" t="s">
        <v>8</v>
      </c>
      <c r="F104" t="s">
        <v>8</v>
      </c>
      <c r="G104" t="s">
        <v>8</v>
      </c>
      <c r="H104" s="14" t="s">
        <v>8</v>
      </c>
      <c r="I104" s="5" t="s">
        <v>8</v>
      </c>
      <c r="J104" s="5" t="s">
        <v>8</v>
      </c>
      <c r="K104" s="5" t="s">
        <v>8</v>
      </c>
      <c r="L104" s="7" t="s">
        <v>8</v>
      </c>
      <c r="M104" s="5" t="s">
        <v>8</v>
      </c>
      <c r="N104" s="5" t="s">
        <v>8</v>
      </c>
      <c r="O104" s="5" t="s">
        <v>8</v>
      </c>
      <c r="P104" s="12" t="s">
        <v>8</v>
      </c>
      <c r="Q104" s="5" t="s">
        <v>8</v>
      </c>
      <c r="R104" s="7" t="str">
        <f t="shared" si="7"/>
        <v>*</v>
      </c>
      <c r="S104" s="7" t="str">
        <f t="shared" si="11"/>
        <v>*</v>
      </c>
      <c r="T104" s="8" t="str">
        <f t="shared" si="9"/>
        <v>*</v>
      </c>
      <c r="U104" s="8" t="str">
        <f t="shared" si="10"/>
        <v>*</v>
      </c>
      <c r="W104" s="23" t="str">
        <f t="shared" si="8"/>
        <v/>
      </c>
      <c r="AD104" s="14" t="str">
        <f>IF( N104&lt;&gt;" *", (D104-N104)/D104*100, "")</f>
        <v/>
      </c>
    </row>
    <row r="105" spans="1:30" x14ac:dyDescent="0.25">
      <c r="A105" s="14" t="s">
        <v>106</v>
      </c>
      <c r="B105">
        <v>1</v>
      </c>
      <c r="C105">
        <v>0</v>
      </c>
      <c r="D105" s="8" t="s">
        <v>8</v>
      </c>
      <c r="E105" t="s">
        <v>8</v>
      </c>
      <c r="F105" t="s">
        <v>8</v>
      </c>
      <c r="G105" t="s">
        <v>8</v>
      </c>
      <c r="H105" s="14" t="s">
        <v>8</v>
      </c>
      <c r="I105" s="5" t="s">
        <v>8</v>
      </c>
      <c r="J105" s="5" t="s">
        <v>8</v>
      </c>
      <c r="K105" s="5" t="s">
        <v>8</v>
      </c>
      <c r="L105" s="7" t="s">
        <v>8</v>
      </c>
      <c r="M105" s="5" t="s">
        <v>8</v>
      </c>
      <c r="N105" s="5" t="s">
        <v>8</v>
      </c>
      <c r="O105" s="5" t="s">
        <v>8</v>
      </c>
      <c r="P105" s="12" t="s">
        <v>8</v>
      </c>
      <c r="Q105" s="5" t="s">
        <v>8</v>
      </c>
      <c r="R105" s="7" t="str">
        <f t="shared" si="7"/>
        <v>*</v>
      </c>
      <c r="S105" s="7" t="str">
        <f t="shared" si="11"/>
        <v>*</v>
      </c>
      <c r="T105" s="8" t="str">
        <f t="shared" si="9"/>
        <v>*</v>
      </c>
      <c r="U105" s="8" t="str">
        <f t="shared" si="10"/>
        <v>*</v>
      </c>
      <c r="W105" s="23" t="str">
        <f t="shared" si="8"/>
        <v/>
      </c>
      <c r="AD105" s="14" t="str">
        <f>IF( N105&lt;&gt;" *", (D105-N105)/D105*100, "")</f>
        <v/>
      </c>
    </row>
    <row r="106" spans="1:30" x14ac:dyDescent="0.25">
      <c r="A106" s="14" t="s">
        <v>107</v>
      </c>
      <c r="B106">
        <v>0</v>
      </c>
      <c r="C106">
        <v>0</v>
      </c>
      <c r="D106" s="8" t="s">
        <v>8</v>
      </c>
      <c r="E106" t="s">
        <v>8</v>
      </c>
      <c r="F106" t="s">
        <v>8</v>
      </c>
      <c r="G106" t="s">
        <v>8</v>
      </c>
      <c r="H106" s="14" t="s">
        <v>8</v>
      </c>
      <c r="I106" s="5" t="s">
        <v>8</v>
      </c>
      <c r="J106" s="5" t="s">
        <v>8</v>
      </c>
      <c r="K106" s="5" t="s">
        <v>8</v>
      </c>
      <c r="L106" s="7" t="s">
        <v>8</v>
      </c>
      <c r="M106" s="5" t="s">
        <v>8</v>
      </c>
      <c r="N106" s="5" t="s">
        <v>8</v>
      </c>
      <c r="O106" s="5" t="s">
        <v>8</v>
      </c>
      <c r="P106" s="12" t="s">
        <v>8</v>
      </c>
      <c r="Q106" s="5" t="s">
        <v>8</v>
      </c>
      <c r="R106" s="7" t="str">
        <f t="shared" si="7"/>
        <v>*</v>
      </c>
      <c r="S106" s="7" t="str">
        <f t="shared" si="11"/>
        <v>*</v>
      </c>
      <c r="T106" s="8" t="str">
        <f t="shared" si="9"/>
        <v>*</v>
      </c>
      <c r="U106" s="8" t="str">
        <f t="shared" si="10"/>
        <v>*</v>
      </c>
      <c r="W106" s="23" t="str">
        <f t="shared" si="8"/>
        <v/>
      </c>
      <c r="AD106" s="14" t="str">
        <f>IF( N106&lt;&gt;" *", (D106-N106)/D106*100, "")</f>
        <v/>
      </c>
    </row>
    <row r="107" spans="1:30" x14ac:dyDescent="0.25">
      <c r="A107" s="14" t="s">
        <v>108</v>
      </c>
      <c r="B107">
        <v>1</v>
      </c>
      <c r="C107">
        <v>0</v>
      </c>
      <c r="D107" s="8" t="s">
        <v>8</v>
      </c>
      <c r="E107" t="s">
        <v>8</v>
      </c>
      <c r="F107" t="s">
        <v>8</v>
      </c>
      <c r="G107" t="s">
        <v>8</v>
      </c>
      <c r="H107" s="14" t="s">
        <v>8</v>
      </c>
      <c r="I107" s="5" t="s">
        <v>8</v>
      </c>
      <c r="J107" s="5" t="s">
        <v>8</v>
      </c>
      <c r="K107" s="5" t="s">
        <v>8</v>
      </c>
      <c r="L107" s="7" t="s">
        <v>8</v>
      </c>
      <c r="M107" s="5" t="s">
        <v>8</v>
      </c>
      <c r="N107" s="5" t="s">
        <v>8</v>
      </c>
      <c r="O107" s="5" t="s">
        <v>8</v>
      </c>
      <c r="P107" s="12" t="s">
        <v>8</v>
      </c>
      <c r="Q107" s="5" t="s">
        <v>8</v>
      </c>
      <c r="R107" s="7" t="str">
        <f t="shared" si="7"/>
        <v>*</v>
      </c>
      <c r="S107" s="7" t="str">
        <f t="shared" si="11"/>
        <v>*</v>
      </c>
      <c r="T107" s="8" t="str">
        <f t="shared" si="9"/>
        <v>*</v>
      </c>
      <c r="U107" s="8" t="str">
        <f t="shared" si="10"/>
        <v>*</v>
      </c>
      <c r="W107" s="23" t="str">
        <f t="shared" si="8"/>
        <v/>
      </c>
      <c r="AD107" s="14" t="str">
        <f>IF( N107&lt;&gt;" *", (D107-N107)/D107*100, "")</f>
        <v/>
      </c>
    </row>
    <row r="108" spans="1:30" x14ac:dyDescent="0.25">
      <c r="A108" s="14" t="s">
        <v>109</v>
      </c>
      <c r="B108">
        <v>1</v>
      </c>
      <c r="C108">
        <v>1</v>
      </c>
      <c r="D108" s="8">
        <v>1305201</v>
      </c>
      <c r="E108">
        <v>1309111</v>
      </c>
      <c r="F108">
        <v>250632</v>
      </c>
      <c r="G108">
        <v>18900</v>
      </c>
      <c r="H108" s="14">
        <v>0</v>
      </c>
      <c r="I108" s="5">
        <v>0</v>
      </c>
      <c r="J108" s="5">
        <v>0</v>
      </c>
      <c r="K108" s="5">
        <v>0</v>
      </c>
      <c r="L108" s="7">
        <v>1218469.5</v>
      </c>
      <c r="M108" s="5">
        <v>1218469.5</v>
      </c>
      <c r="N108" s="5">
        <v>1221152.73</v>
      </c>
      <c r="O108" s="5">
        <v>1221152.73</v>
      </c>
      <c r="P108" s="12">
        <v>25980</v>
      </c>
      <c r="Q108" s="5">
        <v>4692</v>
      </c>
      <c r="R108" s="7">
        <f t="shared" si="7"/>
        <v>0</v>
      </c>
      <c r="S108" s="7">
        <f t="shared" si="11"/>
        <v>0</v>
      </c>
      <c r="T108" s="8">
        <f t="shared" si="9"/>
        <v>6.6450684607198429</v>
      </c>
      <c r="U108" s="8">
        <f t="shared" si="10"/>
        <v>6.4394886304868004</v>
      </c>
      <c r="W108" s="23">
        <f t="shared" si="8"/>
        <v>6.6450684607198429</v>
      </c>
      <c r="AD108" s="14">
        <f>IF( N108&lt;&gt;" *", (D108-N108)/D108*100, "")</f>
        <v>6.4394886304868004</v>
      </c>
    </row>
    <row r="109" spans="1:30" x14ac:dyDescent="0.25">
      <c r="A109" s="14" t="s">
        <v>110</v>
      </c>
      <c r="B109">
        <v>1</v>
      </c>
      <c r="C109">
        <v>0</v>
      </c>
      <c r="D109" s="8" t="s">
        <v>8</v>
      </c>
      <c r="E109" t="s">
        <v>8</v>
      </c>
      <c r="F109" t="s">
        <v>8</v>
      </c>
      <c r="G109" t="s">
        <v>8</v>
      </c>
      <c r="H109" s="14" t="s">
        <v>8</v>
      </c>
      <c r="I109" s="5" t="s">
        <v>8</v>
      </c>
      <c r="J109" s="5" t="s">
        <v>8</v>
      </c>
      <c r="K109" s="5" t="s">
        <v>8</v>
      </c>
      <c r="L109" s="7" t="s">
        <v>8</v>
      </c>
      <c r="M109" s="5" t="s">
        <v>8</v>
      </c>
      <c r="N109" s="5" t="s">
        <v>8</v>
      </c>
      <c r="O109" s="5" t="s">
        <v>8</v>
      </c>
      <c r="P109" s="12" t="s">
        <v>8</v>
      </c>
      <c r="Q109" s="5" t="s">
        <v>8</v>
      </c>
      <c r="R109" s="7" t="str">
        <f t="shared" si="7"/>
        <v>*</v>
      </c>
      <c r="S109" s="7" t="str">
        <f t="shared" si="11"/>
        <v>*</v>
      </c>
      <c r="T109" s="8" t="str">
        <f t="shared" si="9"/>
        <v>*</v>
      </c>
      <c r="U109" s="8" t="str">
        <f t="shared" si="10"/>
        <v>*</v>
      </c>
      <c r="W109" s="23" t="str">
        <f t="shared" si="8"/>
        <v/>
      </c>
      <c r="AD109" s="14" t="str">
        <f>IF( N109&lt;&gt;" *", (D109-N109)/D109*100, "")</f>
        <v/>
      </c>
    </row>
    <row r="110" spans="1:30" x14ac:dyDescent="0.25">
      <c r="A110" s="14" t="s">
        <v>111</v>
      </c>
      <c r="B110">
        <v>1</v>
      </c>
      <c r="C110">
        <v>0</v>
      </c>
      <c r="D110" s="8" t="s">
        <v>8</v>
      </c>
      <c r="E110" t="s">
        <v>8</v>
      </c>
      <c r="F110" t="s">
        <v>8</v>
      </c>
      <c r="G110" t="s">
        <v>8</v>
      </c>
      <c r="H110" s="14" t="s">
        <v>8</v>
      </c>
      <c r="I110" s="5" t="s">
        <v>8</v>
      </c>
      <c r="J110" s="5" t="s">
        <v>8</v>
      </c>
      <c r="K110" s="5" t="s">
        <v>8</v>
      </c>
      <c r="L110" s="7" t="s">
        <v>8</v>
      </c>
      <c r="M110" s="5" t="s">
        <v>8</v>
      </c>
      <c r="N110" s="5" t="s">
        <v>8</v>
      </c>
      <c r="O110" s="5" t="s">
        <v>8</v>
      </c>
      <c r="P110" s="12" t="s">
        <v>8</v>
      </c>
      <c r="Q110" s="5" t="s">
        <v>8</v>
      </c>
      <c r="R110" s="7" t="str">
        <f t="shared" si="7"/>
        <v>*</v>
      </c>
      <c r="S110" s="7" t="str">
        <f t="shared" si="11"/>
        <v>*</v>
      </c>
      <c r="T110" s="8" t="str">
        <f t="shared" si="9"/>
        <v>*</v>
      </c>
      <c r="U110" s="8" t="str">
        <f t="shared" si="10"/>
        <v>*</v>
      </c>
      <c r="W110" s="23" t="str">
        <f t="shared" si="8"/>
        <v/>
      </c>
      <c r="AD110" s="14" t="str">
        <f>IF( N110&lt;&gt;" *", (D110-N110)/D110*100, "")</f>
        <v/>
      </c>
    </row>
    <row r="111" spans="1:30" x14ac:dyDescent="0.25">
      <c r="A111" s="14" t="s">
        <v>112</v>
      </c>
      <c r="B111">
        <v>1</v>
      </c>
      <c r="C111">
        <v>0</v>
      </c>
      <c r="D111" s="8" t="s">
        <v>8</v>
      </c>
      <c r="E111" t="s">
        <v>8</v>
      </c>
      <c r="F111" t="s">
        <v>8</v>
      </c>
      <c r="G111" t="s">
        <v>8</v>
      </c>
      <c r="H111" s="14" t="s">
        <v>8</v>
      </c>
      <c r="I111" s="5" t="s">
        <v>8</v>
      </c>
      <c r="J111" s="5" t="s">
        <v>8</v>
      </c>
      <c r="K111" s="5" t="s">
        <v>8</v>
      </c>
      <c r="L111" s="7" t="s">
        <v>8</v>
      </c>
      <c r="M111" s="5" t="s">
        <v>8</v>
      </c>
      <c r="N111" s="5" t="s">
        <v>8</v>
      </c>
      <c r="O111" s="5" t="s">
        <v>8</v>
      </c>
      <c r="P111" s="12" t="s">
        <v>8</v>
      </c>
      <c r="Q111" s="5" t="s">
        <v>8</v>
      </c>
      <c r="R111" s="7" t="str">
        <f t="shared" si="7"/>
        <v>*</v>
      </c>
      <c r="S111" s="7" t="str">
        <f t="shared" si="11"/>
        <v>*</v>
      </c>
      <c r="T111" s="8" t="str">
        <f t="shared" si="9"/>
        <v>*</v>
      </c>
      <c r="U111" s="8" t="str">
        <f t="shared" si="10"/>
        <v>*</v>
      </c>
      <c r="W111" s="23" t="str">
        <f t="shared" si="8"/>
        <v/>
      </c>
      <c r="AD111" s="14" t="str">
        <f>IF( N111&lt;&gt;" *", (D111-N111)/D111*100, "")</f>
        <v/>
      </c>
    </row>
    <row r="112" spans="1:30" x14ac:dyDescent="0.25">
      <c r="A112" s="14" t="s">
        <v>113</v>
      </c>
      <c r="B112">
        <v>1</v>
      </c>
      <c r="C112">
        <v>0</v>
      </c>
      <c r="D112" s="8" t="s">
        <v>8</v>
      </c>
      <c r="E112" t="s">
        <v>8</v>
      </c>
      <c r="F112" t="s">
        <v>8</v>
      </c>
      <c r="G112" t="s">
        <v>8</v>
      </c>
      <c r="H112" s="14" t="s">
        <v>8</v>
      </c>
      <c r="I112" s="5" t="s">
        <v>8</v>
      </c>
      <c r="J112" s="5" t="s">
        <v>8</v>
      </c>
      <c r="K112" s="5" t="s">
        <v>8</v>
      </c>
      <c r="L112" s="7" t="s">
        <v>8</v>
      </c>
      <c r="M112" s="5" t="s">
        <v>8</v>
      </c>
      <c r="N112" s="5" t="s">
        <v>8</v>
      </c>
      <c r="O112" s="5" t="s">
        <v>8</v>
      </c>
      <c r="P112" s="12" t="s">
        <v>8</v>
      </c>
      <c r="Q112" s="5" t="s">
        <v>8</v>
      </c>
      <c r="R112" s="7" t="str">
        <f t="shared" si="7"/>
        <v>*</v>
      </c>
      <c r="S112" s="7" t="str">
        <f t="shared" si="11"/>
        <v>*</v>
      </c>
      <c r="T112" s="8" t="str">
        <f t="shared" si="9"/>
        <v>*</v>
      </c>
      <c r="U112" s="8" t="str">
        <f t="shared" si="10"/>
        <v>*</v>
      </c>
      <c r="W112" s="23" t="str">
        <f t="shared" si="8"/>
        <v/>
      </c>
      <c r="AD112" s="14" t="str">
        <f>IF( N112&lt;&gt;" *", (D112-N112)/D112*100, "")</f>
        <v/>
      </c>
    </row>
    <row r="113" spans="1:30" x14ac:dyDescent="0.25">
      <c r="A113" s="14" t="s">
        <v>114</v>
      </c>
      <c r="B113">
        <v>1</v>
      </c>
      <c r="C113">
        <v>1</v>
      </c>
      <c r="D113" s="8">
        <v>1442880</v>
      </c>
      <c r="E113">
        <v>1465775</v>
      </c>
      <c r="F113">
        <v>250632</v>
      </c>
      <c r="G113">
        <v>19440</v>
      </c>
      <c r="H113" s="14">
        <v>0</v>
      </c>
      <c r="I113" s="5">
        <v>0</v>
      </c>
      <c r="J113" s="5">
        <v>0</v>
      </c>
      <c r="K113" s="5">
        <v>0</v>
      </c>
      <c r="L113" s="7">
        <v>1385966.39</v>
      </c>
      <c r="M113" s="5">
        <v>1385966.39</v>
      </c>
      <c r="N113" s="5">
        <v>1390372.45</v>
      </c>
      <c r="O113" s="5">
        <v>1390372.45</v>
      </c>
      <c r="P113" s="12">
        <v>30884</v>
      </c>
      <c r="Q113" s="5">
        <v>4860</v>
      </c>
      <c r="R113" s="7">
        <f t="shared" si="7"/>
        <v>0</v>
      </c>
      <c r="S113" s="7">
        <f t="shared" si="11"/>
        <v>0</v>
      </c>
      <c r="T113" s="8">
        <f t="shared" si="9"/>
        <v>3.9444451375027794</v>
      </c>
      <c r="U113" s="8">
        <f t="shared" si="10"/>
        <v>3.639079479929034</v>
      </c>
      <c r="W113" s="23">
        <f t="shared" si="8"/>
        <v>3.9444451375027794</v>
      </c>
      <c r="AD113" s="14">
        <f>IF( N113&lt;&gt;" *", (D113-N113)/D113*100, "")</f>
        <v>3.639079479929034</v>
      </c>
    </row>
    <row r="114" spans="1:30" x14ac:dyDescent="0.25">
      <c r="A114" s="14" t="s">
        <v>115</v>
      </c>
      <c r="B114">
        <v>1</v>
      </c>
      <c r="C114">
        <v>1</v>
      </c>
      <c r="D114" s="8">
        <v>1201386</v>
      </c>
      <c r="E114">
        <v>1218077</v>
      </c>
      <c r="F114">
        <v>250632</v>
      </c>
      <c r="G114">
        <v>18720</v>
      </c>
      <c r="H114" s="14">
        <v>105</v>
      </c>
      <c r="I114" s="5">
        <v>105</v>
      </c>
      <c r="J114" s="5">
        <v>105</v>
      </c>
      <c r="K114" s="5">
        <v>105</v>
      </c>
      <c r="L114" s="7">
        <v>1134862.44</v>
      </c>
      <c r="M114" s="5">
        <v>1134862.44</v>
      </c>
      <c r="N114" s="5">
        <v>1140094.95</v>
      </c>
      <c r="O114" s="5">
        <v>1140094.95</v>
      </c>
      <c r="P114" s="12">
        <v>27724</v>
      </c>
      <c r="Q114" s="5">
        <v>4404</v>
      </c>
      <c r="R114" s="7">
        <f t="shared" si="7"/>
        <v>0.5608974358974359</v>
      </c>
      <c r="S114" s="7">
        <f t="shared" si="11"/>
        <v>0.5608974358974359</v>
      </c>
      <c r="T114" s="8">
        <f t="shared" si="9"/>
        <v>5.5372344941592511</v>
      </c>
      <c r="U114" s="8">
        <f t="shared" si="10"/>
        <v>5.1016950422262326</v>
      </c>
      <c r="W114" s="23">
        <f t="shared" si="8"/>
        <v>5.5372344941592511</v>
      </c>
      <c r="AD114" s="14">
        <f>IF( N114&lt;&gt;" *", (D114-N114)/D114*100, "")</f>
        <v>5.1016950422262326</v>
      </c>
    </row>
    <row r="115" spans="1:30" x14ac:dyDescent="0.25">
      <c r="A115" s="14" t="s">
        <v>133</v>
      </c>
      <c r="B115">
        <v>1</v>
      </c>
      <c r="C115">
        <v>0</v>
      </c>
      <c r="D115" s="8" t="s">
        <v>8</v>
      </c>
      <c r="E115" t="s">
        <v>8</v>
      </c>
      <c r="F115" t="s">
        <v>8</v>
      </c>
      <c r="G115" t="s">
        <v>8</v>
      </c>
      <c r="H115" s="14" t="s">
        <v>8</v>
      </c>
      <c r="I115" s="5" t="s">
        <v>8</v>
      </c>
      <c r="J115" s="5" t="s">
        <v>8</v>
      </c>
      <c r="K115" s="5" t="s">
        <v>8</v>
      </c>
      <c r="L115" s="7" t="s">
        <v>8</v>
      </c>
      <c r="M115" s="5" t="s">
        <v>8</v>
      </c>
      <c r="N115" s="5" t="s">
        <v>8</v>
      </c>
      <c r="O115" s="5" t="s">
        <v>8</v>
      </c>
      <c r="P115" s="12" t="s">
        <v>8</v>
      </c>
      <c r="Q115" s="5" t="s">
        <v>8</v>
      </c>
      <c r="R115" s="7" t="str">
        <f t="shared" si="7"/>
        <v>*</v>
      </c>
      <c r="S115" s="7" t="str">
        <f t="shared" si="11"/>
        <v>*</v>
      </c>
      <c r="T115" s="8" t="str">
        <f t="shared" si="9"/>
        <v>*</v>
      </c>
      <c r="U115" s="8" t="str">
        <f t="shared" si="10"/>
        <v>*</v>
      </c>
      <c r="W115" s="23" t="str">
        <f t="shared" si="8"/>
        <v/>
      </c>
      <c r="AD115" s="14" t="str">
        <f>IF( N115&lt;&gt;" *", (D115-N115)/D115*100, "")</f>
        <v/>
      </c>
    </row>
    <row r="116" spans="1:30" x14ac:dyDescent="0.25">
      <c r="A116" s="14" t="s">
        <v>134</v>
      </c>
      <c r="B116">
        <v>1</v>
      </c>
      <c r="C116">
        <v>0</v>
      </c>
      <c r="D116" s="8" t="s">
        <v>8</v>
      </c>
      <c r="E116" t="s">
        <v>8</v>
      </c>
      <c r="F116" t="s">
        <v>8</v>
      </c>
      <c r="G116" t="s">
        <v>8</v>
      </c>
      <c r="H116" s="14" t="s">
        <v>8</v>
      </c>
      <c r="I116" s="5" t="s">
        <v>8</v>
      </c>
      <c r="J116" s="5" t="s">
        <v>8</v>
      </c>
      <c r="K116" s="5" t="s">
        <v>8</v>
      </c>
      <c r="L116" s="7" t="s">
        <v>8</v>
      </c>
      <c r="M116" s="5" t="s">
        <v>8</v>
      </c>
      <c r="N116" s="5" t="s">
        <v>8</v>
      </c>
      <c r="O116" s="5" t="s">
        <v>8</v>
      </c>
      <c r="P116" s="12" t="s">
        <v>8</v>
      </c>
      <c r="Q116" s="5" t="s">
        <v>8</v>
      </c>
      <c r="R116" s="7" t="str">
        <f t="shared" si="7"/>
        <v>*</v>
      </c>
      <c r="S116" s="7" t="str">
        <f t="shared" si="11"/>
        <v>*</v>
      </c>
      <c r="T116" s="8" t="str">
        <f t="shared" si="9"/>
        <v>*</v>
      </c>
      <c r="U116" s="8" t="str">
        <f t="shared" si="10"/>
        <v>*</v>
      </c>
      <c r="W116" s="23" t="str">
        <f t="shared" si="8"/>
        <v/>
      </c>
      <c r="AD116" s="14" t="str">
        <f>IF( N116&lt;&gt;" *", (D116-N116)/D116*100, "")</f>
        <v/>
      </c>
    </row>
    <row r="117" spans="1:30" x14ac:dyDescent="0.25">
      <c r="A117" s="14" t="s">
        <v>135</v>
      </c>
      <c r="B117">
        <v>1</v>
      </c>
      <c r="C117">
        <v>0</v>
      </c>
      <c r="D117" s="8" t="s">
        <v>8</v>
      </c>
      <c r="E117" t="s">
        <v>8</v>
      </c>
      <c r="F117" t="s">
        <v>8</v>
      </c>
      <c r="G117" t="s">
        <v>8</v>
      </c>
      <c r="H117" s="14" t="s">
        <v>8</v>
      </c>
      <c r="I117" s="5" t="s">
        <v>8</v>
      </c>
      <c r="J117" s="5" t="s">
        <v>8</v>
      </c>
      <c r="K117" s="5" t="s">
        <v>8</v>
      </c>
      <c r="L117" s="7" t="s">
        <v>8</v>
      </c>
      <c r="M117" s="5" t="s">
        <v>8</v>
      </c>
      <c r="N117" s="5" t="s">
        <v>8</v>
      </c>
      <c r="O117" s="5" t="s">
        <v>8</v>
      </c>
      <c r="P117" s="12" t="s">
        <v>8</v>
      </c>
      <c r="Q117" s="5" t="s">
        <v>8</v>
      </c>
      <c r="R117" s="7" t="str">
        <f t="shared" si="7"/>
        <v>*</v>
      </c>
      <c r="S117" s="7" t="str">
        <f t="shared" si="11"/>
        <v>*</v>
      </c>
      <c r="T117" s="8" t="str">
        <f t="shared" si="9"/>
        <v>*</v>
      </c>
      <c r="U117" s="8" t="str">
        <f t="shared" si="10"/>
        <v>*</v>
      </c>
      <c r="W117" s="23" t="str">
        <f t="shared" si="8"/>
        <v/>
      </c>
      <c r="AD117" s="14" t="str">
        <f>IF( N117&lt;&gt;" *", (D117-N117)/D117*100, "")</f>
        <v/>
      </c>
    </row>
    <row r="118" spans="1:30" x14ac:dyDescent="0.25">
      <c r="A118" s="14" t="s">
        <v>136</v>
      </c>
      <c r="B118">
        <v>1</v>
      </c>
      <c r="C118">
        <v>1</v>
      </c>
      <c r="D118" s="8">
        <v>1510037</v>
      </c>
      <c r="E118">
        <v>1591547</v>
      </c>
      <c r="F118">
        <v>250632</v>
      </c>
      <c r="G118">
        <v>20880</v>
      </c>
      <c r="H118" s="14">
        <v>0</v>
      </c>
      <c r="I118" s="5">
        <v>0</v>
      </c>
      <c r="J118" s="5">
        <v>0</v>
      </c>
      <c r="K118" s="5">
        <v>0</v>
      </c>
      <c r="L118" s="7">
        <v>1416307.51</v>
      </c>
      <c r="M118" s="5">
        <v>1416307.51</v>
      </c>
      <c r="N118" s="5">
        <v>1419474.89</v>
      </c>
      <c r="O118" s="5">
        <v>1419474.89</v>
      </c>
      <c r="P118" s="12">
        <v>28020</v>
      </c>
      <c r="Q118" s="5">
        <v>4308</v>
      </c>
      <c r="R118" s="7">
        <f t="shared" si="7"/>
        <v>0</v>
      </c>
      <c r="S118" s="7">
        <f t="shared" si="11"/>
        <v>0</v>
      </c>
      <c r="T118" s="8">
        <f t="shared" si="9"/>
        <v>6.207098898901152</v>
      </c>
      <c r="U118" s="8">
        <f t="shared" si="10"/>
        <v>5.9973437736956186</v>
      </c>
      <c r="W118" s="23">
        <f t="shared" si="8"/>
        <v>6.207098898901152</v>
      </c>
      <c r="AD118" s="14">
        <f>IF( N118&lt;&gt;" *", (D118-N118)/D118*100, "")</f>
        <v>5.9973437736956186</v>
      </c>
    </row>
    <row r="119" spans="1:30" x14ac:dyDescent="0.25">
      <c r="A119" s="14" t="s">
        <v>137</v>
      </c>
      <c r="B119">
        <v>1</v>
      </c>
      <c r="C119">
        <v>0</v>
      </c>
      <c r="D119" s="8" t="s">
        <v>8</v>
      </c>
      <c r="E119" t="s">
        <v>8</v>
      </c>
      <c r="F119" t="s">
        <v>8</v>
      </c>
      <c r="G119" t="s">
        <v>8</v>
      </c>
      <c r="H119" s="14" t="s">
        <v>8</v>
      </c>
      <c r="I119" s="5" t="s">
        <v>8</v>
      </c>
      <c r="J119" s="5" t="s">
        <v>8</v>
      </c>
      <c r="K119" s="5" t="s">
        <v>8</v>
      </c>
      <c r="L119" s="7" t="s">
        <v>8</v>
      </c>
      <c r="M119" s="5" t="s">
        <v>8</v>
      </c>
      <c r="N119" s="5" t="s">
        <v>8</v>
      </c>
      <c r="O119" s="5" t="s">
        <v>8</v>
      </c>
      <c r="P119" s="12" t="s">
        <v>8</v>
      </c>
      <c r="Q119" s="5" t="s">
        <v>8</v>
      </c>
      <c r="R119" s="7" t="str">
        <f t="shared" si="7"/>
        <v>*</v>
      </c>
      <c r="S119" s="7" t="str">
        <f t="shared" si="11"/>
        <v>*</v>
      </c>
      <c r="T119" s="8" t="str">
        <f t="shared" si="9"/>
        <v>*</v>
      </c>
      <c r="U119" s="8" t="str">
        <f t="shared" si="10"/>
        <v>*</v>
      </c>
      <c r="W119" s="23" t="str">
        <f t="shared" si="8"/>
        <v/>
      </c>
      <c r="AD119" s="14" t="str">
        <f>IF( N119&lt;&gt;" *", (D119-N119)/D119*100, "")</f>
        <v/>
      </c>
    </row>
    <row r="120" spans="1:30" x14ac:dyDescent="0.25">
      <c r="A120" s="14" t="s">
        <v>138</v>
      </c>
      <c r="B120">
        <v>1</v>
      </c>
      <c r="C120">
        <v>1</v>
      </c>
      <c r="D120" s="8">
        <v>1102621</v>
      </c>
      <c r="E120">
        <v>1108512</v>
      </c>
      <c r="F120">
        <v>250632</v>
      </c>
      <c r="G120">
        <v>18720</v>
      </c>
      <c r="H120" s="14">
        <v>0</v>
      </c>
      <c r="I120" s="5">
        <v>0</v>
      </c>
      <c r="J120" s="5">
        <v>0</v>
      </c>
      <c r="K120" s="5">
        <v>0</v>
      </c>
      <c r="L120" s="7">
        <v>1006487.01</v>
      </c>
      <c r="M120" s="5">
        <v>1006487.01</v>
      </c>
      <c r="N120" s="5">
        <v>1009454.56</v>
      </c>
      <c r="O120" s="5">
        <v>1009454.56</v>
      </c>
      <c r="P120" s="12">
        <v>28816</v>
      </c>
      <c r="Q120" s="5">
        <v>3780</v>
      </c>
      <c r="R120" s="7">
        <f t="shared" si="7"/>
        <v>0</v>
      </c>
      <c r="S120" s="7">
        <f t="shared" si="11"/>
        <v>0</v>
      </c>
      <c r="T120" s="8">
        <f t="shared" si="9"/>
        <v>8.718679401172297</v>
      </c>
      <c r="U120" s="8">
        <f t="shared" si="10"/>
        <v>8.4495434061205028</v>
      </c>
      <c r="W120" s="23">
        <f t="shared" si="8"/>
        <v>8.718679401172297</v>
      </c>
      <c r="AD120" s="14">
        <f>IF( N120&lt;&gt;" *", (D120-N120)/D120*100, "")</f>
        <v>8.4495434061205028</v>
      </c>
    </row>
    <row r="121" spans="1:30" x14ac:dyDescent="0.25">
      <c r="A121" s="14" t="s">
        <v>139</v>
      </c>
      <c r="B121">
        <v>1</v>
      </c>
      <c r="C121">
        <v>0</v>
      </c>
      <c r="D121" s="8" t="s">
        <v>8</v>
      </c>
      <c r="E121" t="s">
        <v>8</v>
      </c>
      <c r="F121" t="s">
        <v>8</v>
      </c>
      <c r="G121" t="s">
        <v>8</v>
      </c>
      <c r="H121" s="14" t="s">
        <v>8</v>
      </c>
      <c r="I121" s="5" t="s">
        <v>8</v>
      </c>
      <c r="J121" s="5" t="s">
        <v>8</v>
      </c>
      <c r="K121" s="5" t="s">
        <v>8</v>
      </c>
      <c r="L121" s="7" t="s">
        <v>8</v>
      </c>
      <c r="M121" s="5" t="s">
        <v>8</v>
      </c>
      <c r="N121" s="5" t="s">
        <v>8</v>
      </c>
      <c r="O121" s="5" t="s">
        <v>8</v>
      </c>
      <c r="P121" s="12" t="s">
        <v>8</v>
      </c>
      <c r="Q121" s="5" t="s">
        <v>8</v>
      </c>
      <c r="R121" s="7" t="str">
        <f t="shared" si="7"/>
        <v>*</v>
      </c>
      <c r="S121" s="7" t="str">
        <f t="shared" si="11"/>
        <v>*</v>
      </c>
      <c r="T121" s="8" t="str">
        <f t="shared" si="9"/>
        <v>*</v>
      </c>
      <c r="U121" s="8" t="str">
        <f t="shared" si="10"/>
        <v>*</v>
      </c>
      <c r="W121" s="23" t="str">
        <f t="shared" si="8"/>
        <v/>
      </c>
      <c r="AD121" s="14" t="str">
        <f>IF( N121&lt;&gt;" *", (D121-N121)/D121*100, "")</f>
        <v/>
      </c>
    </row>
    <row r="122" spans="1:30" x14ac:dyDescent="0.25">
      <c r="A122" s="14" t="s">
        <v>140</v>
      </c>
      <c r="B122">
        <v>1</v>
      </c>
      <c r="C122">
        <v>1</v>
      </c>
      <c r="D122" s="8">
        <v>1439883</v>
      </c>
      <c r="E122">
        <v>1458148</v>
      </c>
      <c r="F122">
        <v>250632</v>
      </c>
      <c r="G122">
        <v>20880</v>
      </c>
      <c r="H122" s="14">
        <v>0</v>
      </c>
      <c r="I122" s="5">
        <v>0</v>
      </c>
      <c r="J122" s="5">
        <v>0</v>
      </c>
      <c r="K122" s="5">
        <v>0</v>
      </c>
      <c r="L122" s="7">
        <v>1376729.4</v>
      </c>
      <c r="M122" s="5">
        <v>1376729.4</v>
      </c>
      <c r="N122" s="5">
        <v>1378646</v>
      </c>
      <c r="O122" s="5">
        <v>1378646</v>
      </c>
      <c r="P122" s="12">
        <v>30064</v>
      </c>
      <c r="Q122" s="5">
        <v>4044</v>
      </c>
      <c r="R122" s="7">
        <f t="shared" si="7"/>
        <v>0</v>
      </c>
      <c r="S122" s="7">
        <f t="shared" si="11"/>
        <v>0</v>
      </c>
      <c r="T122" s="8">
        <f t="shared" si="9"/>
        <v>4.3860230310379453</v>
      </c>
      <c r="U122" s="8">
        <f t="shared" si="10"/>
        <v>4.25291499378769</v>
      </c>
      <c r="W122" s="23">
        <f t="shared" si="8"/>
        <v>4.3860230310379453</v>
      </c>
      <c r="AD122" s="14">
        <f>IF( N122&lt;&gt;" *", (D122-N122)/D122*100, "")</f>
        <v>4.25291499378769</v>
      </c>
    </row>
    <row r="123" spans="1:30" x14ac:dyDescent="0.25">
      <c r="A123" s="14" t="s">
        <v>128</v>
      </c>
      <c r="B123">
        <v>0</v>
      </c>
      <c r="C123">
        <v>0</v>
      </c>
      <c r="D123" s="8" t="s">
        <v>8</v>
      </c>
      <c r="E123" t="s">
        <v>8</v>
      </c>
      <c r="F123" t="s">
        <v>8</v>
      </c>
      <c r="G123" t="s">
        <v>8</v>
      </c>
      <c r="H123" s="14" t="s">
        <v>8</v>
      </c>
      <c r="I123" s="5" t="s">
        <v>8</v>
      </c>
      <c r="J123" s="5" t="s">
        <v>8</v>
      </c>
      <c r="K123" s="5" t="s">
        <v>8</v>
      </c>
      <c r="L123" s="7" t="s">
        <v>8</v>
      </c>
      <c r="M123" s="5" t="s">
        <v>8</v>
      </c>
      <c r="N123" s="5" t="s">
        <v>8</v>
      </c>
      <c r="O123" s="5" t="s">
        <v>8</v>
      </c>
      <c r="P123" s="12" t="s">
        <v>8</v>
      </c>
      <c r="Q123" s="5" t="s">
        <v>8</v>
      </c>
      <c r="R123" s="7" t="str">
        <f t="shared" si="7"/>
        <v>*</v>
      </c>
      <c r="S123" s="7" t="str">
        <f t="shared" si="11"/>
        <v>*</v>
      </c>
      <c r="T123" s="8" t="str">
        <f t="shared" si="9"/>
        <v>*</v>
      </c>
      <c r="U123" s="8" t="str">
        <f t="shared" si="10"/>
        <v>*</v>
      </c>
      <c r="W123" s="23" t="str">
        <f t="shared" si="8"/>
        <v/>
      </c>
      <c r="AD123" s="14" t="str">
        <f>IF( N123&lt;&gt;" *", (D123-N123)/D123*100, "")</f>
        <v/>
      </c>
    </row>
    <row r="124" spans="1:30" x14ac:dyDescent="0.25">
      <c r="A124" s="14" t="s">
        <v>141</v>
      </c>
      <c r="B124">
        <v>1</v>
      </c>
      <c r="C124">
        <v>0</v>
      </c>
      <c r="D124" s="8" t="s">
        <v>8</v>
      </c>
      <c r="E124" t="s">
        <v>8</v>
      </c>
      <c r="F124" t="s">
        <v>8</v>
      </c>
      <c r="G124" t="s">
        <v>8</v>
      </c>
      <c r="H124" s="14" t="s">
        <v>8</v>
      </c>
      <c r="I124" s="5" t="s">
        <v>8</v>
      </c>
      <c r="J124" s="5" t="s">
        <v>8</v>
      </c>
      <c r="K124" s="5" t="s">
        <v>8</v>
      </c>
      <c r="L124" s="7" t="s">
        <v>8</v>
      </c>
      <c r="M124" s="5" t="s">
        <v>8</v>
      </c>
      <c r="N124" s="5" t="s">
        <v>8</v>
      </c>
      <c r="O124" s="5" t="s">
        <v>8</v>
      </c>
      <c r="P124" s="12" t="s">
        <v>8</v>
      </c>
      <c r="Q124" s="5" t="s">
        <v>8</v>
      </c>
      <c r="R124" s="7" t="str">
        <f t="shared" si="7"/>
        <v>*</v>
      </c>
      <c r="S124" s="7" t="str">
        <f t="shared" si="11"/>
        <v>*</v>
      </c>
      <c r="T124" s="8" t="str">
        <f t="shared" si="9"/>
        <v>*</v>
      </c>
      <c r="U124" s="8" t="str">
        <f t="shared" si="10"/>
        <v>*</v>
      </c>
      <c r="W124" s="23" t="str">
        <f t="shared" si="8"/>
        <v/>
      </c>
      <c r="AD124" s="14" t="str">
        <f>IF( N124&lt;&gt;" *", (D124-N124)/D124*100, "")</f>
        <v/>
      </c>
    </row>
    <row r="125" spans="1:30" x14ac:dyDescent="0.25">
      <c r="A125" s="14" t="s">
        <v>142</v>
      </c>
      <c r="B125">
        <v>0</v>
      </c>
      <c r="C125">
        <v>0</v>
      </c>
      <c r="D125" s="8" t="s">
        <v>8</v>
      </c>
      <c r="E125" t="s">
        <v>8</v>
      </c>
      <c r="F125" t="s">
        <v>8</v>
      </c>
      <c r="G125" t="s">
        <v>8</v>
      </c>
      <c r="H125" s="14" t="s">
        <v>8</v>
      </c>
      <c r="I125" s="5" t="s">
        <v>8</v>
      </c>
      <c r="J125" s="5" t="s">
        <v>8</v>
      </c>
      <c r="K125" s="5" t="s">
        <v>8</v>
      </c>
      <c r="L125" s="7" t="s">
        <v>8</v>
      </c>
      <c r="M125" s="5" t="s">
        <v>8</v>
      </c>
      <c r="N125" s="5" t="s">
        <v>8</v>
      </c>
      <c r="O125" s="5" t="s">
        <v>8</v>
      </c>
      <c r="P125" s="12" t="s">
        <v>8</v>
      </c>
      <c r="Q125" s="5" t="s">
        <v>8</v>
      </c>
      <c r="R125" s="7" t="str">
        <f t="shared" si="7"/>
        <v>*</v>
      </c>
      <c r="S125" s="7" t="str">
        <f t="shared" si="11"/>
        <v>*</v>
      </c>
      <c r="T125" s="8" t="str">
        <f t="shared" si="9"/>
        <v>*</v>
      </c>
      <c r="U125" s="8" t="str">
        <f t="shared" si="10"/>
        <v>*</v>
      </c>
      <c r="W125" s="23" t="str">
        <f t="shared" si="8"/>
        <v/>
      </c>
      <c r="AD125" s="14" t="str">
        <f>IF( N125&lt;&gt;" *", (D125-N125)/D125*100, "")</f>
        <v/>
      </c>
    </row>
    <row r="126" spans="1:30" x14ac:dyDescent="0.25">
      <c r="A126" s="14" t="s">
        <v>143</v>
      </c>
      <c r="B126">
        <v>0</v>
      </c>
      <c r="C126">
        <v>0</v>
      </c>
      <c r="D126" s="8" t="s">
        <v>8</v>
      </c>
      <c r="E126" t="s">
        <v>8</v>
      </c>
      <c r="F126" t="s">
        <v>8</v>
      </c>
      <c r="G126" t="s">
        <v>8</v>
      </c>
      <c r="H126" s="14" t="s">
        <v>8</v>
      </c>
      <c r="I126" s="5" t="s">
        <v>8</v>
      </c>
      <c r="J126" s="5" t="s">
        <v>8</v>
      </c>
      <c r="K126" s="5" t="s">
        <v>8</v>
      </c>
      <c r="L126" s="7" t="s">
        <v>8</v>
      </c>
      <c r="M126" s="5" t="s">
        <v>8</v>
      </c>
      <c r="N126" s="5" t="s">
        <v>8</v>
      </c>
      <c r="O126" s="5" t="s">
        <v>8</v>
      </c>
      <c r="P126" s="12" t="s">
        <v>8</v>
      </c>
      <c r="Q126" s="5" t="s">
        <v>8</v>
      </c>
      <c r="R126" s="7" t="str">
        <f t="shared" si="7"/>
        <v>*</v>
      </c>
      <c r="S126" s="7" t="str">
        <f t="shared" si="11"/>
        <v>*</v>
      </c>
      <c r="T126" s="8" t="str">
        <f t="shared" si="9"/>
        <v>*</v>
      </c>
      <c r="U126" s="8" t="str">
        <f t="shared" si="10"/>
        <v>*</v>
      </c>
      <c r="W126" s="23" t="str">
        <f t="shared" si="8"/>
        <v/>
      </c>
      <c r="AD126" s="14" t="str">
        <f>IF( N126&lt;&gt;" *", (D126-N126)/D126*100, "")</f>
        <v/>
      </c>
    </row>
    <row r="127" spans="1:30" x14ac:dyDescent="0.25">
      <c r="A127" s="14" t="s">
        <v>144</v>
      </c>
      <c r="B127">
        <v>1</v>
      </c>
      <c r="C127">
        <v>0</v>
      </c>
      <c r="D127" s="8" t="s">
        <v>8</v>
      </c>
      <c r="E127" t="s">
        <v>8</v>
      </c>
      <c r="F127" t="s">
        <v>8</v>
      </c>
      <c r="G127" t="s">
        <v>8</v>
      </c>
      <c r="H127" s="14" t="s">
        <v>8</v>
      </c>
      <c r="I127" s="5" t="s">
        <v>8</v>
      </c>
      <c r="J127" s="5" t="s">
        <v>8</v>
      </c>
      <c r="K127" s="5" t="s">
        <v>8</v>
      </c>
      <c r="L127" s="7" t="s">
        <v>8</v>
      </c>
      <c r="M127" s="5" t="s">
        <v>8</v>
      </c>
      <c r="N127" s="5" t="s">
        <v>8</v>
      </c>
      <c r="O127" s="5" t="s">
        <v>8</v>
      </c>
      <c r="P127" s="12" t="s">
        <v>8</v>
      </c>
      <c r="Q127" s="5" t="s">
        <v>8</v>
      </c>
      <c r="R127" s="7" t="str">
        <f t="shared" si="7"/>
        <v>*</v>
      </c>
      <c r="S127" s="7" t="str">
        <f t="shared" si="11"/>
        <v>*</v>
      </c>
      <c r="T127" s="8" t="str">
        <f t="shared" si="9"/>
        <v>*</v>
      </c>
      <c r="U127" s="8" t="str">
        <f t="shared" si="10"/>
        <v>*</v>
      </c>
      <c r="W127" s="23" t="str">
        <f t="shared" si="8"/>
        <v/>
      </c>
      <c r="AD127" s="14" t="str">
        <f>IF( N127&lt;&gt;" *", (D127-N127)/D127*100, "")</f>
        <v/>
      </c>
    </row>
    <row r="128" spans="1:30" x14ac:dyDescent="0.25">
      <c r="A128" s="14" t="s">
        <v>145</v>
      </c>
      <c r="B128">
        <v>1</v>
      </c>
      <c r="C128">
        <v>0</v>
      </c>
      <c r="D128" s="8" t="s">
        <v>8</v>
      </c>
      <c r="E128" t="s">
        <v>8</v>
      </c>
      <c r="F128" t="s">
        <v>8</v>
      </c>
      <c r="G128" t="s">
        <v>8</v>
      </c>
      <c r="H128" s="14" t="s">
        <v>8</v>
      </c>
      <c r="I128" s="5" t="s">
        <v>8</v>
      </c>
      <c r="J128" s="5" t="s">
        <v>8</v>
      </c>
      <c r="K128" s="5" t="s">
        <v>8</v>
      </c>
      <c r="L128" s="7" t="s">
        <v>8</v>
      </c>
      <c r="M128" s="5" t="s">
        <v>8</v>
      </c>
      <c r="N128" s="5" t="s">
        <v>8</v>
      </c>
      <c r="O128" s="5" t="s">
        <v>8</v>
      </c>
      <c r="P128" s="12" t="s">
        <v>8</v>
      </c>
      <c r="Q128" s="5" t="s">
        <v>8</v>
      </c>
      <c r="R128" s="7" t="str">
        <f t="shared" si="7"/>
        <v>*</v>
      </c>
      <c r="S128" s="7" t="str">
        <f t="shared" si="11"/>
        <v>*</v>
      </c>
      <c r="T128" s="8" t="str">
        <f t="shared" si="9"/>
        <v>*</v>
      </c>
      <c r="U128" s="8" t="str">
        <f t="shared" si="10"/>
        <v>*</v>
      </c>
      <c r="W128" s="23" t="str">
        <f t="shared" si="8"/>
        <v/>
      </c>
      <c r="AD128" s="14" t="str">
        <f>IF( N128&lt;&gt;" *", (D128-N128)/D128*100, "")</f>
        <v/>
      </c>
    </row>
    <row r="129" spans="1:30" x14ac:dyDescent="0.25">
      <c r="A129" s="14" t="s">
        <v>146</v>
      </c>
      <c r="B129">
        <v>1</v>
      </c>
      <c r="C129">
        <v>0</v>
      </c>
      <c r="D129" s="8" t="s">
        <v>8</v>
      </c>
      <c r="E129" t="s">
        <v>8</v>
      </c>
      <c r="F129" t="s">
        <v>8</v>
      </c>
      <c r="G129" t="s">
        <v>8</v>
      </c>
      <c r="H129" s="14" t="s">
        <v>8</v>
      </c>
      <c r="I129" s="5" t="s">
        <v>8</v>
      </c>
      <c r="J129" s="5" t="s">
        <v>8</v>
      </c>
      <c r="K129" s="5" t="s">
        <v>8</v>
      </c>
      <c r="L129" s="7" t="s">
        <v>8</v>
      </c>
      <c r="M129" s="5" t="s">
        <v>8</v>
      </c>
      <c r="N129" s="5" t="s">
        <v>8</v>
      </c>
      <c r="O129" s="5" t="s">
        <v>8</v>
      </c>
      <c r="P129" s="12" t="s">
        <v>8</v>
      </c>
      <c r="Q129" s="5" t="s">
        <v>8</v>
      </c>
      <c r="R129" s="7" t="str">
        <f t="shared" si="7"/>
        <v>*</v>
      </c>
      <c r="S129" s="7" t="str">
        <f t="shared" si="11"/>
        <v>*</v>
      </c>
      <c r="T129" s="8" t="str">
        <f t="shared" si="9"/>
        <v>*</v>
      </c>
      <c r="U129" s="8" t="str">
        <f t="shared" si="10"/>
        <v>*</v>
      </c>
      <c r="W129" s="23" t="str">
        <f t="shared" si="8"/>
        <v/>
      </c>
      <c r="AD129" s="14" t="str">
        <f>IF( N129&lt;&gt;" *", (D129-N129)/D129*100, "")</f>
        <v/>
      </c>
    </row>
    <row r="130" spans="1:30" x14ac:dyDescent="0.25">
      <c r="A130" s="14" t="s">
        <v>147</v>
      </c>
      <c r="B130">
        <v>1</v>
      </c>
      <c r="C130">
        <v>0</v>
      </c>
      <c r="D130" s="8" t="s">
        <v>8</v>
      </c>
      <c r="E130" t="s">
        <v>8</v>
      </c>
      <c r="F130" t="s">
        <v>8</v>
      </c>
      <c r="G130" t="s">
        <v>8</v>
      </c>
      <c r="H130" s="14" t="s">
        <v>8</v>
      </c>
      <c r="I130" s="5" t="s">
        <v>8</v>
      </c>
      <c r="J130" s="5" t="s">
        <v>8</v>
      </c>
      <c r="K130" s="5" t="s">
        <v>8</v>
      </c>
      <c r="L130" s="7" t="s">
        <v>8</v>
      </c>
      <c r="M130" s="5" t="s">
        <v>8</v>
      </c>
      <c r="N130" s="5" t="s">
        <v>8</v>
      </c>
      <c r="O130" s="5" t="s">
        <v>8</v>
      </c>
      <c r="P130" s="12" t="s">
        <v>8</v>
      </c>
      <c r="Q130" s="5" t="s">
        <v>8</v>
      </c>
      <c r="R130" s="7" t="str">
        <f t="shared" si="7"/>
        <v>*</v>
      </c>
      <c r="S130" s="7" t="str">
        <f t="shared" si="11"/>
        <v>*</v>
      </c>
      <c r="T130" s="8" t="str">
        <f t="shared" si="9"/>
        <v>*</v>
      </c>
      <c r="U130" s="8" t="str">
        <f t="shared" si="10"/>
        <v>*</v>
      </c>
      <c r="W130" s="23" t="str">
        <f t="shared" si="8"/>
        <v/>
      </c>
      <c r="AD130" s="14" t="str">
        <f>IF( N130&lt;&gt;" *", (D130-N130)/D130*100, "")</f>
        <v/>
      </c>
    </row>
    <row r="131" spans="1:30" x14ac:dyDescent="0.25">
      <c r="A131" s="14" t="s">
        <v>148</v>
      </c>
      <c r="B131">
        <v>1</v>
      </c>
      <c r="C131">
        <v>0</v>
      </c>
      <c r="D131" s="8" t="s">
        <v>8</v>
      </c>
      <c r="E131" t="s">
        <v>8</v>
      </c>
      <c r="F131" t="s">
        <v>8</v>
      </c>
      <c r="G131" t="s">
        <v>8</v>
      </c>
      <c r="H131" s="14" t="s">
        <v>8</v>
      </c>
      <c r="I131" s="5" t="s">
        <v>8</v>
      </c>
      <c r="J131" s="5" t="s">
        <v>8</v>
      </c>
      <c r="K131" s="5" t="s">
        <v>8</v>
      </c>
      <c r="L131" s="7" t="s">
        <v>8</v>
      </c>
      <c r="M131" s="5" t="s">
        <v>8</v>
      </c>
      <c r="N131" s="5" t="s">
        <v>8</v>
      </c>
      <c r="O131" s="5" t="s">
        <v>8</v>
      </c>
      <c r="P131" s="12" t="s">
        <v>8</v>
      </c>
      <c r="Q131" s="5" t="s">
        <v>8</v>
      </c>
      <c r="R131" s="7" t="str">
        <f t="shared" si="7"/>
        <v>*</v>
      </c>
      <c r="S131" s="7" t="str">
        <f t="shared" si="11"/>
        <v>*</v>
      </c>
      <c r="T131" s="8" t="str">
        <f t="shared" si="9"/>
        <v>*</v>
      </c>
      <c r="U131" s="8" t="str">
        <f t="shared" si="10"/>
        <v>*</v>
      </c>
      <c r="W131" s="23" t="str">
        <f t="shared" si="8"/>
        <v/>
      </c>
      <c r="AD131" s="14" t="str">
        <f>IF( N131&lt;&gt;" *", (D131-N131)/D131*100, "")</f>
        <v/>
      </c>
    </row>
    <row r="132" spans="1:30" x14ac:dyDescent="0.25">
      <c r="A132" s="14" t="s">
        <v>149</v>
      </c>
      <c r="B132">
        <v>1</v>
      </c>
      <c r="C132">
        <v>0</v>
      </c>
      <c r="D132" s="8" t="s">
        <v>8</v>
      </c>
      <c r="E132" t="s">
        <v>8</v>
      </c>
      <c r="F132" t="s">
        <v>8</v>
      </c>
      <c r="G132" t="s">
        <v>8</v>
      </c>
      <c r="H132" s="14" t="s">
        <v>8</v>
      </c>
      <c r="I132" s="5" t="s">
        <v>8</v>
      </c>
      <c r="J132" s="5" t="s">
        <v>8</v>
      </c>
      <c r="K132" s="5" t="s">
        <v>8</v>
      </c>
      <c r="L132" s="7" t="s">
        <v>8</v>
      </c>
      <c r="M132" s="5" t="s">
        <v>8</v>
      </c>
      <c r="N132" s="5" t="s">
        <v>8</v>
      </c>
      <c r="O132" s="5" t="s">
        <v>8</v>
      </c>
      <c r="P132" s="12" t="s">
        <v>8</v>
      </c>
      <c r="Q132" s="5" t="s">
        <v>8</v>
      </c>
      <c r="R132" s="7" t="str">
        <f t="shared" ref="R132:R135" si="12">IF(G132= " *",  "*", H132/G132*100)</f>
        <v>*</v>
      </c>
      <c r="S132" s="7" t="str">
        <f t="shared" si="11"/>
        <v>*</v>
      </c>
      <c r="T132" s="8" t="str">
        <f t="shared" si="9"/>
        <v>*</v>
      </c>
      <c r="U132" s="8" t="str">
        <f t="shared" si="10"/>
        <v>*</v>
      </c>
      <c r="W132" s="23" t="str">
        <f t="shared" si="8"/>
        <v/>
      </c>
      <c r="AD132" s="14" t="str">
        <f>IF( N132&lt;&gt;" *", (D132-N132)/D132*100, "")</f>
        <v/>
      </c>
    </row>
    <row r="133" spans="1:30" x14ac:dyDescent="0.25">
      <c r="A133" s="14" t="s">
        <v>150</v>
      </c>
      <c r="B133">
        <v>1</v>
      </c>
      <c r="C133">
        <v>0</v>
      </c>
      <c r="D133" s="8" t="s">
        <v>8</v>
      </c>
      <c r="E133" t="s">
        <v>8</v>
      </c>
      <c r="F133" t="s">
        <v>8</v>
      </c>
      <c r="G133" t="s">
        <v>8</v>
      </c>
      <c r="H133" s="14" t="s">
        <v>8</v>
      </c>
      <c r="I133" s="5" t="s">
        <v>8</v>
      </c>
      <c r="J133" s="5" t="s">
        <v>8</v>
      </c>
      <c r="K133" s="5" t="s">
        <v>8</v>
      </c>
      <c r="L133" s="7" t="s">
        <v>8</v>
      </c>
      <c r="M133" s="5" t="s">
        <v>8</v>
      </c>
      <c r="N133" s="5" t="s">
        <v>8</v>
      </c>
      <c r="O133" s="5" t="s">
        <v>8</v>
      </c>
      <c r="P133" s="12" t="s">
        <v>8</v>
      </c>
      <c r="Q133" s="5" t="s">
        <v>8</v>
      </c>
      <c r="R133" s="7" t="str">
        <f t="shared" si="12"/>
        <v>*</v>
      </c>
      <c r="S133" s="7" t="str">
        <f t="shared" si="11"/>
        <v>*</v>
      </c>
      <c r="T133" s="8" t="str">
        <f t="shared" si="9"/>
        <v>*</v>
      </c>
      <c r="U133" s="8" t="str">
        <f t="shared" si="10"/>
        <v>*</v>
      </c>
      <c r="W133" s="23" t="str">
        <f t="shared" ref="W133:W135" si="13">IF( L133&lt;&gt;" *", (D133-L133)/D133*100, "")</f>
        <v/>
      </c>
      <c r="AD133" s="14" t="str">
        <f>IF( N133&lt;&gt;" *", (D133-N133)/D133*100, "")</f>
        <v/>
      </c>
    </row>
    <row r="134" spans="1:30" x14ac:dyDescent="0.25">
      <c r="A134" s="14" t="s">
        <v>151</v>
      </c>
      <c r="B134">
        <v>1</v>
      </c>
      <c r="C134">
        <v>0</v>
      </c>
      <c r="D134" s="8" t="s">
        <v>8</v>
      </c>
      <c r="E134" t="s">
        <v>8</v>
      </c>
      <c r="F134" t="s">
        <v>8</v>
      </c>
      <c r="G134" t="s">
        <v>8</v>
      </c>
      <c r="H134" s="14" t="s">
        <v>8</v>
      </c>
      <c r="I134" s="5" t="s">
        <v>8</v>
      </c>
      <c r="J134" s="5" t="s">
        <v>8</v>
      </c>
      <c r="K134" s="5" t="s">
        <v>8</v>
      </c>
      <c r="L134" s="7" t="s">
        <v>8</v>
      </c>
      <c r="M134" s="5" t="s">
        <v>8</v>
      </c>
      <c r="N134" s="5" t="s">
        <v>8</v>
      </c>
      <c r="O134" s="5" t="s">
        <v>8</v>
      </c>
      <c r="P134" s="12" t="s">
        <v>8</v>
      </c>
      <c r="Q134" s="5" t="s">
        <v>8</v>
      </c>
      <c r="R134" s="7" t="str">
        <f t="shared" si="12"/>
        <v>*</v>
      </c>
      <c r="S134" s="7" t="str">
        <f t="shared" si="11"/>
        <v>*</v>
      </c>
      <c r="T134" s="8" t="str">
        <f t="shared" ref="T134:T135" si="14">IF(L134=" *",  "*",  (D134-L134)/D134*100)</f>
        <v>*</v>
      </c>
      <c r="U134" s="8" t="str">
        <f t="shared" ref="U134:U135" si="15">IF(L134=" *", "*", (D134-N134)/D134*100)</f>
        <v>*</v>
      </c>
      <c r="W134" s="23" t="str">
        <f t="shared" si="13"/>
        <v/>
      </c>
      <c r="AD134" s="14" t="str">
        <f>IF( N134&lt;&gt;" *", (D134-N134)/D134*100, "")</f>
        <v/>
      </c>
    </row>
    <row r="135" spans="1:30" x14ac:dyDescent="0.25">
      <c r="A135" s="14" t="s">
        <v>152</v>
      </c>
      <c r="B135">
        <v>1</v>
      </c>
      <c r="C135">
        <v>1</v>
      </c>
      <c r="D135" s="8">
        <v>1227285</v>
      </c>
      <c r="E135">
        <v>1242888</v>
      </c>
      <c r="F135">
        <v>316944</v>
      </c>
      <c r="G135">
        <v>21816</v>
      </c>
      <c r="H135" s="14">
        <v>0</v>
      </c>
      <c r="I135" s="5">
        <v>0</v>
      </c>
      <c r="J135" s="5">
        <v>0</v>
      </c>
      <c r="K135" s="5">
        <v>0</v>
      </c>
      <c r="L135" s="7">
        <v>1167787.05</v>
      </c>
      <c r="M135" s="5">
        <v>1167787.05</v>
      </c>
      <c r="N135" s="5">
        <v>1188451.67</v>
      </c>
      <c r="O135" s="5">
        <v>1188451.67</v>
      </c>
      <c r="P135" s="12">
        <v>37480</v>
      </c>
      <c r="Q135" s="5">
        <v>4932</v>
      </c>
      <c r="R135" s="7">
        <f t="shared" si="12"/>
        <v>0</v>
      </c>
      <c r="S135" s="7">
        <f t="shared" si="11"/>
        <v>0</v>
      </c>
      <c r="T135" s="8">
        <f t="shared" si="14"/>
        <v>4.8479326317847899</v>
      </c>
      <c r="U135" s="8">
        <f t="shared" si="15"/>
        <v>3.1641656176030897</v>
      </c>
      <c r="W135" s="23">
        <f t="shared" si="13"/>
        <v>4.8479326317847899</v>
      </c>
      <c r="AD135" s="14">
        <f>IF( N135&lt;&gt;" *", (D135-N135)/D135*100, "")</f>
        <v>3.1641656176030897</v>
      </c>
    </row>
    <row r="136" spans="1:30" x14ac:dyDescent="0.25">
      <c r="P136" s="5"/>
    </row>
    <row r="137" spans="1:30" x14ac:dyDescent="0.25">
      <c r="P137" s="5"/>
    </row>
  </sheetData>
  <mergeCells count="8">
    <mergeCell ref="X1:AC1"/>
    <mergeCell ref="AE1:AJ1"/>
    <mergeCell ref="R1:S1"/>
    <mergeCell ref="T1:U1"/>
    <mergeCell ref="A1:G1"/>
    <mergeCell ref="P1:Q1"/>
    <mergeCell ref="H1:K1"/>
    <mergeCell ref="L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testCuts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Shang</dc:creator>
  <cp:lastModifiedBy>shang</cp:lastModifiedBy>
  <dcterms:created xsi:type="dcterms:W3CDTF">2014-03-11T17:40:30Z</dcterms:created>
  <dcterms:modified xsi:type="dcterms:W3CDTF">2014-03-19T15:48:19Z</dcterms:modified>
</cp:coreProperties>
</file>