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3年秋季" sheetId="2" r:id="rId1"/>
    <sheet name="2014年春季" sheetId="1" r:id="rId2"/>
    <sheet name="2014年暑假" sheetId="3" r:id="rId3"/>
  </sheets>
  <calcPr calcId="124519"/>
</workbook>
</file>

<file path=xl/calcChain.xml><?xml version="1.0" encoding="utf-8"?>
<calcChain xmlns="http://schemas.openxmlformats.org/spreadsheetml/2006/main">
  <c r="I70" i="1"/>
  <c r="I71"/>
  <c r="I72"/>
  <c r="I73"/>
  <c r="I74"/>
  <c r="I75"/>
  <c r="H98"/>
  <c r="H99"/>
  <c r="H100"/>
  <c r="H101"/>
  <c r="H102"/>
  <c r="I16"/>
  <c r="I17"/>
  <c r="I18"/>
  <c r="I19"/>
  <c r="I20"/>
  <c r="I58"/>
  <c r="I59"/>
  <c r="I60"/>
  <c r="I61"/>
  <c r="I62"/>
  <c r="I63"/>
  <c r="H91" i="2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G70" i="1" l="1"/>
  <c r="E70" s="1"/>
  <c r="F98"/>
  <c r="D98" s="1"/>
  <c r="G16"/>
  <c r="E16" s="1"/>
  <c r="F86" i="2"/>
  <c r="D86" s="1"/>
  <c r="G58" i="1"/>
  <c r="E58" s="1"/>
  <c r="G31" i="2"/>
  <c r="E31" s="1"/>
  <c r="G67"/>
  <c r="E67" s="1"/>
  <c r="F78"/>
  <c r="D78" s="1"/>
  <c r="F89"/>
  <c r="D89" s="1"/>
  <c r="G16"/>
  <c r="E16" s="1"/>
  <c r="G36"/>
  <c r="E36" s="1"/>
  <c r="G51"/>
  <c r="E51" s="1"/>
  <c r="G61"/>
  <c r="E61" s="1"/>
  <c r="G1"/>
  <c r="E1" s="1"/>
  <c r="G6"/>
  <c r="E6" s="1"/>
  <c r="G11"/>
  <c r="E11" s="1"/>
  <c r="G41"/>
  <c r="E41" s="1"/>
  <c r="G56"/>
  <c r="E56" s="1"/>
  <c r="F73"/>
  <c r="D73" s="1"/>
  <c r="G21"/>
  <c r="E21" s="1"/>
  <c r="G26"/>
  <c r="E26" s="1"/>
  <c r="G46"/>
  <c r="E46" s="1"/>
  <c r="F83"/>
  <c r="D83" s="1"/>
  <c r="I117" i="1"/>
  <c r="I116"/>
  <c r="I115"/>
  <c r="I114"/>
  <c r="I113"/>
  <c r="I112"/>
  <c r="I111"/>
  <c r="I110"/>
  <c r="I109"/>
  <c r="I108"/>
  <c r="I107"/>
  <c r="I106"/>
  <c r="I105"/>
  <c r="I104"/>
  <c r="I103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69"/>
  <c r="I68"/>
  <c r="I67"/>
  <c r="I66"/>
  <c r="I65"/>
  <c r="I64"/>
  <c r="I57"/>
  <c r="I56"/>
  <c r="I55"/>
  <c r="I54"/>
  <c r="I53"/>
  <c r="I52"/>
  <c r="I51"/>
  <c r="I50"/>
  <c r="I49"/>
  <c r="I48"/>
  <c r="I47"/>
  <c r="I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15"/>
  <c r="J14"/>
  <c r="J13"/>
  <c r="J12"/>
  <c r="J11"/>
  <c r="I10"/>
  <c r="I9"/>
  <c r="I8"/>
  <c r="I7"/>
  <c r="I6"/>
  <c r="I5"/>
  <c r="I4"/>
  <c r="I3"/>
  <c r="I2"/>
  <c r="I1"/>
  <c r="G82" l="1"/>
  <c r="E82" s="1"/>
  <c r="G113"/>
  <c r="E113" s="1"/>
  <c r="G52"/>
  <c r="E52" s="1"/>
  <c r="G93"/>
  <c r="E93" s="1"/>
  <c r="G103"/>
  <c r="E103" s="1"/>
  <c r="H36"/>
  <c r="F36" s="1"/>
  <c r="H41"/>
  <c r="F41" s="1"/>
  <c r="G1"/>
  <c r="H11"/>
  <c r="F11" s="1"/>
  <c r="H21"/>
  <c r="F21" s="1"/>
  <c r="G46"/>
  <c r="E46" s="1"/>
  <c r="H26"/>
  <c r="F26" s="1"/>
  <c r="G6"/>
  <c r="H31"/>
  <c r="F31" s="1"/>
  <c r="G64"/>
  <c r="E64" s="1"/>
  <c r="G76"/>
  <c r="E76" s="1"/>
  <c r="G88"/>
  <c r="E88" s="1"/>
  <c r="G108"/>
  <c r="E108" s="1"/>
</calcChain>
</file>

<file path=xl/sharedStrings.xml><?xml version="1.0" encoding="utf-8"?>
<sst xmlns="http://schemas.openxmlformats.org/spreadsheetml/2006/main" count="466" uniqueCount="214">
  <si>
    <t>张竣瑜</t>
  </si>
  <si>
    <t>语文</t>
  </si>
  <si>
    <t>东华</t>
  </si>
  <si>
    <t>奥数2</t>
  </si>
  <si>
    <t>英语</t>
  </si>
  <si>
    <t>地理</t>
  </si>
  <si>
    <t>生物</t>
  </si>
  <si>
    <t>数学</t>
  </si>
  <si>
    <t>徐敬恩</t>
  </si>
  <si>
    <t>第三周</t>
  </si>
  <si>
    <t>周日4班数学</t>
  </si>
  <si>
    <t>袁瀚锶</t>
  </si>
  <si>
    <t xml:space="preserve">语文 </t>
  </si>
  <si>
    <t>高 一</t>
  </si>
  <si>
    <t>13215278266新</t>
  </si>
  <si>
    <t>寒假1333+秋季1600</t>
  </si>
  <si>
    <t>高一</t>
  </si>
  <si>
    <t>物理</t>
  </si>
  <si>
    <t>化学</t>
  </si>
  <si>
    <t>高二</t>
  </si>
  <si>
    <t>刘诗雅</t>
  </si>
  <si>
    <t>数学孙</t>
  </si>
  <si>
    <t>数学1班</t>
  </si>
  <si>
    <t>周六2班化学</t>
  </si>
  <si>
    <t>刘诗琳</t>
    <phoneticPr fontId="6" type="noConversion"/>
  </si>
  <si>
    <t>陈巧儿</t>
  </si>
  <si>
    <t>周六晚上物理</t>
  </si>
  <si>
    <t>罗泽邦</t>
  </si>
  <si>
    <t>13332678086妈</t>
  </si>
  <si>
    <t>无法接通</t>
  </si>
  <si>
    <t>周六1班英语</t>
  </si>
  <si>
    <t>曾馨怡</t>
  </si>
  <si>
    <t>13926830203（爸）</t>
  </si>
  <si>
    <t>2014.3.20</t>
  </si>
  <si>
    <t>生物5班</t>
  </si>
  <si>
    <t>地理5班</t>
  </si>
  <si>
    <t>莞初</t>
  </si>
  <si>
    <t>骆嘉炜</t>
    <phoneticPr fontId="6" type="noConversion"/>
  </si>
  <si>
    <t>关机</t>
  </si>
  <si>
    <t>黄皓怡</t>
    <phoneticPr fontId="6" type="noConversion"/>
  </si>
  <si>
    <t>数学物理老师很负责任，平时孩子学习态度不好，英语第一节课孩子说很好，之后就没说什么了，孩子学习态度不端正，但是他主动提出来想过来这边上课。所以孩子想学好，不想打击他的信心</t>
  </si>
  <si>
    <t>数学5班</t>
  </si>
  <si>
    <t>英语周五晚班</t>
  </si>
  <si>
    <t>物理6班</t>
  </si>
  <si>
    <t>黎智杰</t>
    <phoneticPr fontId="6" type="noConversion"/>
  </si>
  <si>
    <t>可园</t>
  </si>
  <si>
    <r>
      <t>生物周六8-10第八周</t>
    </r>
    <r>
      <rPr>
        <sz val="12"/>
        <color indexed="8"/>
        <rFont val="宋体"/>
        <charset val="134"/>
      </rPr>
      <t>，学地理2014.3.20</t>
    </r>
  </si>
  <si>
    <t>地理伍</t>
  </si>
  <si>
    <t>汤浩榆</t>
    <phoneticPr fontId="6" type="noConversion"/>
  </si>
  <si>
    <t>语文 2班</t>
  </si>
  <si>
    <t>第九周</t>
  </si>
  <si>
    <t>袁钰婷</t>
    <phoneticPr fontId="6" type="noConversion"/>
  </si>
  <si>
    <t>地理周三周四一对一，第九周周四开始一对一</t>
  </si>
  <si>
    <t>生物小班</t>
  </si>
  <si>
    <t>地理小班</t>
  </si>
  <si>
    <t>寒假费用</t>
  </si>
  <si>
    <t>郭雨珊</t>
    <phoneticPr fontId="6" type="noConversion"/>
  </si>
  <si>
    <t>语文 2-2班</t>
  </si>
  <si>
    <r>
      <t>在这里上了很久了，之前8年级的时候就有很大的进步，地理之前</t>
    </r>
    <r>
      <rPr>
        <sz val="12"/>
        <color indexed="8"/>
        <rFont val="宋体"/>
        <charset val="134"/>
      </rPr>
      <t>70 80分，中考之后97分，她之后就一直想来多维，但是现在语文数学英语都没多大变化，孩子经常喜欢幻想，耐心不够，在家也不怎么学习，语文才70多分，有时很少80分，现在时间不多了，希望老师能够走捷径哪方面容易提分的就提分，数学初一初二都可以90多分，现在都是70 80分，英语好一点，起码及格，不过也是70 80分，希望老师多辅导她的心里，让她紧张起来，看看到时能不能考到六中或者万江中学</t>
    </r>
  </si>
  <si>
    <t>家长下个月才有空</t>
  </si>
  <si>
    <t>英语暂停，想报更弱的科目</t>
  </si>
  <si>
    <t>数学3班</t>
  </si>
  <si>
    <t>英语3-2班</t>
  </si>
  <si>
    <t>秋季费用</t>
  </si>
  <si>
    <t>李建霖</t>
    <phoneticPr fontId="6" type="noConversion"/>
  </si>
  <si>
    <t>东华中学</t>
  </si>
  <si>
    <r>
      <t>一模考了5</t>
    </r>
    <r>
      <rPr>
        <sz val="12"/>
        <color indexed="8"/>
        <rFont val="宋体"/>
        <charset val="134"/>
      </rPr>
      <t>60多分，英语考了80多，和以前差不多，物理好一点，但是忘记考了多少分，因为最近学校有补课，所以有几节课没来，加上最近老是考试，时间有点紧</t>
    </r>
  </si>
  <si>
    <r>
      <t>2</t>
    </r>
    <r>
      <rPr>
        <sz val="12"/>
        <color indexed="8"/>
        <rFont val="宋体"/>
        <charset val="134"/>
      </rPr>
      <t>014.5.21</t>
    </r>
  </si>
  <si>
    <t>英语1-2班</t>
  </si>
  <si>
    <t>物理1班</t>
  </si>
  <si>
    <t>周勇霖</t>
    <phoneticPr fontId="6" type="noConversion"/>
  </si>
  <si>
    <r>
      <t>数学上个学期也在这里学，数学不是很稳定，有时6</t>
    </r>
    <r>
      <rPr>
        <sz val="12"/>
        <color indexed="8"/>
        <rFont val="宋体"/>
        <charset val="134"/>
      </rPr>
      <t>0多，有时80多，上周周测60多分，所以现在他又要过来多维了，看看老师能不能发现他问题在哪里</t>
    </r>
  </si>
  <si>
    <r>
      <t>2</t>
    </r>
    <r>
      <rPr>
        <sz val="12"/>
        <color indexed="8"/>
        <rFont val="宋体"/>
        <charset val="134"/>
      </rPr>
      <t>014.3.21</t>
    </r>
  </si>
  <si>
    <t>袁子华</t>
    <phoneticPr fontId="6" type="noConversion"/>
  </si>
  <si>
    <t>东城一中</t>
  </si>
  <si>
    <t>数学一直都是70多分，一摸也是70多分，孩子自己又不是很主动学习，喜欢视频剪辑和动漫方面，化学物理50 60分，在家还要家长督促学习，到时都不知道还有没有高中读</t>
  </si>
  <si>
    <t>2014.5.18</t>
  </si>
  <si>
    <t>第八周</t>
  </si>
  <si>
    <t>一对一，周六16-18梁</t>
  </si>
  <si>
    <t>数学一对一梁</t>
  </si>
  <si>
    <t>周末过来交费</t>
  </si>
  <si>
    <t>陈钊瑜</t>
    <phoneticPr fontId="6" type="noConversion"/>
  </si>
  <si>
    <t>东城初级</t>
  </si>
  <si>
    <t>英语，数学，物理，化学</t>
  </si>
  <si>
    <t>翟智彬</t>
    <phoneticPr fontId="6" type="noConversion"/>
  </si>
  <si>
    <t>戴振铭</t>
    <phoneticPr fontId="6" type="noConversion"/>
  </si>
  <si>
    <t>数学3-1班</t>
    <phoneticPr fontId="6" type="noConversion"/>
  </si>
  <si>
    <t>李子圆</t>
    <phoneticPr fontId="6" type="noConversion"/>
  </si>
  <si>
    <t>东华</t>
    <phoneticPr fontId="6" type="noConversion"/>
  </si>
  <si>
    <t>6班语文</t>
    <phoneticPr fontId="6" type="noConversion"/>
  </si>
  <si>
    <t>5班数学</t>
  </si>
  <si>
    <t>6班英语</t>
    <phoneticPr fontId="6" type="noConversion"/>
  </si>
  <si>
    <t>李燕怡</t>
    <phoneticPr fontId="6" type="noConversion"/>
  </si>
  <si>
    <t>常关机，常不接电话</t>
    <phoneticPr fontId="6" type="noConversion"/>
  </si>
  <si>
    <t>高一1班数学</t>
    <phoneticPr fontId="6" type="noConversion"/>
  </si>
  <si>
    <t>高一化学5班</t>
    <phoneticPr fontId="6" type="noConversion"/>
  </si>
  <si>
    <t>袁瀚锶</t>
    <phoneticPr fontId="6" type="noConversion"/>
  </si>
  <si>
    <t>高一数学特训班</t>
    <phoneticPr fontId="6" type="noConversion"/>
  </si>
  <si>
    <t>何润怡</t>
    <phoneticPr fontId="6" type="noConversion"/>
  </si>
  <si>
    <t>一中</t>
    <phoneticPr fontId="6" type="noConversion"/>
  </si>
  <si>
    <t>吴昱帆</t>
    <phoneticPr fontId="6" type="noConversion"/>
  </si>
  <si>
    <t>肖乔尹</t>
    <phoneticPr fontId="6" type="noConversion"/>
  </si>
  <si>
    <t>高一数学基础A班</t>
    <phoneticPr fontId="6" type="noConversion"/>
  </si>
  <si>
    <t>廖晓彤</t>
    <phoneticPr fontId="6" type="noConversion"/>
  </si>
  <si>
    <t>高一周六16-18</t>
    <phoneticPr fontId="6" type="noConversion"/>
  </si>
  <si>
    <t>马慧丝</t>
    <phoneticPr fontId="6" type="noConversion"/>
  </si>
  <si>
    <t>古家诚</t>
    <phoneticPr fontId="6" type="noConversion"/>
  </si>
  <si>
    <t>黄永轩</t>
    <phoneticPr fontId="6" type="noConversion"/>
  </si>
  <si>
    <t>李明泰</t>
    <phoneticPr fontId="6" type="noConversion"/>
  </si>
  <si>
    <t>陈嘉淇</t>
    <phoneticPr fontId="6" type="noConversion"/>
  </si>
  <si>
    <t>潘附（广州）</t>
  </si>
  <si>
    <t>数学中班16-18</t>
    <phoneticPr fontId="6" type="noConversion"/>
  </si>
  <si>
    <t>英语6班</t>
    <phoneticPr fontId="6" type="noConversion"/>
  </si>
  <si>
    <t>物理2班</t>
    <phoneticPr fontId="6" type="noConversion"/>
  </si>
  <si>
    <t>2014春季</t>
    <phoneticPr fontId="6" type="noConversion"/>
  </si>
  <si>
    <t>莞初</t>
    <phoneticPr fontId="6" type="noConversion"/>
  </si>
  <si>
    <t>数学5班</t>
    <phoneticPr fontId="6" type="noConversion"/>
  </si>
  <si>
    <t>可园</t>
    <phoneticPr fontId="6" type="noConversion"/>
  </si>
  <si>
    <t>语文小班</t>
    <phoneticPr fontId="6" type="noConversion"/>
  </si>
  <si>
    <t>英语8班</t>
    <phoneticPr fontId="6" type="noConversion"/>
  </si>
  <si>
    <t>刘仁杰</t>
    <phoneticPr fontId="6" type="noConversion"/>
  </si>
  <si>
    <r>
      <t>物理2</t>
    </r>
    <r>
      <rPr>
        <sz val="12"/>
        <color indexed="8"/>
        <rFont val="宋体"/>
        <charset val="134"/>
      </rPr>
      <t>-1班</t>
    </r>
    <phoneticPr fontId="6" type="noConversion"/>
  </si>
  <si>
    <t>东华中学</t>
    <phoneticPr fontId="6" type="noConversion"/>
  </si>
  <si>
    <t>学习了一段时间，学习态度和学习方法有点改变，据老师反映在多维会主动没课也在做作业，但是在家就没有这么积极，英语和物理孩子都说可以，所以也一直让他在这里补课。</t>
    <phoneticPr fontId="6" type="noConversion"/>
  </si>
  <si>
    <t>2013.12.3</t>
    <phoneticPr fontId="6" type="noConversion"/>
  </si>
  <si>
    <t>英语1班</t>
  </si>
  <si>
    <t>彭福康</t>
    <phoneticPr fontId="6" type="noConversion"/>
  </si>
  <si>
    <t>13650091613爸爸</t>
    <phoneticPr fontId="6" type="noConversion"/>
  </si>
  <si>
    <t>香市中学</t>
    <phoneticPr fontId="6" type="noConversion"/>
  </si>
  <si>
    <t>孩子说两科老师都讲得比学校老师明白，比没来多维还是有点帮助的，学习态度也比以前好点了，平时家长也很少过问孩子的学习，一般都是他哥哥和他沟通。</t>
    <phoneticPr fontId="6" type="noConversion"/>
  </si>
  <si>
    <t>2013.12.5</t>
    <phoneticPr fontId="6" type="noConversion"/>
  </si>
  <si>
    <t>胡钰滢</t>
    <phoneticPr fontId="6" type="noConversion"/>
  </si>
  <si>
    <t>13113286721妈妈</t>
  </si>
  <si>
    <r>
      <t>物理2</t>
    </r>
    <r>
      <rPr>
        <sz val="12"/>
        <color indexed="8"/>
        <rFont val="宋体"/>
        <charset val="134"/>
      </rPr>
      <t>-1</t>
    </r>
    <phoneticPr fontId="6" type="noConversion"/>
  </si>
  <si>
    <t>陈欣悦</t>
  </si>
  <si>
    <t>南开小学</t>
  </si>
  <si>
    <t>陈欣喜</t>
  </si>
  <si>
    <t>陈茜</t>
  </si>
  <si>
    <t>东华小学</t>
  </si>
  <si>
    <t>第一期</t>
  </si>
  <si>
    <t>内</t>
    <phoneticPr fontId="6" type="noConversion"/>
  </si>
  <si>
    <t>第一期</t>
    <phoneticPr fontId="6" type="noConversion"/>
  </si>
  <si>
    <t>董宇轩</t>
    <phoneticPr fontId="6" type="noConversion"/>
  </si>
  <si>
    <t>后面几节课来上的</t>
    <phoneticPr fontId="6" type="noConversion"/>
  </si>
  <si>
    <r>
      <t>2</t>
    </r>
    <r>
      <rPr>
        <sz val="11"/>
        <color indexed="8"/>
        <rFont val="宋体"/>
        <charset val="134"/>
      </rPr>
      <t>014.7.20</t>
    </r>
    <r>
      <rPr>
        <sz val="12"/>
        <rFont val="宋体"/>
        <charset val="134"/>
      </rPr>
      <t/>
    </r>
  </si>
  <si>
    <t>袁梓健</t>
    <phoneticPr fontId="6" type="noConversion"/>
  </si>
  <si>
    <t>E班</t>
    <phoneticPr fontId="6" type="noConversion"/>
  </si>
  <si>
    <t>第二期</t>
    <phoneticPr fontId="6" type="noConversion"/>
  </si>
  <si>
    <t>莞外</t>
    <phoneticPr fontId="6" type="noConversion"/>
  </si>
  <si>
    <t>陈莤</t>
    <phoneticPr fontId="6" type="noConversion"/>
  </si>
  <si>
    <t>6号在南城转过来</t>
    <phoneticPr fontId="6" type="noConversion"/>
  </si>
  <si>
    <t>A班</t>
    <phoneticPr fontId="6" type="noConversion"/>
  </si>
  <si>
    <t>已催</t>
    <phoneticPr fontId="6" type="noConversion"/>
  </si>
  <si>
    <t>刘若雯</t>
    <phoneticPr fontId="6" type="noConversion"/>
  </si>
  <si>
    <t>请示张校</t>
    <phoneticPr fontId="6" type="noConversion"/>
  </si>
  <si>
    <t>张竣瑜</t>
    <phoneticPr fontId="6" type="noConversion"/>
  </si>
  <si>
    <t>C班</t>
  </si>
  <si>
    <t>黄彦滢</t>
    <phoneticPr fontId="6" type="noConversion"/>
  </si>
  <si>
    <t>13728260909学生</t>
    <phoneticPr fontId="6" type="noConversion"/>
  </si>
  <si>
    <t>2014.7.30</t>
    <phoneticPr fontId="6" type="noConversion"/>
  </si>
  <si>
    <t>杨钰晖</t>
    <phoneticPr fontId="6" type="noConversion"/>
  </si>
  <si>
    <t>D班</t>
    <phoneticPr fontId="6" type="noConversion"/>
  </si>
  <si>
    <t>空号</t>
    <phoneticPr fontId="6" type="noConversion"/>
  </si>
  <si>
    <t>彭崟</t>
    <phoneticPr fontId="6" type="noConversion"/>
  </si>
  <si>
    <t>物理只上5节</t>
    <phoneticPr fontId="6" type="noConversion"/>
  </si>
  <si>
    <t>物理</t>
    <phoneticPr fontId="6" type="noConversion"/>
  </si>
  <si>
    <t>卫家熙</t>
    <phoneticPr fontId="6" type="noConversion"/>
  </si>
  <si>
    <t>上孙校的语文</t>
    <phoneticPr fontId="6" type="noConversion"/>
  </si>
  <si>
    <t>语文</t>
    <phoneticPr fontId="6" type="noConversion"/>
  </si>
  <si>
    <t>谢溥轩</t>
    <phoneticPr fontId="6" type="noConversion"/>
  </si>
  <si>
    <t>13926863133爸爸</t>
  </si>
  <si>
    <t>蔡总介绍，6折，上课后三科老师回电汇报上课情况</t>
    <phoneticPr fontId="6" type="noConversion"/>
  </si>
  <si>
    <t>数学</t>
    <phoneticPr fontId="6" type="noConversion"/>
  </si>
  <si>
    <t>第二期</t>
  </si>
  <si>
    <t>松山湖</t>
  </si>
  <si>
    <t>2014.7.14</t>
  </si>
  <si>
    <t>梅靖睿</t>
    <phoneticPr fontId="6" type="noConversion"/>
  </si>
  <si>
    <t>2014.7.17</t>
  </si>
  <si>
    <t>李海朋</t>
    <phoneticPr fontId="6" type="noConversion"/>
  </si>
  <si>
    <t>姚老师帮忙报</t>
  </si>
  <si>
    <t>2014.7.13</t>
  </si>
  <si>
    <t>化学</t>
    <phoneticPr fontId="6" type="noConversion"/>
  </si>
  <si>
    <t>确定</t>
    <phoneticPr fontId="6" type="noConversion"/>
  </si>
  <si>
    <t>刘师昂</t>
  </si>
  <si>
    <t>13929267276</t>
    <phoneticPr fontId="6" type="noConversion"/>
  </si>
  <si>
    <t>前面6天物理不上</t>
    <phoneticPr fontId="6" type="noConversion"/>
  </si>
  <si>
    <t>高三</t>
    <phoneticPr fontId="6" type="noConversion"/>
  </si>
  <si>
    <t>温树轩</t>
    <phoneticPr fontId="6" type="noConversion"/>
  </si>
  <si>
    <t>8天</t>
    <phoneticPr fontId="6" type="noConversion"/>
  </si>
  <si>
    <r>
      <t>1</t>
    </r>
    <r>
      <rPr>
        <sz val="11"/>
        <color indexed="8"/>
        <rFont val="宋体"/>
        <charset val="134"/>
      </rPr>
      <t>707</t>
    </r>
    <phoneticPr fontId="6" type="noConversion"/>
  </si>
  <si>
    <t>理科</t>
  </si>
  <si>
    <t>朱金林</t>
    <phoneticPr fontId="6" type="noConversion"/>
  </si>
  <si>
    <t>13790221992</t>
  </si>
  <si>
    <r>
      <t>1</t>
    </r>
    <r>
      <rPr>
        <sz val="11"/>
        <color indexed="8"/>
        <rFont val="宋体"/>
        <charset val="134"/>
      </rPr>
      <t>2天</t>
    </r>
    <phoneticPr fontId="6" type="noConversion"/>
  </si>
  <si>
    <r>
      <t>2</t>
    </r>
    <r>
      <rPr>
        <sz val="11"/>
        <color indexed="8"/>
        <rFont val="宋体"/>
        <charset val="134"/>
      </rPr>
      <t>400</t>
    </r>
    <phoneticPr fontId="6" type="noConversion"/>
  </si>
  <si>
    <t>高二</t>
    <phoneticPr fontId="6" type="noConversion"/>
  </si>
  <si>
    <r>
      <t>3</t>
    </r>
    <r>
      <rPr>
        <sz val="11"/>
        <color indexed="8"/>
        <rFont val="宋体"/>
        <charset val="134"/>
      </rPr>
      <t>000</t>
    </r>
    <phoneticPr fontId="6" type="noConversion"/>
  </si>
  <si>
    <r>
      <t>8月</t>
    </r>
    <r>
      <rPr>
        <sz val="11"/>
        <color indexed="8"/>
        <rFont val="宋体"/>
        <charset val="134"/>
      </rPr>
      <t>4号来</t>
    </r>
    <phoneticPr fontId="6" type="noConversion"/>
  </si>
  <si>
    <t>2013秋季</t>
    <phoneticPr fontId="1" type="noConversion"/>
  </si>
  <si>
    <t>初二暑假+1800</t>
    <phoneticPr fontId="1" type="noConversion"/>
  </si>
  <si>
    <r>
      <t>2013秋季</t>
    </r>
    <r>
      <rPr>
        <sz val="11"/>
        <color indexed="17"/>
        <rFont val="宋体"/>
        <family val="3"/>
        <charset val="134"/>
      </rPr>
      <t>+2014寒假2800</t>
    </r>
    <phoneticPr fontId="6" type="noConversion"/>
  </si>
  <si>
    <t>加2014暑假3000</t>
    <phoneticPr fontId="6" type="noConversion"/>
  </si>
  <si>
    <t>13509823138</t>
  </si>
  <si>
    <t>只交了一科英语。秋季</t>
    <phoneticPr fontId="1" type="noConversion"/>
  </si>
  <si>
    <t>18922931092妈妈</t>
  </si>
  <si>
    <t>13509002138</t>
  </si>
  <si>
    <t>最近交</t>
    <phoneticPr fontId="1" type="noConversion"/>
  </si>
  <si>
    <t>汇款</t>
    <phoneticPr fontId="1" type="noConversion"/>
  </si>
  <si>
    <t>国庆后交</t>
    <phoneticPr fontId="1" type="noConversion"/>
  </si>
  <si>
    <t>有空交</t>
    <phoneticPr fontId="1" type="noConversion"/>
  </si>
  <si>
    <t>秋季</t>
    <phoneticPr fontId="6" type="noConversion"/>
  </si>
  <si>
    <t>交清</t>
    <phoneticPr fontId="6" type="noConversion"/>
  </si>
  <si>
    <t>已交</t>
    <phoneticPr fontId="1" type="noConversion"/>
  </si>
  <si>
    <t>0.8（已交）</t>
    <phoneticPr fontId="6" type="noConversion"/>
  </si>
</sst>
</file>

<file path=xl/styles.xml><?xml version="1.0" encoding="utf-8"?>
<styleSheet xmlns="http://schemas.openxmlformats.org/spreadsheetml/2006/main">
  <numFmts count="5">
    <numFmt numFmtId="176" formatCode="0.00_ ;[Red]\-0.00\ "/>
    <numFmt numFmtId="177" formatCode="0.0_ "/>
    <numFmt numFmtId="178" formatCode="0.0;[Red]0.0"/>
    <numFmt numFmtId="179" formatCode="0.0_ ;[Red]\-0.0\ "/>
    <numFmt numFmtId="180" formatCode="yyyy\/m\/d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2"/>
      <color indexed="10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4"/>
      <color indexed="8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  <scheme val="minor"/>
    </font>
    <font>
      <sz val="11"/>
      <color theme="1"/>
      <name val="宋体"/>
      <charset val="134"/>
    </font>
    <font>
      <sz val="9"/>
      <color indexed="8"/>
      <name val="宋体"/>
      <charset val="134"/>
    </font>
    <font>
      <sz val="11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/>
    <xf numFmtId="0" fontId="0" fillId="5" borderId="2" xfId="0" applyFill="1" applyBorder="1" applyAlignment="1"/>
    <xf numFmtId="0" fontId="0" fillId="0" borderId="2" xfId="0" applyFill="1" applyBorder="1" applyAlignment="1"/>
    <xf numFmtId="0" fontId="0" fillId="0" borderId="0" xfId="0" applyAlignment="1"/>
    <xf numFmtId="0" fontId="0" fillId="8" borderId="3" xfId="0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2" xfId="0" applyFont="1" applyFill="1" applyBorder="1" applyAlignment="1"/>
    <xf numFmtId="0" fontId="0" fillId="0" borderId="2" xfId="0" applyFont="1" applyFill="1" applyBorder="1" applyAlignment="1"/>
    <xf numFmtId="0" fontId="0" fillId="8" borderId="4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7" fillId="2" borderId="2" xfId="1" applyFont="1" applyBorder="1" applyAlignment="1">
      <alignment horizontal="center" vertical="center" wrapText="1"/>
    </xf>
    <xf numFmtId="0" fontId="7" fillId="2" borderId="0" xfId="1" applyFont="1" applyAlignment="1">
      <alignment horizontal="center" vertical="center"/>
    </xf>
    <xf numFmtId="0" fontId="3" fillId="9" borderId="2" xfId="0" applyFont="1" applyFill="1" applyBorder="1" applyAlignment="1">
      <alignment horizontal="left" vertical="center" wrapText="1"/>
    </xf>
    <xf numFmtId="177" fontId="3" fillId="9" borderId="2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9" borderId="2" xfId="0" applyFont="1" applyFill="1" applyBorder="1" applyAlignment="1">
      <alignment horizontal="left" vertical="center"/>
    </xf>
    <xf numFmtId="177" fontId="3" fillId="9" borderId="2" xfId="0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/>
    <xf numFmtId="0" fontId="8" fillId="5" borderId="2" xfId="1" applyFont="1" applyFill="1" applyBorder="1" applyAlignment="1"/>
    <xf numFmtId="0" fontId="0" fillId="5" borderId="0" xfId="0" applyFill="1" applyAlignment="1"/>
    <xf numFmtId="0" fontId="8" fillId="3" borderId="2" xfId="1" applyFont="1" applyFill="1" applyBorder="1" applyAlignment="1">
      <alignment horizontal="left"/>
    </xf>
    <xf numFmtId="0" fontId="8" fillId="3" borderId="2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2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/>
    <xf numFmtId="0" fontId="7" fillId="2" borderId="1" xfId="1" applyFont="1" applyBorder="1" applyAlignment="1">
      <alignment vertical="center"/>
    </xf>
    <xf numFmtId="0" fontId="7" fillId="2" borderId="3" xfId="1" applyFont="1" applyBorder="1" applyAlignment="1">
      <alignment vertical="center"/>
    </xf>
    <xf numFmtId="0" fontId="7" fillId="2" borderId="4" xfId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vertical="center" wrapText="1"/>
    </xf>
    <xf numFmtId="0" fontId="3" fillId="3" borderId="3" xfId="0" applyNumberFormat="1" applyFont="1" applyFill="1" applyBorder="1" applyAlignment="1">
      <alignment vertical="center" wrapText="1"/>
    </xf>
    <xf numFmtId="0" fontId="8" fillId="3" borderId="2" xfId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3" fillId="5" borderId="7" xfId="0" applyNumberFormat="1" applyFont="1" applyFill="1" applyBorder="1" applyAlignment="1">
      <alignment horizontal="center" vertical="center" wrapText="1"/>
    </xf>
    <xf numFmtId="0" fontId="14" fillId="15" borderId="2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vertical="center"/>
    </xf>
    <xf numFmtId="0" fontId="15" fillId="5" borderId="2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180" fontId="15" fillId="5" borderId="2" xfId="0" applyNumberFormat="1" applyFont="1" applyFill="1" applyBorder="1" applyAlignment="1">
      <alignment horizontal="center" vertical="center"/>
    </xf>
    <xf numFmtId="0" fontId="14" fillId="5" borderId="2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 wrapText="1"/>
    </xf>
    <xf numFmtId="0" fontId="16" fillId="15" borderId="2" xfId="0" applyNumberFormat="1" applyFont="1" applyFill="1" applyBorder="1" applyAlignment="1">
      <alignment horizontal="center" vertical="center"/>
    </xf>
    <xf numFmtId="0" fontId="16" fillId="5" borderId="2" xfId="0" applyNumberFormat="1" applyFont="1" applyFill="1" applyBorder="1" applyAlignment="1">
      <alignment horizontal="center" vertical="center"/>
    </xf>
    <xf numFmtId="0" fontId="16" fillId="5" borderId="2" xfId="0" applyNumberFormat="1" applyFont="1" applyFill="1" applyBorder="1" applyAlignment="1">
      <alignment vertical="center"/>
    </xf>
    <xf numFmtId="0" fontId="16" fillId="18" borderId="0" xfId="0" applyFont="1" applyFill="1">
      <alignment vertical="center"/>
    </xf>
    <xf numFmtId="0" fontId="16" fillId="0" borderId="0" xfId="0" applyFont="1">
      <alignment vertical="center"/>
    </xf>
    <xf numFmtId="0" fontId="15" fillId="5" borderId="2" xfId="0" applyNumberFormat="1" applyFont="1" applyFill="1" applyBorder="1" applyAlignment="1">
      <alignment horizontal="center" vertical="center" wrapText="1"/>
    </xf>
    <xf numFmtId="0" fontId="0" fillId="5" borderId="2" xfId="0" applyNumberFormat="1" applyFont="1" applyFill="1" applyBorder="1" applyAlignment="1">
      <alignment vertical="center"/>
    </xf>
    <xf numFmtId="0" fontId="0" fillId="5" borderId="2" xfId="0" applyNumberFormat="1" applyFont="1" applyFill="1" applyBorder="1" applyAlignment="1">
      <alignment vertical="center" wrapText="1"/>
    </xf>
    <xf numFmtId="0" fontId="0" fillId="15" borderId="2" xfId="0" applyNumberForma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4" fillId="5" borderId="2" xfId="0" applyNumberFormat="1" applyFont="1" applyFill="1" applyBorder="1" applyAlignment="1">
      <alignment horizontal="center" vertical="center" wrapText="1"/>
    </xf>
    <xf numFmtId="0" fontId="0" fillId="19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15" borderId="2" xfId="0" applyNumberFormat="1" applyFont="1" applyFill="1" applyBorder="1" applyAlignment="1">
      <alignment horizontal="center" vertical="center" wrapText="1"/>
    </xf>
    <xf numFmtId="49" fontId="0" fillId="19" borderId="2" xfId="0" applyNumberFormat="1" applyFill="1" applyBorder="1" applyAlignment="1">
      <alignment horizontal="center" vertical="center" wrapText="1"/>
    </xf>
    <xf numFmtId="49" fontId="17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 wrapText="1"/>
    </xf>
    <xf numFmtId="58" fontId="0" fillId="5" borderId="2" xfId="0" applyNumberFormat="1" applyFont="1" applyFill="1" applyBorder="1" applyAlignment="1">
      <alignment horizontal="center" vertical="center" wrapText="1"/>
    </xf>
    <xf numFmtId="49" fontId="0" fillId="5" borderId="8" xfId="0" applyNumberFormat="1" applyFont="1" applyFill="1" applyBorder="1" applyAlignment="1">
      <alignment horizontal="center" vertical="center" wrapText="1"/>
    </xf>
    <xf numFmtId="49" fontId="15" fillId="5" borderId="8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 wrapText="1"/>
    </xf>
    <xf numFmtId="0" fontId="0" fillId="19" borderId="2" xfId="0" applyNumberFormat="1" applyFill="1" applyBorder="1" applyAlignment="1">
      <alignment horizontal="center" vertical="center" wrapText="1"/>
    </xf>
    <xf numFmtId="49" fontId="15" fillId="19" borderId="8" xfId="0" applyNumberFormat="1" applyFont="1" applyFill="1" applyBorder="1" applyAlignment="1">
      <alignment horizontal="center" vertical="center" wrapText="1"/>
    </xf>
    <xf numFmtId="0" fontId="23" fillId="5" borderId="2" xfId="0" applyNumberFormat="1" applyFon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3" fillId="15" borderId="2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vertical="center" wrapText="1"/>
    </xf>
    <xf numFmtId="0" fontId="3" fillId="15" borderId="4" xfId="0" applyFont="1" applyFill="1" applyBorder="1" applyAlignment="1">
      <alignment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0" borderId="7" xfId="0" applyNumberFormat="1" applyFont="1" applyFill="1" applyBorder="1" applyAlignment="1">
      <alignment horizontal="center" vertical="center" wrapText="1"/>
    </xf>
    <xf numFmtId="0" fontId="14" fillId="20" borderId="2" xfId="0" applyNumberFormat="1" applyFont="1" applyFill="1" applyBorder="1" applyAlignment="1">
      <alignment horizontal="center" vertical="center" wrapText="1"/>
    </xf>
    <xf numFmtId="0" fontId="0" fillId="20" borderId="2" xfId="0" applyNumberFormat="1" applyFont="1" applyFill="1" applyBorder="1" applyAlignment="1">
      <alignment horizontal="center" vertical="center" wrapText="1"/>
    </xf>
    <xf numFmtId="0" fontId="0" fillId="20" borderId="2" xfId="0" applyNumberFormat="1" applyFont="1" applyFill="1" applyBorder="1" applyAlignment="1">
      <alignment horizontal="center" vertical="center"/>
    </xf>
    <xf numFmtId="0" fontId="0" fillId="20" borderId="2" xfId="0" applyNumberFormat="1" applyFill="1" applyBorder="1" applyAlignment="1">
      <alignment horizontal="center" vertical="center"/>
    </xf>
    <xf numFmtId="0" fontId="15" fillId="20" borderId="2" xfId="0" applyNumberFormat="1" applyFont="1" applyFill="1" applyBorder="1" applyAlignment="1">
      <alignment horizontal="center" vertical="center"/>
    </xf>
    <xf numFmtId="0" fontId="4" fillId="20" borderId="2" xfId="0" applyNumberFormat="1" applyFont="1" applyFill="1" applyBorder="1" applyAlignment="1">
      <alignment horizontal="center" vertical="center"/>
    </xf>
    <xf numFmtId="0" fontId="15" fillId="20" borderId="2" xfId="0" applyNumberFormat="1" applyFont="1" applyFill="1" applyBorder="1" applyAlignment="1">
      <alignment vertical="center" wrapText="1"/>
    </xf>
    <xf numFmtId="0" fontId="15" fillId="20" borderId="2" xfId="0" applyNumberFormat="1" applyFont="1" applyFill="1" applyBorder="1" applyAlignment="1">
      <alignment horizontal="center" vertical="center" wrapText="1"/>
    </xf>
    <xf numFmtId="0" fontId="0" fillId="20" borderId="2" xfId="0" applyNumberFormat="1" applyFont="1" applyFill="1" applyBorder="1" applyAlignment="1">
      <alignment vertical="center"/>
    </xf>
    <xf numFmtId="0" fontId="0" fillId="5" borderId="2" xfId="0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49" fontId="0" fillId="20" borderId="2" xfId="0" applyNumberFormat="1" applyFont="1" applyFill="1" applyBorder="1" applyAlignment="1">
      <alignment horizontal="center" vertical="center" wrapText="1"/>
    </xf>
    <xf numFmtId="49" fontId="0" fillId="20" borderId="2" xfId="0" applyNumberFormat="1" applyFill="1" applyBorder="1" applyAlignment="1">
      <alignment horizontal="center" vertical="center" wrapText="1"/>
    </xf>
    <xf numFmtId="49" fontId="15" fillId="20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 wrapText="1"/>
    </xf>
    <xf numFmtId="179" fontId="0" fillId="3" borderId="3" xfId="0" applyNumberFormat="1" applyFill="1" applyBorder="1" applyAlignment="1">
      <alignment horizontal="center" vertical="center" wrapText="1"/>
    </xf>
    <xf numFmtId="179" fontId="0" fillId="3" borderId="4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178" fontId="8" fillId="3" borderId="1" xfId="1" applyNumberFormat="1" applyFont="1" applyFill="1" applyBorder="1" applyAlignment="1">
      <alignment horizontal="center" vertical="center" wrapText="1"/>
    </xf>
    <xf numFmtId="178" fontId="8" fillId="3" borderId="3" xfId="1" applyNumberFormat="1" applyFont="1" applyFill="1" applyBorder="1" applyAlignment="1">
      <alignment horizontal="center" vertical="center" wrapText="1"/>
    </xf>
    <xf numFmtId="178" fontId="8" fillId="3" borderId="4" xfId="1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3" fillId="3" borderId="3" xfId="0" applyNumberFormat="1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6" borderId="4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176" fontId="0" fillId="8" borderId="1" xfId="0" applyNumberFormat="1" applyFill="1" applyBorder="1" applyAlignment="1">
      <alignment horizontal="center" vertical="center" wrapText="1"/>
    </xf>
    <xf numFmtId="176" fontId="0" fillId="8" borderId="3" xfId="0" applyNumberFormat="1" applyFill="1" applyBorder="1" applyAlignment="1">
      <alignment horizontal="center" vertical="center" wrapText="1"/>
    </xf>
    <xf numFmtId="176" fontId="0" fillId="8" borderId="4" xfId="0" applyNumberForma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 wrapText="1"/>
    </xf>
    <xf numFmtId="0" fontId="7" fillId="2" borderId="3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19" fillId="2" borderId="1" xfId="1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7" fillId="2" borderId="2" xfId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76" fontId="21" fillId="3" borderId="1" xfId="0" applyNumberFormat="1" applyFont="1" applyFill="1" applyBorder="1" applyAlignment="1">
      <alignment horizontal="center" vertical="center" wrapText="1"/>
    </xf>
    <xf numFmtId="176" fontId="21" fillId="3" borderId="3" xfId="0" applyNumberFormat="1" applyFont="1" applyFill="1" applyBorder="1" applyAlignment="1">
      <alignment horizontal="center" vertical="center" wrapText="1"/>
    </xf>
    <xf numFmtId="176" fontId="21" fillId="3" borderId="4" xfId="0" applyNumberFormat="1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176" fontId="21" fillId="15" borderId="1" xfId="0" applyNumberFormat="1" applyFont="1" applyFill="1" applyBorder="1" applyAlignment="1">
      <alignment horizontal="center" vertical="center" wrapText="1"/>
    </xf>
    <xf numFmtId="176" fontId="21" fillId="15" borderId="3" xfId="0" applyNumberFormat="1" applyFont="1" applyFill="1" applyBorder="1" applyAlignment="1">
      <alignment horizontal="center" vertical="center" wrapText="1"/>
    </xf>
    <xf numFmtId="176" fontId="21" fillId="15" borderId="4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 wrapText="1"/>
    </xf>
    <xf numFmtId="0" fontId="8" fillId="10" borderId="3" xfId="1" applyFont="1" applyFill="1" applyBorder="1" applyAlignment="1">
      <alignment horizontal="center" vertical="center" wrapText="1"/>
    </xf>
    <xf numFmtId="0" fontId="8" fillId="10" borderId="4" xfId="1" applyFont="1" applyFill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176" fontId="7" fillId="2" borderId="1" xfId="1" applyNumberFormat="1" applyFont="1" applyBorder="1" applyAlignment="1">
      <alignment horizontal="center" vertical="center" wrapText="1"/>
    </xf>
    <xf numFmtId="176" fontId="7" fillId="2" borderId="3" xfId="1" applyNumberFormat="1" applyFont="1" applyBorder="1" applyAlignment="1">
      <alignment horizontal="center" vertical="center" wrapText="1"/>
    </xf>
    <xf numFmtId="176" fontId="7" fillId="2" borderId="4" xfId="1" applyNumberFormat="1" applyFont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1"/>
  <sheetViews>
    <sheetView topLeftCell="A16" workbookViewId="0">
      <selection activeCell="P21" sqref="P21:P25"/>
    </sheetView>
  </sheetViews>
  <sheetFormatPr defaultRowHeight="13.5"/>
  <cols>
    <col min="4" max="4" width="12.875" customWidth="1"/>
    <col min="5" max="5" width="13.5" customWidth="1"/>
    <col min="10" max="14" width="3.875" style="9" customWidth="1"/>
    <col min="15" max="15" width="13.5" customWidth="1"/>
    <col min="17" max="17" width="13.75" customWidth="1"/>
  </cols>
  <sheetData>
    <row r="1" spans="2:21" s="9" customFormat="1" ht="14.25">
      <c r="B1" s="136">
        <v>7</v>
      </c>
      <c r="C1" s="136" t="s">
        <v>84</v>
      </c>
      <c r="D1" s="136"/>
      <c r="E1" s="166">
        <f>SUM(D1-G1)</f>
        <v>-770</v>
      </c>
      <c r="F1" s="1" t="s">
        <v>1</v>
      </c>
      <c r="G1" s="136">
        <f>H1*I1+H2*I2+H3*I3+H5*I5+H4*I4</f>
        <v>770</v>
      </c>
      <c r="H1" s="1"/>
      <c r="I1" s="1">
        <f>SUM(J1:N1)</f>
        <v>0</v>
      </c>
      <c r="J1" s="117"/>
      <c r="K1" s="4"/>
      <c r="L1" s="117"/>
      <c r="M1" s="4"/>
      <c r="N1" s="117"/>
      <c r="O1" s="155"/>
      <c r="P1" s="136"/>
      <c r="Q1" s="136"/>
      <c r="R1" s="136"/>
      <c r="S1" s="175"/>
      <c r="T1" s="175"/>
      <c r="U1" s="158"/>
    </row>
    <row r="2" spans="2:21" s="9" customFormat="1" ht="14.25">
      <c r="B2" s="137"/>
      <c r="C2" s="137"/>
      <c r="D2" s="137"/>
      <c r="E2" s="167"/>
      <c r="F2" s="1" t="s">
        <v>7</v>
      </c>
      <c r="G2" s="137"/>
      <c r="H2" s="1">
        <v>110</v>
      </c>
      <c r="I2" s="1">
        <f>SUM(J2:N2)</f>
        <v>7</v>
      </c>
      <c r="J2" s="117">
        <v>0</v>
      </c>
      <c r="K2" s="4">
        <v>0</v>
      </c>
      <c r="L2" s="117">
        <v>1</v>
      </c>
      <c r="M2" s="4">
        <v>4</v>
      </c>
      <c r="N2" s="117">
        <v>2</v>
      </c>
      <c r="O2" s="156"/>
      <c r="P2" s="137"/>
      <c r="Q2" s="137"/>
      <c r="R2" s="137"/>
      <c r="S2" s="176"/>
      <c r="T2" s="176"/>
      <c r="U2" s="158"/>
    </row>
    <row r="3" spans="2:21" s="9" customFormat="1" ht="14.25">
      <c r="B3" s="137"/>
      <c r="C3" s="137"/>
      <c r="D3" s="137"/>
      <c r="E3" s="167"/>
      <c r="F3" s="1" t="s">
        <v>4</v>
      </c>
      <c r="G3" s="137"/>
      <c r="H3" s="1"/>
      <c r="I3" s="1">
        <f>SUM(J3:N3)</f>
        <v>0</v>
      </c>
      <c r="J3" s="117"/>
      <c r="K3" s="4"/>
      <c r="L3" s="117"/>
      <c r="M3" s="4"/>
      <c r="N3" s="117"/>
      <c r="O3" s="156"/>
      <c r="P3" s="137"/>
      <c r="Q3" s="137"/>
      <c r="R3" s="137"/>
      <c r="S3" s="176"/>
      <c r="T3" s="176"/>
      <c r="U3" s="158"/>
    </row>
    <row r="4" spans="2:21" s="9" customFormat="1" ht="14.25">
      <c r="B4" s="137"/>
      <c r="C4" s="137"/>
      <c r="D4" s="137"/>
      <c r="E4" s="167"/>
      <c r="F4" s="1" t="s">
        <v>5</v>
      </c>
      <c r="G4" s="137"/>
      <c r="H4" s="1"/>
      <c r="I4" s="1">
        <f>SUM(J4:N4)</f>
        <v>0</v>
      </c>
      <c r="J4" s="117"/>
      <c r="K4" s="4"/>
      <c r="L4" s="117"/>
      <c r="M4" s="4"/>
      <c r="N4" s="117"/>
      <c r="O4" s="156"/>
      <c r="P4" s="137"/>
      <c r="Q4" s="137"/>
      <c r="R4" s="137"/>
      <c r="S4" s="176"/>
      <c r="T4" s="176"/>
      <c r="U4" s="159"/>
    </row>
    <row r="5" spans="2:21" s="9" customFormat="1" ht="14.25">
      <c r="B5" s="138"/>
      <c r="C5" s="138"/>
      <c r="D5" s="138"/>
      <c r="E5" s="168"/>
      <c r="F5" s="1" t="s">
        <v>6</v>
      </c>
      <c r="G5" s="138"/>
      <c r="H5" s="54"/>
      <c r="I5" s="1">
        <f>SUM(J5:N5)</f>
        <v>0</v>
      </c>
      <c r="J5" s="117"/>
      <c r="K5" s="4"/>
      <c r="L5" s="117"/>
      <c r="M5" s="4"/>
      <c r="N5" s="117"/>
      <c r="O5" s="157"/>
      <c r="P5" s="138"/>
      <c r="Q5" s="138"/>
      <c r="R5" s="138"/>
      <c r="S5" s="177"/>
      <c r="T5" s="177"/>
      <c r="U5" s="159"/>
    </row>
    <row r="6" spans="2:21" s="9" customFormat="1" ht="14.25">
      <c r="B6" s="136">
        <v>7</v>
      </c>
      <c r="C6" s="136" t="s">
        <v>85</v>
      </c>
      <c r="D6" s="136"/>
      <c r="E6" s="166">
        <f>SUM(D6-G6)</f>
        <v>-1100</v>
      </c>
      <c r="F6" s="1" t="s">
        <v>1</v>
      </c>
      <c r="G6" s="136">
        <f>H6*I6+H7*I7+H8*I8+H10*I10+H9*I9</f>
        <v>1100</v>
      </c>
      <c r="H6" s="1"/>
      <c r="I6" s="1">
        <f t="shared" ref="I6:I10" si="0">SUM(J6:N6)</f>
        <v>0</v>
      </c>
      <c r="J6" s="117"/>
      <c r="K6" s="4"/>
      <c r="L6" s="117"/>
      <c r="M6" s="4"/>
      <c r="N6" s="117"/>
      <c r="O6" s="155"/>
      <c r="P6" s="136"/>
      <c r="Q6" s="136"/>
      <c r="R6" s="136" t="s">
        <v>86</v>
      </c>
      <c r="S6" s="175"/>
      <c r="T6" s="175"/>
      <c r="U6" s="158"/>
    </row>
    <row r="7" spans="2:21" s="9" customFormat="1" ht="14.25">
      <c r="B7" s="137"/>
      <c r="C7" s="137"/>
      <c r="D7" s="137"/>
      <c r="E7" s="167"/>
      <c r="F7" s="1" t="s">
        <v>7</v>
      </c>
      <c r="G7" s="137"/>
      <c r="H7" s="1">
        <v>110</v>
      </c>
      <c r="I7" s="1">
        <f t="shared" si="0"/>
        <v>10</v>
      </c>
      <c r="J7" s="117">
        <v>0</v>
      </c>
      <c r="K7" s="4">
        <v>1</v>
      </c>
      <c r="L7" s="117">
        <v>3</v>
      </c>
      <c r="M7" s="4">
        <v>4</v>
      </c>
      <c r="N7" s="117">
        <v>2</v>
      </c>
      <c r="O7" s="156"/>
      <c r="P7" s="137"/>
      <c r="Q7" s="137"/>
      <c r="R7" s="137"/>
      <c r="S7" s="176"/>
      <c r="T7" s="176"/>
      <c r="U7" s="158"/>
    </row>
    <row r="8" spans="2:21" s="9" customFormat="1" ht="14.25">
      <c r="B8" s="137"/>
      <c r="C8" s="137"/>
      <c r="D8" s="137"/>
      <c r="E8" s="167"/>
      <c r="F8" s="1" t="s">
        <v>4</v>
      </c>
      <c r="G8" s="137"/>
      <c r="H8" s="1"/>
      <c r="I8" s="1">
        <f t="shared" si="0"/>
        <v>0</v>
      </c>
      <c r="J8" s="117"/>
      <c r="K8" s="4"/>
      <c r="L8" s="117"/>
      <c r="M8" s="4"/>
      <c r="N8" s="117"/>
      <c r="O8" s="156"/>
      <c r="P8" s="137"/>
      <c r="Q8" s="137"/>
      <c r="R8" s="137"/>
      <c r="S8" s="176"/>
      <c r="T8" s="176"/>
      <c r="U8" s="158"/>
    </row>
    <row r="9" spans="2:21" s="9" customFormat="1" ht="14.25">
      <c r="B9" s="137"/>
      <c r="C9" s="137"/>
      <c r="D9" s="137"/>
      <c r="E9" s="167"/>
      <c r="F9" s="1" t="s">
        <v>5</v>
      </c>
      <c r="G9" s="137"/>
      <c r="H9" s="1"/>
      <c r="I9" s="1">
        <f t="shared" si="0"/>
        <v>0</v>
      </c>
      <c r="J9" s="117"/>
      <c r="K9" s="4"/>
      <c r="L9" s="117"/>
      <c r="M9" s="4"/>
      <c r="N9" s="117"/>
      <c r="O9" s="156"/>
      <c r="P9" s="137"/>
      <c r="Q9" s="137"/>
      <c r="R9" s="137"/>
      <c r="S9" s="176"/>
      <c r="T9" s="176"/>
      <c r="U9" s="159"/>
    </row>
    <row r="10" spans="2:21" s="9" customFormat="1" ht="14.25">
      <c r="B10" s="138"/>
      <c r="C10" s="138"/>
      <c r="D10" s="138"/>
      <c r="E10" s="168"/>
      <c r="F10" s="1" t="s">
        <v>6</v>
      </c>
      <c r="G10" s="138"/>
      <c r="H10" s="54"/>
      <c r="I10" s="1">
        <f t="shared" si="0"/>
        <v>0</v>
      </c>
      <c r="J10" s="117"/>
      <c r="K10" s="4"/>
      <c r="L10" s="117"/>
      <c r="M10" s="4"/>
      <c r="N10" s="117"/>
      <c r="O10" s="157"/>
      <c r="P10" s="138"/>
      <c r="Q10" s="138"/>
      <c r="R10" s="138"/>
      <c r="S10" s="177"/>
      <c r="T10" s="177"/>
      <c r="U10" s="159"/>
    </row>
    <row r="11" spans="2:21" s="9" customFormat="1" ht="14.25">
      <c r="B11" s="136">
        <v>7</v>
      </c>
      <c r="C11" s="136" t="s">
        <v>87</v>
      </c>
      <c r="D11" s="136"/>
      <c r="E11" s="166">
        <f>SUM(D11-G11)</f>
        <v>-1870</v>
      </c>
      <c r="F11" s="1" t="s">
        <v>1</v>
      </c>
      <c r="G11" s="136">
        <f>H11*I11+H12*I12+H13*I13+H15*I15+H14*I14</f>
        <v>1870</v>
      </c>
      <c r="H11" s="1">
        <v>110</v>
      </c>
      <c r="I11" s="1">
        <f t="shared" ref="I11:I15" si="1">SUM(J11:N11)</f>
        <v>6</v>
      </c>
      <c r="J11" s="117">
        <v>3</v>
      </c>
      <c r="K11" s="4">
        <v>3</v>
      </c>
      <c r="L11" s="117"/>
      <c r="M11" s="4"/>
      <c r="N11" s="117"/>
      <c r="O11" s="155">
        <v>13802455726</v>
      </c>
      <c r="P11" s="136"/>
      <c r="Q11" s="136" t="s">
        <v>88</v>
      </c>
      <c r="R11" s="50" t="s">
        <v>89</v>
      </c>
      <c r="S11" s="175"/>
      <c r="T11" s="175"/>
      <c r="U11" s="158"/>
    </row>
    <row r="12" spans="2:21" s="9" customFormat="1" ht="14.25">
      <c r="B12" s="137"/>
      <c r="C12" s="137"/>
      <c r="D12" s="137"/>
      <c r="E12" s="167"/>
      <c r="F12" s="1" t="s">
        <v>7</v>
      </c>
      <c r="G12" s="137"/>
      <c r="H12" s="1">
        <v>110</v>
      </c>
      <c r="I12" s="1">
        <f t="shared" si="1"/>
        <v>6</v>
      </c>
      <c r="J12" s="117">
        <v>3</v>
      </c>
      <c r="K12" s="4">
        <v>3</v>
      </c>
      <c r="L12" s="117"/>
      <c r="M12" s="4"/>
      <c r="N12" s="117"/>
      <c r="O12" s="156"/>
      <c r="P12" s="137"/>
      <c r="Q12" s="137"/>
      <c r="R12" s="51" t="s">
        <v>90</v>
      </c>
      <c r="S12" s="176"/>
      <c r="T12" s="176"/>
      <c r="U12" s="158"/>
    </row>
    <row r="13" spans="2:21" s="9" customFormat="1" ht="14.25">
      <c r="B13" s="137"/>
      <c r="C13" s="137"/>
      <c r="D13" s="137"/>
      <c r="E13" s="167"/>
      <c r="F13" s="1" t="s">
        <v>4</v>
      </c>
      <c r="G13" s="137"/>
      <c r="H13" s="1">
        <v>110</v>
      </c>
      <c r="I13" s="1">
        <f t="shared" si="1"/>
        <v>5</v>
      </c>
      <c r="J13" s="117">
        <v>3</v>
      </c>
      <c r="K13" s="4">
        <v>2</v>
      </c>
      <c r="L13" s="117"/>
      <c r="M13" s="4"/>
      <c r="N13" s="117"/>
      <c r="O13" s="156"/>
      <c r="P13" s="137"/>
      <c r="Q13" s="137"/>
      <c r="R13" s="51" t="s">
        <v>91</v>
      </c>
      <c r="S13" s="176"/>
      <c r="T13" s="176"/>
      <c r="U13" s="158"/>
    </row>
    <row r="14" spans="2:21" s="9" customFormat="1" ht="14.25">
      <c r="B14" s="137"/>
      <c r="C14" s="137"/>
      <c r="D14" s="137"/>
      <c r="E14" s="167"/>
      <c r="F14" s="1" t="s">
        <v>5</v>
      </c>
      <c r="G14" s="137"/>
      <c r="H14" s="1"/>
      <c r="I14" s="1">
        <f t="shared" si="1"/>
        <v>0</v>
      </c>
      <c r="J14" s="117"/>
      <c r="K14" s="4"/>
      <c r="L14" s="117"/>
      <c r="M14" s="4"/>
      <c r="N14" s="117"/>
      <c r="O14" s="156"/>
      <c r="P14" s="137"/>
      <c r="Q14" s="137"/>
      <c r="R14" s="51"/>
      <c r="S14" s="176"/>
      <c r="T14" s="176"/>
      <c r="U14" s="159"/>
    </row>
    <row r="15" spans="2:21" s="9" customFormat="1" ht="14.25">
      <c r="B15" s="138"/>
      <c r="C15" s="138"/>
      <c r="D15" s="138"/>
      <c r="E15" s="168"/>
      <c r="F15" s="1" t="s">
        <v>6</v>
      </c>
      <c r="G15" s="138"/>
      <c r="H15" s="54"/>
      <c r="I15" s="1">
        <f t="shared" si="1"/>
        <v>0</v>
      </c>
      <c r="J15" s="117"/>
      <c r="K15" s="4"/>
      <c r="L15" s="117"/>
      <c r="M15" s="4"/>
      <c r="N15" s="117"/>
      <c r="O15" s="157"/>
      <c r="P15" s="138"/>
      <c r="Q15" s="138"/>
      <c r="R15" s="52"/>
      <c r="S15" s="177"/>
      <c r="T15" s="177"/>
      <c r="U15" s="159"/>
    </row>
    <row r="16" spans="2:21" s="24" customFormat="1" ht="14.25">
      <c r="B16" s="178"/>
      <c r="C16" s="178" t="s">
        <v>92</v>
      </c>
      <c r="D16" s="178"/>
      <c r="E16" s="181">
        <f>SUM(D16)-G16</f>
        <v>-7200</v>
      </c>
      <c r="F16" s="20" t="s">
        <v>12</v>
      </c>
      <c r="G16" s="178">
        <f>H16*I16+H17*I17+H18*I18+H19*I19+H20*I20</f>
        <v>7200</v>
      </c>
      <c r="H16" s="20"/>
      <c r="I16" s="20">
        <f t="shared" ref="I16:I47" si="2">SUM(J16:N16)</f>
        <v>0</v>
      </c>
      <c r="J16" s="28"/>
      <c r="K16" s="129"/>
      <c r="L16" s="28"/>
      <c r="M16" s="129"/>
      <c r="N16" s="28"/>
      <c r="O16" s="155">
        <v>15217503908</v>
      </c>
      <c r="P16" s="136"/>
      <c r="Q16" s="136" t="s">
        <v>88</v>
      </c>
      <c r="R16" s="16"/>
      <c r="S16" s="175" t="s">
        <v>93</v>
      </c>
      <c r="T16" s="175"/>
      <c r="U16" s="158"/>
    </row>
    <row r="17" spans="1:21" s="24" customFormat="1" ht="28.5">
      <c r="B17" s="179"/>
      <c r="C17" s="179"/>
      <c r="D17" s="179"/>
      <c r="E17" s="182"/>
      <c r="F17" s="20" t="s">
        <v>7</v>
      </c>
      <c r="G17" s="179"/>
      <c r="H17" s="20">
        <v>200</v>
      </c>
      <c r="I17" s="20">
        <f t="shared" si="2"/>
        <v>17</v>
      </c>
      <c r="J17" s="28">
        <v>2</v>
      </c>
      <c r="K17" s="129">
        <v>5</v>
      </c>
      <c r="L17" s="28">
        <v>5</v>
      </c>
      <c r="M17" s="130">
        <v>3</v>
      </c>
      <c r="N17" s="28">
        <v>2</v>
      </c>
      <c r="O17" s="156"/>
      <c r="P17" s="137"/>
      <c r="Q17" s="187"/>
      <c r="R17" s="51" t="s">
        <v>94</v>
      </c>
      <c r="S17" s="188"/>
      <c r="T17" s="176"/>
      <c r="U17" s="158"/>
    </row>
    <row r="18" spans="1:21" s="24" customFormat="1" ht="14.25">
      <c r="B18" s="179"/>
      <c r="C18" s="179"/>
      <c r="D18" s="179"/>
      <c r="E18" s="182"/>
      <c r="F18" s="28" t="s">
        <v>4</v>
      </c>
      <c r="G18" s="179"/>
      <c r="H18" s="20"/>
      <c r="I18" s="20">
        <f t="shared" si="2"/>
        <v>0</v>
      </c>
      <c r="J18" s="28"/>
      <c r="K18" s="129"/>
      <c r="L18" s="28"/>
      <c r="M18" s="129"/>
      <c r="N18" s="28"/>
      <c r="O18" s="156"/>
      <c r="P18" s="137"/>
      <c r="Q18" s="137"/>
      <c r="R18" s="17"/>
      <c r="S18" s="176"/>
      <c r="T18" s="176"/>
      <c r="U18" s="158"/>
    </row>
    <row r="19" spans="1:21" s="24" customFormat="1" ht="14.25">
      <c r="B19" s="179"/>
      <c r="C19" s="179"/>
      <c r="D19" s="179"/>
      <c r="E19" s="182"/>
      <c r="F19" s="28" t="s">
        <v>17</v>
      </c>
      <c r="G19" s="179"/>
      <c r="H19" s="28"/>
      <c r="I19" s="20">
        <f t="shared" si="2"/>
        <v>0</v>
      </c>
      <c r="J19" s="28"/>
      <c r="K19" s="129"/>
      <c r="L19" s="28"/>
      <c r="M19" s="129"/>
      <c r="N19" s="28"/>
      <c r="O19" s="156"/>
      <c r="P19" s="137"/>
      <c r="Q19" s="137"/>
      <c r="R19" s="17"/>
      <c r="S19" s="176"/>
      <c r="T19" s="176"/>
      <c r="U19" s="159"/>
    </row>
    <row r="20" spans="1:21" s="24" customFormat="1" ht="28.5">
      <c r="B20" s="180"/>
      <c r="C20" s="180"/>
      <c r="D20" s="180"/>
      <c r="E20" s="183"/>
      <c r="F20" s="28" t="s">
        <v>18</v>
      </c>
      <c r="G20" s="180"/>
      <c r="H20" s="28">
        <v>200</v>
      </c>
      <c r="I20" s="20">
        <f t="shared" si="2"/>
        <v>19</v>
      </c>
      <c r="J20" s="28">
        <v>3</v>
      </c>
      <c r="K20" s="129">
        <v>5</v>
      </c>
      <c r="L20" s="28">
        <v>4</v>
      </c>
      <c r="M20" s="129">
        <v>5</v>
      </c>
      <c r="N20" s="28">
        <v>2</v>
      </c>
      <c r="O20" s="157"/>
      <c r="P20" s="138"/>
      <c r="Q20" s="138"/>
      <c r="R20" s="52" t="s">
        <v>95</v>
      </c>
      <c r="S20" s="177"/>
      <c r="T20" s="177"/>
      <c r="U20" s="159"/>
    </row>
    <row r="21" spans="1:21" s="24" customFormat="1" ht="14.25">
      <c r="B21" s="178">
        <v>19</v>
      </c>
      <c r="C21" s="178" t="s">
        <v>98</v>
      </c>
      <c r="D21" s="178"/>
      <c r="E21" s="181">
        <f>SUM(D21)-G21</f>
        <v>-3200</v>
      </c>
      <c r="F21" s="20" t="s">
        <v>12</v>
      </c>
      <c r="G21" s="178">
        <f>H21*I21+H22*I22+H23*I23+H24*I24+H25*I25</f>
        <v>3200</v>
      </c>
      <c r="H21" s="20"/>
      <c r="I21" s="20">
        <f t="shared" si="2"/>
        <v>0</v>
      </c>
      <c r="J21" s="28"/>
      <c r="K21" s="129"/>
      <c r="L21" s="28"/>
      <c r="M21" s="129"/>
      <c r="N21" s="28"/>
      <c r="O21" s="155">
        <v>13600282112</v>
      </c>
      <c r="P21" s="136"/>
      <c r="Q21" s="136" t="s">
        <v>99</v>
      </c>
      <c r="R21" s="16"/>
      <c r="S21" s="175"/>
      <c r="T21" s="175"/>
      <c r="U21" s="158"/>
    </row>
    <row r="22" spans="1:21" s="24" customFormat="1" ht="28.5">
      <c r="B22" s="179"/>
      <c r="C22" s="179"/>
      <c r="D22" s="179"/>
      <c r="E22" s="182"/>
      <c r="F22" s="20" t="s">
        <v>7</v>
      </c>
      <c r="G22" s="179"/>
      <c r="H22" s="20">
        <v>200</v>
      </c>
      <c r="I22" s="20">
        <f t="shared" si="2"/>
        <v>16</v>
      </c>
      <c r="J22" s="28">
        <v>3</v>
      </c>
      <c r="K22" s="129">
        <v>4</v>
      </c>
      <c r="L22" s="131">
        <v>4</v>
      </c>
      <c r="M22" s="129">
        <v>3</v>
      </c>
      <c r="N22" s="28">
        <v>2</v>
      </c>
      <c r="O22" s="156"/>
      <c r="P22" s="137"/>
      <c r="Q22" s="137"/>
      <c r="R22" s="17" t="s">
        <v>97</v>
      </c>
      <c r="S22" s="176"/>
      <c r="T22" s="176"/>
      <c r="U22" s="158"/>
    </row>
    <row r="23" spans="1:21" s="24" customFormat="1" ht="14.25">
      <c r="B23" s="179"/>
      <c r="C23" s="179"/>
      <c r="D23" s="179"/>
      <c r="E23" s="182"/>
      <c r="F23" s="28" t="s">
        <v>4</v>
      </c>
      <c r="G23" s="179"/>
      <c r="H23" s="20"/>
      <c r="I23" s="20">
        <f t="shared" si="2"/>
        <v>0</v>
      </c>
      <c r="J23" s="28"/>
      <c r="K23" s="129"/>
      <c r="L23" s="28"/>
      <c r="M23" s="129"/>
      <c r="N23" s="28"/>
      <c r="O23" s="156"/>
      <c r="P23" s="137"/>
      <c r="Q23" s="137"/>
      <c r="R23" s="17"/>
      <c r="S23" s="176"/>
      <c r="T23" s="176"/>
      <c r="U23" s="158"/>
    </row>
    <row r="24" spans="1:21" s="24" customFormat="1" ht="14.25">
      <c r="B24" s="179"/>
      <c r="C24" s="179"/>
      <c r="D24" s="179"/>
      <c r="E24" s="182"/>
      <c r="F24" s="28" t="s">
        <v>17</v>
      </c>
      <c r="G24" s="179"/>
      <c r="H24" s="28"/>
      <c r="I24" s="20">
        <f t="shared" si="2"/>
        <v>0</v>
      </c>
      <c r="J24" s="28"/>
      <c r="K24" s="129"/>
      <c r="L24" s="28"/>
      <c r="M24" s="129"/>
      <c r="N24" s="28"/>
      <c r="O24" s="156"/>
      <c r="P24" s="137"/>
      <c r="Q24" s="137"/>
      <c r="R24" s="17"/>
      <c r="S24" s="176"/>
      <c r="T24" s="176"/>
      <c r="U24" s="159"/>
    </row>
    <row r="25" spans="1:21" s="24" customFormat="1" ht="14.25">
      <c r="B25" s="180"/>
      <c r="C25" s="180"/>
      <c r="D25" s="180"/>
      <c r="E25" s="183"/>
      <c r="F25" s="28" t="s">
        <v>18</v>
      </c>
      <c r="G25" s="180"/>
      <c r="H25" s="28"/>
      <c r="I25" s="20">
        <f t="shared" si="2"/>
        <v>0</v>
      </c>
      <c r="J25" s="28"/>
      <c r="K25" s="129"/>
      <c r="L25" s="28"/>
      <c r="M25" s="129"/>
      <c r="N25" s="28"/>
      <c r="O25" s="157"/>
      <c r="P25" s="138"/>
      <c r="Q25" s="138"/>
      <c r="R25" s="18"/>
      <c r="S25" s="177"/>
      <c r="T25" s="177"/>
      <c r="U25" s="159"/>
    </row>
    <row r="26" spans="1:21" s="24" customFormat="1" ht="14.25">
      <c r="B26" s="178">
        <v>24</v>
      </c>
      <c r="C26" s="178" t="s">
        <v>100</v>
      </c>
      <c r="D26" s="178"/>
      <c r="E26" s="181">
        <f>SUM(D26)-G26</f>
        <v>-2400</v>
      </c>
      <c r="F26" s="20" t="s">
        <v>12</v>
      </c>
      <c r="G26" s="178">
        <f>H26*I26+H27*I27+H28*I28+H29*I29+H30*I30</f>
        <v>2400</v>
      </c>
      <c r="H26" s="20"/>
      <c r="I26" s="20">
        <f t="shared" si="2"/>
        <v>0</v>
      </c>
      <c r="J26" s="28"/>
      <c r="K26" s="129"/>
      <c r="L26" s="28"/>
      <c r="M26" s="129"/>
      <c r="N26" s="28"/>
      <c r="O26" s="155">
        <v>13711998229</v>
      </c>
      <c r="P26" s="136">
        <v>22369308</v>
      </c>
      <c r="Q26" s="136"/>
      <c r="R26" s="16"/>
      <c r="S26" s="175"/>
      <c r="T26" s="175"/>
      <c r="U26" s="158"/>
    </row>
    <row r="27" spans="1:21" s="24" customFormat="1" ht="14.25">
      <c r="B27" s="179"/>
      <c r="C27" s="179"/>
      <c r="D27" s="179"/>
      <c r="E27" s="182"/>
      <c r="F27" s="20" t="s">
        <v>7</v>
      </c>
      <c r="G27" s="179"/>
      <c r="H27" s="20"/>
      <c r="I27" s="20">
        <f t="shared" si="2"/>
        <v>0</v>
      </c>
      <c r="J27" s="28"/>
      <c r="K27" s="129"/>
      <c r="L27" s="28"/>
      <c r="M27" s="129"/>
      <c r="N27" s="28"/>
      <c r="O27" s="156"/>
      <c r="P27" s="137"/>
      <c r="Q27" s="137"/>
      <c r="R27" s="17"/>
      <c r="S27" s="176"/>
      <c r="T27" s="176"/>
      <c r="U27" s="158"/>
    </row>
    <row r="28" spans="1:21" s="24" customFormat="1" ht="14.25">
      <c r="B28" s="179"/>
      <c r="C28" s="179"/>
      <c r="D28" s="179"/>
      <c r="E28" s="182"/>
      <c r="F28" s="28" t="s">
        <v>4</v>
      </c>
      <c r="G28" s="179"/>
      <c r="H28" s="20"/>
      <c r="I28" s="20">
        <f t="shared" si="2"/>
        <v>0</v>
      </c>
      <c r="J28" s="28"/>
      <c r="K28" s="129"/>
      <c r="L28" s="28"/>
      <c r="M28" s="129"/>
      <c r="N28" s="28"/>
      <c r="O28" s="156"/>
      <c r="P28" s="137"/>
      <c r="Q28" s="137"/>
      <c r="R28" s="17"/>
      <c r="S28" s="176"/>
      <c r="T28" s="176"/>
      <c r="U28" s="158"/>
    </row>
    <row r="29" spans="1:21" s="24" customFormat="1" ht="14.25">
      <c r="B29" s="179"/>
      <c r="C29" s="179"/>
      <c r="D29" s="179"/>
      <c r="E29" s="182"/>
      <c r="F29" s="28" t="s">
        <v>17</v>
      </c>
      <c r="G29" s="179"/>
      <c r="H29" s="28"/>
      <c r="I29" s="20">
        <f t="shared" si="2"/>
        <v>0</v>
      </c>
      <c r="J29" s="28"/>
      <c r="K29" s="129"/>
      <c r="L29" s="28"/>
      <c r="M29" s="129"/>
      <c r="N29" s="28"/>
      <c r="O29" s="156"/>
      <c r="P29" s="137"/>
      <c r="Q29" s="137"/>
      <c r="R29" s="17"/>
      <c r="S29" s="176"/>
      <c r="T29" s="176"/>
      <c r="U29" s="159"/>
    </row>
    <row r="30" spans="1:21" s="24" customFormat="1" ht="28.5">
      <c r="B30" s="180"/>
      <c r="C30" s="180"/>
      <c r="D30" s="180"/>
      <c r="E30" s="183"/>
      <c r="F30" s="28" t="s">
        <v>18</v>
      </c>
      <c r="G30" s="180"/>
      <c r="H30" s="28">
        <v>200</v>
      </c>
      <c r="I30" s="20">
        <f t="shared" si="2"/>
        <v>12</v>
      </c>
      <c r="J30" s="28">
        <v>1</v>
      </c>
      <c r="K30" s="132"/>
      <c r="L30" s="28">
        <v>5</v>
      </c>
      <c r="M30" s="129">
        <v>4</v>
      </c>
      <c r="N30" s="28">
        <v>2</v>
      </c>
      <c r="O30" s="157"/>
      <c r="P30" s="138"/>
      <c r="Q30" s="138"/>
      <c r="R30" s="52" t="s">
        <v>95</v>
      </c>
      <c r="S30" s="177"/>
      <c r="T30" s="177"/>
      <c r="U30" s="159"/>
    </row>
    <row r="31" spans="1:21" s="24" customFormat="1">
      <c r="A31" s="178" t="s">
        <v>201</v>
      </c>
      <c r="B31" s="178">
        <v>33</v>
      </c>
      <c r="C31" s="178" t="s">
        <v>101</v>
      </c>
      <c r="D31" s="178"/>
      <c r="E31" s="181">
        <f>SUM(D31)-G31</f>
        <v>-3800</v>
      </c>
      <c r="F31" s="20" t="s">
        <v>12</v>
      </c>
      <c r="G31" s="178">
        <f>H31*I31+H32*I32+H33*I33+H34*I34+H35*I35</f>
        <v>3800</v>
      </c>
      <c r="H31" s="20"/>
      <c r="I31" s="20">
        <f t="shared" si="2"/>
        <v>0</v>
      </c>
      <c r="J31" s="28"/>
      <c r="K31" s="129"/>
      <c r="L31" s="28"/>
      <c r="M31" s="129"/>
      <c r="N31" s="28"/>
      <c r="O31" s="184">
        <v>13509823138</v>
      </c>
      <c r="P31" s="136"/>
      <c r="Q31" s="136"/>
      <c r="R31" s="136" t="s">
        <v>102</v>
      </c>
      <c r="S31" s="175"/>
      <c r="T31" s="175"/>
      <c r="U31" s="158"/>
    </row>
    <row r="32" spans="1:21" s="24" customFormat="1" ht="14.25">
      <c r="A32" s="179"/>
      <c r="B32" s="179"/>
      <c r="C32" s="179"/>
      <c r="D32" s="179"/>
      <c r="E32" s="182"/>
      <c r="F32" s="20" t="s">
        <v>7</v>
      </c>
      <c r="G32" s="179"/>
      <c r="H32" s="20">
        <v>200</v>
      </c>
      <c r="I32" s="20">
        <f t="shared" si="2"/>
        <v>10</v>
      </c>
      <c r="J32" s="28">
        <v>0</v>
      </c>
      <c r="K32" s="130">
        <v>4</v>
      </c>
      <c r="L32" s="28">
        <v>3</v>
      </c>
      <c r="M32" s="129">
        <v>1</v>
      </c>
      <c r="N32" s="28">
        <v>2</v>
      </c>
      <c r="O32" s="185"/>
      <c r="P32" s="137"/>
      <c r="Q32" s="137"/>
      <c r="R32" s="137"/>
      <c r="S32" s="176"/>
      <c r="T32" s="176"/>
      <c r="U32" s="158"/>
    </row>
    <row r="33" spans="1:21" s="24" customFormat="1">
      <c r="A33" s="179"/>
      <c r="B33" s="179"/>
      <c r="C33" s="179"/>
      <c r="D33" s="179"/>
      <c r="E33" s="182"/>
      <c r="F33" s="28" t="s">
        <v>4</v>
      </c>
      <c r="G33" s="179"/>
      <c r="H33" s="20"/>
      <c r="I33" s="20">
        <f t="shared" si="2"/>
        <v>0</v>
      </c>
      <c r="J33" s="28"/>
      <c r="K33" s="129"/>
      <c r="L33" s="28"/>
      <c r="M33" s="129"/>
      <c r="N33" s="28"/>
      <c r="O33" s="185"/>
      <c r="P33" s="137"/>
      <c r="Q33" s="137"/>
      <c r="R33" s="137"/>
      <c r="S33" s="176"/>
      <c r="T33" s="176"/>
      <c r="U33" s="158"/>
    </row>
    <row r="34" spans="1:21" s="24" customFormat="1">
      <c r="A34" s="179"/>
      <c r="B34" s="179"/>
      <c r="C34" s="179"/>
      <c r="D34" s="179"/>
      <c r="E34" s="182"/>
      <c r="F34" s="28" t="s">
        <v>17</v>
      </c>
      <c r="G34" s="179"/>
      <c r="H34" s="28"/>
      <c r="I34" s="20">
        <f t="shared" si="2"/>
        <v>0</v>
      </c>
      <c r="J34" s="28"/>
      <c r="K34" s="129"/>
      <c r="L34" s="28"/>
      <c r="M34" s="129"/>
      <c r="N34" s="28"/>
      <c r="O34" s="185"/>
      <c r="P34" s="137"/>
      <c r="Q34" s="137"/>
      <c r="R34" s="137"/>
      <c r="S34" s="176"/>
      <c r="T34" s="176"/>
      <c r="U34" s="159"/>
    </row>
    <row r="35" spans="1:21" s="24" customFormat="1">
      <c r="A35" s="180"/>
      <c r="B35" s="180"/>
      <c r="C35" s="180"/>
      <c r="D35" s="180"/>
      <c r="E35" s="183"/>
      <c r="F35" s="28" t="s">
        <v>18</v>
      </c>
      <c r="G35" s="180"/>
      <c r="H35" s="28">
        <v>200</v>
      </c>
      <c r="I35" s="20">
        <f t="shared" si="2"/>
        <v>9</v>
      </c>
      <c r="J35" s="28"/>
      <c r="K35" s="129">
        <v>5</v>
      </c>
      <c r="L35" s="28">
        <v>1</v>
      </c>
      <c r="M35" s="129">
        <v>1</v>
      </c>
      <c r="N35" s="28">
        <v>2</v>
      </c>
      <c r="O35" s="186"/>
      <c r="P35" s="138"/>
      <c r="Q35" s="138"/>
      <c r="R35" s="138"/>
      <c r="S35" s="177"/>
      <c r="T35" s="177"/>
      <c r="U35" s="159"/>
    </row>
    <row r="36" spans="1:21" s="24" customFormat="1">
      <c r="B36" s="178">
        <v>46</v>
      </c>
      <c r="C36" s="178" t="s">
        <v>103</v>
      </c>
      <c r="D36" s="178"/>
      <c r="E36" s="181">
        <f>SUM(D36)-G36</f>
        <v>-2000</v>
      </c>
      <c r="F36" s="20" t="s">
        <v>12</v>
      </c>
      <c r="G36" s="178">
        <f>H36*I36+H37*I37+H38*I38+H39*I39+H40*I40</f>
        <v>2000</v>
      </c>
      <c r="H36" s="20"/>
      <c r="I36" s="20">
        <f t="shared" si="2"/>
        <v>0</v>
      </c>
      <c r="J36" s="28"/>
      <c r="K36" s="129"/>
      <c r="L36" s="28"/>
      <c r="M36" s="129"/>
      <c r="N36" s="28"/>
      <c r="O36" s="155"/>
      <c r="P36" s="136"/>
      <c r="Q36" s="136"/>
      <c r="R36" s="136" t="s">
        <v>104</v>
      </c>
      <c r="S36" s="175"/>
      <c r="T36" s="175"/>
      <c r="U36" s="158"/>
    </row>
    <row r="37" spans="1:21" s="24" customFormat="1">
      <c r="B37" s="179"/>
      <c r="C37" s="179"/>
      <c r="D37" s="179"/>
      <c r="E37" s="182"/>
      <c r="F37" s="20" t="s">
        <v>7</v>
      </c>
      <c r="G37" s="179"/>
      <c r="H37" s="20"/>
      <c r="I37" s="20">
        <f t="shared" si="2"/>
        <v>0</v>
      </c>
      <c r="J37" s="28"/>
      <c r="K37" s="129"/>
      <c r="L37" s="28"/>
      <c r="M37" s="129"/>
      <c r="N37" s="28"/>
      <c r="O37" s="156"/>
      <c r="P37" s="137"/>
      <c r="Q37" s="137"/>
      <c r="R37" s="137"/>
      <c r="S37" s="176"/>
      <c r="T37" s="176"/>
      <c r="U37" s="158"/>
    </row>
    <row r="38" spans="1:21" s="24" customFormat="1">
      <c r="B38" s="179"/>
      <c r="C38" s="179"/>
      <c r="D38" s="179"/>
      <c r="E38" s="182"/>
      <c r="F38" s="28" t="s">
        <v>4</v>
      </c>
      <c r="G38" s="179"/>
      <c r="H38" s="20">
        <v>200</v>
      </c>
      <c r="I38" s="20">
        <f t="shared" si="2"/>
        <v>10</v>
      </c>
      <c r="J38" s="28"/>
      <c r="K38" s="129"/>
      <c r="L38" s="28">
        <v>4</v>
      </c>
      <c r="M38" s="129">
        <v>4</v>
      </c>
      <c r="N38" s="28">
        <v>2</v>
      </c>
      <c r="O38" s="156"/>
      <c r="P38" s="137"/>
      <c r="Q38" s="137"/>
      <c r="R38" s="137"/>
      <c r="S38" s="176"/>
      <c r="T38" s="176"/>
      <c r="U38" s="158"/>
    </row>
    <row r="39" spans="1:21" s="24" customFormat="1">
      <c r="B39" s="179"/>
      <c r="C39" s="179"/>
      <c r="D39" s="179"/>
      <c r="E39" s="182"/>
      <c r="F39" s="28" t="s">
        <v>17</v>
      </c>
      <c r="G39" s="179"/>
      <c r="H39" s="28"/>
      <c r="I39" s="20">
        <f t="shared" si="2"/>
        <v>0</v>
      </c>
      <c r="J39" s="28"/>
      <c r="K39" s="129"/>
      <c r="L39" s="28"/>
      <c r="M39" s="129"/>
      <c r="N39" s="28"/>
      <c r="O39" s="156"/>
      <c r="P39" s="137"/>
      <c r="Q39" s="137"/>
      <c r="R39" s="137"/>
      <c r="S39" s="176"/>
      <c r="T39" s="176"/>
      <c r="U39" s="159"/>
    </row>
    <row r="40" spans="1:21" s="24" customFormat="1">
      <c r="B40" s="180"/>
      <c r="C40" s="180"/>
      <c r="D40" s="180"/>
      <c r="E40" s="183"/>
      <c r="F40" s="28" t="s">
        <v>18</v>
      </c>
      <c r="G40" s="180"/>
      <c r="H40" s="28"/>
      <c r="I40" s="20">
        <f t="shared" si="2"/>
        <v>0</v>
      </c>
      <c r="J40" s="28"/>
      <c r="K40" s="129"/>
      <c r="L40" s="28"/>
      <c r="M40" s="129"/>
      <c r="N40" s="28"/>
      <c r="O40" s="157"/>
      <c r="P40" s="138"/>
      <c r="Q40" s="138"/>
      <c r="R40" s="138"/>
      <c r="S40" s="177"/>
      <c r="T40" s="177"/>
      <c r="U40" s="159"/>
    </row>
    <row r="41" spans="1:21" s="24" customFormat="1">
      <c r="B41" s="178">
        <v>47</v>
      </c>
      <c r="C41" s="178" t="s">
        <v>105</v>
      </c>
      <c r="D41" s="178"/>
      <c r="E41" s="181">
        <f>SUM(D41)-G41</f>
        <v>-1600</v>
      </c>
      <c r="F41" s="20" t="s">
        <v>12</v>
      </c>
      <c r="G41" s="178">
        <f>H41*I41+H42*I42+H43*I43+H44*I44+H45*I45</f>
        <v>1600</v>
      </c>
      <c r="H41" s="20"/>
      <c r="I41" s="20">
        <f t="shared" si="2"/>
        <v>0</v>
      </c>
      <c r="J41" s="28"/>
      <c r="K41" s="129"/>
      <c r="L41" s="28"/>
      <c r="M41" s="129"/>
      <c r="N41" s="28"/>
      <c r="O41" s="155"/>
      <c r="P41" s="136"/>
      <c r="Q41" s="136"/>
      <c r="R41" s="136" t="s">
        <v>104</v>
      </c>
      <c r="S41" s="175"/>
      <c r="T41" s="175"/>
      <c r="U41" s="158"/>
    </row>
    <row r="42" spans="1:21" s="24" customFormat="1">
      <c r="B42" s="179"/>
      <c r="C42" s="179"/>
      <c r="D42" s="179"/>
      <c r="E42" s="182"/>
      <c r="F42" s="20" t="s">
        <v>7</v>
      </c>
      <c r="G42" s="179"/>
      <c r="H42" s="20"/>
      <c r="I42" s="20">
        <f t="shared" si="2"/>
        <v>0</v>
      </c>
      <c r="J42" s="28"/>
      <c r="K42" s="129"/>
      <c r="L42" s="28"/>
      <c r="M42" s="129"/>
      <c r="N42" s="28"/>
      <c r="O42" s="156"/>
      <c r="P42" s="137"/>
      <c r="Q42" s="137"/>
      <c r="R42" s="137"/>
      <c r="S42" s="176"/>
      <c r="T42" s="176"/>
      <c r="U42" s="158"/>
    </row>
    <row r="43" spans="1:21" s="24" customFormat="1">
      <c r="B43" s="179"/>
      <c r="C43" s="179"/>
      <c r="D43" s="179"/>
      <c r="E43" s="182"/>
      <c r="F43" s="28" t="s">
        <v>4</v>
      </c>
      <c r="G43" s="179"/>
      <c r="H43" s="20">
        <v>200</v>
      </c>
      <c r="I43" s="20">
        <f t="shared" si="2"/>
        <v>8</v>
      </c>
      <c r="J43" s="28"/>
      <c r="K43" s="129"/>
      <c r="L43" s="28">
        <v>3</v>
      </c>
      <c r="M43" s="129">
        <v>3</v>
      </c>
      <c r="N43" s="28">
        <v>2</v>
      </c>
      <c r="O43" s="156"/>
      <c r="P43" s="137"/>
      <c r="Q43" s="137"/>
      <c r="R43" s="137"/>
      <c r="S43" s="176"/>
      <c r="T43" s="176"/>
      <c r="U43" s="158"/>
    </row>
    <row r="44" spans="1:21" s="24" customFormat="1">
      <c r="B44" s="179"/>
      <c r="C44" s="179"/>
      <c r="D44" s="179"/>
      <c r="E44" s="182"/>
      <c r="F44" s="28" t="s">
        <v>17</v>
      </c>
      <c r="G44" s="179"/>
      <c r="H44" s="28"/>
      <c r="I44" s="20">
        <f t="shared" si="2"/>
        <v>0</v>
      </c>
      <c r="J44" s="28"/>
      <c r="K44" s="129"/>
      <c r="L44" s="28"/>
      <c r="M44" s="129"/>
      <c r="N44" s="28"/>
      <c r="O44" s="156"/>
      <c r="P44" s="137"/>
      <c r="Q44" s="137"/>
      <c r="R44" s="137"/>
      <c r="S44" s="176"/>
      <c r="T44" s="176"/>
      <c r="U44" s="159"/>
    </row>
    <row r="45" spans="1:21" s="24" customFormat="1">
      <c r="B45" s="180"/>
      <c r="C45" s="180"/>
      <c r="D45" s="180"/>
      <c r="E45" s="183"/>
      <c r="F45" s="28" t="s">
        <v>18</v>
      </c>
      <c r="G45" s="180"/>
      <c r="H45" s="28"/>
      <c r="I45" s="20">
        <f t="shared" si="2"/>
        <v>0</v>
      </c>
      <c r="J45" s="28"/>
      <c r="K45" s="129"/>
      <c r="L45" s="28"/>
      <c r="M45" s="129"/>
      <c r="N45" s="28"/>
      <c r="O45" s="157"/>
      <c r="P45" s="138"/>
      <c r="Q45" s="138"/>
      <c r="R45" s="138"/>
      <c r="S45" s="177"/>
      <c r="T45" s="177"/>
      <c r="U45" s="159"/>
    </row>
    <row r="46" spans="1:21" s="24" customFormat="1">
      <c r="B46" s="178">
        <v>67</v>
      </c>
      <c r="C46" s="178" t="s">
        <v>106</v>
      </c>
      <c r="D46" s="178"/>
      <c r="E46" s="181">
        <f>SUM(D46)-G46</f>
        <v>-2000</v>
      </c>
      <c r="F46" s="20" t="s">
        <v>12</v>
      </c>
      <c r="G46" s="178">
        <f>H46*I46+H47*I47+H48*I48+H49*I49+H50*I50</f>
        <v>2000</v>
      </c>
      <c r="H46" s="20"/>
      <c r="I46" s="20">
        <f t="shared" si="2"/>
        <v>0</v>
      </c>
      <c r="J46" s="28"/>
      <c r="K46" s="129"/>
      <c r="L46" s="28"/>
      <c r="M46" s="129"/>
      <c r="N46" s="28"/>
      <c r="O46" s="155"/>
      <c r="P46" s="136"/>
      <c r="Q46" s="136"/>
      <c r="R46" s="136"/>
      <c r="S46" s="175"/>
      <c r="T46" s="175"/>
      <c r="U46" s="158"/>
    </row>
    <row r="47" spans="1:21" s="24" customFormat="1">
      <c r="B47" s="179"/>
      <c r="C47" s="179"/>
      <c r="D47" s="179"/>
      <c r="E47" s="182"/>
      <c r="F47" s="20" t="s">
        <v>7</v>
      </c>
      <c r="G47" s="179"/>
      <c r="H47" s="20">
        <v>200</v>
      </c>
      <c r="I47" s="20">
        <f t="shared" si="2"/>
        <v>4</v>
      </c>
      <c r="J47" s="28"/>
      <c r="K47" s="129"/>
      <c r="L47" s="28"/>
      <c r="M47" s="129">
        <v>2</v>
      </c>
      <c r="N47" s="28">
        <v>2</v>
      </c>
      <c r="O47" s="156"/>
      <c r="P47" s="137"/>
      <c r="Q47" s="137"/>
      <c r="R47" s="137"/>
      <c r="S47" s="176"/>
      <c r="T47" s="176"/>
      <c r="U47" s="158"/>
    </row>
    <row r="48" spans="1:21" s="24" customFormat="1">
      <c r="B48" s="179"/>
      <c r="C48" s="179"/>
      <c r="D48" s="179"/>
      <c r="E48" s="182"/>
      <c r="F48" s="28" t="s">
        <v>4</v>
      </c>
      <c r="G48" s="179"/>
      <c r="H48" s="20"/>
      <c r="I48" s="20">
        <f t="shared" ref="I48:I66" si="3">SUM(J48:N48)</f>
        <v>0</v>
      </c>
      <c r="J48" s="28"/>
      <c r="K48" s="129"/>
      <c r="L48" s="28"/>
      <c r="M48" s="129"/>
      <c r="N48" s="28"/>
      <c r="O48" s="156"/>
      <c r="P48" s="137"/>
      <c r="Q48" s="137"/>
      <c r="R48" s="137"/>
      <c r="S48" s="176"/>
      <c r="T48" s="176"/>
      <c r="U48" s="158"/>
    </row>
    <row r="49" spans="2:21" s="24" customFormat="1">
      <c r="B49" s="179"/>
      <c r="C49" s="179"/>
      <c r="D49" s="179"/>
      <c r="E49" s="182"/>
      <c r="F49" s="28" t="s">
        <v>17</v>
      </c>
      <c r="G49" s="179"/>
      <c r="H49" s="28"/>
      <c r="I49" s="20">
        <f t="shared" si="3"/>
        <v>0</v>
      </c>
      <c r="J49" s="28"/>
      <c r="K49" s="129"/>
      <c r="L49" s="28"/>
      <c r="M49" s="129"/>
      <c r="N49" s="28"/>
      <c r="O49" s="156"/>
      <c r="P49" s="137"/>
      <c r="Q49" s="137"/>
      <c r="R49" s="137"/>
      <c r="S49" s="176"/>
      <c r="T49" s="176"/>
      <c r="U49" s="159"/>
    </row>
    <row r="50" spans="2:21" s="24" customFormat="1">
      <c r="B50" s="180"/>
      <c r="C50" s="180"/>
      <c r="D50" s="180"/>
      <c r="E50" s="183"/>
      <c r="F50" s="28" t="s">
        <v>18</v>
      </c>
      <c r="G50" s="180"/>
      <c r="H50" s="28">
        <v>200</v>
      </c>
      <c r="I50" s="20">
        <f t="shared" si="3"/>
        <v>6</v>
      </c>
      <c r="J50" s="28"/>
      <c r="K50" s="129"/>
      <c r="L50" s="28"/>
      <c r="M50" s="129">
        <v>4</v>
      </c>
      <c r="N50" s="28">
        <v>2</v>
      </c>
      <c r="O50" s="157"/>
      <c r="P50" s="138"/>
      <c r="Q50" s="138"/>
      <c r="R50" s="138"/>
      <c r="S50" s="177"/>
      <c r="T50" s="177"/>
      <c r="U50" s="159"/>
    </row>
    <row r="51" spans="2:21" s="24" customFormat="1">
      <c r="B51" s="178">
        <v>69</v>
      </c>
      <c r="C51" s="178" t="s">
        <v>107</v>
      </c>
      <c r="D51" s="178"/>
      <c r="E51" s="181">
        <f>SUM(D51)-G51</f>
        <v>-1000</v>
      </c>
      <c r="F51" s="20" t="s">
        <v>12</v>
      </c>
      <c r="G51" s="178">
        <f>H51*I51+H52*I52+H53*I53+H54*I54+H55*I55</f>
        <v>1000</v>
      </c>
      <c r="H51" s="20"/>
      <c r="I51" s="20">
        <f t="shared" si="3"/>
        <v>0</v>
      </c>
      <c r="J51" s="28"/>
      <c r="K51" s="129"/>
      <c r="L51" s="28"/>
      <c r="M51" s="129"/>
      <c r="N51" s="28"/>
      <c r="O51" s="155"/>
      <c r="P51" s="136"/>
      <c r="Q51" s="136"/>
      <c r="R51" s="136"/>
      <c r="S51" s="175"/>
      <c r="T51" s="175"/>
      <c r="U51" s="158"/>
    </row>
    <row r="52" spans="2:21" s="24" customFormat="1">
      <c r="B52" s="179"/>
      <c r="C52" s="179"/>
      <c r="D52" s="179"/>
      <c r="E52" s="182"/>
      <c r="F52" s="20" t="s">
        <v>7</v>
      </c>
      <c r="G52" s="179"/>
      <c r="H52" s="20">
        <v>200</v>
      </c>
      <c r="I52" s="20">
        <f t="shared" si="3"/>
        <v>5</v>
      </c>
      <c r="J52" s="28"/>
      <c r="K52" s="129"/>
      <c r="L52" s="28"/>
      <c r="M52" s="129">
        <v>3</v>
      </c>
      <c r="N52" s="28">
        <v>2</v>
      </c>
      <c r="O52" s="156"/>
      <c r="P52" s="137"/>
      <c r="Q52" s="137"/>
      <c r="R52" s="137"/>
      <c r="S52" s="176"/>
      <c r="T52" s="176"/>
      <c r="U52" s="158"/>
    </row>
    <row r="53" spans="2:21" s="24" customFormat="1">
      <c r="B53" s="179"/>
      <c r="C53" s="179"/>
      <c r="D53" s="179"/>
      <c r="E53" s="182"/>
      <c r="F53" s="28" t="s">
        <v>4</v>
      </c>
      <c r="G53" s="179"/>
      <c r="H53" s="20"/>
      <c r="I53" s="20">
        <f t="shared" si="3"/>
        <v>0</v>
      </c>
      <c r="J53" s="28"/>
      <c r="K53" s="129"/>
      <c r="L53" s="28"/>
      <c r="M53" s="129"/>
      <c r="N53" s="28"/>
      <c r="O53" s="156"/>
      <c r="P53" s="137"/>
      <c r="Q53" s="137"/>
      <c r="R53" s="137"/>
      <c r="S53" s="176"/>
      <c r="T53" s="176"/>
      <c r="U53" s="158"/>
    </row>
    <row r="54" spans="2:21" s="24" customFormat="1">
      <c r="B54" s="179"/>
      <c r="C54" s="179"/>
      <c r="D54" s="179"/>
      <c r="E54" s="182"/>
      <c r="F54" s="28" t="s">
        <v>17</v>
      </c>
      <c r="G54" s="179"/>
      <c r="H54" s="28"/>
      <c r="I54" s="20">
        <f t="shared" si="3"/>
        <v>0</v>
      </c>
      <c r="J54" s="28"/>
      <c r="K54" s="129"/>
      <c r="L54" s="28"/>
      <c r="M54" s="129"/>
      <c r="N54" s="28"/>
      <c r="O54" s="156"/>
      <c r="P54" s="137"/>
      <c r="Q54" s="137"/>
      <c r="R54" s="137"/>
      <c r="S54" s="176"/>
      <c r="T54" s="176"/>
      <c r="U54" s="159"/>
    </row>
    <row r="55" spans="2:21" s="24" customFormat="1">
      <c r="B55" s="180"/>
      <c r="C55" s="180"/>
      <c r="D55" s="180"/>
      <c r="E55" s="183"/>
      <c r="F55" s="28" t="s">
        <v>18</v>
      </c>
      <c r="G55" s="180"/>
      <c r="H55" s="28"/>
      <c r="I55" s="20">
        <f t="shared" si="3"/>
        <v>0</v>
      </c>
      <c r="J55" s="28"/>
      <c r="K55" s="129"/>
      <c r="L55" s="28"/>
      <c r="M55" s="129"/>
      <c r="N55" s="28"/>
      <c r="O55" s="157"/>
      <c r="P55" s="138"/>
      <c r="Q55" s="138"/>
      <c r="R55" s="138"/>
      <c r="S55" s="177"/>
      <c r="T55" s="177"/>
      <c r="U55" s="159"/>
    </row>
    <row r="56" spans="2:21" s="24" customFormat="1">
      <c r="B56" s="178">
        <v>71</v>
      </c>
      <c r="C56" s="178" t="s">
        <v>108</v>
      </c>
      <c r="D56" s="178"/>
      <c r="E56" s="181">
        <f>SUM(D56)-G56</f>
        <v>-2800</v>
      </c>
      <c r="F56" s="20" t="s">
        <v>12</v>
      </c>
      <c r="G56" s="178">
        <f>H56*I56+H57*I57+H58*I58+H59*I59+H60*I60</f>
        <v>2800</v>
      </c>
      <c r="H56" s="20"/>
      <c r="I56" s="20">
        <f t="shared" si="3"/>
        <v>0</v>
      </c>
      <c r="J56" s="28"/>
      <c r="K56" s="129"/>
      <c r="L56" s="28"/>
      <c r="M56" s="129"/>
      <c r="N56" s="28"/>
      <c r="O56" s="155"/>
      <c r="P56" s="136"/>
      <c r="Q56" s="136"/>
      <c r="R56" s="136"/>
      <c r="S56" s="175"/>
      <c r="T56" s="175"/>
      <c r="U56" s="158"/>
    </row>
    <row r="57" spans="2:21" s="24" customFormat="1">
      <c r="B57" s="179"/>
      <c r="C57" s="179"/>
      <c r="D57" s="179"/>
      <c r="E57" s="182"/>
      <c r="F57" s="20" t="s">
        <v>7</v>
      </c>
      <c r="G57" s="179"/>
      <c r="H57" s="20"/>
      <c r="I57" s="20">
        <f t="shared" si="3"/>
        <v>0</v>
      </c>
      <c r="J57" s="28"/>
      <c r="K57" s="129"/>
      <c r="L57" s="28"/>
      <c r="M57" s="129"/>
      <c r="N57" s="28"/>
      <c r="O57" s="156"/>
      <c r="P57" s="137"/>
      <c r="Q57" s="137"/>
      <c r="R57" s="137"/>
      <c r="S57" s="176"/>
      <c r="T57" s="176"/>
      <c r="U57" s="158"/>
    </row>
    <row r="58" spans="2:21" s="24" customFormat="1">
      <c r="B58" s="179"/>
      <c r="C58" s="179"/>
      <c r="D58" s="179"/>
      <c r="E58" s="182"/>
      <c r="F58" s="28" t="s">
        <v>4</v>
      </c>
      <c r="G58" s="179"/>
      <c r="H58" s="20">
        <v>200</v>
      </c>
      <c r="I58" s="20">
        <f t="shared" si="3"/>
        <v>6</v>
      </c>
      <c r="J58" s="28">
        <v>0</v>
      </c>
      <c r="K58" s="129">
        <v>0</v>
      </c>
      <c r="L58" s="28">
        <v>0</v>
      </c>
      <c r="M58" s="129">
        <v>4</v>
      </c>
      <c r="N58" s="28">
        <v>2</v>
      </c>
      <c r="O58" s="156"/>
      <c r="P58" s="137"/>
      <c r="Q58" s="137"/>
      <c r="R58" s="137"/>
      <c r="S58" s="176"/>
      <c r="T58" s="176"/>
      <c r="U58" s="158"/>
    </row>
    <row r="59" spans="2:21" s="24" customFormat="1">
      <c r="B59" s="179"/>
      <c r="C59" s="179"/>
      <c r="D59" s="179"/>
      <c r="E59" s="182"/>
      <c r="F59" s="28" t="s">
        <v>17</v>
      </c>
      <c r="G59" s="179"/>
      <c r="H59" s="28">
        <v>200</v>
      </c>
      <c r="I59" s="20">
        <f t="shared" si="3"/>
        <v>4</v>
      </c>
      <c r="J59" s="28"/>
      <c r="K59" s="129"/>
      <c r="L59" s="28"/>
      <c r="M59" s="129">
        <v>2</v>
      </c>
      <c r="N59" s="28">
        <v>2</v>
      </c>
      <c r="O59" s="156"/>
      <c r="P59" s="137"/>
      <c r="Q59" s="137"/>
      <c r="R59" s="137"/>
      <c r="S59" s="176"/>
      <c r="T59" s="176"/>
      <c r="U59" s="159"/>
    </row>
    <row r="60" spans="2:21" s="24" customFormat="1">
      <c r="B60" s="180"/>
      <c r="C60" s="180"/>
      <c r="D60" s="180"/>
      <c r="E60" s="183"/>
      <c r="F60" s="28" t="s">
        <v>18</v>
      </c>
      <c r="G60" s="180"/>
      <c r="H60" s="28">
        <v>200</v>
      </c>
      <c r="I60" s="20">
        <f t="shared" si="3"/>
        <v>4</v>
      </c>
      <c r="J60" s="28">
        <v>0</v>
      </c>
      <c r="K60" s="129">
        <v>0</v>
      </c>
      <c r="L60" s="28">
        <v>0</v>
      </c>
      <c r="M60" s="129">
        <v>2</v>
      </c>
      <c r="N60" s="28">
        <v>2</v>
      </c>
      <c r="O60" s="157"/>
      <c r="P60" s="138"/>
      <c r="Q60" s="138"/>
      <c r="R60" s="138"/>
      <c r="S60" s="177"/>
      <c r="T60" s="177"/>
      <c r="U60" s="159"/>
    </row>
    <row r="61" spans="2:21" s="9" customFormat="1" ht="14.25">
      <c r="B61" s="174">
        <v>8</v>
      </c>
      <c r="C61" s="136" t="s">
        <v>109</v>
      </c>
      <c r="D61" s="136"/>
      <c r="E61" s="166">
        <f>D61-G61</f>
        <v>-3720</v>
      </c>
      <c r="F61" s="1" t="s">
        <v>12</v>
      </c>
      <c r="G61" s="136">
        <f>H61*I61+H62*I62+H63*I63+H64*I64+H66*I66+H65*I65</f>
        <v>3720</v>
      </c>
      <c r="H61" s="1"/>
      <c r="I61" s="1">
        <f t="shared" si="3"/>
        <v>0</v>
      </c>
      <c r="J61" s="117"/>
      <c r="K61" s="4"/>
      <c r="L61" s="117"/>
      <c r="M61" s="4"/>
      <c r="N61" s="117"/>
      <c r="O61" s="159">
        <v>13538466088</v>
      </c>
      <c r="P61" s="159"/>
      <c r="Q61" s="159" t="s">
        <v>110</v>
      </c>
      <c r="R61" s="59"/>
      <c r="S61" s="159"/>
      <c r="T61" s="159"/>
      <c r="U61" s="158"/>
    </row>
    <row r="62" spans="2:21" s="9" customFormat="1" ht="14.25">
      <c r="B62" s="174"/>
      <c r="C62" s="137"/>
      <c r="D62" s="137"/>
      <c r="E62" s="167"/>
      <c r="F62" s="1" t="s">
        <v>7</v>
      </c>
      <c r="G62" s="137"/>
      <c r="H62" s="1">
        <v>120</v>
      </c>
      <c r="I62" s="1">
        <f t="shared" si="3"/>
        <v>10</v>
      </c>
      <c r="J62" s="117"/>
      <c r="K62" s="4"/>
      <c r="L62" s="117">
        <v>4</v>
      </c>
      <c r="M62" s="4">
        <v>4</v>
      </c>
      <c r="N62" s="117">
        <v>2</v>
      </c>
      <c r="O62" s="159"/>
      <c r="P62" s="159"/>
      <c r="Q62" s="159"/>
      <c r="R62" s="60" t="s">
        <v>111</v>
      </c>
      <c r="S62" s="159"/>
      <c r="T62" s="159"/>
      <c r="U62" s="158"/>
    </row>
    <row r="63" spans="2:21" s="9" customFormat="1" ht="14.25">
      <c r="B63" s="174"/>
      <c r="C63" s="137"/>
      <c r="D63" s="137"/>
      <c r="E63" s="167"/>
      <c r="F63" s="54" t="s">
        <v>4</v>
      </c>
      <c r="G63" s="137"/>
      <c r="H63" s="1">
        <v>120</v>
      </c>
      <c r="I63" s="1">
        <f t="shared" si="3"/>
        <v>11</v>
      </c>
      <c r="J63" s="117"/>
      <c r="K63" s="4">
        <v>1</v>
      </c>
      <c r="L63" s="117">
        <v>4</v>
      </c>
      <c r="M63" s="4">
        <v>4</v>
      </c>
      <c r="N63" s="117">
        <v>2</v>
      </c>
      <c r="O63" s="159"/>
      <c r="P63" s="159"/>
      <c r="Q63" s="159"/>
      <c r="R63" s="60" t="s">
        <v>112</v>
      </c>
      <c r="S63" s="159"/>
      <c r="T63" s="159"/>
      <c r="U63" s="158"/>
    </row>
    <row r="64" spans="2:21" s="9" customFormat="1" ht="14.25">
      <c r="B64" s="174"/>
      <c r="C64" s="137"/>
      <c r="D64" s="137"/>
      <c r="E64" s="167"/>
      <c r="F64" s="54" t="s">
        <v>17</v>
      </c>
      <c r="G64" s="137"/>
      <c r="H64" s="54">
        <v>120</v>
      </c>
      <c r="I64" s="1">
        <f t="shared" si="3"/>
        <v>10</v>
      </c>
      <c r="J64" s="117"/>
      <c r="K64" s="4">
        <v>1</v>
      </c>
      <c r="L64" s="117">
        <v>4</v>
      </c>
      <c r="M64" s="4">
        <v>3</v>
      </c>
      <c r="N64" s="117">
        <v>2</v>
      </c>
      <c r="O64" s="159"/>
      <c r="P64" s="159"/>
      <c r="Q64" s="159"/>
      <c r="R64" s="60" t="s">
        <v>113</v>
      </c>
      <c r="S64" s="159"/>
      <c r="T64" s="159"/>
      <c r="U64" s="155"/>
    </row>
    <row r="65" spans="1:21" s="9" customFormat="1" ht="14.25">
      <c r="B65" s="174"/>
      <c r="C65" s="137"/>
      <c r="D65" s="137"/>
      <c r="E65" s="167"/>
      <c r="F65" s="54" t="s">
        <v>6</v>
      </c>
      <c r="G65" s="137"/>
      <c r="H65" s="54"/>
      <c r="I65" s="1">
        <f t="shared" si="3"/>
        <v>0</v>
      </c>
      <c r="J65" s="117"/>
      <c r="K65" s="4"/>
      <c r="L65" s="117"/>
      <c r="M65" s="4"/>
      <c r="N65" s="117"/>
      <c r="O65" s="159"/>
      <c r="P65" s="159"/>
      <c r="Q65" s="159"/>
      <c r="R65" s="60"/>
      <c r="S65" s="159"/>
      <c r="T65" s="159"/>
      <c r="U65" s="156"/>
    </row>
    <row r="66" spans="1:21" s="9" customFormat="1" ht="14.25">
      <c r="B66" s="174"/>
      <c r="C66" s="138"/>
      <c r="D66" s="138"/>
      <c r="E66" s="168"/>
      <c r="F66" s="54" t="s">
        <v>5</v>
      </c>
      <c r="G66" s="138"/>
      <c r="H66" s="54"/>
      <c r="I66" s="1">
        <f t="shared" si="3"/>
        <v>0</v>
      </c>
      <c r="J66" s="117"/>
      <c r="K66" s="4"/>
      <c r="L66" s="117"/>
      <c r="M66" s="4"/>
      <c r="N66" s="117"/>
      <c r="O66" s="159"/>
      <c r="P66" s="159"/>
      <c r="Q66" s="159"/>
      <c r="R66" s="61"/>
      <c r="S66" s="159"/>
      <c r="T66" s="159"/>
      <c r="U66" s="157"/>
    </row>
    <row r="67" spans="1:21" s="9" customFormat="1" ht="14.25">
      <c r="B67" s="174">
        <v>8</v>
      </c>
      <c r="C67" s="136" t="s">
        <v>120</v>
      </c>
      <c r="D67" s="136"/>
      <c r="E67" s="166">
        <f>D67-G67</f>
        <v>-1200</v>
      </c>
      <c r="F67" s="1" t="s">
        <v>12</v>
      </c>
      <c r="G67" s="136">
        <f>H67*I67+H68*I68+H69*I69+H70*I70+H72*I72+H71*I71</f>
        <v>1200</v>
      </c>
      <c r="H67" s="1"/>
      <c r="I67" s="1">
        <f t="shared" ref="I67:I72" si="4">SUM(J67:N67)</f>
        <v>0</v>
      </c>
      <c r="J67" s="117"/>
      <c r="K67" s="4"/>
      <c r="L67" s="117"/>
      <c r="M67" s="4"/>
      <c r="N67" s="117"/>
      <c r="O67" s="159">
        <v>13553881179</v>
      </c>
      <c r="P67" s="159"/>
      <c r="Q67" s="159" t="s">
        <v>88</v>
      </c>
      <c r="R67" s="59"/>
      <c r="S67" s="159"/>
      <c r="T67" s="159"/>
      <c r="U67" s="158"/>
    </row>
    <row r="68" spans="1:21" s="9" customFormat="1" ht="14.25">
      <c r="B68" s="174"/>
      <c r="C68" s="137"/>
      <c r="D68" s="137"/>
      <c r="E68" s="167"/>
      <c r="F68" s="1" t="s">
        <v>7</v>
      </c>
      <c r="G68" s="137"/>
      <c r="H68" s="1"/>
      <c r="I68" s="1">
        <f t="shared" si="4"/>
        <v>0</v>
      </c>
      <c r="J68" s="117"/>
      <c r="K68" s="4"/>
      <c r="L68" s="117"/>
      <c r="M68" s="4"/>
      <c r="N68" s="117"/>
      <c r="O68" s="159"/>
      <c r="P68" s="159"/>
      <c r="Q68" s="159"/>
      <c r="R68" s="60"/>
      <c r="S68" s="159"/>
      <c r="T68" s="159"/>
      <c r="U68" s="158"/>
    </row>
    <row r="69" spans="1:21" s="9" customFormat="1" ht="14.25">
      <c r="B69" s="174"/>
      <c r="C69" s="137"/>
      <c r="D69" s="137"/>
      <c r="E69" s="167"/>
      <c r="F69" s="54" t="s">
        <v>4</v>
      </c>
      <c r="G69" s="137"/>
      <c r="H69" s="1"/>
      <c r="I69" s="1">
        <f t="shared" si="4"/>
        <v>0</v>
      </c>
      <c r="J69" s="117"/>
      <c r="K69" s="4"/>
      <c r="L69" s="117"/>
      <c r="M69" s="4"/>
      <c r="N69" s="117"/>
      <c r="O69" s="159"/>
      <c r="P69" s="159"/>
      <c r="Q69" s="159"/>
      <c r="R69" s="60"/>
      <c r="S69" s="159"/>
      <c r="T69" s="159"/>
      <c r="U69" s="158"/>
    </row>
    <row r="70" spans="1:21" s="9" customFormat="1" ht="14.25">
      <c r="B70" s="174"/>
      <c r="C70" s="137"/>
      <c r="D70" s="137"/>
      <c r="E70" s="167"/>
      <c r="F70" s="54" t="s">
        <v>17</v>
      </c>
      <c r="G70" s="137"/>
      <c r="H70" s="54">
        <v>120</v>
      </c>
      <c r="I70" s="1">
        <f t="shared" si="4"/>
        <v>10</v>
      </c>
      <c r="J70" s="117"/>
      <c r="K70" s="4"/>
      <c r="L70" s="117">
        <v>4</v>
      </c>
      <c r="M70" s="4">
        <v>4</v>
      </c>
      <c r="N70" s="117">
        <v>2</v>
      </c>
      <c r="O70" s="159"/>
      <c r="P70" s="159"/>
      <c r="Q70" s="159"/>
      <c r="R70" s="60" t="s">
        <v>121</v>
      </c>
      <c r="S70" s="159"/>
      <c r="T70" s="159"/>
      <c r="U70" s="155"/>
    </row>
    <row r="71" spans="1:21" s="9" customFormat="1" ht="14.25">
      <c r="B71" s="174"/>
      <c r="C71" s="137"/>
      <c r="D71" s="137"/>
      <c r="E71" s="167"/>
      <c r="F71" s="54" t="s">
        <v>6</v>
      </c>
      <c r="G71" s="137"/>
      <c r="H71" s="54"/>
      <c r="I71" s="1">
        <f t="shared" si="4"/>
        <v>0</v>
      </c>
      <c r="J71" s="117"/>
      <c r="K71" s="4"/>
      <c r="L71" s="117"/>
      <c r="M71" s="4"/>
      <c r="N71" s="117"/>
      <c r="O71" s="159"/>
      <c r="P71" s="159"/>
      <c r="Q71" s="159"/>
      <c r="R71" s="60"/>
      <c r="S71" s="159"/>
      <c r="T71" s="159"/>
      <c r="U71" s="156"/>
    </row>
    <row r="72" spans="1:21" s="9" customFormat="1" ht="14.25">
      <c r="B72" s="174"/>
      <c r="C72" s="138"/>
      <c r="D72" s="138"/>
      <c r="E72" s="168"/>
      <c r="F72" s="54" t="s">
        <v>5</v>
      </c>
      <c r="G72" s="138"/>
      <c r="H72" s="54"/>
      <c r="I72" s="1">
        <f t="shared" si="4"/>
        <v>0</v>
      </c>
      <c r="J72" s="117"/>
      <c r="K72" s="4"/>
      <c r="L72" s="117"/>
      <c r="M72" s="4"/>
      <c r="N72" s="117"/>
      <c r="O72" s="159"/>
      <c r="P72" s="159"/>
      <c r="Q72" s="159"/>
      <c r="R72" s="61"/>
      <c r="S72" s="159"/>
      <c r="T72" s="159"/>
      <c r="U72" s="157"/>
    </row>
    <row r="73" spans="1:21" s="24" customFormat="1" ht="14.25">
      <c r="A73" s="139">
        <v>9</v>
      </c>
      <c r="B73" s="136" t="s">
        <v>126</v>
      </c>
      <c r="C73" s="163"/>
      <c r="D73" s="166">
        <f>SUM(C73-F73)</f>
        <v>-5920</v>
      </c>
      <c r="E73" s="43" t="s">
        <v>12</v>
      </c>
      <c r="F73" s="169">
        <f>G73*H73+G74*H74+G75*H75+G76*H76+G77*H77</f>
        <v>5920</v>
      </c>
      <c r="G73" s="43"/>
      <c r="H73" s="43">
        <f t="shared" ref="H73:H82" si="5">SUM(I73:M73)</f>
        <v>0</v>
      </c>
      <c r="I73" s="49"/>
      <c r="J73" s="49"/>
      <c r="K73" s="49"/>
      <c r="L73" s="49"/>
      <c r="M73" s="49"/>
      <c r="N73" s="155" t="s">
        <v>127</v>
      </c>
      <c r="O73" s="136"/>
      <c r="P73" s="136" t="s">
        <v>128</v>
      </c>
      <c r="Q73" s="62"/>
      <c r="R73" s="170" t="s">
        <v>129</v>
      </c>
      <c r="S73" s="155"/>
      <c r="T73" s="173" t="s">
        <v>130</v>
      </c>
    </row>
    <row r="74" spans="1:21" s="24" customFormat="1" ht="14.25">
      <c r="A74" s="140"/>
      <c r="B74" s="137"/>
      <c r="C74" s="164"/>
      <c r="D74" s="167"/>
      <c r="E74" s="43" t="s">
        <v>7</v>
      </c>
      <c r="F74" s="161"/>
      <c r="G74" s="43">
        <v>160</v>
      </c>
      <c r="H74" s="43">
        <f t="shared" si="5"/>
        <v>20</v>
      </c>
      <c r="I74" s="49">
        <v>3</v>
      </c>
      <c r="J74" s="49">
        <v>5</v>
      </c>
      <c r="K74" s="49">
        <v>5</v>
      </c>
      <c r="L74" s="49">
        <v>5</v>
      </c>
      <c r="M74" s="49">
        <v>2</v>
      </c>
      <c r="N74" s="156"/>
      <c r="O74" s="137"/>
      <c r="P74" s="137"/>
      <c r="Q74" s="63" t="s">
        <v>61</v>
      </c>
      <c r="R74" s="171"/>
      <c r="S74" s="156"/>
      <c r="T74" s="173"/>
    </row>
    <row r="75" spans="1:21" s="24" customFormat="1" ht="14.25">
      <c r="A75" s="140"/>
      <c r="B75" s="137"/>
      <c r="C75" s="164"/>
      <c r="D75" s="167"/>
      <c r="E75" s="49" t="s">
        <v>4</v>
      </c>
      <c r="F75" s="161"/>
      <c r="G75" s="43"/>
      <c r="H75" s="43">
        <f t="shared" si="5"/>
        <v>0</v>
      </c>
      <c r="I75" s="64"/>
      <c r="J75" s="49"/>
      <c r="K75" s="49"/>
      <c r="L75" s="49"/>
      <c r="M75" s="49"/>
      <c r="N75" s="156"/>
      <c r="O75" s="137"/>
      <c r="P75" s="137"/>
      <c r="Q75" s="63"/>
      <c r="R75" s="171"/>
      <c r="S75" s="156"/>
      <c r="T75" s="173"/>
    </row>
    <row r="76" spans="1:21" s="24" customFormat="1" ht="14.25">
      <c r="A76" s="140"/>
      <c r="B76" s="137"/>
      <c r="C76" s="164"/>
      <c r="D76" s="167"/>
      <c r="E76" s="49" t="s">
        <v>17</v>
      </c>
      <c r="F76" s="161"/>
      <c r="G76" s="49">
        <v>160</v>
      </c>
      <c r="H76" s="43">
        <f t="shared" si="5"/>
        <v>17</v>
      </c>
      <c r="I76" s="64">
        <v>2</v>
      </c>
      <c r="J76" s="49">
        <v>4</v>
      </c>
      <c r="K76" s="49">
        <v>5</v>
      </c>
      <c r="L76" s="49">
        <v>4</v>
      </c>
      <c r="M76" s="49">
        <v>2</v>
      </c>
      <c r="N76" s="156"/>
      <c r="O76" s="137"/>
      <c r="P76" s="137"/>
      <c r="Q76" s="63" t="s">
        <v>69</v>
      </c>
      <c r="R76" s="171"/>
      <c r="S76" s="156"/>
      <c r="T76" s="159"/>
    </row>
    <row r="77" spans="1:21" s="24" customFormat="1" ht="14.25">
      <c r="A77" s="141"/>
      <c r="B77" s="138"/>
      <c r="C77" s="165"/>
      <c r="D77" s="168"/>
      <c r="E77" s="49" t="s">
        <v>18</v>
      </c>
      <c r="F77" s="162"/>
      <c r="G77" s="49"/>
      <c r="H77" s="43">
        <f t="shared" si="5"/>
        <v>0</v>
      </c>
      <c r="I77" s="64"/>
      <c r="J77" s="49"/>
      <c r="K77" s="49"/>
      <c r="L77" s="49"/>
      <c r="M77" s="49"/>
      <c r="N77" s="157"/>
      <c r="O77" s="138"/>
      <c r="P77" s="138"/>
      <c r="Q77" s="65"/>
      <c r="R77" s="172"/>
      <c r="S77" s="157"/>
      <c r="T77" s="159"/>
    </row>
    <row r="78" spans="1:21" s="24" customFormat="1" ht="14.25">
      <c r="A78" s="139">
        <v>9</v>
      </c>
      <c r="B78" s="160" t="s">
        <v>131</v>
      </c>
      <c r="C78" s="163"/>
      <c r="D78" s="166">
        <f>SUM(C78-F78)</f>
        <v>-5120</v>
      </c>
      <c r="E78" s="43" t="s">
        <v>12</v>
      </c>
      <c r="F78" s="169">
        <f>G78*H78+G79*H79+G80*H80+G81*H81+G82*H82</f>
        <v>5120</v>
      </c>
      <c r="G78" s="43"/>
      <c r="H78" s="43">
        <f t="shared" si="5"/>
        <v>0</v>
      </c>
      <c r="I78" s="49"/>
      <c r="J78" s="49"/>
      <c r="K78" s="49"/>
      <c r="L78" s="49"/>
      <c r="M78" s="49"/>
      <c r="N78" s="155" t="s">
        <v>132</v>
      </c>
      <c r="O78" s="136"/>
      <c r="P78" s="136" t="s">
        <v>115</v>
      </c>
      <c r="Q78" s="62"/>
      <c r="R78" s="136"/>
      <c r="S78" s="155"/>
      <c r="T78" s="158"/>
    </row>
    <row r="79" spans="1:21" s="24" customFormat="1" ht="14.25">
      <c r="A79" s="140"/>
      <c r="B79" s="161"/>
      <c r="C79" s="164"/>
      <c r="D79" s="167"/>
      <c r="E79" s="43" t="s">
        <v>7</v>
      </c>
      <c r="F79" s="161"/>
      <c r="G79" s="43">
        <v>160</v>
      </c>
      <c r="H79" s="43">
        <f t="shared" si="5"/>
        <v>16</v>
      </c>
      <c r="I79" s="49"/>
      <c r="J79" s="49">
        <v>5</v>
      </c>
      <c r="K79" s="49">
        <v>5</v>
      </c>
      <c r="L79" s="49">
        <v>4</v>
      </c>
      <c r="M79" s="49">
        <v>2</v>
      </c>
      <c r="N79" s="156"/>
      <c r="O79" s="137"/>
      <c r="P79" s="137"/>
      <c r="Q79" s="63"/>
      <c r="R79" s="137"/>
      <c r="S79" s="156"/>
      <c r="T79" s="158"/>
    </row>
    <row r="80" spans="1:21" s="24" customFormat="1" ht="14.25">
      <c r="A80" s="140"/>
      <c r="B80" s="161"/>
      <c r="C80" s="164"/>
      <c r="D80" s="167"/>
      <c r="E80" s="49" t="s">
        <v>4</v>
      </c>
      <c r="F80" s="161"/>
      <c r="G80" s="43"/>
      <c r="H80" s="43">
        <f t="shared" si="5"/>
        <v>0</v>
      </c>
      <c r="I80" s="64"/>
      <c r="J80" s="49"/>
      <c r="K80" s="49"/>
      <c r="L80" s="49"/>
      <c r="M80" s="49"/>
      <c r="N80" s="156"/>
      <c r="O80" s="137"/>
      <c r="P80" s="137"/>
      <c r="Q80" s="63"/>
      <c r="R80" s="137"/>
      <c r="S80" s="156"/>
      <c r="T80" s="158"/>
    </row>
    <row r="81" spans="1:22" s="24" customFormat="1" ht="14.25">
      <c r="A81" s="140"/>
      <c r="B81" s="161"/>
      <c r="C81" s="164"/>
      <c r="D81" s="167"/>
      <c r="E81" s="49" t="s">
        <v>17</v>
      </c>
      <c r="F81" s="161"/>
      <c r="G81" s="49">
        <v>160</v>
      </c>
      <c r="H81" s="43">
        <f t="shared" si="5"/>
        <v>16</v>
      </c>
      <c r="I81" s="64"/>
      <c r="J81" s="49">
        <v>5</v>
      </c>
      <c r="K81" s="49">
        <v>5</v>
      </c>
      <c r="L81" s="49">
        <v>4</v>
      </c>
      <c r="M81" s="49">
        <v>2</v>
      </c>
      <c r="N81" s="156"/>
      <c r="O81" s="137"/>
      <c r="P81" s="137"/>
      <c r="Q81" s="63" t="s">
        <v>133</v>
      </c>
      <c r="R81" s="137"/>
      <c r="S81" s="156"/>
      <c r="T81" s="159"/>
    </row>
    <row r="82" spans="1:22" s="24" customFormat="1" ht="14.25">
      <c r="A82" s="141"/>
      <c r="B82" s="162"/>
      <c r="C82" s="165"/>
      <c r="D82" s="168"/>
      <c r="E82" s="49" t="s">
        <v>18</v>
      </c>
      <c r="F82" s="162"/>
      <c r="G82" s="49"/>
      <c r="H82" s="43">
        <f t="shared" si="5"/>
        <v>0</v>
      </c>
      <c r="I82" s="64"/>
      <c r="J82" s="49"/>
      <c r="K82" s="49"/>
      <c r="L82" s="49"/>
      <c r="M82" s="49"/>
      <c r="N82" s="157"/>
      <c r="O82" s="138"/>
      <c r="P82" s="138"/>
      <c r="Q82" s="65"/>
      <c r="R82" s="138"/>
      <c r="S82" s="157"/>
      <c r="T82" s="159"/>
    </row>
    <row r="83" spans="1:22" s="69" customFormat="1">
      <c r="A83" s="146">
        <v>6</v>
      </c>
      <c r="B83" s="139" t="s">
        <v>134</v>
      </c>
      <c r="C83" s="139"/>
      <c r="D83" s="152">
        <f>C83-F83</f>
        <v>-2400</v>
      </c>
      <c r="E83" s="66" t="s">
        <v>7</v>
      </c>
      <c r="F83" s="139">
        <f>G83*H83+G84*H84+G85*H85</f>
        <v>2400</v>
      </c>
      <c r="G83" s="66">
        <v>100</v>
      </c>
      <c r="H83" s="67">
        <f t="shared" ref="H83:H91" si="6">SUM(I83:M83)</f>
        <v>11</v>
      </c>
      <c r="I83" s="66"/>
      <c r="J83" s="68">
        <v>1</v>
      </c>
      <c r="K83" s="66">
        <v>5</v>
      </c>
      <c r="L83" s="68">
        <v>3</v>
      </c>
      <c r="M83" s="66">
        <v>2</v>
      </c>
      <c r="N83" s="139">
        <v>6</v>
      </c>
      <c r="O83" s="139">
        <v>6</v>
      </c>
      <c r="P83" s="139">
        <v>6</v>
      </c>
      <c r="Q83" s="136">
        <v>13712222555</v>
      </c>
      <c r="R83" s="136"/>
      <c r="S83" s="139" t="s">
        <v>135</v>
      </c>
      <c r="T83" s="142"/>
      <c r="U83" s="142"/>
      <c r="V83" s="145"/>
    </row>
    <row r="84" spans="1:22" s="69" customFormat="1">
      <c r="A84" s="147"/>
      <c r="B84" s="150"/>
      <c r="C84" s="140"/>
      <c r="D84" s="153"/>
      <c r="E84" s="66" t="s">
        <v>12</v>
      </c>
      <c r="F84" s="140"/>
      <c r="G84" s="66">
        <v>100</v>
      </c>
      <c r="H84" s="67">
        <f t="shared" si="6"/>
        <v>13</v>
      </c>
      <c r="I84" s="66"/>
      <c r="J84" s="68">
        <v>1</v>
      </c>
      <c r="K84" s="66">
        <v>5</v>
      </c>
      <c r="L84" s="68">
        <v>5</v>
      </c>
      <c r="M84" s="66">
        <v>2</v>
      </c>
      <c r="N84" s="140"/>
      <c r="O84" s="140"/>
      <c r="P84" s="140"/>
      <c r="Q84" s="137"/>
      <c r="R84" s="137"/>
      <c r="S84" s="140"/>
      <c r="T84" s="143"/>
      <c r="U84" s="143"/>
      <c r="V84" s="145"/>
    </row>
    <row r="85" spans="1:22" s="69" customFormat="1">
      <c r="A85" s="148"/>
      <c r="B85" s="151"/>
      <c r="C85" s="141"/>
      <c r="D85" s="154"/>
      <c r="E85" s="70" t="s">
        <v>4</v>
      </c>
      <c r="F85" s="141"/>
      <c r="G85" s="66">
        <v>100</v>
      </c>
      <c r="H85" s="67">
        <f t="shared" si="6"/>
        <v>0</v>
      </c>
      <c r="I85" s="70"/>
      <c r="J85" s="71"/>
      <c r="K85" s="118"/>
      <c r="L85" s="71"/>
      <c r="M85" s="118"/>
      <c r="N85" s="141"/>
      <c r="O85" s="141"/>
      <c r="P85" s="141"/>
      <c r="Q85" s="138"/>
      <c r="R85" s="138"/>
      <c r="S85" s="141"/>
      <c r="T85" s="144"/>
      <c r="U85" s="144"/>
      <c r="V85" s="72"/>
    </row>
    <row r="86" spans="1:22" s="69" customFormat="1">
      <c r="A86" s="146">
        <v>6</v>
      </c>
      <c r="B86" s="149" t="s">
        <v>136</v>
      </c>
      <c r="C86" s="139"/>
      <c r="D86" s="152">
        <f>C86-F86</f>
        <v>-2400</v>
      </c>
      <c r="E86" s="66" t="s">
        <v>7</v>
      </c>
      <c r="F86" s="139">
        <f>G86*H86+G87*H87+G88*H88</f>
        <v>2400</v>
      </c>
      <c r="G86" s="66">
        <v>100</v>
      </c>
      <c r="H86" s="67">
        <f t="shared" si="6"/>
        <v>11</v>
      </c>
      <c r="I86" s="66"/>
      <c r="J86" s="68">
        <v>1</v>
      </c>
      <c r="K86" s="66">
        <v>5</v>
      </c>
      <c r="L86" s="68">
        <v>3</v>
      </c>
      <c r="M86" s="66">
        <v>2</v>
      </c>
      <c r="N86" s="139">
        <v>6</v>
      </c>
      <c r="O86" s="139">
        <v>6</v>
      </c>
      <c r="P86" s="139">
        <v>6</v>
      </c>
      <c r="Q86" s="136">
        <v>13712222555</v>
      </c>
      <c r="R86" s="136"/>
      <c r="S86" s="139" t="s">
        <v>135</v>
      </c>
      <c r="T86" s="142"/>
      <c r="U86" s="142"/>
      <c r="V86" s="145"/>
    </row>
    <row r="87" spans="1:22" s="69" customFormat="1">
      <c r="A87" s="147"/>
      <c r="B87" s="150"/>
      <c r="C87" s="140"/>
      <c r="D87" s="153"/>
      <c r="E87" s="66" t="s">
        <v>12</v>
      </c>
      <c r="F87" s="140"/>
      <c r="G87" s="66">
        <v>100</v>
      </c>
      <c r="H87" s="67">
        <f t="shared" si="6"/>
        <v>13</v>
      </c>
      <c r="I87" s="66"/>
      <c r="J87" s="68">
        <v>1</v>
      </c>
      <c r="K87" s="66">
        <v>5</v>
      </c>
      <c r="L87" s="68">
        <v>5</v>
      </c>
      <c r="M87" s="66">
        <v>2</v>
      </c>
      <c r="N87" s="140"/>
      <c r="O87" s="140"/>
      <c r="P87" s="140"/>
      <c r="Q87" s="137"/>
      <c r="R87" s="137"/>
      <c r="S87" s="140"/>
      <c r="T87" s="143"/>
      <c r="U87" s="143"/>
      <c r="V87" s="145"/>
    </row>
    <row r="88" spans="1:22" s="69" customFormat="1">
      <c r="A88" s="148"/>
      <c r="B88" s="151"/>
      <c r="C88" s="141"/>
      <c r="D88" s="154"/>
      <c r="E88" s="70" t="s">
        <v>4</v>
      </c>
      <c r="F88" s="141"/>
      <c r="G88" s="66">
        <v>100</v>
      </c>
      <c r="H88" s="67">
        <f t="shared" si="6"/>
        <v>0</v>
      </c>
      <c r="I88" s="70"/>
      <c r="J88" s="71"/>
      <c r="K88" s="118"/>
      <c r="L88" s="71"/>
      <c r="M88" s="118"/>
      <c r="N88" s="141"/>
      <c r="O88" s="141"/>
      <c r="P88" s="141"/>
      <c r="Q88" s="138"/>
      <c r="R88" s="138"/>
      <c r="S88" s="141"/>
      <c r="T88" s="144"/>
      <c r="U88" s="144"/>
      <c r="V88" s="72"/>
    </row>
    <row r="89" spans="1:22" s="69" customFormat="1">
      <c r="A89" s="146">
        <v>6</v>
      </c>
      <c r="B89" s="139" t="s">
        <v>137</v>
      </c>
      <c r="C89" s="139"/>
      <c r="D89" s="152">
        <f>C89-F89</f>
        <v>-3000</v>
      </c>
      <c r="E89" s="66" t="s">
        <v>7</v>
      </c>
      <c r="F89" s="139">
        <f>G89*H89+G90*H90+G91*H91</f>
        <v>3000</v>
      </c>
      <c r="G89" s="66">
        <v>100</v>
      </c>
      <c r="H89" s="67">
        <f t="shared" si="6"/>
        <v>10</v>
      </c>
      <c r="I89" s="66"/>
      <c r="J89" s="68"/>
      <c r="K89" s="66">
        <v>4</v>
      </c>
      <c r="L89" s="68">
        <v>4</v>
      </c>
      <c r="M89" s="66">
        <v>2</v>
      </c>
      <c r="N89" s="139"/>
      <c r="O89" s="139">
        <v>2</v>
      </c>
      <c r="P89" s="139">
        <v>6</v>
      </c>
      <c r="Q89" s="136">
        <v>13332600328</v>
      </c>
      <c r="R89" s="136"/>
      <c r="S89" s="149" t="s">
        <v>138</v>
      </c>
      <c r="T89" s="142"/>
      <c r="U89" s="142"/>
      <c r="V89" s="145"/>
    </row>
    <row r="90" spans="1:22" s="69" customFormat="1">
      <c r="A90" s="147"/>
      <c r="B90" s="150"/>
      <c r="C90" s="140"/>
      <c r="D90" s="153"/>
      <c r="E90" s="66" t="s">
        <v>12</v>
      </c>
      <c r="F90" s="140"/>
      <c r="G90" s="66">
        <v>100</v>
      </c>
      <c r="H90" s="67">
        <f t="shared" si="6"/>
        <v>10</v>
      </c>
      <c r="I90" s="66"/>
      <c r="J90" s="68"/>
      <c r="K90" s="66">
        <v>5</v>
      </c>
      <c r="L90" s="68">
        <v>3</v>
      </c>
      <c r="M90" s="66">
        <v>2</v>
      </c>
      <c r="N90" s="140"/>
      <c r="O90" s="140"/>
      <c r="P90" s="140"/>
      <c r="Q90" s="137"/>
      <c r="R90" s="137"/>
      <c r="S90" s="140"/>
      <c r="T90" s="143"/>
      <c r="U90" s="143"/>
      <c r="V90" s="145"/>
    </row>
    <row r="91" spans="1:22" s="69" customFormat="1">
      <c r="A91" s="148"/>
      <c r="B91" s="151"/>
      <c r="C91" s="141"/>
      <c r="D91" s="154"/>
      <c r="E91" s="70" t="s">
        <v>4</v>
      </c>
      <c r="F91" s="141"/>
      <c r="G91" s="66">
        <v>100</v>
      </c>
      <c r="H91" s="67">
        <f t="shared" si="6"/>
        <v>10</v>
      </c>
      <c r="I91" s="70"/>
      <c r="J91" s="71"/>
      <c r="K91" s="118">
        <v>5</v>
      </c>
      <c r="L91" s="71">
        <v>3</v>
      </c>
      <c r="M91" s="118">
        <v>2</v>
      </c>
      <c r="N91" s="141"/>
      <c r="O91" s="141"/>
      <c r="P91" s="141"/>
      <c r="Q91" s="138"/>
      <c r="R91" s="138"/>
      <c r="S91" s="141"/>
      <c r="T91" s="144"/>
      <c r="U91" s="144"/>
      <c r="V91" s="72"/>
    </row>
  </sheetData>
  <mergeCells count="243">
    <mergeCell ref="P1:P5"/>
    <mergeCell ref="Q1:Q5"/>
    <mergeCell ref="R1:R5"/>
    <mergeCell ref="S1:S5"/>
    <mergeCell ref="T1:T5"/>
    <mergeCell ref="U1:U3"/>
    <mergeCell ref="U4:U5"/>
    <mergeCell ref="B1:B5"/>
    <mergeCell ref="C1:C5"/>
    <mergeCell ref="D1:D5"/>
    <mergeCell ref="E1:E5"/>
    <mergeCell ref="G1:G5"/>
    <mergeCell ref="O1:O5"/>
    <mergeCell ref="P6:P10"/>
    <mergeCell ref="Q6:Q10"/>
    <mergeCell ref="R6:R10"/>
    <mergeCell ref="S6:S10"/>
    <mergeCell ref="T6:T10"/>
    <mergeCell ref="U6:U8"/>
    <mergeCell ref="U9:U10"/>
    <mergeCell ref="B6:B10"/>
    <mergeCell ref="C6:C10"/>
    <mergeCell ref="D6:D10"/>
    <mergeCell ref="E6:E10"/>
    <mergeCell ref="G6:G10"/>
    <mergeCell ref="O6:O10"/>
    <mergeCell ref="P11:P15"/>
    <mergeCell ref="Q11:Q15"/>
    <mergeCell ref="S11:S15"/>
    <mergeCell ref="T11:T15"/>
    <mergeCell ref="U11:U13"/>
    <mergeCell ref="U14:U15"/>
    <mergeCell ref="B11:B15"/>
    <mergeCell ref="C11:C15"/>
    <mergeCell ref="D11:D15"/>
    <mergeCell ref="E11:E15"/>
    <mergeCell ref="G11:G15"/>
    <mergeCell ref="O11:O15"/>
    <mergeCell ref="P16:P20"/>
    <mergeCell ref="Q16:Q20"/>
    <mergeCell ref="S16:S20"/>
    <mergeCell ref="T16:T20"/>
    <mergeCell ref="U16:U18"/>
    <mergeCell ref="U19:U20"/>
    <mergeCell ref="B16:B20"/>
    <mergeCell ref="C16:C20"/>
    <mergeCell ref="D16:D20"/>
    <mergeCell ref="E16:E20"/>
    <mergeCell ref="G16:G20"/>
    <mergeCell ref="O16:O20"/>
    <mergeCell ref="P21:P25"/>
    <mergeCell ref="Q21:Q25"/>
    <mergeCell ref="S21:S25"/>
    <mergeCell ref="T21:T25"/>
    <mergeCell ref="U21:U23"/>
    <mergeCell ref="U24:U25"/>
    <mergeCell ref="B21:B25"/>
    <mergeCell ref="C21:C25"/>
    <mergeCell ref="D21:D25"/>
    <mergeCell ref="E21:E25"/>
    <mergeCell ref="G21:G25"/>
    <mergeCell ref="O21:O25"/>
    <mergeCell ref="T26:T30"/>
    <mergeCell ref="U26:U28"/>
    <mergeCell ref="U29:U30"/>
    <mergeCell ref="B26:B30"/>
    <mergeCell ref="C26:C30"/>
    <mergeCell ref="D26:D30"/>
    <mergeCell ref="E26:E30"/>
    <mergeCell ref="G26:G30"/>
    <mergeCell ref="O26:O30"/>
    <mergeCell ref="A31:A35"/>
    <mergeCell ref="B31:B35"/>
    <mergeCell ref="C31:C35"/>
    <mergeCell ref="D31:D35"/>
    <mergeCell ref="E31:E35"/>
    <mergeCell ref="G31:G35"/>
    <mergeCell ref="P26:P30"/>
    <mergeCell ref="Q26:Q30"/>
    <mergeCell ref="S26:S30"/>
    <mergeCell ref="U31:U33"/>
    <mergeCell ref="U34:U35"/>
    <mergeCell ref="B36:B40"/>
    <mergeCell ref="C36:C40"/>
    <mergeCell ref="D36:D40"/>
    <mergeCell ref="E36:E40"/>
    <mergeCell ref="G36:G40"/>
    <mergeCell ref="O36:O40"/>
    <mergeCell ref="P36:P40"/>
    <mergeCell ref="Q36:Q40"/>
    <mergeCell ref="O31:O35"/>
    <mergeCell ref="P31:P35"/>
    <mergeCell ref="Q31:Q35"/>
    <mergeCell ref="R31:R35"/>
    <mergeCell ref="S31:S35"/>
    <mergeCell ref="T31:T35"/>
    <mergeCell ref="R36:R40"/>
    <mergeCell ref="S36:S40"/>
    <mergeCell ref="T36:T40"/>
    <mergeCell ref="U36:U38"/>
    <mergeCell ref="U39:U40"/>
    <mergeCell ref="B41:B45"/>
    <mergeCell ref="C41:C45"/>
    <mergeCell ref="D41:D45"/>
    <mergeCell ref="E41:E45"/>
    <mergeCell ref="G41:G45"/>
    <mergeCell ref="U41:U43"/>
    <mergeCell ref="U44:U45"/>
    <mergeCell ref="B46:B50"/>
    <mergeCell ref="C46:C50"/>
    <mergeCell ref="D46:D50"/>
    <mergeCell ref="E46:E50"/>
    <mergeCell ref="G46:G50"/>
    <mergeCell ref="O46:O50"/>
    <mergeCell ref="P46:P50"/>
    <mergeCell ref="Q46:Q50"/>
    <mergeCell ref="O41:O45"/>
    <mergeCell ref="P41:P45"/>
    <mergeCell ref="Q41:Q45"/>
    <mergeCell ref="R41:R45"/>
    <mergeCell ref="S41:S45"/>
    <mergeCell ref="T41:T45"/>
    <mergeCell ref="R46:R50"/>
    <mergeCell ref="S46:S50"/>
    <mergeCell ref="T46:T50"/>
    <mergeCell ref="T51:T55"/>
    <mergeCell ref="P61:P66"/>
    <mergeCell ref="Q61:Q66"/>
    <mergeCell ref="S61:S66"/>
    <mergeCell ref="T61:T66"/>
    <mergeCell ref="U61:U63"/>
    <mergeCell ref="U64:U66"/>
    <mergeCell ref="U46:U48"/>
    <mergeCell ref="U49:U50"/>
    <mergeCell ref="R56:R60"/>
    <mergeCell ref="S56:S60"/>
    <mergeCell ref="T56:T60"/>
    <mergeCell ref="U56:U58"/>
    <mergeCell ref="U59:U60"/>
    <mergeCell ref="U51:U53"/>
    <mergeCell ref="U54:U55"/>
    <mergeCell ref="P56:P60"/>
    <mergeCell ref="Q56:Q60"/>
    <mergeCell ref="P51:P55"/>
    <mergeCell ref="B61:B66"/>
    <mergeCell ref="C61:C66"/>
    <mergeCell ref="D61:D66"/>
    <mergeCell ref="E61:E66"/>
    <mergeCell ref="G61:G66"/>
    <mergeCell ref="O61:O66"/>
    <mergeCell ref="Q51:Q55"/>
    <mergeCell ref="R51:R55"/>
    <mergeCell ref="S51:S55"/>
    <mergeCell ref="B51:B55"/>
    <mergeCell ref="C51:C55"/>
    <mergeCell ref="D51:D55"/>
    <mergeCell ref="E51:E55"/>
    <mergeCell ref="G51:G55"/>
    <mergeCell ref="B56:B60"/>
    <mergeCell ref="C56:C60"/>
    <mergeCell ref="D56:D60"/>
    <mergeCell ref="E56:E60"/>
    <mergeCell ref="G56:G60"/>
    <mergeCell ref="O56:O60"/>
    <mergeCell ref="O51:O55"/>
    <mergeCell ref="P67:P72"/>
    <mergeCell ref="Q67:Q72"/>
    <mergeCell ref="S67:S72"/>
    <mergeCell ref="T67:T72"/>
    <mergeCell ref="U67:U69"/>
    <mergeCell ref="U70:U72"/>
    <mergeCell ref="B67:B72"/>
    <mergeCell ref="C67:C72"/>
    <mergeCell ref="D67:D72"/>
    <mergeCell ref="E67:E72"/>
    <mergeCell ref="G67:G72"/>
    <mergeCell ref="O67:O72"/>
    <mergeCell ref="S73:S77"/>
    <mergeCell ref="T73:T75"/>
    <mergeCell ref="T76:T77"/>
    <mergeCell ref="A73:A77"/>
    <mergeCell ref="B73:B77"/>
    <mergeCell ref="C73:C77"/>
    <mergeCell ref="D73:D77"/>
    <mergeCell ref="F73:F77"/>
    <mergeCell ref="N73:N77"/>
    <mergeCell ref="A78:A82"/>
    <mergeCell ref="B78:B82"/>
    <mergeCell ref="C78:C82"/>
    <mergeCell ref="D78:D82"/>
    <mergeCell ref="F78:F82"/>
    <mergeCell ref="N78:N82"/>
    <mergeCell ref="O73:O77"/>
    <mergeCell ref="P73:P77"/>
    <mergeCell ref="R73:R77"/>
    <mergeCell ref="C83:C85"/>
    <mergeCell ref="D83:D85"/>
    <mergeCell ref="F83:F85"/>
    <mergeCell ref="N83:N85"/>
    <mergeCell ref="O78:O82"/>
    <mergeCell ref="P78:P82"/>
    <mergeCell ref="R78:R82"/>
    <mergeCell ref="S78:S82"/>
    <mergeCell ref="T78:T80"/>
    <mergeCell ref="T81:T82"/>
    <mergeCell ref="U89:U91"/>
    <mergeCell ref="V89:V90"/>
    <mergeCell ref="O89:O91"/>
    <mergeCell ref="P89:P91"/>
    <mergeCell ref="Q89:Q91"/>
    <mergeCell ref="R89:R91"/>
    <mergeCell ref="S89:S91"/>
    <mergeCell ref="T89:T91"/>
    <mergeCell ref="A89:A91"/>
    <mergeCell ref="B89:B91"/>
    <mergeCell ref="C89:C91"/>
    <mergeCell ref="D89:D91"/>
    <mergeCell ref="F89:F91"/>
    <mergeCell ref="N89:N91"/>
    <mergeCell ref="Q86:Q88"/>
    <mergeCell ref="R86:R88"/>
    <mergeCell ref="S86:S88"/>
    <mergeCell ref="T86:T88"/>
    <mergeCell ref="U86:U88"/>
    <mergeCell ref="V86:V87"/>
    <mergeCell ref="U83:U85"/>
    <mergeCell ref="V83:V84"/>
    <mergeCell ref="A86:A88"/>
    <mergeCell ref="B86:B88"/>
    <mergeCell ref="C86:C88"/>
    <mergeCell ref="D86:D88"/>
    <mergeCell ref="F86:F88"/>
    <mergeCell ref="N86:N88"/>
    <mergeCell ref="O86:O88"/>
    <mergeCell ref="P86:P88"/>
    <mergeCell ref="O83:O85"/>
    <mergeCell ref="P83:P85"/>
    <mergeCell ref="Q83:Q85"/>
    <mergeCell ref="R83:R85"/>
    <mergeCell ref="S83:S85"/>
    <mergeCell ref="T83:T85"/>
    <mergeCell ref="A83:A85"/>
    <mergeCell ref="B83:B85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A117"/>
  <sheetViews>
    <sheetView tabSelected="1" topLeftCell="A31" workbookViewId="0">
      <selection activeCell="C41" sqref="C41:C45"/>
    </sheetView>
  </sheetViews>
  <sheetFormatPr defaultRowHeight="13.5"/>
  <cols>
    <col min="2" max="2" width="9.125" bestFit="1" customWidth="1"/>
    <col min="4" max="4" width="11.125" customWidth="1"/>
    <col min="5" max="5" width="12.5" customWidth="1"/>
    <col min="6" max="6" width="15.375" customWidth="1"/>
    <col min="7" max="7" width="9.5" bestFit="1" customWidth="1"/>
    <col min="8" max="9" width="9.125" bestFit="1" customWidth="1"/>
    <col min="11" max="14" width="9.125" bestFit="1" customWidth="1"/>
    <col min="15" max="15" width="12.75" bestFit="1" customWidth="1"/>
    <col min="16" max="16" width="16.625" customWidth="1"/>
    <col min="17" max="17" width="10.75" customWidth="1"/>
  </cols>
  <sheetData>
    <row r="1" spans="1:26" s="9" customFormat="1" ht="14.25">
      <c r="B1" s="136" t="s">
        <v>199</v>
      </c>
      <c r="C1" s="218" t="s">
        <v>0</v>
      </c>
      <c r="D1" s="136">
        <v>7</v>
      </c>
      <c r="E1" s="221">
        <v>1980</v>
      </c>
      <c r="F1" s="1" t="s">
        <v>1</v>
      </c>
      <c r="G1" s="136">
        <f>H1*I1+H2*I2+H3*I3+H5*I5+H4*I4</f>
        <v>1980</v>
      </c>
      <c r="H1" s="1"/>
      <c r="I1" s="1">
        <f t="shared" ref="I1:I10" si="0">SUM(J1:O1)</f>
        <v>0</v>
      </c>
      <c r="J1" s="2"/>
      <c r="K1" s="3"/>
      <c r="L1" s="2"/>
      <c r="M1" s="4"/>
      <c r="N1" s="2"/>
      <c r="O1" s="5"/>
      <c r="P1" s="155">
        <v>18929100800</v>
      </c>
      <c r="Q1" s="136" t="s">
        <v>2</v>
      </c>
      <c r="R1" s="6"/>
      <c r="S1" s="175"/>
      <c r="T1" s="7"/>
      <c r="U1" s="216"/>
      <c r="V1" s="8"/>
      <c r="W1" s="8"/>
    </row>
    <row r="2" spans="1:26" s="9" customFormat="1" ht="14.25">
      <c r="B2" s="137"/>
      <c r="C2" s="219"/>
      <c r="D2" s="137"/>
      <c r="E2" s="222"/>
      <c r="F2" s="1" t="s">
        <v>3</v>
      </c>
      <c r="G2" s="137"/>
      <c r="H2" s="1">
        <v>110</v>
      </c>
      <c r="I2" s="1">
        <f t="shared" si="0"/>
        <v>18</v>
      </c>
      <c r="J2" s="2">
        <v>1</v>
      </c>
      <c r="K2" s="3">
        <v>4</v>
      </c>
      <c r="L2" s="2">
        <v>4</v>
      </c>
      <c r="M2" s="4">
        <v>5</v>
      </c>
      <c r="N2" s="2">
        <v>4</v>
      </c>
      <c r="O2" s="5"/>
      <c r="P2" s="156"/>
      <c r="Q2" s="137"/>
      <c r="R2" s="10"/>
      <c r="S2" s="176"/>
      <c r="T2" s="11"/>
      <c r="U2" s="216"/>
      <c r="V2" s="12"/>
      <c r="W2" s="12"/>
    </row>
    <row r="3" spans="1:26" s="9" customFormat="1" ht="14.25">
      <c r="B3" s="137"/>
      <c r="C3" s="219"/>
      <c r="D3" s="137"/>
      <c r="E3" s="222"/>
      <c r="F3" s="1" t="s">
        <v>4</v>
      </c>
      <c r="G3" s="137"/>
      <c r="H3" s="1"/>
      <c r="I3" s="1">
        <f t="shared" si="0"/>
        <v>0</v>
      </c>
      <c r="J3" s="2"/>
      <c r="K3" s="3"/>
      <c r="L3" s="2"/>
      <c r="M3" s="4"/>
      <c r="N3" s="2"/>
      <c r="O3" s="5"/>
      <c r="P3" s="156"/>
      <c r="Q3" s="137"/>
      <c r="R3" s="10"/>
      <c r="S3" s="176"/>
      <c r="T3" s="11"/>
      <c r="U3" s="216"/>
      <c r="V3" s="12"/>
      <c r="W3" s="12"/>
    </row>
    <row r="4" spans="1:26" s="9" customFormat="1" ht="14.25">
      <c r="B4" s="137"/>
      <c r="C4" s="219"/>
      <c r="D4" s="137"/>
      <c r="E4" s="222"/>
      <c r="F4" s="1" t="s">
        <v>5</v>
      </c>
      <c r="G4" s="137"/>
      <c r="H4" s="1"/>
      <c r="I4" s="1">
        <f t="shared" si="0"/>
        <v>0</v>
      </c>
      <c r="J4" s="2"/>
      <c r="K4" s="3"/>
      <c r="L4" s="2"/>
      <c r="M4" s="4"/>
      <c r="N4" s="2"/>
      <c r="O4" s="5"/>
      <c r="P4" s="156"/>
      <c r="Q4" s="137"/>
      <c r="R4" s="10"/>
      <c r="S4" s="176"/>
      <c r="T4" s="11"/>
      <c r="U4" s="217"/>
      <c r="V4" s="12"/>
      <c r="W4" s="12"/>
    </row>
    <row r="5" spans="1:26" s="9" customFormat="1" ht="14.25">
      <c r="B5" s="138"/>
      <c r="C5" s="220"/>
      <c r="D5" s="138"/>
      <c r="E5" s="223"/>
      <c r="F5" s="1" t="s">
        <v>6</v>
      </c>
      <c r="G5" s="138"/>
      <c r="H5" s="2"/>
      <c r="I5" s="1">
        <f t="shared" si="0"/>
        <v>0</v>
      </c>
      <c r="J5" s="2"/>
      <c r="K5" s="3"/>
      <c r="L5" s="2"/>
      <c r="M5" s="4"/>
      <c r="N5" s="2"/>
      <c r="O5" s="5"/>
      <c r="P5" s="157"/>
      <c r="Q5" s="138"/>
      <c r="R5" s="13"/>
      <c r="S5" s="177"/>
      <c r="T5" s="14"/>
      <c r="U5" s="217"/>
      <c r="V5" s="15"/>
      <c r="W5" s="15"/>
    </row>
    <row r="6" spans="1:26" s="108" customFormat="1" ht="14.25">
      <c r="B6" s="237" t="s">
        <v>211</v>
      </c>
      <c r="C6" s="224" t="s">
        <v>8</v>
      </c>
      <c r="D6" s="224">
        <v>7</v>
      </c>
      <c r="E6" s="238">
        <v>1320</v>
      </c>
      <c r="F6" s="109" t="s">
        <v>1</v>
      </c>
      <c r="G6" s="224">
        <f>H6*I6+H7*I7+H8*I8+H10*I10+H9*I9</f>
        <v>1320</v>
      </c>
      <c r="H6" s="109"/>
      <c r="I6" s="109">
        <f t="shared" si="0"/>
        <v>0</v>
      </c>
      <c r="J6" s="110"/>
      <c r="K6" s="110"/>
      <c r="L6" s="110"/>
      <c r="M6" s="110"/>
      <c r="N6" s="110"/>
      <c r="O6" s="110"/>
      <c r="P6" s="230">
        <v>13802370938</v>
      </c>
      <c r="Q6" s="224" t="s">
        <v>2</v>
      </c>
      <c r="R6" s="111"/>
      <c r="S6" s="227"/>
      <c r="T6" s="230" t="s">
        <v>9</v>
      </c>
      <c r="U6" s="233"/>
      <c r="V6" s="112"/>
      <c r="W6" s="112"/>
    </row>
    <row r="7" spans="1:26" s="108" customFormat="1" ht="28.5">
      <c r="B7" s="225"/>
      <c r="C7" s="225"/>
      <c r="D7" s="225"/>
      <c r="E7" s="239"/>
      <c r="F7" s="109" t="s">
        <v>7</v>
      </c>
      <c r="G7" s="225"/>
      <c r="H7" s="109">
        <v>110</v>
      </c>
      <c r="I7" s="109">
        <f t="shared" si="0"/>
        <v>12</v>
      </c>
      <c r="J7" s="110"/>
      <c r="K7" s="110">
        <v>2</v>
      </c>
      <c r="L7" s="110"/>
      <c r="M7" s="110">
        <v>4</v>
      </c>
      <c r="N7" s="110">
        <v>5</v>
      </c>
      <c r="O7" s="110">
        <v>1</v>
      </c>
      <c r="P7" s="231"/>
      <c r="Q7" s="225"/>
      <c r="R7" s="111" t="s">
        <v>10</v>
      </c>
      <c r="S7" s="228"/>
      <c r="T7" s="231"/>
      <c r="U7" s="233"/>
      <c r="V7" s="113"/>
      <c r="W7" s="113"/>
    </row>
    <row r="8" spans="1:26" s="108" customFormat="1" ht="14.25">
      <c r="B8" s="225"/>
      <c r="C8" s="225"/>
      <c r="D8" s="225"/>
      <c r="E8" s="239"/>
      <c r="F8" s="109" t="s">
        <v>4</v>
      </c>
      <c r="G8" s="225"/>
      <c r="H8" s="109"/>
      <c r="I8" s="109">
        <f t="shared" si="0"/>
        <v>0</v>
      </c>
      <c r="J8" s="110"/>
      <c r="K8" s="110"/>
      <c r="L8" s="110"/>
      <c r="M8" s="110"/>
      <c r="N8" s="110"/>
      <c r="O8" s="110"/>
      <c r="P8" s="231"/>
      <c r="Q8" s="225"/>
      <c r="R8" s="114"/>
      <c r="S8" s="228"/>
      <c r="T8" s="231"/>
      <c r="U8" s="233"/>
      <c r="V8" s="113"/>
      <c r="W8" s="113"/>
    </row>
    <row r="9" spans="1:26" s="108" customFormat="1" ht="14.25">
      <c r="B9" s="225"/>
      <c r="C9" s="225"/>
      <c r="D9" s="225"/>
      <c r="E9" s="239"/>
      <c r="F9" s="109" t="s">
        <v>5</v>
      </c>
      <c r="G9" s="225"/>
      <c r="H9" s="109"/>
      <c r="I9" s="109">
        <f t="shared" si="0"/>
        <v>0</v>
      </c>
      <c r="J9" s="110"/>
      <c r="K9" s="110"/>
      <c r="L9" s="110"/>
      <c r="M9" s="110"/>
      <c r="N9" s="110"/>
      <c r="O9" s="110"/>
      <c r="P9" s="231"/>
      <c r="Q9" s="225"/>
      <c r="R9" s="114"/>
      <c r="S9" s="228"/>
      <c r="T9" s="231"/>
      <c r="U9" s="233"/>
      <c r="V9" s="113"/>
      <c r="W9" s="113"/>
    </row>
    <row r="10" spans="1:26" s="108" customFormat="1" ht="14.25">
      <c r="B10" s="226"/>
      <c r="C10" s="226"/>
      <c r="D10" s="226"/>
      <c r="E10" s="240"/>
      <c r="F10" s="109" t="s">
        <v>6</v>
      </c>
      <c r="G10" s="226"/>
      <c r="H10" s="110"/>
      <c r="I10" s="109">
        <f t="shared" si="0"/>
        <v>0</v>
      </c>
      <c r="J10" s="110"/>
      <c r="K10" s="110"/>
      <c r="L10" s="110"/>
      <c r="M10" s="110"/>
      <c r="N10" s="110"/>
      <c r="O10" s="110"/>
      <c r="P10" s="232"/>
      <c r="Q10" s="226"/>
      <c r="R10" s="115"/>
      <c r="S10" s="229"/>
      <c r="T10" s="232"/>
      <c r="U10" s="233"/>
      <c r="V10" s="116"/>
      <c r="W10" s="116"/>
    </row>
    <row r="11" spans="1:26" s="24" customFormat="1" ht="14.25" customHeight="1">
      <c r="A11" s="193" t="s">
        <v>114</v>
      </c>
      <c r="B11" s="234" t="s">
        <v>210</v>
      </c>
      <c r="C11" s="193" t="s">
        <v>11</v>
      </c>
      <c r="D11" s="19"/>
      <c r="E11" s="203"/>
      <c r="F11" s="181">
        <f>SUM(E11)-H11</f>
        <v>-1800</v>
      </c>
      <c r="G11" s="20" t="s">
        <v>12</v>
      </c>
      <c r="H11" s="203">
        <f>I11*J11+I12*J12+I13*J13+I14*J14+I15*J15</f>
        <v>1800</v>
      </c>
      <c r="I11" s="20"/>
      <c r="J11" s="20">
        <f t="shared" ref="J11:J34" si="1">SUM(K11:P11)</f>
        <v>0</v>
      </c>
      <c r="K11" s="21"/>
      <c r="L11" s="22"/>
      <c r="M11" s="21"/>
      <c r="N11" s="22"/>
      <c r="O11" s="21"/>
      <c r="P11" s="23"/>
      <c r="Q11" s="204" t="s">
        <v>13</v>
      </c>
      <c r="R11" s="155">
        <v>13712102888</v>
      </c>
      <c r="S11" s="136" t="s">
        <v>14</v>
      </c>
      <c r="T11" s="136" t="s">
        <v>2</v>
      </c>
      <c r="U11" s="16"/>
      <c r="V11" s="175" t="s">
        <v>15</v>
      </c>
      <c r="W11" s="175"/>
      <c r="X11" s="8"/>
      <c r="Y11" s="216"/>
      <c r="Z11" s="175"/>
    </row>
    <row r="12" spans="1:26" s="24" customFormat="1" ht="14.25">
      <c r="A12" s="194"/>
      <c r="B12" s="235"/>
      <c r="C12" s="194"/>
      <c r="D12" s="25"/>
      <c r="E12" s="179"/>
      <c r="F12" s="182"/>
      <c r="G12" s="26" t="s">
        <v>7</v>
      </c>
      <c r="H12" s="179"/>
      <c r="I12" s="20">
        <v>200</v>
      </c>
      <c r="J12" s="20">
        <f t="shared" si="1"/>
        <v>9</v>
      </c>
      <c r="K12" s="21">
        <v>1</v>
      </c>
      <c r="L12" s="22">
        <v>4</v>
      </c>
      <c r="M12" s="21">
        <v>3</v>
      </c>
      <c r="N12" s="22">
        <v>1</v>
      </c>
      <c r="O12" s="21"/>
      <c r="P12" s="23"/>
      <c r="Q12" s="179"/>
      <c r="R12" s="156"/>
      <c r="S12" s="137"/>
      <c r="T12" s="137"/>
      <c r="U12" s="17"/>
      <c r="V12" s="176"/>
      <c r="W12" s="176"/>
      <c r="X12" s="12"/>
      <c r="Y12" s="216"/>
      <c r="Z12" s="176"/>
    </row>
    <row r="13" spans="1:26" s="24" customFormat="1" ht="14.25">
      <c r="A13" s="194"/>
      <c r="B13" s="235"/>
      <c r="C13" s="194"/>
      <c r="D13" s="27" t="s">
        <v>16</v>
      </c>
      <c r="E13" s="179"/>
      <c r="F13" s="182"/>
      <c r="G13" s="28" t="s">
        <v>4</v>
      </c>
      <c r="H13" s="179"/>
      <c r="I13" s="20"/>
      <c r="J13" s="20">
        <f t="shared" si="1"/>
        <v>0</v>
      </c>
      <c r="K13" s="21"/>
      <c r="L13" s="22"/>
      <c r="M13" s="21"/>
      <c r="N13" s="22"/>
      <c r="O13" s="21"/>
      <c r="P13" s="23"/>
      <c r="Q13" s="179"/>
      <c r="R13" s="156"/>
      <c r="S13" s="137"/>
      <c r="T13" s="137"/>
      <c r="U13" s="17"/>
      <c r="V13" s="176"/>
      <c r="W13" s="176"/>
      <c r="X13" s="12"/>
      <c r="Y13" s="216"/>
      <c r="Z13" s="176"/>
    </row>
    <row r="14" spans="1:26" s="24" customFormat="1" ht="14.25">
      <c r="A14" s="194"/>
      <c r="B14" s="235"/>
      <c r="C14" s="194"/>
      <c r="D14" s="25"/>
      <c r="E14" s="179"/>
      <c r="F14" s="182"/>
      <c r="G14" s="28" t="s">
        <v>17</v>
      </c>
      <c r="H14" s="179"/>
      <c r="I14" s="28"/>
      <c r="J14" s="20">
        <f t="shared" si="1"/>
        <v>0</v>
      </c>
      <c r="K14" s="21"/>
      <c r="L14" s="22"/>
      <c r="M14" s="21"/>
      <c r="N14" s="22"/>
      <c r="O14" s="29"/>
      <c r="P14" s="30"/>
      <c r="Q14" s="179"/>
      <c r="R14" s="156"/>
      <c r="S14" s="137"/>
      <c r="T14" s="137"/>
      <c r="U14" s="17"/>
      <c r="V14" s="176"/>
      <c r="W14" s="176"/>
      <c r="X14" s="12"/>
      <c r="Y14" s="217"/>
      <c r="Z14" s="176"/>
    </row>
    <row r="15" spans="1:26" s="24" customFormat="1" ht="14.25">
      <c r="A15" s="195"/>
      <c r="B15" s="236"/>
      <c r="C15" s="195"/>
      <c r="D15" s="31"/>
      <c r="E15" s="180"/>
      <c r="F15" s="183"/>
      <c r="G15" s="28" t="s">
        <v>18</v>
      </c>
      <c r="H15" s="180"/>
      <c r="I15" s="28"/>
      <c r="J15" s="20">
        <f t="shared" si="1"/>
        <v>0</v>
      </c>
      <c r="K15" s="21"/>
      <c r="L15" s="22"/>
      <c r="M15" s="21"/>
      <c r="N15" s="22"/>
      <c r="O15" s="21"/>
      <c r="P15" s="23"/>
      <c r="Q15" s="180"/>
      <c r="R15" s="157"/>
      <c r="S15" s="138"/>
      <c r="T15" s="138"/>
      <c r="U15" s="18"/>
      <c r="V15" s="177"/>
      <c r="W15" s="177"/>
      <c r="X15" s="15"/>
      <c r="Y15" s="217"/>
      <c r="Z15" s="177"/>
    </row>
    <row r="16" spans="1:26" s="24" customFormat="1" ht="14.25" customHeight="1">
      <c r="A16" s="193" t="s">
        <v>198</v>
      </c>
      <c r="B16" s="178">
        <v>16</v>
      </c>
      <c r="C16" s="178" t="s">
        <v>96</v>
      </c>
      <c r="D16" s="178"/>
      <c r="E16" s="181">
        <f>SUM(D16)-G16</f>
        <v>-3200</v>
      </c>
      <c r="F16" s="20" t="s">
        <v>12</v>
      </c>
      <c r="G16" s="178">
        <f>H16*I16+H17*I17+H18*I18+H19*I19+H20*I20</f>
        <v>3200</v>
      </c>
      <c r="H16" s="20"/>
      <c r="I16" s="20">
        <f>SUM(J16:N16)</f>
        <v>0</v>
      </c>
      <c r="J16" s="21"/>
      <c r="K16" s="22"/>
      <c r="L16" s="21"/>
      <c r="M16" s="22"/>
      <c r="N16" s="21"/>
      <c r="O16" s="155">
        <v>13712102888</v>
      </c>
      <c r="P16" s="136"/>
      <c r="Q16" s="136" t="s">
        <v>88</v>
      </c>
      <c r="R16" s="16"/>
      <c r="S16" s="175"/>
      <c r="T16" s="175"/>
      <c r="U16" s="158"/>
    </row>
    <row r="17" spans="1:26" s="24" customFormat="1" ht="28.5">
      <c r="A17" s="194"/>
      <c r="B17" s="179"/>
      <c r="C17" s="179"/>
      <c r="D17" s="179"/>
      <c r="E17" s="182"/>
      <c r="F17" s="20" t="s">
        <v>7</v>
      </c>
      <c r="G17" s="179"/>
      <c r="H17" s="20">
        <v>200</v>
      </c>
      <c r="I17" s="20">
        <f>SUM(J17:N17)</f>
        <v>12</v>
      </c>
      <c r="J17" s="21">
        <v>1</v>
      </c>
      <c r="K17" s="22">
        <v>4</v>
      </c>
      <c r="L17" s="21">
        <v>3</v>
      </c>
      <c r="M17" s="22">
        <v>2</v>
      </c>
      <c r="N17" s="21">
        <v>2</v>
      </c>
      <c r="O17" s="156"/>
      <c r="P17" s="137"/>
      <c r="Q17" s="137"/>
      <c r="R17" s="17" t="s">
        <v>97</v>
      </c>
      <c r="S17" s="176"/>
      <c r="T17" s="176"/>
      <c r="U17" s="158"/>
    </row>
    <row r="18" spans="1:26" s="24" customFormat="1" ht="14.25">
      <c r="A18" s="194"/>
      <c r="B18" s="179"/>
      <c r="C18" s="179"/>
      <c r="D18" s="179"/>
      <c r="E18" s="182"/>
      <c r="F18" s="28" t="s">
        <v>4</v>
      </c>
      <c r="G18" s="179"/>
      <c r="H18" s="20"/>
      <c r="I18" s="20">
        <f>SUM(J18:N18)</f>
        <v>0</v>
      </c>
      <c r="J18" s="21"/>
      <c r="K18" s="22"/>
      <c r="L18" s="21"/>
      <c r="M18" s="22"/>
      <c r="N18" s="21"/>
      <c r="O18" s="156"/>
      <c r="P18" s="137"/>
      <c r="Q18" s="137"/>
      <c r="R18" s="17"/>
      <c r="S18" s="176"/>
      <c r="T18" s="176"/>
      <c r="U18" s="158"/>
    </row>
    <row r="19" spans="1:26" s="24" customFormat="1" ht="14.25">
      <c r="A19" s="194"/>
      <c r="B19" s="179"/>
      <c r="C19" s="179"/>
      <c r="D19" s="179"/>
      <c r="E19" s="182"/>
      <c r="F19" s="28" t="s">
        <v>17</v>
      </c>
      <c r="G19" s="179"/>
      <c r="H19" s="28">
        <v>200</v>
      </c>
      <c r="I19" s="20">
        <f>SUM(J19:N19)</f>
        <v>4</v>
      </c>
      <c r="J19" s="21"/>
      <c r="K19" s="22"/>
      <c r="L19" s="21"/>
      <c r="M19" s="22">
        <v>2</v>
      </c>
      <c r="N19" s="55">
        <v>2</v>
      </c>
      <c r="O19" s="156"/>
      <c r="P19" s="137"/>
      <c r="Q19" s="137"/>
      <c r="R19" s="17"/>
      <c r="S19" s="176"/>
      <c r="T19" s="176"/>
      <c r="U19" s="159"/>
    </row>
    <row r="20" spans="1:26" s="24" customFormat="1" ht="14.25">
      <c r="A20" s="195"/>
      <c r="B20" s="180"/>
      <c r="C20" s="180"/>
      <c r="D20" s="180"/>
      <c r="E20" s="183"/>
      <c r="F20" s="28" t="s">
        <v>18</v>
      </c>
      <c r="G20" s="180"/>
      <c r="H20" s="28"/>
      <c r="I20" s="20">
        <f>SUM(J20:N20)</f>
        <v>0</v>
      </c>
      <c r="J20" s="21"/>
      <c r="K20" s="22"/>
      <c r="L20" s="21"/>
      <c r="M20" s="22"/>
      <c r="N20" s="21"/>
      <c r="O20" s="157"/>
      <c r="P20" s="138"/>
      <c r="Q20" s="138"/>
      <c r="R20" s="18"/>
      <c r="S20" s="177"/>
      <c r="T20" s="177"/>
      <c r="U20" s="159"/>
    </row>
    <row r="21" spans="1:26" s="24" customFormat="1" ht="14.25">
      <c r="B21" s="203">
        <v>83</v>
      </c>
      <c r="C21" s="204" t="s">
        <v>20</v>
      </c>
      <c r="D21" s="32"/>
      <c r="E21" s="203">
        <v>3135</v>
      </c>
      <c r="F21" s="181">
        <f>SUM(E21)-H21</f>
        <v>-1545</v>
      </c>
      <c r="G21" s="20" t="s">
        <v>12</v>
      </c>
      <c r="H21" s="203">
        <f>I21*J21+I22*J22+I23*J23+I24*J24+I25*J25</f>
        <v>4680</v>
      </c>
      <c r="I21" s="20"/>
      <c r="J21" s="20">
        <f t="shared" si="1"/>
        <v>0</v>
      </c>
      <c r="K21" s="21"/>
      <c r="L21" s="22"/>
      <c r="M21" s="21"/>
      <c r="N21" s="22"/>
      <c r="O21" s="21"/>
      <c r="P21" s="23"/>
      <c r="Q21" s="204" t="s">
        <v>16</v>
      </c>
      <c r="R21" s="155">
        <v>13712626202</v>
      </c>
      <c r="S21" s="136"/>
      <c r="T21" s="136" t="s">
        <v>2</v>
      </c>
      <c r="U21" s="16"/>
      <c r="V21" s="175"/>
      <c r="W21" s="175"/>
      <c r="X21" s="8"/>
      <c r="Y21" s="216"/>
      <c r="Z21" s="175"/>
    </row>
    <row r="22" spans="1:26" s="24" customFormat="1" ht="14.25">
      <c r="B22" s="179"/>
      <c r="C22" s="179"/>
      <c r="D22" s="25"/>
      <c r="E22" s="179"/>
      <c r="F22" s="182"/>
      <c r="G22" s="26" t="s">
        <v>21</v>
      </c>
      <c r="H22" s="179"/>
      <c r="I22" s="20">
        <v>180</v>
      </c>
      <c r="J22" s="20">
        <f t="shared" si="1"/>
        <v>14</v>
      </c>
      <c r="K22" s="21">
        <v>1</v>
      </c>
      <c r="L22" s="22">
        <v>3</v>
      </c>
      <c r="M22" s="21">
        <v>3</v>
      </c>
      <c r="N22" s="22">
        <v>4</v>
      </c>
      <c r="O22" s="21">
        <v>3</v>
      </c>
      <c r="P22" s="23"/>
      <c r="Q22" s="179"/>
      <c r="R22" s="156"/>
      <c r="S22" s="137"/>
      <c r="T22" s="137"/>
      <c r="U22" s="17" t="s">
        <v>22</v>
      </c>
      <c r="V22" s="176"/>
      <c r="W22" s="176"/>
      <c r="X22" s="12"/>
      <c r="Y22" s="216"/>
      <c r="Z22" s="176"/>
    </row>
    <row r="23" spans="1:26" s="24" customFormat="1" ht="14.25">
      <c r="B23" s="179"/>
      <c r="C23" s="179"/>
      <c r="D23" s="27" t="s">
        <v>16</v>
      </c>
      <c r="E23" s="179"/>
      <c r="F23" s="182"/>
      <c r="G23" s="28" t="s">
        <v>4</v>
      </c>
      <c r="H23" s="179"/>
      <c r="I23" s="20"/>
      <c r="J23" s="20">
        <f t="shared" si="1"/>
        <v>0</v>
      </c>
      <c r="K23" s="21"/>
      <c r="L23" s="22"/>
      <c r="M23" s="21"/>
      <c r="N23" s="22"/>
      <c r="O23" s="21"/>
      <c r="P23" s="23"/>
      <c r="Q23" s="179"/>
      <c r="R23" s="156"/>
      <c r="S23" s="137"/>
      <c r="T23" s="137"/>
      <c r="U23" s="17"/>
      <c r="V23" s="176"/>
      <c r="W23" s="176"/>
      <c r="X23" s="12"/>
      <c r="Y23" s="216"/>
      <c r="Z23" s="176"/>
    </row>
    <row r="24" spans="1:26" s="24" customFormat="1" ht="14.25">
      <c r="B24" s="179"/>
      <c r="C24" s="179"/>
      <c r="D24" s="25"/>
      <c r="E24" s="179"/>
      <c r="F24" s="182"/>
      <c r="G24" s="28" t="s">
        <v>17</v>
      </c>
      <c r="H24" s="179"/>
      <c r="I24" s="28"/>
      <c r="J24" s="20">
        <f t="shared" si="1"/>
        <v>0</v>
      </c>
      <c r="K24" s="21"/>
      <c r="L24" s="22"/>
      <c r="M24" s="21"/>
      <c r="N24" s="22"/>
      <c r="O24" s="21"/>
      <c r="P24" s="23"/>
      <c r="Q24" s="179"/>
      <c r="R24" s="156"/>
      <c r="S24" s="137"/>
      <c r="T24" s="137"/>
      <c r="U24" s="17"/>
      <c r="V24" s="176"/>
      <c r="W24" s="176"/>
      <c r="X24" s="12"/>
      <c r="Y24" s="217"/>
      <c r="Z24" s="176"/>
    </row>
    <row r="25" spans="1:26" s="24" customFormat="1" ht="28.5">
      <c r="B25" s="180"/>
      <c r="C25" s="180"/>
      <c r="D25" s="31"/>
      <c r="E25" s="180"/>
      <c r="F25" s="183"/>
      <c r="G25" s="28" t="s">
        <v>18</v>
      </c>
      <c r="H25" s="180"/>
      <c r="I25" s="28">
        <v>180</v>
      </c>
      <c r="J25" s="20">
        <f t="shared" si="1"/>
        <v>12</v>
      </c>
      <c r="K25" s="21">
        <v>1</v>
      </c>
      <c r="L25" s="22">
        <v>3</v>
      </c>
      <c r="M25" s="21">
        <v>2</v>
      </c>
      <c r="N25" s="22">
        <v>3</v>
      </c>
      <c r="O25" s="21">
        <v>3</v>
      </c>
      <c r="P25" s="23"/>
      <c r="Q25" s="180"/>
      <c r="R25" s="157"/>
      <c r="S25" s="138"/>
      <c r="T25" s="138"/>
      <c r="U25" s="18" t="s">
        <v>23</v>
      </c>
      <c r="V25" s="177"/>
      <c r="W25" s="177"/>
      <c r="X25" s="15"/>
      <c r="Y25" s="217"/>
      <c r="Z25" s="177"/>
    </row>
    <row r="26" spans="1:26" s="24" customFormat="1" ht="14.25">
      <c r="B26" s="203">
        <v>84</v>
      </c>
      <c r="C26" s="203" t="s">
        <v>24</v>
      </c>
      <c r="D26" s="32"/>
      <c r="E26" s="203">
        <v>3135</v>
      </c>
      <c r="F26" s="181">
        <f>SUM(E26)-H26</f>
        <v>-1545</v>
      </c>
      <c r="G26" s="20" t="s">
        <v>12</v>
      </c>
      <c r="H26" s="203">
        <f>I26*J26+I27*J27+I28*J28+I29*J29+I30*J30</f>
        <v>4680</v>
      </c>
      <c r="I26" s="20"/>
      <c r="J26" s="20">
        <f t="shared" si="1"/>
        <v>0</v>
      </c>
      <c r="K26" s="21"/>
      <c r="L26" s="22"/>
      <c r="M26" s="21"/>
      <c r="N26" s="22"/>
      <c r="O26" s="21"/>
      <c r="P26" s="23"/>
      <c r="Q26" s="204" t="s">
        <v>16</v>
      </c>
      <c r="R26" s="155">
        <v>13712626202</v>
      </c>
      <c r="S26" s="136"/>
      <c r="T26" s="136" t="s">
        <v>2</v>
      </c>
      <c r="U26" s="16"/>
      <c r="V26" s="175"/>
      <c r="W26" s="175"/>
      <c r="X26" s="8"/>
      <c r="Y26" s="216"/>
      <c r="Z26" s="175"/>
    </row>
    <row r="27" spans="1:26" s="24" customFormat="1" ht="14.25">
      <c r="B27" s="179"/>
      <c r="C27" s="179"/>
      <c r="D27" s="25"/>
      <c r="E27" s="179"/>
      <c r="F27" s="182"/>
      <c r="G27" s="20" t="s">
        <v>7</v>
      </c>
      <c r="H27" s="179"/>
      <c r="I27" s="20">
        <v>180</v>
      </c>
      <c r="J27" s="20">
        <f t="shared" si="1"/>
        <v>14</v>
      </c>
      <c r="K27" s="21">
        <v>1</v>
      </c>
      <c r="L27" s="22">
        <v>3</v>
      </c>
      <c r="M27" s="21">
        <v>3</v>
      </c>
      <c r="N27" s="22">
        <v>4</v>
      </c>
      <c r="O27" s="21">
        <v>3</v>
      </c>
      <c r="P27" s="23"/>
      <c r="Q27" s="179"/>
      <c r="R27" s="156"/>
      <c r="S27" s="137"/>
      <c r="T27" s="137"/>
      <c r="U27" s="17" t="s">
        <v>22</v>
      </c>
      <c r="V27" s="176"/>
      <c r="W27" s="176"/>
      <c r="X27" s="12"/>
      <c r="Y27" s="216"/>
      <c r="Z27" s="176"/>
    </row>
    <row r="28" spans="1:26" s="24" customFormat="1" ht="14.25">
      <c r="B28" s="179"/>
      <c r="C28" s="179"/>
      <c r="D28" s="27" t="s">
        <v>16</v>
      </c>
      <c r="E28" s="179"/>
      <c r="F28" s="182"/>
      <c r="G28" s="28" t="s">
        <v>4</v>
      </c>
      <c r="H28" s="179"/>
      <c r="I28" s="20"/>
      <c r="J28" s="20">
        <f t="shared" si="1"/>
        <v>0</v>
      </c>
      <c r="K28" s="21"/>
      <c r="L28" s="22"/>
      <c r="M28" s="21"/>
      <c r="N28" s="22"/>
      <c r="O28" s="21"/>
      <c r="P28" s="23"/>
      <c r="Q28" s="179"/>
      <c r="R28" s="156"/>
      <c r="S28" s="137"/>
      <c r="T28" s="137"/>
      <c r="U28" s="17"/>
      <c r="V28" s="176"/>
      <c r="W28" s="176"/>
      <c r="X28" s="12"/>
      <c r="Y28" s="216"/>
      <c r="Z28" s="176"/>
    </row>
    <row r="29" spans="1:26" s="24" customFormat="1" ht="14.25">
      <c r="B29" s="179"/>
      <c r="C29" s="179"/>
      <c r="D29" s="25"/>
      <c r="E29" s="179"/>
      <c r="F29" s="182"/>
      <c r="G29" s="28" t="s">
        <v>17</v>
      </c>
      <c r="H29" s="179"/>
      <c r="I29" s="28"/>
      <c r="J29" s="20">
        <f t="shared" si="1"/>
        <v>0</v>
      </c>
      <c r="K29" s="21"/>
      <c r="L29" s="22"/>
      <c r="M29" s="21"/>
      <c r="N29" s="22"/>
      <c r="O29" s="21"/>
      <c r="P29" s="23"/>
      <c r="Q29" s="179"/>
      <c r="R29" s="156"/>
      <c r="S29" s="137"/>
      <c r="T29" s="137"/>
      <c r="U29" s="17"/>
      <c r="V29" s="176"/>
      <c r="W29" s="176"/>
      <c r="X29" s="12"/>
      <c r="Y29" s="217"/>
      <c r="Z29" s="176"/>
    </row>
    <row r="30" spans="1:26" s="24" customFormat="1" ht="28.5">
      <c r="B30" s="180"/>
      <c r="C30" s="180"/>
      <c r="D30" s="31"/>
      <c r="E30" s="180"/>
      <c r="F30" s="183"/>
      <c r="G30" s="28" t="s">
        <v>18</v>
      </c>
      <c r="H30" s="180"/>
      <c r="I30" s="28">
        <v>180</v>
      </c>
      <c r="J30" s="20">
        <f t="shared" si="1"/>
        <v>12</v>
      </c>
      <c r="K30" s="21">
        <v>1</v>
      </c>
      <c r="L30" s="22">
        <v>3</v>
      </c>
      <c r="M30" s="21">
        <v>2</v>
      </c>
      <c r="N30" s="22">
        <v>3</v>
      </c>
      <c r="O30" s="21">
        <v>3</v>
      </c>
      <c r="P30" s="23"/>
      <c r="Q30" s="180"/>
      <c r="R30" s="157"/>
      <c r="S30" s="138"/>
      <c r="T30" s="138"/>
      <c r="U30" s="18" t="s">
        <v>23</v>
      </c>
      <c r="V30" s="177"/>
      <c r="W30" s="177"/>
      <c r="X30" s="15"/>
      <c r="Y30" s="217"/>
      <c r="Z30" s="177"/>
    </row>
    <row r="31" spans="1:26" s="24" customFormat="1" ht="14.25">
      <c r="B31" s="203">
        <v>89</v>
      </c>
      <c r="C31" s="241" t="s">
        <v>25</v>
      </c>
      <c r="D31" s="32"/>
      <c r="E31" s="203"/>
      <c r="F31" s="181">
        <f>SUM(E31)-H31</f>
        <v>-1400</v>
      </c>
      <c r="G31" s="20" t="s">
        <v>12</v>
      </c>
      <c r="H31" s="203">
        <f>I31*J31+I32*J32+I33*J33+I34*J34+I35*J35</f>
        <v>1400</v>
      </c>
      <c r="I31" s="20"/>
      <c r="J31" s="20">
        <f t="shared" si="1"/>
        <v>0</v>
      </c>
      <c r="K31" s="21"/>
      <c r="L31" s="22"/>
      <c r="M31" s="21"/>
      <c r="N31" s="22"/>
      <c r="O31" s="21"/>
      <c r="P31" s="23"/>
      <c r="Q31" s="204" t="s">
        <v>16</v>
      </c>
      <c r="R31" s="155">
        <v>18925417087</v>
      </c>
      <c r="S31" s="136"/>
      <c r="T31" s="136"/>
      <c r="U31" s="16"/>
      <c r="V31" s="175"/>
      <c r="W31" s="175"/>
      <c r="X31" s="8"/>
      <c r="Y31" s="216"/>
      <c r="Z31" s="175"/>
    </row>
    <row r="32" spans="1:26" s="24" customFormat="1" ht="14.25">
      <c r="B32" s="179"/>
      <c r="C32" s="194"/>
      <c r="D32" s="25"/>
      <c r="E32" s="179"/>
      <c r="F32" s="182"/>
      <c r="G32" s="20" t="s">
        <v>7</v>
      </c>
      <c r="H32" s="179"/>
      <c r="I32" s="20"/>
      <c r="J32" s="20">
        <f t="shared" si="1"/>
        <v>0</v>
      </c>
      <c r="K32" s="21"/>
      <c r="L32" s="22"/>
      <c r="M32" s="21"/>
      <c r="N32" s="22"/>
      <c r="O32" s="21"/>
      <c r="P32" s="23"/>
      <c r="Q32" s="179"/>
      <c r="R32" s="156"/>
      <c r="S32" s="137"/>
      <c r="T32" s="137"/>
      <c r="U32" s="17"/>
      <c r="V32" s="176"/>
      <c r="W32" s="176"/>
      <c r="X32" s="12"/>
      <c r="Y32" s="216"/>
      <c r="Z32" s="176"/>
    </row>
    <row r="33" spans="2:209" s="24" customFormat="1" ht="14.25">
      <c r="B33" s="179"/>
      <c r="C33" s="194"/>
      <c r="D33" s="27" t="s">
        <v>16</v>
      </c>
      <c r="E33" s="179"/>
      <c r="F33" s="182"/>
      <c r="G33" s="28" t="s">
        <v>4</v>
      </c>
      <c r="H33" s="179"/>
      <c r="I33" s="20"/>
      <c r="J33" s="20">
        <f t="shared" si="1"/>
        <v>0</v>
      </c>
      <c r="K33" s="21"/>
      <c r="L33" s="22"/>
      <c r="M33" s="21"/>
      <c r="N33" s="22"/>
      <c r="O33" s="21"/>
      <c r="P33" s="23"/>
      <c r="Q33" s="179"/>
      <c r="R33" s="156"/>
      <c r="S33" s="137"/>
      <c r="T33" s="137"/>
      <c r="U33" s="17"/>
      <c r="V33" s="176"/>
      <c r="W33" s="176"/>
      <c r="X33" s="12"/>
      <c r="Y33" s="216"/>
      <c r="Z33" s="176"/>
    </row>
    <row r="34" spans="2:209" s="24" customFormat="1" ht="28.5">
      <c r="B34" s="179"/>
      <c r="C34" s="194"/>
      <c r="D34" s="25"/>
      <c r="E34" s="179"/>
      <c r="F34" s="182"/>
      <c r="G34" s="28" t="s">
        <v>17</v>
      </c>
      <c r="H34" s="179"/>
      <c r="I34" s="28">
        <v>200</v>
      </c>
      <c r="J34" s="20">
        <f t="shared" si="1"/>
        <v>7</v>
      </c>
      <c r="K34" s="21">
        <v>1</v>
      </c>
      <c r="L34" s="22">
        <v>5</v>
      </c>
      <c r="M34" s="21">
        <v>1</v>
      </c>
      <c r="N34" s="22"/>
      <c r="O34" s="21"/>
      <c r="P34" s="23"/>
      <c r="Q34" s="179"/>
      <c r="R34" s="156"/>
      <c r="S34" s="137"/>
      <c r="T34" s="137"/>
      <c r="U34" s="17" t="s">
        <v>26</v>
      </c>
      <c r="V34" s="176"/>
      <c r="W34" s="176"/>
      <c r="X34" s="12"/>
      <c r="Y34" s="217"/>
      <c r="Z34" s="176"/>
    </row>
    <row r="35" spans="2:209" s="24" customFormat="1" ht="14.25">
      <c r="B35" s="180"/>
      <c r="C35" s="195"/>
      <c r="D35" s="31"/>
      <c r="E35" s="180"/>
      <c r="F35" s="183"/>
      <c r="G35" s="28" t="s">
        <v>18</v>
      </c>
      <c r="H35" s="180"/>
      <c r="I35" s="28"/>
      <c r="J35" s="20">
        <f t="shared" ref="J35:J45" si="2">SUM(K35:P35)</f>
        <v>0</v>
      </c>
      <c r="K35" s="21"/>
      <c r="L35" s="22"/>
      <c r="M35" s="21"/>
      <c r="N35" s="22"/>
      <c r="O35" s="21"/>
      <c r="P35" s="23"/>
      <c r="Q35" s="180"/>
      <c r="R35" s="157"/>
      <c r="S35" s="138"/>
      <c r="T35" s="138"/>
      <c r="U35" s="18"/>
      <c r="V35" s="177"/>
      <c r="W35" s="177"/>
      <c r="X35" s="15"/>
      <c r="Y35" s="217"/>
      <c r="Z35" s="177"/>
    </row>
    <row r="36" spans="2:209" s="24" customFormat="1" ht="14.25">
      <c r="B36" s="203">
        <v>90</v>
      </c>
      <c r="C36" s="204" t="s">
        <v>27</v>
      </c>
      <c r="D36" s="32"/>
      <c r="E36" s="203"/>
      <c r="F36" s="181">
        <f>SUM(E36)-H36</f>
        <v>-3400</v>
      </c>
      <c r="G36" s="20" t="s">
        <v>12</v>
      </c>
      <c r="H36" s="203">
        <f>I36*J36+I37*J37+I38*J38+I39*J39+I40*J40</f>
        <v>3400</v>
      </c>
      <c r="I36" s="20"/>
      <c r="J36" s="20">
        <f t="shared" si="2"/>
        <v>0</v>
      </c>
      <c r="K36" s="21"/>
      <c r="L36" s="22"/>
      <c r="M36" s="21"/>
      <c r="N36" s="22"/>
      <c r="O36" s="21"/>
      <c r="P36" s="23"/>
      <c r="Q36" s="204" t="s">
        <v>16</v>
      </c>
      <c r="R36" s="155" t="s">
        <v>28</v>
      </c>
      <c r="S36" s="136" t="s">
        <v>29</v>
      </c>
      <c r="T36" s="136"/>
      <c r="U36" s="16"/>
      <c r="V36" s="175"/>
      <c r="W36" s="175"/>
      <c r="X36" s="8"/>
      <c r="Y36" s="216"/>
      <c r="Z36" s="175"/>
    </row>
    <row r="37" spans="2:209" s="24" customFormat="1" ht="14.25">
      <c r="B37" s="179"/>
      <c r="C37" s="179"/>
      <c r="D37" s="25"/>
      <c r="E37" s="179"/>
      <c r="F37" s="182"/>
      <c r="G37" s="20" t="s">
        <v>7</v>
      </c>
      <c r="H37" s="179"/>
      <c r="I37" s="20"/>
      <c r="J37" s="20">
        <f t="shared" si="2"/>
        <v>0</v>
      </c>
      <c r="K37" s="21"/>
      <c r="L37" s="22"/>
      <c r="M37" s="21"/>
      <c r="N37" s="22"/>
      <c r="O37" s="21"/>
      <c r="P37" s="23"/>
      <c r="Q37" s="179"/>
      <c r="R37" s="156"/>
      <c r="S37" s="137"/>
      <c r="T37" s="137"/>
      <c r="U37" s="17"/>
      <c r="V37" s="176"/>
      <c r="W37" s="176"/>
      <c r="X37" s="12"/>
      <c r="Y37" s="216"/>
      <c r="Z37" s="176"/>
    </row>
    <row r="38" spans="2:209" s="24" customFormat="1" ht="28.5">
      <c r="B38" s="179"/>
      <c r="C38" s="179"/>
      <c r="D38" s="27" t="s">
        <v>16</v>
      </c>
      <c r="E38" s="179"/>
      <c r="F38" s="182"/>
      <c r="G38" s="28" t="s">
        <v>4</v>
      </c>
      <c r="H38" s="179"/>
      <c r="I38" s="20">
        <v>200</v>
      </c>
      <c r="J38" s="20">
        <f t="shared" si="2"/>
        <v>17</v>
      </c>
      <c r="K38" s="21">
        <v>1</v>
      </c>
      <c r="L38" s="22">
        <v>4</v>
      </c>
      <c r="M38" s="21">
        <v>4</v>
      </c>
      <c r="N38" s="22">
        <v>5</v>
      </c>
      <c r="O38" s="21">
        <v>3</v>
      </c>
      <c r="P38" s="23"/>
      <c r="Q38" s="179"/>
      <c r="R38" s="156"/>
      <c r="S38" s="137"/>
      <c r="T38" s="137"/>
      <c r="U38" s="17" t="s">
        <v>30</v>
      </c>
      <c r="V38" s="176"/>
      <c r="W38" s="176"/>
      <c r="X38" s="12"/>
      <c r="Y38" s="216"/>
      <c r="Z38" s="176"/>
    </row>
    <row r="39" spans="2:209" s="24" customFormat="1" ht="14.25">
      <c r="B39" s="179"/>
      <c r="C39" s="179"/>
      <c r="D39" s="25"/>
      <c r="E39" s="179"/>
      <c r="F39" s="182"/>
      <c r="G39" s="28" t="s">
        <v>17</v>
      </c>
      <c r="H39" s="179"/>
      <c r="I39" s="28"/>
      <c r="J39" s="20">
        <f t="shared" si="2"/>
        <v>0</v>
      </c>
      <c r="K39" s="21"/>
      <c r="L39" s="22"/>
      <c r="M39" s="21"/>
      <c r="N39" s="22"/>
      <c r="O39" s="21"/>
      <c r="P39" s="23"/>
      <c r="Q39" s="179"/>
      <c r="R39" s="156"/>
      <c r="S39" s="137"/>
      <c r="T39" s="137"/>
      <c r="U39" s="17"/>
      <c r="V39" s="176"/>
      <c r="W39" s="176"/>
      <c r="X39" s="12"/>
      <c r="Y39" s="217"/>
      <c r="Z39" s="176"/>
    </row>
    <row r="40" spans="2:209" s="24" customFormat="1" ht="14.25">
      <c r="B40" s="180"/>
      <c r="C40" s="180"/>
      <c r="D40" s="31"/>
      <c r="E40" s="180"/>
      <c r="F40" s="183"/>
      <c r="G40" s="28" t="s">
        <v>18</v>
      </c>
      <c r="H40" s="180"/>
      <c r="I40" s="28"/>
      <c r="J40" s="20">
        <f t="shared" si="2"/>
        <v>0</v>
      </c>
      <c r="K40" s="21"/>
      <c r="L40" s="22"/>
      <c r="M40" s="21"/>
      <c r="N40" s="22"/>
      <c r="O40" s="21"/>
      <c r="P40" s="23"/>
      <c r="Q40" s="180"/>
      <c r="R40" s="157"/>
      <c r="S40" s="138"/>
      <c r="T40" s="138"/>
      <c r="U40" s="18"/>
      <c r="V40" s="177"/>
      <c r="W40" s="177"/>
      <c r="X40" s="15"/>
      <c r="Y40" s="217"/>
      <c r="Z40" s="177"/>
    </row>
    <row r="41" spans="2:209" s="24" customFormat="1">
      <c r="B41" s="203">
        <v>135</v>
      </c>
      <c r="C41" s="204" t="s">
        <v>31</v>
      </c>
      <c r="D41" s="32"/>
      <c r="E41" s="203" t="s">
        <v>213</v>
      </c>
      <c r="F41" s="181">
        <f>SUM(E41)-H41</f>
        <v>-1440</v>
      </c>
      <c r="G41" s="20" t="s">
        <v>12</v>
      </c>
      <c r="H41" s="203">
        <f>I41*J41+I42*J42+I43*J43+I44*J44+I45*J45</f>
        <v>1440</v>
      </c>
      <c r="I41" s="20"/>
      <c r="J41" s="20">
        <f t="shared" si="2"/>
        <v>0</v>
      </c>
      <c r="K41" s="21"/>
      <c r="L41" s="22"/>
      <c r="M41" s="21"/>
      <c r="N41" s="22"/>
      <c r="O41" s="21"/>
      <c r="P41" s="22"/>
      <c r="Q41" s="204"/>
      <c r="R41" s="155">
        <v>15817799326</v>
      </c>
      <c r="S41" s="136" t="s">
        <v>32</v>
      </c>
      <c r="T41" s="136"/>
      <c r="U41" s="136"/>
      <c r="V41" s="175"/>
      <c r="W41" s="175"/>
      <c r="X41" s="8"/>
      <c r="Y41" s="216"/>
      <c r="Z41" s="175"/>
    </row>
    <row r="42" spans="2:209" s="24" customFormat="1">
      <c r="B42" s="179"/>
      <c r="C42" s="179"/>
      <c r="D42" s="25"/>
      <c r="E42" s="179"/>
      <c r="F42" s="182"/>
      <c r="G42" s="20" t="s">
        <v>7</v>
      </c>
      <c r="H42" s="179"/>
      <c r="I42" s="20">
        <v>160</v>
      </c>
      <c r="J42" s="20">
        <f t="shared" si="2"/>
        <v>9</v>
      </c>
      <c r="K42" s="21"/>
      <c r="L42" s="22"/>
      <c r="M42" s="21"/>
      <c r="N42" s="22">
        <v>4</v>
      </c>
      <c r="O42" s="21">
        <v>4</v>
      </c>
      <c r="P42" s="22">
        <v>1</v>
      </c>
      <c r="Q42" s="179"/>
      <c r="R42" s="156"/>
      <c r="S42" s="137"/>
      <c r="T42" s="137"/>
      <c r="U42" s="137"/>
      <c r="V42" s="176"/>
      <c r="W42" s="176"/>
      <c r="X42" s="12"/>
      <c r="Y42" s="216"/>
      <c r="Z42" s="176"/>
    </row>
    <row r="43" spans="2:209" s="24" customFormat="1">
      <c r="B43" s="179"/>
      <c r="C43" s="179"/>
      <c r="D43" s="25" t="s">
        <v>16</v>
      </c>
      <c r="E43" s="179"/>
      <c r="F43" s="182"/>
      <c r="G43" s="28" t="s">
        <v>4</v>
      </c>
      <c r="H43" s="179"/>
      <c r="I43" s="20"/>
      <c r="J43" s="20">
        <f t="shared" si="2"/>
        <v>0</v>
      </c>
      <c r="K43" s="21"/>
      <c r="L43" s="22"/>
      <c r="M43" s="21"/>
      <c r="N43" s="22"/>
      <c r="O43" s="21"/>
      <c r="P43" s="22"/>
      <c r="Q43" s="179"/>
      <c r="R43" s="156"/>
      <c r="S43" s="137"/>
      <c r="T43" s="137"/>
      <c r="U43" s="137"/>
      <c r="V43" s="176"/>
      <c r="W43" s="176"/>
      <c r="X43" s="12"/>
      <c r="Y43" s="216"/>
      <c r="Z43" s="176"/>
    </row>
    <row r="44" spans="2:209" s="24" customFormat="1">
      <c r="B44" s="179"/>
      <c r="C44" s="179"/>
      <c r="D44" s="25"/>
      <c r="E44" s="179"/>
      <c r="F44" s="182"/>
      <c r="G44" s="28" t="s">
        <v>17</v>
      </c>
      <c r="H44" s="179"/>
      <c r="I44" s="28"/>
      <c r="J44" s="20">
        <f t="shared" si="2"/>
        <v>0</v>
      </c>
      <c r="K44" s="21"/>
      <c r="L44" s="22"/>
      <c r="M44" s="21"/>
      <c r="N44" s="22"/>
      <c r="O44" s="21"/>
      <c r="P44" s="22"/>
      <c r="Q44" s="179"/>
      <c r="R44" s="156"/>
      <c r="S44" s="137"/>
      <c r="T44" s="137"/>
      <c r="U44" s="137"/>
      <c r="V44" s="176"/>
      <c r="W44" s="176"/>
      <c r="X44" s="12"/>
      <c r="Y44" s="217"/>
      <c r="Z44" s="176"/>
    </row>
    <row r="45" spans="2:209" s="24" customFormat="1">
      <c r="B45" s="180"/>
      <c r="C45" s="180"/>
      <c r="D45" s="31"/>
      <c r="E45" s="180"/>
      <c r="F45" s="183"/>
      <c r="G45" s="28" t="s">
        <v>18</v>
      </c>
      <c r="H45" s="180"/>
      <c r="I45" s="28"/>
      <c r="J45" s="20">
        <f t="shared" si="2"/>
        <v>0</v>
      </c>
      <c r="K45" s="21"/>
      <c r="L45" s="22"/>
      <c r="M45" s="21"/>
      <c r="N45" s="22"/>
      <c r="O45" s="21"/>
      <c r="P45" s="22"/>
      <c r="Q45" s="180"/>
      <c r="R45" s="157"/>
      <c r="S45" s="138"/>
      <c r="T45" s="138"/>
      <c r="U45" s="138"/>
      <c r="V45" s="177"/>
      <c r="W45" s="177"/>
      <c r="X45" s="15"/>
      <c r="Y45" s="217"/>
      <c r="Z45" s="177"/>
    </row>
    <row r="46" spans="2:209" s="9" customFormat="1" ht="14.25">
      <c r="B46" s="209">
        <v>8</v>
      </c>
      <c r="C46" s="213" t="s">
        <v>37</v>
      </c>
      <c r="D46" s="206"/>
      <c r="E46" s="166">
        <f>SUM(D46-G46)</f>
        <v>-3360</v>
      </c>
      <c r="F46" s="35" t="s">
        <v>12</v>
      </c>
      <c r="G46" s="136">
        <f>SUM(H46*I46+H47*I47+H48*I48+H49*I49+H50*I50+H51*I51)</f>
        <v>3360</v>
      </c>
      <c r="H46" s="36"/>
      <c r="I46" s="37">
        <f t="shared" ref="I46:I87" si="3">SUM(J46:O46)</f>
        <v>0</v>
      </c>
      <c r="J46" s="5"/>
      <c r="K46" s="38"/>
      <c r="L46" s="5"/>
      <c r="M46" s="38"/>
      <c r="N46" s="5"/>
      <c r="O46" s="38"/>
      <c r="P46" s="205">
        <v>18922901053</v>
      </c>
      <c r="Q46" s="205" t="s">
        <v>2</v>
      </c>
      <c r="R46" s="206" t="s">
        <v>38</v>
      </c>
      <c r="S46" s="205"/>
      <c r="T46" s="205"/>
      <c r="U46" s="242"/>
      <c r="V46" s="206"/>
      <c r="W46" s="206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</row>
    <row r="47" spans="2:209" s="9" customFormat="1" ht="14.25">
      <c r="B47" s="209"/>
      <c r="C47" s="214"/>
      <c r="D47" s="207"/>
      <c r="E47" s="167"/>
      <c r="F47" s="35" t="s">
        <v>7</v>
      </c>
      <c r="G47" s="137"/>
      <c r="H47" s="36"/>
      <c r="I47" s="37">
        <f t="shared" si="3"/>
        <v>0</v>
      </c>
      <c r="J47" s="5"/>
      <c r="K47" s="38"/>
      <c r="L47" s="5"/>
      <c r="M47" s="38"/>
      <c r="N47" s="5"/>
      <c r="O47" s="38"/>
      <c r="P47" s="205"/>
      <c r="Q47" s="205"/>
      <c r="R47" s="207"/>
      <c r="S47" s="205"/>
      <c r="T47" s="205"/>
      <c r="U47" s="243"/>
      <c r="V47" s="207"/>
      <c r="W47" s="207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</row>
    <row r="48" spans="2:209" s="9" customFormat="1" ht="14.25">
      <c r="B48" s="209"/>
      <c r="C48" s="214"/>
      <c r="D48" s="207"/>
      <c r="E48" s="167"/>
      <c r="F48" s="40" t="s">
        <v>4</v>
      </c>
      <c r="G48" s="137"/>
      <c r="H48" s="36"/>
      <c r="I48" s="37">
        <f t="shared" si="3"/>
        <v>0</v>
      </c>
      <c r="J48" s="5"/>
      <c r="K48" s="38"/>
      <c r="L48" s="5"/>
      <c r="M48" s="38"/>
      <c r="N48" s="5"/>
      <c r="O48" s="38"/>
      <c r="P48" s="205"/>
      <c r="Q48" s="205"/>
      <c r="R48" s="207"/>
      <c r="S48" s="205"/>
      <c r="T48" s="205"/>
      <c r="U48" s="243"/>
      <c r="V48" s="207"/>
      <c r="W48" s="207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</row>
    <row r="49" spans="1:209" s="9" customFormat="1" ht="14.25">
      <c r="B49" s="209"/>
      <c r="C49" s="214"/>
      <c r="D49" s="207"/>
      <c r="E49" s="167"/>
      <c r="F49" s="40" t="s">
        <v>17</v>
      </c>
      <c r="G49" s="137"/>
      <c r="H49" s="41"/>
      <c r="I49" s="37">
        <f t="shared" si="3"/>
        <v>0</v>
      </c>
      <c r="J49" s="5"/>
      <c r="K49" s="38"/>
      <c r="L49" s="5"/>
      <c r="M49" s="38"/>
      <c r="N49" s="5"/>
      <c r="O49" s="38"/>
      <c r="P49" s="205"/>
      <c r="Q49" s="205"/>
      <c r="R49" s="207"/>
      <c r="S49" s="205"/>
      <c r="T49" s="242"/>
      <c r="U49" s="243"/>
      <c r="V49" s="207"/>
      <c r="W49" s="207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</row>
    <row r="50" spans="1:209" s="9" customFormat="1" ht="14.25">
      <c r="B50" s="209"/>
      <c r="C50" s="214"/>
      <c r="D50" s="207"/>
      <c r="E50" s="167"/>
      <c r="F50" s="40" t="s">
        <v>34</v>
      </c>
      <c r="G50" s="137"/>
      <c r="H50" s="41">
        <v>120</v>
      </c>
      <c r="I50" s="37">
        <f t="shared" si="3"/>
        <v>14</v>
      </c>
      <c r="J50" s="5">
        <v>1</v>
      </c>
      <c r="K50" s="38">
        <v>5</v>
      </c>
      <c r="L50" s="5">
        <v>4</v>
      </c>
      <c r="M50" s="38">
        <v>2</v>
      </c>
      <c r="N50" s="5">
        <v>2</v>
      </c>
      <c r="O50" s="38">
        <v>0</v>
      </c>
      <c r="P50" s="205"/>
      <c r="Q50" s="205"/>
      <c r="R50" s="207"/>
      <c r="S50" s="205"/>
      <c r="T50" s="243"/>
      <c r="U50" s="243"/>
      <c r="V50" s="207"/>
      <c r="W50" s="207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</row>
    <row r="51" spans="1:209" s="9" customFormat="1" ht="14.25">
      <c r="B51" s="209"/>
      <c r="C51" s="215"/>
      <c r="D51" s="208"/>
      <c r="E51" s="168"/>
      <c r="F51" s="40" t="s">
        <v>35</v>
      </c>
      <c r="G51" s="138"/>
      <c r="H51" s="41">
        <v>120</v>
      </c>
      <c r="I51" s="37">
        <f t="shared" si="3"/>
        <v>14</v>
      </c>
      <c r="J51" s="5">
        <v>1</v>
      </c>
      <c r="K51" s="38">
        <v>5</v>
      </c>
      <c r="L51" s="5">
        <v>4</v>
      </c>
      <c r="M51" s="38">
        <v>2</v>
      </c>
      <c r="N51" s="5">
        <v>2</v>
      </c>
      <c r="O51" s="38">
        <v>0</v>
      </c>
      <c r="P51" s="205"/>
      <c r="Q51" s="205"/>
      <c r="R51" s="208"/>
      <c r="S51" s="205"/>
      <c r="T51" s="244"/>
      <c r="U51" s="244"/>
      <c r="V51" s="208"/>
      <c r="W51" s="208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</row>
    <row r="52" spans="1:209" s="9" customFormat="1" ht="14.25">
      <c r="A52" s="202" t="s">
        <v>200</v>
      </c>
      <c r="B52" s="209">
        <v>8</v>
      </c>
      <c r="C52" s="210" t="s">
        <v>39</v>
      </c>
      <c r="D52" s="206"/>
      <c r="E52" s="166">
        <f>SUM(D52-G52)</f>
        <v>-6960</v>
      </c>
      <c r="F52" s="35" t="s">
        <v>12</v>
      </c>
      <c r="G52" s="136">
        <f>SUM(H52*I52+H53*I53+H54*I54+H55*I55+H56*I56+H57*I57)</f>
        <v>6960</v>
      </c>
      <c r="H52" s="36"/>
      <c r="I52" s="37">
        <f t="shared" si="3"/>
        <v>0</v>
      </c>
      <c r="J52" s="5"/>
      <c r="K52" s="38"/>
      <c r="L52" s="5"/>
      <c r="M52" s="38"/>
      <c r="N52" s="5"/>
      <c r="O52" s="38"/>
      <c r="P52" s="205">
        <v>13712132233</v>
      </c>
      <c r="Q52" s="205" t="s">
        <v>36</v>
      </c>
      <c r="R52" s="206" t="s">
        <v>40</v>
      </c>
      <c r="S52" s="205"/>
      <c r="T52" s="245" t="s">
        <v>33</v>
      </c>
      <c r="U52" s="242"/>
      <c r="V52" s="206"/>
      <c r="W52" s="206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</row>
    <row r="53" spans="1:209" s="9" customFormat="1" ht="14.25">
      <c r="A53" s="190"/>
      <c r="B53" s="209"/>
      <c r="C53" s="211"/>
      <c r="D53" s="207"/>
      <c r="E53" s="167"/>
      <c r="F53" s="35" t="s">
        <v>41</v>
      </c>
      <c r="G53" s="137"/>
      <c r="H53" s="36">
        <v>120</v>
      </c>
      <c r="I53" s="37">
        <f t="shared" si="3"/>
        <v>20</v>
      </c>
      <c r="J53" s="5">
        <v>1</v>
      </c>
      <c r="K53" s="38">
        <v>5</v>
      </c>
      <c r="L53" s="5">
        <v>4</v>
      </c>
      <c r="M53" s="38">
        <v>4</v>
      </c>
      <c r="N53" s="5">
        <v>5</v>
      </c>
      <c r="O53" s="38">
        <v>1</v>
      </c>
      <c r="P53" s="205"/>
      <c r="Q53" s="205"/>
      <c r="R53" s="207"/>
      <c r="S53" s="205"/>
      <c r="T53" s="245"/>
      <c r="U53" s="243"/>
      <c r="V53" s="207"/>
      <c r="W53" s="207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</row>
    <row r="54" spans="1:209" s="9" customFormat="1" ht="14.25">
      <c r="A54" s="190"/>
      <c r="B54" s="209"/>
      <c r="C54" s="211"/>
      <c r="D54" s="207"/>
      <c r="E54" s="167"/>
      <c r="F54" s="40" t="s">
        <v>42</v>
      </c>
      <c r="G54" s="137"/>
      <c r="H54" s="36">
        <v>120</v>
      </c>
      <c r="I54" s="37">
        <f t="shared" si="3"/>
        <v>18</v>
      </c>
      <c r="J54" s="5">
        <v>1</v>
      </c>
      <c r="K54" s="38">
        <v>4</v>
      </c>
      <c r="L54" s="5">
        <v>4</v>
      </c>
      <c r="M54" s="38">
        <v>5</v>
      </c>
      <c r="N54" s="5">
        <v>3</v>
      </c>
      <c r="O54" s="38">
        <v>1</v>
      </c>
      <c r="P54" s="205"/>
      <c r="Q54" s="205"/>
      <c r="R54" s="207"/>
      <c r="S54" s="205"/>
      <c r="T54" s="245"/>
      <c r="U54" s="243"/>
      <c r="V54" s="207"/>
      <c r="W54" s="207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</row>
    <row r="55" spans="1:209" s="9" customFormat="1" ht="14.25">
      <c r="A55" s="190"/>
      <c r="B55" s="209"/>
      <c r="C55" s="211"/>
      <c r="D55" s="207"/>
      <c r="E55" s="167"/>
      <c r="F55" s="40" t="s">
        <v>43</v>
      </c>
      <c r="G55" s="137"/>
      <c r="H55" s="41">
        <v>120</v>
      </c>
      <c r="I55" s="37">
        <f t="shared" si="3"/>
        <v>20</v>
      </c>
      <c r="J55" s="5">
        <v>1</v>
      </c>
      <c r="K55" s="38">
        <v>5</v>
      </c>
      <c r="L55" s="5">
        <v>4</v>
      </c>
      <c r="M55" s="38">
        <v>4</v>
      </c>
      <c r="N55" s="5">
        <v>5</v>
      </c>
      <c r="O55" s="38">
        <v>1</v>
      </c>
      <c r="P55" s="205"/>
      <c r="Q55" s="205"/>
      <c r="R55" s="207"/>
      <c r="S55" s="205"/>
      <c r="T55" s="242"/>
      <c r="U55" s="243"/>
      <c r="V55" s="207"/>
      <c r="W55" s="207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</row>
    <row r="56" spans="1:209" s="9" customFormat="1" ht="14.25">
      <c r="A56" s="190"/>
      <c r="B56" s="209"/>
      <c r="C56" s="211"/>
      <c r="D56" s="207"/>
      <c r="E56" s="167"/>
      <c r="F56" s="40" t="s">
        <v>6</v>
      </c>
      <c r="G56" s="137"/>
      <c r="H56" s="41"/>
      <c r="I56" s="37">
        <f t="shared" si="3"/>
        <v>0</v>
      </c>
      <c r="J56" s="5"/>
      <c r="K56" s="38"/>
      <c r="L56" s="5"/>
      <c r="M56" s="38"/>
      <c r="N56" s="5"/>
      <c r="O56" s="38"/>
      <c r="P56" s="205"/>
      <c r="Q56" s="205"/>
      <c r="R56" s="207"/>
      <c r="S56" s="205"/>
      <c r="T56" s="243"/>
      <c r="U56" s="243"/>
      <c r="V56" s="207"/>
      <c r="W56" s="207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</row>
    <row r="57" spans="1:209" s="9" customFormat="1" ht="14.25">
      <c r="A57" s="191"/>
      <c r="B57" s="209"/>
      <c r="C57" s="212"/>
      <c r="D57" s="208"/>
      <c r="E57" s="168"/>
      <c r="F57" s="40" t="s">
        <v>5</v>
      </c>
      <c r="G57" s="138"/>
      <c r="H57" s="41"/>
      <c r="I57" s="37">
        <f t="shared" si="3"/>
        <v>0</v>
      </c>
      <c r="J57" s="5"/>
      <c r="K57" s="38"/>
      <c r="L57" s="5"/>
      <c r="M57" s="38"/>
      <c r="N57" s="5"/>
      <c r="O57" s="38"/>
      <c r="P57" s="205"/>
      <c r="Q57" s="205"/>
      <c r="R57" s="208"/>
      <c r="S57" s="205"/>
      <c r="T57" s="244"/>
      <c r="U57" s="244"/>
      <c r="V57" s="208"/>
      <c r="W57" s="208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</row>
    <row r="58" spans="1:209" s="9" customFormat="1" ht="14.25">
      <c r="A58" s="189" t="s">
        <v>114</v>
      </c>
      <c r="B58" s="174">
        <v>8</v>
      </c>
      <c r="C58" s="136" t="s">
        <v>39</v>
      </c>
      <c r="D58" s="136"/>
      <c r="E58" s="166">
        <f>D58-G58</f>
        <v>-3000</v>
      </c>
      <c r="F58" s="1" t="s">
        <v>12</v>
      </c>
      <c r="G58" s="136">
        <f>H58*I58+H59*I59+H60*I60+H61*I61+H63*I63+H62*I62</f>
        <v>3000</v>
      </c>
      <c r="H58" s="1"/>
      <c r="I58" s="1">
        <f t="shared" ref="I58:I63" si="4">SUM(J58:N58)</f>
        <v>0</v>
      </c>
      <c r="J58" s="54"/>
      <c r="K58" s="4"/>
      <c r="L58" s="54"/>
      <c r="M58" s="4"/>
      <c r="N58" s="54"/>
      <c r="O58" s="159">
        <v>13712132233</v>
      </c>
      <c r="P58" s="159"/>
      <c r="Q58" s="159" t="s">
        <v>115</v>
      </c>
      <c r="R58" s="59"/>
      <c r="S58" s="159"/>
      <c r="T58" s="159"/>
      <c r="U58" s="158"/>
    </row>
    <row r="59" spans="1:209" s="9" customFormat="1" ht="14.25">
      <c r="A59" s="190"/>
      <c r="B59" s="174"/>
      <c r="C59" s="137"/>
      <c r="D59" s="137"/>
      <c r="E59" s="167"/>
      <c r="F59" s="1" t="s">
        <v>7</v>
      </c>
      <c r="G59" s="137"/>
      <c r="H59" s="1">
        <v>120</v>
      </c>
      <c r="I59" s="1">
        <f t="shared" si="4"/>
        <v>13</v>
      </c>
      <c r="J59" s="54"/>
      <c r="K59" s="4">
        <v>1</v>
      </c>
      <c r="L59" s="54">
        <v>5</v>
      </c>
      <c r="M59" s="4">
        <v>5</v>
      </c>
      <c r="N59" s="54">
        <v>2</v>
      </c>
      <c r="O59" s="159"/>
      <c r="P59" s="159"/>
      <c r="Q59" s="159"/>
      <c r="R59" s="60" t="s">
        <v>116</v>
      </c>
      <c r="S59" s="159"/>
      <c r="T59" s="159"/>
      <c r="U59" s="158"/>
    </row>
    <row r="60" spans="1:209" s="9" customFormat="1" ht="14.25">
      <c r="A60" s="190"/>
      <c r="B60" s="174"/>
      <c r="C60" s="137"/>
      <c r="D60" s="137"/>
      <c r="E60" s="167"/>
      <c r="F60" s="54" t="s">
        <v>4</v>
      </c>
      <c r="G60" s="137"/>
      <c r="H60" s="1"/>
      <c r="I60" s="1">
        <f t="shared" si="4"/>
        <v>0</v>
      </c>
      <c r="J60" s="54"/>
      <c r="K60" s="4"/>
      <c r="L60" s="54"/>
      <c r="M60" s="4"/>
      <c r="N60" s="54"/>
      <c r="O60" s="159"/>
      <c r="P60" s="159"/>
      <c r="Q60" s="159"/>
      <c r="R60" s="60"/>
      <c r="S60" s="159"/>
      <c r="T60" s="159"/>
      <c r="U60" s="158"/>
    </row>
    <row r="61" spans="1:209" s="9" customFormat="1" ht="14.25">
      <c r="A61" s="190"/>
      <c r="B61" s="174"/>
      <c r="C61" s="137"/>
      <c r="D61" s="137"/>
      <c r="E61" s="167"/>
      <c r="F61" s="54" t="s">
        <v>17</v>
      </c>
      <c r="G61" s="137"/>
      <c r="H61" s="54">
        <v>120</v>
      </c>
      <c r="I61" s="1">
        <f t="shared" si="4"/>
        <v>12</v>
      </c>
      <c r="J61" s="54"/>
      <c r="K61" s="4">
        <v>1</v>
      </c>
      <c r="L61" s="54">
        <v>5</v>
      </c>
      <c r="M61" s="4">
        <v>4</v>
      </c>
      <c r="N61" s="54">
        <v>2</v>
      </c>
      <c r="O61" s="159"/>
      <c r="P61" s="159"/>
      <c r="Q61" s="159"/>
      <c r="R61" s="60" t="s">
        <v>113</v>
      </c>
      <c r="S61" s="159"/>
      <c r="T61" s="159"/>
      <c r="U61" s="155"/>
    </row>
    <row r="62" spans="1:209" s="9" customFormat="1" ht="14.25">
      <c r="A62" s="190"/>
      <c r="B62" s="174"/>
      <c r="C62" s="137"/>
      <c r="D62" s="137"/>
      <c r="E62" s="167"/>
      <c r="F62" s="54" t="s">
        <v>6</v>
      </c>
      <c r="G62" s="137"/>
      <c r="H62" s="54"/>
      <c r="I62" s="1">
        <f t="shared" si="4"/>
        <v>0</v>
      </c>
      <c r="J62" s="54"/>
      <c r="K62" s="4"/>
      <c r="L62" s="54"/>
      <c r="M62" s="4"/>
      <c r="N62" s="54"/>
      <c r="O62" s="159"/>
      <c r="P62" s="159"/>
      <c r="Q62" s="159"/>
      <c r="R62" s="60"/>
      <c r="S62" s="159"/>
      <c r="T62" s="159"/>
      <c r="U62" s="156"/>
    </row>
    <row r="63" spans="1:209" s="9" customFormat="1" ht="14.25">
      <c r="A63" s="191"/>
      <c r="B63" s="174"/>
      <c r="C63" s="138"/>
      <c r="D63" s="138"/>
      <c r="E63" s="168"/>
      <c r="F63" s="54" t="s">
        <v>5</v>
      </c>
      <c r="G63" s="138"/>
      <c r="H63" s="54"/>
      <c r="I63" s="1">
        <f t="shared" si="4"/>
        <v>0</v>
      </c>
      <c r="J63" s="54"/>
      <c r="K63" s="4"/>
      <c r="L63" s="54"/>
      <c r="M63" s="4"/>
      <c r="N63" s="54"/>
      <c r="O63" s="159"/>
      <c r="P63" s="159"/>
      <c r="Q63" s="159"/>
      <c r="R63" s="61"/>
      <c r="S63" s="159"/>
      <c r="T63" s="159"/>
      <c r="U63" s="157"/>
    </row>
    <row r="64" spans="1:209" s="9" customFormat="1" ht="14.25">
      <c r="B64" s="209">
        <v>8</v>
      </c>
      <c r="C64" s="213" t="s">
        <v>44</v>
      </c>
      <c r="D64" s="206"/>
      <c r="E64" s="166">
        <f>SUM(D64-G64)</f>
        <v>-3240</v>
      </c>
      <c r="F64" s="35" t="s">
        <v>12</v>
      </c>
      <c r="G64" s="136">
        <f>SUM(H64*I64+H65*I65+H66*I66+H67*I67+H68*I68+H69*I69)</f>
        <v>3240</v>
      </c>
      <c r="H64" s="36"/>
      <c r="I64" s="37">
        <f t="shared" si="3"/>
        <v>0</v>
      </c>
      <c r="J64" s="5"/>
      <c r="K64" s="38"/>
      <c r="L64" s="5"/>
      <c r="M64" s="38"/>
      <c r="N64" s="5"/>
      <c r="O64" s="38"/>
      <c r="P64" s="205">
        <v>13509832777</v>
      </c>
      <c r="Q64" s="205" t="s">
        <v>45</v>
      </c>
      <c r="R64" s="206"/>
      <c r="S64" s="205"/>
      <c r="T64" s="205"/>
      <c r="U64" s="242"/>
      <c r="V64" s="206"/>
      <c r="W64" s="206" t="s">
        <v>46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</row>
    <row r="65" spans="1:209" s="9" customFormat="1" ht="14.25">
      <c r="B65" s="209"/>
      <c r="C65" s="214"/>
      <c r="D65" s="207"/>
      <c r="E65" s="167"/>
      <c r="F65" s="35" t="s">
        <v>7</v>
      </c>
      <c r="G65" s="137"/>
      <c r="H65" s="36"/>
      <c r="I65" s="37">
        <f t="shared" si="3"/>
        <v>0</v>
      </c>
      <c r="J65" s="5"/>
      <c r="K65" s="38"/>
      <c r="L65" s="5"/>
      <c r="M65" s="38"/>
      <c r="N65" s="5"/>
      <c r="O65" s="38"/>
      <c r="P65" s="205"/>
      <c r="Q65" s="205"/>
      <c r="R65" s="207"/>
      <c r="S65" s="205"/>
      <c r="T65" s="205"/>
      <c r="U65" s="243"/>
      <c r="V65" s="207"/>
      <c r="W65" s="207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</row>
    <row r="66" spans="1:209" s="9" customFormat="1" ht="14.25">
      <c r="B66" s="209"/>
      <c r="C66" s="214"/>
      <c r="D66" s="207"/>
      <c r="E66" s="167"/>
      <c r="F66" s="40" t="s">
        <v>42</v>
      </c>
      <c r="G66" s="137"/>
      <c r="H66" s="36">
        <v>120</v>
      </c>
      <c r="I66" s="37">
        <f t="shared" si="3"/>
        <v>4</v>
      </c>
      <c r="J66" s="5">
        <v>2</v>
      </c>
      <c r="K66" s="38">
        <v>2</v>
      </c>
      <c r="L66" s="5">
        <v>0</v>
      </c>
      <c r="M66" s="38">
        <v>0</v>
      </c>
      <c r="N66" s="5">
        <v>0</v>
      </c>
      <c r="O66" s="38">
        <v>0</v>
      </c>
      <c r="P66" s="205"/>
      <c r="Q66" s="205"/>
      <c r="R66" s="207"/>
      <c r="S66" s="205"/>
      <c r="T66" s="205"/>
      <c r="U66" s="243"/>
      <c r="V66" s="207"/>
      <c r="W66" s="207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</row>
    <row r="67" spans="1:209" s="9" customFormat="1" ht="14.25">
      <c r="B67" s="209"/>
      <c r="C67" s="214"/>
      <c r="D67" s="207"/>
      <c r="E67" s="167"/>
      <c r="F67" s="40" t="s">
        <v>17</v>
      </c>
      <c r="G67" s="137"/>
      <c r="H67" s="41"/>
      <c r="I67" s="37">
        <f t="shared" si="3"/>
        <v>0</v>
      </c>
      <c r="J67" s="5"/>
      <c r="K67" s="38"/>
      <c r="L67" s="5"/>
      <c r="M67" s="38"/>
      <c r="N67" s="5"/>
      <c r="O67" s="38"/>
      <c r="P67" s="205"/>
      <c r="Q67" s="205"/>
      <c r="R67" s="207"/>
      <c r="S67" s="205"/>
      <c r="T67" s="242"/>
      <c r="U67" s="243"/>
      <c r="V67" s="207"/>
      <c r="W67" s="207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</row>
    <row r="68" spans="1:209" s="9" customFormat="1" ht="14.25">
      <c r="B68" s="209"/>
      <c r="C68" s="214"/>
      <c r="D68" s="207"/>
      <c r="E68" s="167"/>
      <c r="F68" s="40" t="s">
        <v>6</v>
      </c>
      <c r="G68" s="137"/>
      <c r="H68" s="41">
        <v>120</v>
      </c>
      <c r="I68" s="37">
        <f t="shared" si="3"/>
        <v>9</v>
      </c>
      <c r="J68" s="5"/>
      <c r="K68" s="38"/>
      <c r="L68" s="5">
        <v>4</v>
      </c>
      <c r="M68" s="38">
        <v>3</v>
      </c>
      <c r="N68" s="5">
        <v>2</v>
      </c>
      <c r="O68" s="38">
        <v>0</v>
      </c>
      <c r="P68" s="205"/>
      <c r="Q68" s="205"/>
      <c r="R68" s="207"/>
      <c r="S68" s="205"/>
      <c r="T68" s="243"/>
      <c r="U68" s="243"/>
      <c r="V68" s="207"/>
      <c r="W68" s="207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</row>
    <row r="69" spans="1:209" s="9" customFormat="1" ht="14.25">
      <c r="B69" s="209"/>
      <c r="C69" s="215"/>
      <c r="D69" s="208"/>
      <c r="E69" s="168"/>
      <c r="F69" s="40" t="s">
        <v>47</v>
      </c>
      <c r="G69" s="138"/>
      <c r="H69" s="41">
        <v>120</v>
      </c>
      <c r="I69" s="37">
        <f t="shared" si="3"/>
        <v>14</v>
      </c>
      <c r="J69" s="5"/>
      <c r="K69" s="38">
        <v>5</v>
      </c>
      <c r="L69" s="5">
        <v>4</v>
      </c>
      <c r="M69" s="38">
        <v>3</v>
      </c>
      <c r="N69" s="5">
        <v>2</v>
      </c>
      <c r="O69" s="38">
        <v>0</v>
      </c>
      <c r="P69" s="205"/>
      <c r="Q69" s="205"/>
      <c r="R69" s="208"/>
      <c r="S69" s="205"/>
      <c r="T69" s="244"/>
      <c r="U69" s="244"/>
      <c r="V69" s="208"/>
      <c r="W69" s="208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</row>
    <row r="70" spans="1:209" s="34" customFormat="1">
      <c r="A70" s="189" t="s">
        <v>203</v>
      </c>
      <c r="B70" s="209">
        <v>8</v>
      </c>
      <c r="C70" s="189" t="s">
        <v>44</v>
      </c>
      <c r="D70" s="189">
        <v>1080</v>
      </c>
      <c r="E70" s="256">
        <f>D70-G70</f>
        <v>-2120</v>
      </c>
      <c r="F70" s="33" t="s">
        <v>12</v>
      </c>
      <c r="G70" s="189">
        <f>H70*I70+H71*I71+H72*I72+H73*I73+H75*I75+H74*I74</f>
        <v>3200</v>
      </c>
      <c r="H70" s="33">
        <v>200</v>
      </c>
      <c r="I70" s="33">
        <f t="shared" ref="I70:I75" si="5">SUM(J70:N70)</f>
        <v>10</v>
      </c>
      <c r="J70" s="53"/>
      <c r="K70" s="53"/>
      <c r="L70" s="53">
        <v>4</v>
      </c>
      <c r="M70" s="53">
        <v>4</v>
      </c>
      <c r="N70" s="53">
        <v>2</v>
      </c>
      <c r="O70" s="209">
        <v>13509832777</v>
      </c>
      <c r="P70" s="209"/>
      <c r="Q70" s="209" t="s">
        <v>117</v>
      </c>
      <c r="R70" s="56" t="s">
        <v>118</v>
      </c>
      <c r="S70" s="209"/>
      <c r="T70" s="209"/>
      <c r="U70" s="209"/>
    </row>
    <row r="71" spans="1:209" s="34" customFormat="1">
      <c r="A71" s="190"/>
      <c r="B71" s="209"/>
      <c r="C71" s="190"/>
      <c r="D71" s="190"/>
      <c r="E71" s="257"/>
      <c r="F71" s="33" t="s">
        <v>7</v>
      </c>
      <c r="G71" s="190"/>
      <c r="H71" s="33"/>
      <c r="I71" s="33">
        <f t="shared" si="5"/>
        <v>0</v>
      </c>
      <c r="J71" s="53"/>
      <c r="K71" s="53"/>
      <c r="L71" s="53"/>
      <c r="M71" s="53"/>
      <c r="N71" s="53"/>
      <c r="O71" s="209"/>
      <c r="P71" s="209"/>
      <c r="Q71" s="209"/>
      <c r="R71" s="57"/>
      <c r="S71" s="209"/>
      <c r="T71" s="209"/>
      <c r="U71" s="209"/>
    </row>
    <row r="72" spans="1:209" s="34" customFormat="1">
      <c r="A72" s="190"/>
      <c r="B72" s="209"/>
      <c r="C72" s="190"/>
      <c r="D72" s="190"/>
      <c r="E72" s="257"/>
      <c r="F72" s="53" t="s">
        <v>4</v>
      </c>
      <c r="G72" s="190"/>
      <c r="H72" s="33">
        <v>120</v>
      </c>
      <c r="I72" s="33">
        <f t="shared" si="5"/>
        <v>10</v>
      </c>
      <c r="J72" s="53"/>
      <c r="K72" s="53"/>
      <c r="L72" s="53">
        <v>4</v>
      </c>
      <c r="M72" s="53">
        <v>4</v>
      </c>
      <c r="N72" s="53">
        <v>2</v>
      </c>
      <c r="O72" s="209"/>
      <c r="P72" s="209"/>
      <c r="Q72" s="209"/>
      <c r="R72" s="57" t="s">
        <v>119</v>
      </c>
      <c r="S72" s="209"/>
      <c r="T72" s="209"/>
      <c r="U72" s="209"/>
    </row>
    <row r="73" spans="1:209" s="34" customFormat="1" ht="13.5" customHeight="1">
      <c r="A73" s="190"/>
      <c r="B73" s="209"/>
      <c r="C73" s="190"/>
      <c r="D73" s="190"/>
      <c r="E73" s="257"/>
      <c r="F73" s="53" t="s">
        <v>17</v>
      </c>
      <c r="G73" s="190"/>
      <c r="H73" s="53"/>
      <c r="I73" s="33">
        <f t="shared" si="5"/>
        <v>0</v>
      </c>
      <c r="J73" s="53"/>
      <c r="K73" s="53"/>
      <c r="L73" s="53"/>
      <c r="M73" s="53"/>
      <c r="N73" s="53"/>
      <c r="O73" s="209"/>
      <c r="P73" s="209"/>
      <c r="Q73" s="209"/>
      <c r="R73" s="57"/>
      <c r="S73" s="209"/>
      <c r="T73" s="209"/>
      <c r="U73" s="253"/>
    </row>
    <row r="74" spans="1:209" s="34" customFormat="1">
      <c r="A74" s="190"/>
      <c r="B74" s="209"/>
      <c r="C74" s="190"/>
      <c r="D74" s="190"/>
      <c r="E74" s="257"/>
      <c r="F74" s="53" t="s">
        <v>6</v>
      </c>
      <c r="G74" s="190"/>
      <c r="H74" s="53"/>
      <c r="I74" s="33">
        <f t="shared" si="5"/>
        <v>0</v>
      </c>
      <c r="J74" s="53"/>
      <c r="K74" s="53"/>
      <c r="L74" s="53"/>
      <c r="M74" s="53"/>
      <c r="N74" s="53"/>
      <c r="O74" s="209"/>
      <c r="P74" s="209"/>
      <c r="Q74" s="209"/>
      <c r="R74" s="57"/>
      <c r="S74" s="209"/>
      <c r="T74" s="209"/>
      <c r="U74" s="254"/>
    </row>
    <row r="75" spans="1:209" s="34" customFormat="1">
      <c r="A75" s="191"/>
      <c r="B75" s="209"/>
      <c r="C75" s="191"/>
      <c r="D75" s="191"/>
      <c r="E75" s="258"/>
      <c r="F75" s="53" t="s">
        <v>5</v>
      </c>
      <c r="G75" s="191"/>
      <c r="H75" s="53"/>
      <c r="I75" s="33">
        <f t="shared" si="5"/>
        <v>0</v>
      </c>
      <c r="J75" s="53"/>
      <c r="K75" s="53"/>
      <c r="L75" s="53"/>
      <c r="M75" s="53"/>
      <c r="N75" s="53"/>
      <c r="O75" s="209"/>
      <c r="P75" s="209"/>
      <c r="Q75" s="209"/>
      <c r="R75" s="58"/>
      <c r="S75" s="209"/>
      <c r="T75" s="209"/>
      <c r="U75" s="255"/>
    </row>
    <row r="76" spans="1:209" s="9" customFormat="1" ht="14.25">
      <c r="B76" s="209">
        <v>8</v>
      </c>
      <c r="C76" s="213" t="s">
        <v>48</v>
      </c>
      <c r="D76" s="206">
        <v>1140</v>
      </c>
      <c r="E76" s="166">
        <f>SUM(D76-G76)</f>
        <v>-1026</v>
      </c>
      <c r="F76" s="35" t="s">
        <v>49</v>
      </c>
      <c r="G76" s="136">
        <f>SUM(H76*I76+H77*I77+H78*I78+H79*I79+H80*I80+H81*I81)</f>
        <v>2166</v>
      </c>
      <c r="H76" s="36">
        <v>114</v>
      </c>
      <c r="I76" s="37">
        <f t="shared" si="3"/>
        <v>19</v>
      </c>
      <c r="J76" s="5">
        <v>1</v>
      </c>
      <c r="K76" s="38">
        <v>4</v>
      </c>
      <c r="L76" s="5">
        <v>4</v>
      </c>
      <c r="M76" s="38">
        <v>5</v>
      </c>
      <c r="N76" s="5">
        <v>4</v>
      </c>
      <c r="O76" s="38">
        <v>1</v>
      </c>
      <c r="P76" s="205">
        <v>13650138138</v>
      </c>
      <c r="Q76" s="205" t="s">
        <v>36</v>
      </c>
      <c r="R76" s="206"/>
      <c r="S76" s="205"/>
      <c r="T76" s="205"/>
      <c r="U76" s="242"/>
      <c r="V76" s="206"/>
      <c r="W76" s="206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</row>
    <row r="77" spans="1:209" s="9" customFormat="1" ht="14.25">
      <c r="B77" s="209"/>
      <c r="C77" s="214"/>
      <c r="D77" s="207"/>
      <c r="E77" s="167"/>
      <c r="F77" s="35" t="s">
        <v>7</v>
      </c>
      <c r="G77" s="137"/>
      <c r="H77" s="36"/>
      <c r="I77" s="37">
        <f t="shared" si="3"/>
        <v>0</v>
      </c>
      <c r="J77" s="5"/>
      <c r="K77" s="38"/>
      <c r="L77" s="5"/>
      <c r="M77" s="38"/>
      <c r="N77" s="5"/>
      <c r="O77" s="38"/>
      <c r="P77" s="205"/>
      <c r="Q77" s="205"/>
      <c r="R77" s="207"/>
      <c r="S77" s="205"/>
      <c r="T77" s="205"/>
      <c r="U77" s="243"/>
      <c r="V77" s="207"/>
      <c r="W77" s="207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</row>
    <row r="78" spans="1:209" s="9" customFormat="1" ht="14.25">
      <c r="B78" s="209"/>
      <c r="C78" s="214"/>
      <c r="D78" s="207"/>
      <c r="E78" s="167"/>
      <c r="F78" s="40" t="s">
        <v>4</v>
      </c>
      <c r="G78" s="137"/>
      <c r="H78" s="36"/>
      <c r="I78" s="37">
        <f t="shared" si="3"/>
        <v>0</v>
      </c>
      <c r="J78" s="5"/>
      <c r="K78" s="38"/>
      <c r="L78" s="5"/>
      <c r="M78" s="38"/>
      <c r="N78" s="5"/>
      <c r="O78" s="38"/>
      <c r="P78" s="205"/>
      <c r="Q78" s="205"/>
      <c r="R78" s="207"/>
      <c r="S78" s="205"/>
      <c r="T78" s="205"/>
      <c r="U78" s="243"/>
      <c r="V78" s="207"/>
      <c r="W78" s="207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</row>
    <row r="79" spans="1:209" s="9" customFormat="1" ht="14.25">
      <c r="B79" s="209"/>
      <c r="C79" s="214"/>
      <c r="D79" s="207"/>
      <c r="E79" s="167"/>
      <c r="F79" s="40" t="s">
        <v>17</v>
      </c>
      <c r="G79" s="137"/>
      <c r="H79" s="41"/>
      <c r="I79" s="37">
        <f t="shared" si="3"/>
        <v>0</v>
      </c>
      <c r="J79" s="5"/>
      <c r="K79" s="38"/>
      <c r="L79" s="5"/>
      <c r="M79" s="38"/>
      <c r="N79" s="5"/>
      <c r="O79" s="38"/>
      <c r="P79" s="205"/>
      <c r="Q79" s="205"/>
      <c r="R79" s="207"/>
      <c r="S79" s="205"/>
      <c r="T79" s="242"/>
      <c r="U79" s="243"/>
      <c r="V79" s="207"/>
      <c r="W79" s="207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</row>
    <row r="80" spans="1:209" s="9" customFormat="1" ht="14.25">
      <c r="B80" s="209"/>
      <c r="C80" s="214"/>
      <c r="D80" s="207"/>
      <c r="E80" s="167"/>
      <c r="F80" s="40" t="s">
        <v>6</v>
      </c>
      <c r="G80" s="137"/>
      <c r="H80" s="41"/>
      <c r="I80" s="37">
        <f t="shared" si="3"/>
        <v>0</v>
      </c>
      <c r="J80" s="5"/>
      <c r="K80" s="38"/>
      <c r="L80" s="5"/>
      <c r="M80" s="38"/>
      <c r="N80" s="5"/>
      <c r="O80" s="38"/>
      <c r="P80" s="205"/>
      <c r="Q80" s="205"/>
      <c r="R80" s="207"/>
      <c r="S80" s="205"/>
      <c r="T80" s="243"/>
      <c r="U80" s="243"/>
      <c r="V80" s="207"/>
      <c r="W80" s="207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</row>
    <row r="81" spans="2:209" s="9" customFormat="1" ht="14.25">
      <c r="B81" s="209"/>
      <c r="C81" s="215"/>
      <c r="D81" s="208"/>
      <c r="E81" s="168"/>
      <c r="F81" s="40" t="s">
        <v>5</v>
      </c>
      <c r="G81" s="138"/>
      <c r="H81" s="41"/>
      <c r="I81" s="37">
        <f t="shared" si="3"/>
        <v>0</v>
      </c>
      <c r="J81" s="5"/>
      <c r="K81" s="38"/>
      <c r="L81" s="5"/>
      <c r="M81" s="38"/>
      <c r="N81" s="5"/>
      <c r="O81" s="38"/>
      <c r="P81" s="205"/>
      <c r="Q81" s="205"/>
      <c r="R81" s="208"/>
      <c r="S81" s="205"/>
      <c r="T81" s="244"/>
      <c r="U81" s="244"/>
      <c r="V81" s="208"/>
      <c r="W81" s="208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</row>
    <row r="82" spans="2:209" s="9" customFormat="1" ht="14.25">
      <c r="B82" s="209">
        <v>8</v>
      </c>
      <c r="C82" s="213" t="s">
        <v>51</v>
      </c>
      <c r="D82" s="206"/>
      <c r="E82" s="166">
        <f>SUM(D82-G82)</f>
        <v>-4800</v>
      </c>
      <c r="F82" s="35" t="s">
        <v>12</v>
      </c>
      <c r="G82" s="136">
        <f>SUM(H82*I82+H83*I83+H84*I84+H85*I85+H86*I86+H87*I87)</f>
        <v>4800</v>
      </c>
      <c r="H82" s="36"/>
      <c r="I82" s="37">
        <f t="shared" si="3"/>
        <v>0</v>
      </c>
      <c r="J82" s="5"/>
      <c r="K82" s="38"/>
      <c r="L82" s="5"/>
      <c r="M82" s="38"/>
      <c r="N82" s="5"/>
      <c r="O82" s="38"/>
      <c r="P82" s="205">
        <v>13537153366</v>
      </c>
      <c r="Q82" s="205" t="s">
        <v>36</v>
      </c>
      <c r="R82" s="206"/>
      <c r="S82" s="205"/>
      <c r="T82" s="205"/>
      <c r="U82" s="246" t="s">
        <v>50</v>
      </c>
      <c r="V82" s="206"/>
      <c r="W82" s="206" t="s">
        <v>52</v>
      </c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</row>
    <row r="83" spans="2:209" s="9" customFormat="1" ht="14.25">
      <c r="B83" s="209"/>
      <c r="C83" s="214"/>
      <c r="D83" s="207"/>
      <c r="E83" s="167"/>
      <c r="F83" s="35" t="s">
        <v>7</v>
      </c>
      <c r="G83" s="137"/>
      <c r="H83" s="36"/>
      <c r="I83" s="37">
        <f t="shared" si="3"/>
        <v>0</v>
      </c>
      <c r="J83" s="5"/>
      <c r="K83" s="38"/>
      <c r="L83" s="5"/>
      <c r="M83" s="38"/>
      <c r="N83" s="5"/>
      <c r="O83" s="38"/>
      <c r="P83" s="205"/>
      <c r="Q83" s="205"/>
      <c r="R83" s="207"/>
      <c r="S83" s="205"/>
      <c r="T83" s="205"/>
      <c r="U83" s="247"/>
      <c r="V83" s="207"/>
      <c r="W83" s="207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</row>
    <row r="84" spans="2:209" s="9" customFormat="1" ht="14.25">
      <c r="B84" s="209"/>
      <c r="C84" s="214"/>
      <c r="D84" s="207"/>
      <c r="E84" s="167"/>
      <c r="F84" s="40" t="s">
        <v>4</v>
      </c>
      <c r="G84" s="137"/>
      <c r="H84" s="36"/>
      <c r="I84" s="37">
        <f t="shared" si="3"/>
        <v>0</v>
      </c>
      <c r="J84" s="5"/>
      <c r="K84" s="38"/>
      <c r="L84" s="5"/>
      <c r="M84" s="38"/>
      <c r="N84" s="5"/>
      <c r="O84" s="38"/>
      <c r="P84" s="205"/>
      <c r="Q84" s="205"/>
      <c r="R84" s="207"/>
      <c r="S84" s="205"/>
      <c r="T84" s="205"/>
      <c r="U84" s="247"/>
      <c r="V84" s="207"/>
      <c r="W84" s="207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</row>
    <row r="85" spans="2:209" s="9" customFormat="1" ht="14.25">
      <c r="B85" s="209"/>
      <c r="C85" s="214"/>
      <c r="D85" s="207"/>
      <c r="E85" s="167"/>
      <c r="F85" s="40" t="s">
        <v>17</v>
      </c>
      <c r="G85" s="137"/>
      <c r="H85" s="41"/>
      <c r="I85" s="37">
        <f t="shared" si="3"/>
        <v>0</v>
      </c>
      <c r="J85" s="5"/>
      <c r="K85" s="38"/>
      <c r="L85" s="5"/>
      <c r="M85" s="38"/>
      <c r="N85" s="5"/>
      <c r="O85" s="38"/>
      <c r="P85" s="205"/>
      <c r="Q85" s="205"/>
      <c r="R85" s="207"/>
      <c r="S85" s="205"/>
      <c r="T85" s="242"/>
      <c r="U85" s="247"/>
      <c r="V85" s="207"/>
      <c r="W85" s="207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</row>
    <row r="86" spans="2:209" s="9" customFormat="1" ht="14.25">
      <c r="B86" s="209"/>
      <c r="C86" s="214"/>
      <c r="D86" s="207"/>
      <c r="E86" s="167"/>
      <c r="F86" s="40" t="s">
        <v>53</v>
      </c>
      <c r="G86" s="137"/>
      <c r="H86" s="41">
        <v>200</v>
      </c>
      <c r="I86" s="37">
        <f t="shared" si="3"/>
        <v>6</v>
      </c>
      <c r="J86" s="5"/>
      <c r="K86" s="38"/>
      <c r="L86" s="5"/>
      <c r="M86" s="38">
        <v>4</v>
      </c>
      <c r="N86" s="5">
        <v>2</v>
      </c>
      <c r="O86" s="38">
        <v>0</v>
      </c>
      <c r="P86" s="205"/>
      <c r="Q86" s="205"/>
      <c r="R86" s="207"/>
      <c r="S86" s="205"/>
      <c r="T86" s="243"/>
      <c r="U86" s="247"/>
      <c r="V86" s="207"/>
      <c r="W86" s="207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</row>
    <row r="87" spans="2:209" s="9" customFormat="1" ht="14.25">
      <c r="B87" s="209"/>
      <c r="C87" s="215"/>
      <c r="D87" s="208"/>
      <c r="E87" s="168"/>
      <c r="F87" s="40" t="s">
        <v>54</v>
      </c>
      <c r="G87" s="138"/>
      <c r="H87" s="41">
        <v>200</v>
      </c>
      <c r="I87" s="37">
        <f t="shared" si="3"/>
        <v>18</v>
      </c>
      <c r="J87" s="5"/>
      <c r="K87" s="38"/>
      <c r="L87" s="5">
        <v>5</v>
      </c>
      <c r="M87" s="38">
        <v>8</v>
      </c>
      <c r="N87" s="5">
        <v>5</v>
      </c>
      <c r="O87" s="38">
        <v>0</v>
      </c>
      <c r="P87" s="205"/>
      <c r="Q87" s="205"/>
      <c r="R87" s="208"/>
      <c r="S87" s="205"/>
      <c r="T87" s="244"/>
      <c r="U87" s="248"/>
      <c r="V87" s="208"/>
      <c r="W87" s="208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</row>
    <row r="88" spans="2:209" s="24" customFormat="1" ht="14.25">
      <c r="B88" s="193" t="s">
        <v>55</v>
      </c>
      <c r="C88" s="196" t="s">
        <v>56</v>
      </c>
      <c r="D88" s="136"/>
      <c r="E88" s="166">
        <f>SUM(D88-G88)</f>
        <v>-1760</v>
      </c>
      <c r="F88" s="42" t="s">
        <v>57</v>
      </c>
      <c r="G88" s="166">
        <f>SUM(H88*I88+H89*I89+H90*I90+H91*I91+H92*I92)</f>
        <v>1760</v>
      </c>
      <c r="H88" s="43">
        <v>0</v>
      </c>
      <c r="I88" s="43">
        <f t="shared" ref="I88:I117" si="6">SUM(J88:N88)</f>
        <v>1</v>
      </c>
      <c r="J88" s="44">
        <v>1</v>
      </c>
      <c r="K88" s="45">
        <v>0</v>
      </c>
      <c r="L88" s="46">
        <v>0</v>
      </c>
      <c r="M88" s="45"/>
      <c r="N88" s="46">
        <v>0</v>
      </c>
      <c r="O88" s="155">
        <v>18929462949</v>
      </c>
      <c r="P88" s="136" t="s">
        <v>45</v>
      </c>
      <c r="Q88" s="136" t="s">
        <v>58</v>
      </c>
      <c r="R88" s="136" t="s">
        <v>59</v>
      </c>
      <c r="S88" s="249" t="s">
        <v>33</v>
      </c>
      <c r="T88" s="7"/>
      <c r="U88" s="7"/>
      <c r="V88" s="155" t="s">
        <v>60</v>
      </c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</row>
    <row r="89" spans="2:209" s="24" customFormat="1" ht="14.25">
      <c r="B89" s="194"/>
      <c r="C89" s="197"/>
      <c r="D89" s="137"/>
      <c r="E89" s="167"/>
      <c r="F89" s="42" t="s">
        <v>61</v>
      </c>
      <c r="G89" s="137"/>
      <c r="H89" s="43">
        <v>160</v>
      </c>
      <c r="I89" s="43">
        <f t="shared" si="6"/>
        <v>7</v>
      </c>
      <c r="J89" s="44">
        <v>1</v>
      </c>
      <c r="K89" s="45">
        <v>4</v>
      </c>
      <c r="L89" s="46">
        <v>2</v>
      </c>
      <c r="M89" s="45">
        <v>0</v>
      </c>
      <c r="N89" s="46">
        <v>0</v>
      </c>
      <c r="O89" s="156"/>
      <c r="P89" s="137"/>
      <c r="Q89" s="137"/>
      <c r="R89" s="137"/>
      <c r="S89" s="249"/>
      <c r="T89" s="11"/>
      <c r="U89" s="11"/>
      <c r="V89" s="156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</row>
    <row r="90" spans="2:209" s="24" customFormat="1" ht="14.25">
      <c r="B90" s="194"/>
      <c r="C90" s="197"/>
      <c r="D90" s="137"/>
      <c r="E90" s="167"/>
      <c r="F90" s="48" t="s">
        <v>62</v>
      </c>
      <c r="G90" s="137"/>
      <c r="H90" s="43">
        <v>160</v>
      </c>
      <c r="I90" s="43">
        <f t="shared" si="6"/>
        <v>4</v>
      </c>
      <c r="J90" s="44">
        <v>1</v>
      </c>
      <c r="K90" s="45">
        <v>3</v>
      </c>
      <c r="L90" s="46">
        <v>0</v>
      </c>
      <c r="M90" s="45">
        <v>0</v>
      </c>
      <c r="N90" s="46">
        <v>0</v>
      </c>
      <c r="O90" s="156"/>
      <c r="P90" s="137"/>
      <c r="Q90" s="137"/>
      <c r="R90" s="137"/>
      <c r="S90" s="249"/>
      <c r="T90" s="11"/>
      <c r="U90" s="11"/>
      <c r="V90" s="156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</row>
    <row r="91" spans="2:209" s="24" customFormat="1" ht="14.25">
      <c r="B91" s="194"/>
      <c r="C91" s="197"/>
      <c r="D91" s="137"/>
      <c r="E91" s="167"/>
      <c r="F91" s="48" t="s">
        <v>17</v>
      </c>
      <c r="G91" s="137"/>
      <c r="H91" s="49"/>
      <c r="I91" s="43">
        <f t="shared" si="6"/>
        <v>0</v>
      </c>
      <c r="J91" s="44"/>
      <c r="K91" s="45"/>
      <c r="L91" s="46"/>
      <c r="M91" s="45"/>
      <c r="N91" s="46"/>
      <c r="O91" s="156"/>
      <c r="P91" s="137"/>
      <c r="Q91" s="137"/>
      <c r="R91" s="137"/>
      <c r="S91" s="159"/>
      <c r="T91" s="11"/>
      <c r="U91" s="11"/>
      <c r="V91" s="156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</row>
    <row r="92" spans="2:209" s="24" customFormat="1" ht="14.25">
      <c r="B92" s="195"/>
      <c r="C92" s="198"/>
      <c r="D92" s="138"/>
      <c r="E92" s="168"/>
      <c r="F92" s="48" t="s">
        <v>18</v>
      </c>
      <c r="G92" s="137"/>
      <c r="H92" s="49"/>
      <c r="I92" s="43">
        <f t="shared" si="6"/>
        <v>0</v>
      </c>
      <c r="J92" s="44"/>
      <c r="K92" s="45"/>
      <c r="L92" s="46"/>
      <c r="M92" s="45"/>
      <c r="N92" s="46"/>
      <c r="O92" s="157"/>
      <c r="P92" s="138"/>
      <c r="Q92" s="138"/>
      <c r="R92" s="138"/>
      <c r="S92" s="159"/>
      <c r="T92" s="14"/>
      <c r="U92" s="14"/>
      <c r="V92" s="15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</row>
    <row r="93" spans="2:209" s="24" customFormat="1" ht="14.25">
      <c r="B93" s="193" t="s">
        <v>63</v>
      </c>
      <c r="C93" s="196" t="s">
        <v>64</v>
      </c>
      <c r="D93" s="163"/>
      <c r="E93" s="166">
        <f>SUM(D93-G93)</f>
        <v>-4160</v>
      </c>
      <c r="F93" s="42" t="s">
        <v>12</v>
      </c>
      <c r="G93" s="166">
        <f>SUM(H93*I93+H94*I94+H95*I95+H96*I96+H97*I97)</f>
        <v>4160</v>
      </c>
      <c r="H93" s="43"/>
      <c r="I93" s="43">
        <f t="shared" si="6"/>
        <v>0</v>
      </c>
      <c r="J93" s="44"/>
      <c r="K93" s="45"/>
      <c r="L93" s="46"/>
      <c r="M93" s="45"/>
      <c r="N93" s="46"/>
      <c r="O93" s="155">
        <v>13826906031</v>
      </c>
      <c r="P93" s="136" t="s">
        <v>65</v>
      </c>
      <c r="Q93" s="136" t="s">
        <v>66</v>
      </c>
      <c r="R93" s="155"/>
      <c r="S93" s="159" t="s">
        <v>67</v>
      </c>
      <c r="T93" s="155"/>
      <c r="U93" s="7"/>
      <c r="V93" s="155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</row>
    <row r="94" spans="2:209" s="24" customFormat="1" ht="14.25">
      <c r="B94" s="194"/>
      <c r="C94" s="197"/>
      <c r="D94" s="164"/>
      <c r="E94" s="167"/>
      <c r="F94" s="42" t="s">
        <v>7</v>
      </c>
      <c r="G94" s="137"/>
      <c r="H94" s="43"/>
      <c r="I94" s="43">
        <f t="shared" si="6"/>
        <v>0</v>
      </c>
      <c r="J94" s="44"/>
      <c r="K94" s="45"/>
      <c r="L94" s="46"/>
      <c r="M94" s="45"/>
      <c r="N94" s="46"/>
      <c r="O94" s="156"/>
      <c r="P94" s="137"/>
      <c r="Q94" s="137"/>
      <c r="R94" s="156"/>
      <c r="S94" s="159"/>
      <c r="T94" s="156"/>
      <c r="U94" s="11"/>
      <c r="V94" s="15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</row>
    <row r="95" spans="2:209" s="24" customFormat="1" ht="14.25">
      <c r="B95" s="194"/>
      <c r="C95" s="197"/>
      <c r="D95" s="164"/>
      <c r="E95" s="167"/>
      <c r="F95" s="48" t="s">
        <v>68</v>
      </c>
      <c r="G95" s="137"/>
      <c r="H95" s="43">
        <v>160</v>
      </c>
      <c r="I95" s="43">
        <f t="shared" si="6"/>
        <v>12</v>
      </c>
      <c r="J95" s="44">
        <v>1</v>
      </c>
      <c r="K95" s="45">
        <v>5</v>
      </c>
      <c r="L95" s="46">
        <v>2</v>
      </c>
      <c r="M95" s="45">
        <v>4</v>
      </c>
      <c r="N95" s="46"/>
      <c r="O95" s="156"/>
      <c r="P95" s="137"/>
      <c r="Q95" s="137"/>
      <c r="R95" s="156"/>
      <c r="S95" s="159"/>
      <c r="T95" s="156"/>
      <c r="U95" s="11"/>
      <c r="V95" s="156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</row>
    <row r="96" spans="2:209" s="24" customFormat="1" ht="14.25">
      <c r="B96" s="194"/>
      <c r="C96" s="197"/>
      <c r="D96" s="164"/>
      <c r="E96" s="167"/>
      <c r="F96" s="48" t="s">
        <v>69</v>
      </c>
      <c r="G96" s="137"/>
      <c r="H96" s="49">
        <v>160</v>
      </c>
      <c r="I96" s="43">
        <f t="shared" si="6"/>
        <v>14</v>
      </c>
      <c r="J96" s="44">
        <v>1</v>
      </c>
      <c r="K96" s="45">
        <v>5</v>
      </c>
      <c r="L96" s="46">
        <v>3</v>
      </c>
      <c r="M96" s="45">
        <v>5</v>
      </c>
      <c r="N96" s="46"/>
      <c r="O96" s="156"/>
      <c r="P96" s="137"/>
      <c r="Q96" s="137"/>
      <c r="R96" s="156"/>
      <c r="S96" s="159"/>
      <c r="T96" s="156"/>
      <c r="U96" s="11"/>
      <c r="V96" s="156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</row>
    <row r="97" spans="1:61" s="24" customFormat="1" ht="14.25">
      <c r="B97" s="195"/>
      <c r="C97" s="198"/>
      <c r="D97" s="165"/>
      <c r="E97" s="168"/>
      <c r="F97" s="48" t="s">
        <v>18</v>
      </c>
      <c r="G97" s="137"/>
      <c r="H97" s="49"/>
      <c r="I97" s="43">
        <f t="shared" si="6"/>
        <v>0</v>
      </c>
      <c r="J97" s="44"/>
      <c r="K97" s="45"/>
      <c r="L97" s="46"/>
      <c r="M97" s="45"/>
      <c r="N97" s="46"/>
      <c r="O97" s="157"/>
      <c r="P97" s="138"/>
      <c r="Q97" s="138"/>
      <c r="R97" s="157"/>
      <c r="S97" s="159"/>
      <c r="T97" s="157"/>
      <c r="U97" s="14"/>
      <c r="V97" s="15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</row>
    <row r="98" spans="1:61" s="24" customFormat="1" ht="14.25">
      <c r="A98" s="139">
        <v>9</v>
      </c>
      <c r="B98" s="136" t="s">
        <v>64</v>
      </c>
      <c r="C98" s="163"/>
      <c r="D98" s="166">
        <f>SUM(C98-F98)</f>
        <v>-5280</v>
      </c>
      <c r="E98" s="43" t="s">
        <v>12</v>
      </c>
      <c r="F98" s="169">
        <f>G98*H98+G99*H99+G100*H100+G101*H101+G102*H102</f>
        <v>5280</v>
      </c>
      <c r="G98" s="43"/>
      <c r="H98" s="43">
        <f>SUM(I98:M98)</f>
        <v>0</v>
      </c>
      <c r="I98" s="49"/>
      <c r="J98" s="45"/>
      <c r="K98" s="45"/>
      <c r="L98" s="45"/>
      <c r="M98" s="45"/>
      <c r="N98" s="155">
        <v>13826906031</v>
      </c>
      <c r="O98" s="136"/>
      <c r="P98" s="136" t="s">
        <v>122</v>
      </c>
      <c r="Q98" s="62"/>
      <c r="R98" s="199" t="s">
        <v>123</v>
      </c>
      <c r="S98" s="155"/>
      <c r="T98" s="192" t="s">
        <v>124</v>
      </c>
    </row>
    <row r="99" spans="1:61" s="24" customFormat="1" ht="14.25">
      <c r="A99" s="140"/>
      <c r="B99" s="137"/>
      <c r="C99" s="164"/>
      <c r="D99" s="167"/>
      <c r="E99" s="43" t="s">
        <v>7</v>
      </c>
      <c r="F99" s="161"/>
      <c r="G99" s="43"/>
      <c r="H99" s="43">
        <f>SUM(I99:M99)</f>
        <v>0</v>
      </c>
      <c r="I99" s="49"/>
      <c r="J99" s="45"/>
      <c r="K99" s="45"/>
      <c r="L99" s="45"/>
      <c r="M99" s="45"/>
      <c r="N99" s="156"/>
      <c r="O99" s="137"/>
      <c r="P99" s="137"/>
      <c r="Q99" s="63"/>
      <c r="R99" s="200"/>
      <c r="S99" s="156"/>
      <c r="T99" s="192"/>
    </row>
    <row r="100" spans="1:61" s="24" customFormat="1" ht="14.25">
      <c r="A100" s="140"/>
      <c r="B100" s="137"/>
      <c r="C100" s="164"/>
      <c r="D100" s="167"/>
      <c r="E100" s="49" t="s">
        <v>4</v>
      </c>
      <c r="F100" s="161"/>
      <c r="G100" s="43">
        <v>160</v>
      </c>
      <c r="H100" s="43">
        <f>SUM(I100:M100)</f>
        <v>17</v>
      </c>
      <c r="I100" s="64">
        <v>3</v>
      </c>
      <c r="J100" s="45">
        <v>4</v>
      </c>
      <c r="K100" s="45">
        <v>4</v>
      </c>
      <c r="L100" s="45">
        <v>4</v>
      </c>
      <c r="M100" s="45">
        <v>2</v>
      </c>
      <c r="N100" s="156"/>
      <c r="O100" s="137"/>
      <c r="P100" s="137"/>
      <c r="Q100" s="63" t="s">
        <v>125</v>
      </c>
      <c r="R100" s="200"/>
      <c r="S100" s="156"/>
      <c r="T100" s="192"/>
    </row>
    <row r="101" spans="1:61" s="24" customFormat="1" ht="14.25">
      <c r="A101" s="140"/>
      <c r="B101" s="137"/>
      <c r="C101" s="164"/>
      <c r="D101" s="167"/>
      <c r="E101" s="49" t="s">
        <v>17</v>
      </c>
      <c r="F101" s="161"/>
      <c r="G101" s="49">
        <v>160</v>
      </c>
      <c r="H101" s="43">
        <f>SUM(I101:M101)</f>
        <v>16</v>
      </c>
      <c r="I101" s="64">
        <v>3</v>
      </c>
      <c r="J101" s="45">
        <v>3</v>
      </c>
      <c r="K101" s="45">
        <v>4</v>
      </c>
      <c r="L101" s="45">
        <v>4</v>
      </c>
      <c r="M101" s="45">
        <v>2</v>
      </c>
      <c r="N101" s="156"/>
      <c r="O101" s="137"/>
      <c r="P101" s="137"/>
      <c r="Q101" s="63" t="s">
        <v>69</v>
      </c>
      <c r="R101" s="200"/>
      <c r="S101" s="156"/>
      <c r="T101" s="159"/>
    </row>
    <row r="102" spans="1:61" s="24" customFormat="1" ht="14.25">
      <c r="A102" s="141"/>
      <c r="B102" s="138"/>
      <c r="C102" s="165"/>
      <c r="D102" s="168"/>
      <c r="E102" s="49" t="s">
        <v>18</v>
      </c>
      <c r="F102" s="162"/>
      <c r="G102" s="49"/>
      <c r="H102" s="43">
        <f>SUM(I102:M102)</f>
        <v>0</v>
      </c>
      <c r="I102" s="64"/>
      <c r="J102" s="45"/>
      <c r="K102" s="45"/>
      <c r="L102" s="45"/>
      <c r="M102" s="45"/>
      <c r="N102" s="157"/>
      <c r="O102" s="138"/>
      <c r="P102" s="138"/>
      <c r="Q102" s="65"/>
      <c r="R102" s="201"/>
      <c r="S102" s="157"/>
      <c r="T102" s="159"/>
    </row>
    <row r="103" spans="1:61" s="24" customFormat="1" ht="14.25">
      <c r="B103" s="139">
        <v>94</v>
      </c>
      <c r="C103" s="250" t="s">
        <v>70</v>
      </c>
      <c r="D103" s="163"/>
      <c r="E103" s="166">
        <f>SUM(D103-G103)</f>
        <v>-1976</v>
      </c>
      <c r="F103" s="42" t="s">
        <v>12</v>
      </c>
      <c r="G103" s="166">
        <f>SUM(H103*I103+H104*I104+H105*I105+H106*I106+H107*I107)</f>
        <v>1976</v>
      </c>
      <c r="H103" s="43"/>
      <c r="I103" s="43">
        <f t="shared" si="6"/>
        <v>0</v>
      </c>
      <c r="J103" s="44"/>
      <c r="K103" s="45"/>
      <c r="L103" s="46"/>
      <c r="M103" s="45"/>
      <c r="N103" s="46"/>
      <c r="O103" s="155">
        <v>13712310272</v>
      </c>
      <c r="P103" s="136" t="s">
        <v>2</v>
      </c>
      <c r="Q103" s="136" t="s">
        <v>71</v>
      </c>
      <c r="R103" s="155"/>
      <c r="S103" s="159" t="s">
        <v>72</v>
      </c>
      <c r="T103" s="155"/>
      <c r="U103" s="7"/>
      <c r="V103" s="155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</row>
    <row r="104" spans="1:61" s="24" customFormat="1" ht="14.25">
      <c r="B104" s="140"/>
      <c r="C104" s="251"/>
      <c r="D104" s="164"/>
      <c r="E104" s="167"/>
      <c r="F104" s="42" t="s">
        <v>7</v>
      </c>
      <c r="G104" s="137"/>
      <c r="H104" s="43">
        <v>152</v>
      </c>
      <c r="I104" s="43">
        <f t="shared" si="6"/>
        <v>13</v>
      </c>
      <c r="J104" s="44"/>
      <c r="K104" s="45">
        <v>5</v>
      </c>
      <c r="L104" s="46">
        <v>2</v>
      </c>
      <c r="M104" s="45">
        <v>5</v>
      </c>
      <c r="N104" s="46">
        <v>1</v>
      </c>
      <c r="O104" s="156"/>
      <c r="P104" s="137"/>
      <c r="Q104" s="137"/>
      <c r="R104" s="156"/>
      <c r="S104" s="159"/>
      <c r="T104" s="156"/>
      <c r="U104" s="11"/>
      <c r="V104" s="156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</row>
    <row r="105" spans="1:61" s="24" customFormat="1" ht="14.25">
      <c r="B105" s="140"/>
      <c r="C105" s="251"/>
      <c r="D105" s="164"/>
      <c r="E105" s="167"/>
      <c r="F105" s="48" t="s">
        <v>4</v>
      </c>
      <c r="G105" s="137"/>
      <c r="H105" s="43"/>
      <c r="I105" s="43">
        <f t="shared" si="6"/>
        <v>0</v>
      </c>
      <c r="J105" s="44"/>
      <c r="K105" s="45"/>
      <c r="L105" s="46"/>
      <c r="M105" s="45"/>
      <c r="N105" s="46"/>
      <c r="O105" s="156"/>
      <c r="P105" s="137"/>
      <c r="Q105" s="137"/>
      <c r="R105" s="156"/>
      <c r="S105" s="159"/>
      <c r="T105" s="156"/>
      <c r="U105" s="11"/>
      <c r="V105" s="156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</row>
    <row r="106" spans="1:61" s="24" customFormat="1" ht="14.25">
      <c r="B106" s="140"/>
      <c r="C106" s="251"/>
      <c r="D106" s="164"/>
      <c r="E106" s="167"/>
      <c r="F106" s="48" t="s">
        <v>17</v>
      </c>
      <c r="G106" s="137"/>
      <c r="H106" s="49"/>
      <c r="I106" s="43">
        <f t="shared" si="6"/>
        <v>0</v>
      </c>
      <c r="J106" s="44"/>
      <c r="K106" s="45"/>
      <c r="L106" s="46"/>
      <c r="M106" s="45"/>
      <c r="N106" s="46"/>
      <c r="O106" s="156"/>
      <c r="P106" s="137"/>
      <c r="Q106" s="137"/>
      <c r="R106" s="156"/>
      <c r="S106" s="159"/>
      <c r="T106" s="156"/>
      <c r="U106" s="11"/>
      <c r="V106" s="156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</row>
    <row r="107" spans="1:61" s="24" customFormat="1" ht="14.25">
      <c r="B107" s="141"/>
      <c r="C107" s="252"/>
      <c r="D107" s="165"/>
      <c r="E107" s="168"/>
      <c r="F107" s="48" t="s">
        <v>18</v>
      </c>
      <c r="G107" s="137"/>
      <c r="H107" s="49"/>
      <c r="I107" s="43">
        <f t="shared" si="6"/>
        <v>0</v>
      </c>
      <c r="J107" s="44"/>
      <c r="K107" s="45"/>
      <c r="L107" s="46"/>
      <c r="M107" s="45"/>
      <c r="N107" s="46"/>
      <c r="O107" s="157"/>
      <c r="P107" s="138"/>
      <c r="Q107" s="138"/>
      <c r="R107" s="157"/>
      <c r="S107" s="159"/>
      <c r="T107" s="157"/>
      <c r="U107" s="14"/>
      <c r="V107" s="15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</row>
    <row r="108" spans="1:61" s="24" customFormat="1" ht="14.25">
      <c r="B108" s="139">
        <v>107</v>
      </c>
      <c r="C108" s="250" t="s">
        <v>73</v>
      </c>
      <c r="D108" s="163"/>
      <c r="E108" s="166">
        <f>SUM(D108-G108)</f>
        <v>-3200</v>
      </c>
      <c r="F108" s="42" t="s">
        <v>12</v>
      </c>
      <c r="G108" s="166">
        <f>SUM(H108*I108+H109*I109+H110*I110+H111*I111+H112*I112)</f>
        <v>3200</v>
      </c>
      <c r="H108" s="43"/>
      <c r="I108" s="43">
        <f t="shared" si="6"/>
        <v>0</v>
      </c>
      <c r="J108" s="44"/>
      <c r="K108" s="45"/>
      <c r="L108" s="46"/>
      <c r="M108" s="45"/>
      <c r="N108" s="46"/>
      <c r="O108" s="155">
        <v>13809633972</v>
      </c>
      <c r="P108" s="136" t="s">
        <v>74</v>
      </c>
      <c r="Q108" s="136" t="s">
        <v>75</v>
      </c>
      <c r="R108" s="155"/>
      <c r="S108" s="159" t="s">
        <v>76</v>
      </c>
      <c r="T108" s="155" t="s">
        <v>77</v>
      </c>
      <c r="U108" s="7"/>
      <c r="V108" s="155" t="s">
        <v>78</v>
      </c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</row>
    <row r="109" spans="1:61" s="24" customFormat="1" ht="14.25">
      <c r="B109" s="140"/>
      <c r="C109" s="251"/>
      <c r="D109" s="164"/>
      <c r="E109" s="167"/>
      <c r="F109" s="42" t="s">
        <v>79</v>
      </c>
      <c r="G109" s="137"/>
      <c r="H109" s="43">
        <v>320</v>
      </c>
      <c r="I109" s="43">
        <f t="shared" si="6"/>
        <v>10</v>
      </c>
      <c r="J109" s="44"/>
      <c r="K109" s="45"/>
      <c r="L109" s="46">
        <v>3</v>
      </c>
      <c r="M109" s="45">
        <v>5</v>
      </c>
      <c r="N109" s="46">
        <v>2</v>
      </c>
      <c r="O109" s="156"/>
      <c r="P109" s="137"/>
      <c r="Q109" s="137"/>
      <c r="R109" s="156"/>
      <c r="S109" s="159"/>
      <c r="T109" s="156"/>
      <c r="U109" s="11"/>
      <c r="V109" s="156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</row>
    <row r="110" spans="1:61" s="24" customFormat="1" ht="14.25">
      <c r="B110" s="140"/>
      <c r="C110" s="251"/>
      <c r="D110" s="164"/>
      <c r="E110" s="167"/>
      <c r="F110" s="48" t="s">
        <v>4</v>
      </c>
      <c r="G110" s="137"/>
      <c r="H110" s="43"/>
      <c r="I110" s="43">
        <f t="shared" si="6"/>
        <v>0</v>
      </c>
      <c r="J110" s="44"/>
      <c r="K110" s="45"/>
      <c r="L110" s="46"/>
      <c r="M110" s="45"/>
      <c r="N110" s="46"/>
      <c r="O110" s="156"/>
      <c r="P110" s="137"/>
      <c r="Q110" s="137"/>
      <c r="R110" s="156"/>
      <c r="S110" s="159"/>
      <c r="T110" s="156"/>
      <c r="U110" s="11"/>
      <c r="V110" s="156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</row>
    <row r="111" spans="1:61" s="24" customFormat="1" ht="14.25">
      <c r="B111" s="140"/>
      <c r="C111" s="251"/>
      <c r="D111" s="164"/>
      <c r="E111" s="167"/>
      <c r="F111" s="48" t="s">
        <v>17</v>
      </c>
      <c r="G111" s="137"/>
      <c r="H111" s="49"/>
      <c r="I111" s="43">
        <f t="shared" si="6"/>
        <v>0</v>
      </c>
      <c r="J111" s="44"/>
      <c r="K111" s="45"/>
      <c r="L111" s="46"/>
      <c r="M111" s="45"/>
      <c r="N111" s="46"/>
      <c r="O111" s="156"/>
      <c r="P111" s="137"/>
      <c r="Q111" s="137"/>
      <c r="R111" s="156"/>
      <c r="S111" s="2"/>
      <c r="T111" s="156"/>
      <c r="U111" s="11"/>
      <c r="V111" s="156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</row>
    <row r="112" spans="1:61" s="24" customFormat="1" ht="14.25">
      <c r="B112" s="141"/>
      <c r="C112" s="252"/>
      <c r="D112" s="165"/>
      <c r="E112" s="168"/>
      <c r="F112" s="48" t="s">
        <v>18</v>
      </c>
      <c r="G112" s="137"/>
      <c r="H112" s="49"/>
      <c r="I112" s="43">
        <f t="shared" si="6"/>
        <v>0</v>
      </c>
      <c r="J112" s="44"/>
      <c r="K112" s="45"/>
      <c r="L112" s="46"/>
      <c r="M112" s="45"/>
      <c r="N112" s="46"/>
      <c r="O112" s="157"/>
      <c r="P112" s="138"/>
      <c r="Q112" s="138"/>
      <c r="R112" s="157"/>
      <c r="S112" s="2"/>
      <c r="T112" s="157"/>
      <c r="U112" s="14"/>
      <c r="V112" s="15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</row>
    <row r="113" spans="2:61" s="24" customFormat="1" ht="14.25">
      <c r="B113" s="139" t="s">
        <v>80</v>
      </c>
      <c r="C113" s="250" t="s">
        <v>81</v>
      </c>
      <c r="D113" s="163"/>
      <c r="E113" s="166">
        <f>SUM(D113-G113)</f>
        <v>-5600</v>
      </c>
      <c r="F113" s="42" t="s">
        <v>12</v>
      </c>
      <c r="G113" s="166">
        <f>SUM(H113*I113+H114*I114+H115*I115+H116*I116+H117*I117)</f>
        <v>5600</v>
      </c>
      <c r="H113" s="43"/>
      <c r="I113" s="43">
        <f t="shared" si="6"/>
        <v>0</v>
      </c>
      <c r="J113" s="44"/>
      <c r="K113" s="45"/>
      <c r="L113" s="46"/>
      <c r="M113" s="45"/>
      <c r="N113" s="46"/>
      <c r="O113" s="155">
        <v>18922533320</v>
      </c>
      <c r="P113" s="136" t="s">
        <v>82</v>
      </c>
      <c r="Q113" s="136"/>
      <c r="R113" s="155"/>
      <c r="S113" s="159"/>
      <c r="T113" s="155"/>
      <c r="U113" s="7"/>
      <c r="V113" s="155" t="s">
        <v>83</v>
      </c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</row>
    <row r="114" spans="2:61" s="24" customFormat="1" ht="14.25">
      <c r="B114" s="140"/>
      <c r="C114" s="251"/>
      <c r="D114" s="164"/>
      <c r="E114" s="167"/>
      <c r="F114" s="42" t="s">
        <v>7</v>
      </c>
      <c r="G114" s="137"/>
      <c r="H114" s="43">
        <v>160</v>
      </c>
      <c r="I114" s="43">
        <f t="shared" si="6"/>
        <v>6</v>
      </c>
      <c r="J114" s="44"/>
      <c r="K114" s="45"/>
      <c r="L114" s="46">
        <v>1</v>
      </c>
      <c r="M114" s="45">
        <v>3</v>
      </c>
      <c r="N114" s="46">
        <v>2</v>
      </c>
      <c r="O114" s="156"/>
      <c r="P114" s="137"/>
      <c r="Q114" s="137"/>
      <c r="R114" s="156"/>
      <c r="S114" s="159"/>
      <c r="T114" s="156"/>
      <c r="U114" s="11"/>
      <c r="V114" s="156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</row>
    <row r="115" spans="2:61" s="24" customFormat="1" ht="14.25">
      <c r="B115" s="140"/>
      <c r="C115" s="251"/>
      <c r="D115" s="164"/>
      <c r="E115" s="167"/>
      <c r="F115" s="48" t="s">
        <v>4</v>
      </c>
      <c r="G115" s="137"/>
      <c r="H115" s="43"/>
      <c r="I115" s="43">
        <f t="shared" si="6"/>
        <v>0</v>
      </c>
      <c r="J115" s="44"/>
      <c r="K115" s="45"/>
      <c r="L115" s="46"/>
      <c r="M115" s="45"/>
      <c r="N115" s="46"/>
      <c r="O115" s="156"/>
      <c r="P115" s="137"/>
      <c r="Q115" s="137"/>
      <c r="R115" s="156"/>
      <c r="S115" s="159"/>
      <c r="T115" s="156"/>
      <c r="U115" s="11">
        <v>2014.2</v>
      </c>
      <c r="V115" s="156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</row>
    <row r="116" spans="2:61" s="24" customFormat="1" ht="14.25">
      <c r="B116" s="140"/>
      <c r="C116" s="251"/>
      <c r="D116" s="164"/>
      <c r="E116" s="167"/>
      <c r="F116" s="48" t="s">
        <v>17</v>
      </c>
      <c r="G116" s="137"/>
      <c r="H116" s="49">
        <v>160</v>
      </c>
      <c r="I116" s="43">
        <f t="shared" si="6"/>
        <v>15</v>
      </c>
      <c r="J116" s="44"/>
      <c r="K116" s="45">
        <v>4</v>
      </c>
      <c r="L116" s="46">
        <v>4</v>
      </c>
      <c r="M116" s="45">
        <v>5</v>
      </c>
      <c r="N116" s="46">
        <v>2</v>
      </c>
      <c r="O116" s="156"/>
      <c r="P116" s="137"/>
      <c r="Q116" s="137"/>
      <c r="R116" s="156"/>
      <c r="S116" s="2"/>
      <c r="T116" s="156"/>
      <c r="U116" s="11"/>
      <c r="V116" s="156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</row>
    <row r="117" spans="2:61" s="24" customFormat="1" ht="14.25">
      <c r="B117" s="141"/>
      <c r="C117" s="252"/>
      <c r="D117" s="165"/>
      <c r="E117" s="168"/>
      <c r="F117" s="48" t="s">
        <v>18</v>
      </c>
      <c r="G117" s="137"/>
      <c r="H117" s="49">
        <v>160</v>
      </c>
      <c r="I117" s="43">
        <f t="shared" si="6"/>
        <v>14</v>
      </c>
      <c r="J117" s="44"/>
      <c r="K117" s="45">
        <v>3</v>
      </c>
      <c r="L117" s="46">
        <v>4</v>
      </c>
      <c r="M117" s="45">
        <v>5</v>
      </c>
      <c r="N117" s="46">
        <v>2</v>
      </c>
      <c r="O117" s="157"/>
      <c r="P117" s="138"/>
      <c r="Q117" s="138"/>
      <c r="R117" s="157"/>
      <c r="S117" s="2"/>
      <c r="T117" s="157"/>
      <c r="U117" s="14"/>
      <c r="V117" s="15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</row>
  </sheetData>
  <mergeCells count="291">
    <mergeCell ref="Q70:Q75"/>
    <mergeCell ref="S70:S75"/>
    <mergeCell ref="T70:T75"/>
    <mergeCell ref="U70:U72"/>
    <mergeCell ref="U73:U75"/>
    <mergeCell ref="B70:B75"/>
    <mergeCell ref="C70:C75"/>
    <mergeCell ref="D70:D75"/>
    <mergeCell ref="E70:E75"/>
    <mergeCell ref="G70:G75"/>
    <mergeCell ref="O70:O75"/>
    <mergeCell ref="P113:P117"/>
    <mergeCell ref="Q113:Q117"/>
    <mergeCell ref="R113:R117"/>
    <mergeCell ref="S113:S115"/>
    <mergeCell ref="T113:T117"/>
    <mergeCell ref="V113:V117"/>
    <mergeCell ref="B113:B117"/>
    <mergeCell ref="C113:C117"/>
    <mergeCell ref="D113:D117"/>
    <mergeCell ref="E113:E117"/>
    <mergeCell ref="G113:G117"/>
    <mergeCell ref="O113:O117"/>
    <mergeCell ref="P108:P112"/>
    <mergeCell ref="Q108:Q112"/>
    <mergeCell ref="R108:R112"/>
    <mergeCell ref="S108:S110"/>
    <mergeCell ref="T108:T112"/>
    <mergeCell ref="V108:V112"/>
    <mergeCell ref="B108:B112"/>
    <mergeCell ref="C108:C112"/>
    <mergeCell ref="D108:D112"/>
    <mergeCell ref="E108:E112"/>
    <mergeCell ref="G108:G112"/>
    <mergeCell ref="O108:O112"/>
    <mergeCell ref="P103:P107"/>
    <mergeCell ref="Q103:Q107"/>
    <mergeCell ref="R103:R107"/>
    <mergeCell ref="S103:S105"/>
    <mergeCell ref="T103:T107"/>
    <mergeCell ref="V103:V107"/>
    <mergeCell ref="S106:S107"/>
    <mergeCell ref="B103:B107"/>
    <mergeCell ref="C103:C107"/>
    <mergeCell ref="D103:D107"/>
    <mergeCell ref="E103:E107"/>
    <mergeCell ref="G103:G107"/>
    <mergeCell ref="O103:O107"/>
    <mergeCell ref="B82:B87"/>
    <mergeCell ref="C82:C87"/>
    <mergeCell ref="P93:P97"/>
    <mergeCell ref="Q93:Q97"/>
    <mergeCell ref="R93:R97"/>
    <mergeCell ref="S93:S95"/>
    <mergeCell ref="T93:T97"/>
    <mergeCell ref="V93:V97"/>
    <mergeCell ref="S96:S97"/>
    <mergeCell ref="R88:R92"/>
    <mergeCell ref="S88:S90"/>
    <mergeCell ref="V88:V92"/>
    <mergeCell ref="S91:S92"/>
    <mergeCell ref="D82:D87"/>
    <mergeCell ref="E82:E87"/>
    <mergeCell ref="G82:G87"/>
    <mergeCell ref="P82:P87"/>
    <mergeCell ref="Q88:Q92"/>
    <mergeCell ref="B88:B92"/>
    <mergeCell ref="C88:C92"/>
    <mergeCell ref="D88:D92"/>
    <mergeCell ref="E88:E92"/>
    <mergeCell ref="G88:G92"/>
    <mergeCell ref="O88:O92"/>
    <mergeCell ref="G76:G81"/>
    <mergeCell ref="P76:P81"/>
    <mergeCell ref="T64:T66"/>
    <mergeCell ref="U64:U69"/>
    <mergeCell ref="V64:V69"/>
    <mergeCell ref="Q64:Q69"/>
    <mergeCell ref="R64:R69"/>
    <mergeCell ref="W82:W87"/>
    <mergeCell ref="T85:T87"/>
    <mergeCell ref="Q82:Q87"/>
    <mergeCell ref="R82:R87"/>
    <mergeCell ref="S82:S87"/>
    <mergeCell ref="T82:T84"/>
    <mergeCell ref="U82:U87"/>
    <mergeCell ref="V82:V87"/>
    <mergeCell ref="W76:W81"/>
    <mergeCell ref="T79:T81"/>
    <mergeCell ref="Q76:Q81"/>
    <mergeCell ref="R76:R81"/>
    <mergeCell ref="S76:S81"/>
    <mergeCell ref="T76:T78"/>
    <mergeCell ref="U76:U81"/>
    <mergeCell ref="V76:V81"/>
    <mergeCell ref="P70:P75"/>
    <mergeCell ref="W64:W69"/>
    <mergeCell ref="T67:T69"/>
    <mergeCell ref="W52:W57"/>
    <mergeCell ref="T55:T57"/>
    <mergeCell ref="S52:S57"/>
    <mergeCell ref="T52:T54"/>
    <mergeCell ref="U52:U57"/>
    <mergeCell ref="V52:V57"/>
    <mergeCell ref="T46:T48"/>
    <mergeCell ref="U46:U51"/>
    <mergeCell ref="V46:V51"/>
    <mergeCell ref="W46:W51"/>
    <mergeCell ref="T49:T51"/>
    <mergeCell ref="S46:S51"/>
    <mergeCell ref="S64:S69"/>
    <mergeCell ref="R46:R51"/>
    <mergeCell ref="Z36:Z40"/>
    <mergeCell ref="Y39:Y40"/>
    <mergeCell ref="T36:T40"/>
    <mergeCell ref="V36:V40"/>
    <mergeCell ref="W36:W40"/>
    <mergeCell ref="Y36:Y38"/>
    <mergeCell ref="C36:C40"/>
    <mergeCell ref="E36:E40"/>
    <mergeCell ref="F36:F40"/>
    <mergeCell ref="H36:H40"/>
    <mergeCell ref="Q36:Q40"/>
    <mergeCell ref="Y41:Y43"/>
    <mergeCell ref="Z41:Z45"/>
    <mergeCell ref="Y44:Y45"/>
    <mergeCell ref="R41:R45"/>
    <mergeCell ref="S41:S45"/>
    <mergeCell ref="T41:T45"/>
    <mergeCell ref="U41:U45"/>
    <mergeCell ref="V41:V45"/>
    <mergeCell ref="W41:W45"/>
    <mergeCell ref="V31:V35"/>
    <mergeCell ref="W31:W35"/>
    <mergeCell ref="Y31:Y33"/>
    <mergeCell ref="Z31:Z35"/>
    <mergeCell ref="Y34:Y35"/>
    <mergeCell ref="Z26:Z30"/>
    <mergeCell ref="Y29:Y30"/>
    <mergeCell ref="B31:B35"/>
    <mergeCell ref="C31:C35"/>
    <mergeCell ref="E31:E35"/>
    <mergeCell ref="F31:F35"/>
    <mergeCell ref="H31:H35"/>
    <mergeCell ref="Q31:Q35"/>
    <mergeCell ref="R31:R35"/>
    <mergeCell ref="S31:S35"/>
    <mergeCell ref="R26:R30"/>
    <mergeCell ref="S26:S30"/>
    <mergeCell ref="T26:T30"/>
    <mergeCell ref="V26:V30"/>
    <mergeCell ref="W26:W30"/>
    <mergeCell ref="Y26:Y28"/>
    <mergeCell ref="B26:B30"/>
    <mergeCell ref="C26:C30"/>
    <mergeCell ref="Z21:Z25"/>
    <mergeCell ref="Y24:Y25"/>
    <mergeCell ref="B21:B25"/>
    <mergeCell ref="C21:C25"/>
    <mergeCell ref="E21:E25"/>
    <mergeCell ref="F21:F25"/>
    <mergeCell ref="H21:H25"/>
    <mergeCell ref="Q21:Q25"/>
    <mergeCell ref="R21:R25"/>
    <mergeCell ref="S21:S25"/>
    <mergeCell ref="T21:T25"/>
    <mergeCell ref="V21:V25"/>
    <mergeCell ref="W21:W25"/>
    <mergeCell ref="Y21:Y23"/>
    <mergeCell ref="Y11:Y13"/>
    <mergeCell ref="Z11:Z15"/>
    <mergeCell ref="Y14:Y15"/>
    <mergeCell ref="S11:S15"/>
    <mergeCell ref="T11:T15"/>
    <mergeCell ref="V11:V15"/>
    <mergeCell ref="W11:W15"/>
    <mergeCell ref="T16:T20"/>
    <mergeCell ref="U16:U18"/>
    <mergeCell ref="U19:U20"/>
    <mergeCell ref="Q6:Q10"/>
    <mergeCell ref="S6:S10"/>
    <mergeCell ref="T6:T10"/>
    <mergeCell ref="U6:U8"/>
    <mergeCell ref="U9:U10"/>
    <mergeCell ref="B11:B15"/>
    <mergeCell ref="C11:C15"/>
    <mergeCell ref="E11:E15"/>
    <mergeCell ref="F11:F15"/>
    <mergeCell ref="H11:H15"/>
    <mergeCell ref="B6:B10"/>
    <mergeCell ref="C6:C10"/>
    <mergeCell ref="D6:D10"/>
    <mergeCell ref="E6:E10"/>
    <mergeCell ref="G6:G10"/>
    <mergeCell ref="P6:P10"/>
    <mergeCell ref="Q11:Q15"/>
    <mergeCell ref="R11:R15"/>
    <mergeCell ref="Q1:Q5"/>
    <mergeCell ref="S1:S5"/>
    <mergeCell ref="U1:U3"/>
    <mergeCell ref="U4:U5"/>
    <mergeCell ref="B1:B5"/>
    <mergeCell ref="C1:C5"/>
    <mergeCell ref="D1:D5"/>
    <mergeCell ref="E1:E5"/>
    <mergeCell ref="G1:G5"/>
    <mergeCell ref="P1:P5"/>
    <mergeCell ref="A11:A15"/>
    <mergeCell ref="A16:A20"/>
    <mergeCell ref="T58:T63"/>
    <mergeCell ref="U58:U60"/>
    <mergeCell ref="U61:U63"/>
    <mergeCell ref="A58:A63"/>
    <mergeCell ref="B58:B63"/>
    <mergeCell ref="C58:C63"/>
    <mergeCell ref="D58:D63"/>
    <mergeCell ref="E58:E63"/>
    <mergeCell ref="G58:G63"/>
    <mergeCell ref="O58:O63"/>
    <mergeCell ref="P58:P63"/>
    <mergeCell ref="Q58:Q63"/>
    <mergeCell ref="T31:T35"/>
    <mergeCell ref="R36:R40"/>
    <mergeCell ref="S36:S40"/>
    <mergeCell ref="B36:B40"/>
    <mergeCell ref="B41:B45"/>
    <mergeCell ref="C41:C45"/>
    <mergeCell ref="E41:E45"/>
    <mergeCell ref="F41:F45"/>
    <mergeCell ref="H41:H45"/>
    <mergeCell ref="Q41:Q45"/>
    <mergeCell ref="B46:B51"/>
    <mergeCell ref="C46:C51"/>
    <mergeCell ref="D46:D51"/>
    <mergeCell ref="E46:E51"/>
    <mergeCell ref="G46:G51"/>
    <mergeCell ref="P46:P51"/>
    <mergeCell ref="B64:B69"/>
    <mergeCell ref="C64:C69"/>
    <mergeCell ref="D64:D69"/>
    <mergeCell ref="E64:E69"/>
    <mergeCell ref="G64:G69"/>
    <mergeCell ref="P64:P69"/>
    <mergeCell ref="A52:A57"/>
    <mergeCell ref="P16:P20"/>
    <mergeCell ref="Q16:Q20"/>
    <mergeCell ref="S16:S20"/>
    <mergeCell ref="S58:S63"/>
    <mergeCell ref="E26:E30"/>
    <mergeCell ref="F26:F30"/>
    <mergeCell ref="H26:H30"/>
    <mergeCell ref="Q26:Q30"/>
    <mergeCell ref="B16:B20"/>
    <mergeCell ref="C16:C20"/>
    <mergeCell ref="D16:D20"/>
    <mergeCell ref="Q46:Q51"/>
    <mergeCell ref="Q52:Q57"/>
    <mergeCell ref="R52:R57"/>
    <mergeCell ref="B52:B57"/>
    <mergeCell ref="C52:C57"/>
    <mergeCell ref="E16:E20"/>
    <mergeCell ref="G16:G20"/>
    <mergeCell ref="O16:O20"/>
    <mergeCell ref="D52:D57"/>
    <mergeCell ref="E52:E57"/>
    <mergeCell ref="G52:G57"/>
    <mergeCell ref="P52:P57"/>
    <mergeCell ref="A70:A75"/>
    <mergeCell ref="T98:T100"/>
    <mergeCell ref="T101:T102"/>
    <mergeCell ref="A98:A102"/>
    <mergeCell ref="B98:B102"/>
    <mergeCell ref="C98:C102"/>
    <mergeCell ref="D98:D102"/>
    <mergeCell ref="F98:F102"/>
    <mergeCell ref="N98:N102"/>
    <mergeCell ref="B93:B97"/>
    <mergeCell ref="C93:C97"/>
    <mergeCell ref="D93:D97"/>
    <mergeCell ref="E93:E97"/>
    <mergeCell ref="G93:G97"/>
    <mergeCell ref="O93:O97"/>
    <mergeCell ref="O98:O102"/>
    <mergeCell ref="P98:P102"/>
    <mergeCell ref="R98:R102"/>
    <mergeCell ref="S98:S102"/>
    <mergeCell ref="P88:P92"/>
    <mergeCell ref="B76:B81"/>
    <mergeCell ref="C76:C81"/>
    <mergeCell ref="D76:D81"/>
    <mergeCell ref="E76:E81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"/>
  <sheetViews>
    <sheetView workbookViewId="0">
      <selection activeCell="E11" sqref="E11"/>
    </sheetView>
  </sheetViews>
  <sheetFormatPr defaultRowHeight="13.5"/>
  <cols>
    <col min="3" max="4" width="18.375" customWidth="1"/>
    <col min="5" max="5" width="17.375" customWidth="1"/>
    <col min="6" max="6" width="9" style="9"/>
    <col min="7" max="7" width="15.25" customWidth="1"/>
  </cols>
  <sheetData>
    <row r="1" spans="1:20" ht="18.75">
      <c r="A1" s="73">
        <v>7</v>
      </c>
      <c r="B1" s="74" t="s">
        <v>142</v>
      </c>
      <c r="C1" s="75">
        <v>13829295159</v>
      </c>
      <c r="D1" s="79" t="s">
        <v>206</v>
      </c>
      <c r="E1" s="78" t="s">
        <v>143</v>
      </c>
      <c r="F1" s="78">
        <v>853</v>
      </c>
      <c r="G1" s="78"/>
      <c r="H1" s="79" t="s">
        <v>140</v>
      </c>
      <c r="I1" s="75"/>
      <c r="J1" s="75"/>
      <c r="K1" s="75"/>
      <c r="L1" s="78" t="s">
        <v>141</v>
      </c>
      <c r="M1" s="76"/>
      <c r="N1" s="76"/>
      <c r="O1" s="75"/>
      <c r="P1" s="80" t="s">
        <v>144</v>
      </c>
      <c r="Q1" s="75"/>
      <c r="R1" s="77"/>
    </row>
    <row r="2" spans="1:20" ht="18.75">
      <c r="A2" s="73">
        <v>7</v>
      </c>
      <c r="B2" s="74" t="s">
        <v>145</v>
      </c>
      <c r="C2" s="75">
        <v>13556626333</v>
      </c>
      <c r="D2" s="75"/>
      <c r="E2" s="79"/>
      <c r="F2" s="79">
        <v>4080</v>
      </c>
      <c r="G2" s="79" t="s">
        <v>146</v>
      </c>
      <c r="H2" s="79" t="s">
        <v>146</v>
      </c>
      <c r="I2" s="79" t="s">
        <v>146</v>
      </c>
      <c r="J2" s="75"/>
      <c r="K2" s="75"/>
      <c r="L2" s="78" t="s">
        <v>147</v>
      </c>
      <c r="M2" s="79" t="s">
        <v>148</v>
      </c>
      <c r="N2" s="76"/>
      <c r="O2" s="75"/>
      <c r="P2" s="75"/>
      <c r="Q2" s="81"/>
      <c r="R2" s="77"/>
    </row>
    <row r="3" spans="1:20" ht="18.75">
      <c r="A3" s="73">
        <v>7</v>
      </c>
      <c r="B3" s="74" t="s">
        <v>149</v>
      </c>
      <c r="C3" s="75">
        <v>13332600328</v>
      </c>
      <c r="D3" s="79" t="s">
        <v>207</v>
      </c>
      <c r="E3" s="79" t="s">
        <v>150</v>
      </c>
      <c r="F3" s="79">
        <v>1600</v>
      </c>
      <c r="G3" s="75"/>
      <c r="H3" s="79" t="s">
        <v>151</v>
      </c>
      <c r="I3" s="75"/>
      <c r="J3" s="75"/>
      <c r="K3" s="75"/>
      <c r="L3" s="78" t="s">
        <v>147</v>
      </c>
      <c r="M3" s="79" t="s">
        <v>88</v>
      </c>
      <c r="N3" s="76" t="s">
        <v>152</v>
      </c>
      <c r="O3" s="75"/>
      <c r="P3" s="75"/>
      <c r="Q3" s="75"/>
      <c r="R3" s="77"/>
    </row>
    <row r="4" spans="1:20" ht="18.75">
      <c r="A4" s="119">
        <v>7</v>
      </c>
      <c r="B4" s="120" t="s">
        <v>153</v>
      </c>
      <c r="C4" s="121">
        <v>13553884300</v>
      </c>
      <c r="D4" s="121"/>
      <c r="E4" s="122"/>
      <c r="F4" s="122"/>
      <c r="G4" s="122"/>
      <c r="H4" s="123" t="s">
        <v>140</v>
      </c>
      <c r="I4" s="122"/>
      <c r="J4" s="122"/>
      <c r="K4" s="122"/>
      <c r="L4" s="124" t="s">
        <v>147</v>
      </c>
      <c r="M4" s="123" t="s">
        <v>88</v>
      </c>
      <c r="N4" s="125" t="s">
        <v>154</v>
      </c>
      <c r="O4" s="122"/>
      <c r="P4" s="75"/>
      <c r="Q4" s="75"/>
      <c r="R4" s="77"/>
    </row>
    <row r="5" spans="1:20" s="86" customFormat="1" ht="14.25">
      <c r="A5" s="73">
        <v>8</v>
      </c>
      <c r="B5" s="83" t="s">
        <v>155</v>
      </c>
      <c r="C5" s="84">
        <v>22888878</v>
      </c>
      <c r="D5" s="84"/>
      <c r="E5" s="85"/>
      <c r="F5" s="84">
        <v>1800</v>
      </c>
      <c r="G5" s="85"/>
      <c r="H5" s="84"/>
      <c r="I5" s="84"/>
      <c r="J5" s="84"/>
      <c r="K5" s="84"/>
      <c r="L5" s="84"/>
      <c r="M5" s="84" t="s">
        <v>156</v>
      </c>
      <c r="N5" s="84" t="s">
        <v>141</v>
      </c>
      <c r="O5" s="85"/>
      <c r="P5" s="85"/>
      <c r="Q5" s="85"/>
      <c r="R5" s="84"/>
      <c r="S5" s="85"/>
    </row>
    <row r="6" spans="1:20" s="86" customFormat="1" ht="14.25">
      <c r="A6" s="73">
        <v>8</v>
      </c>
      <c r="B6" s="83" t="s">
        <v>157</v>
      </c>
      <c r="C6" s="106" t="s">
        <v>158</v>
      </c>
      <c r="D6" s="84"/>
      <c r="E6" s="85"/>
      <c r="F6" s="84">
        <v>1800</v>
      </c>
      <c r="G6" s="85"/>
      <c r="H6" s="84"/>
      <c r="I6" s="84"/>
      <c r="J6" s="84"/>
      <c r="K6" s="84"/>
      <c r="L6" s="84"/>
      <c r="M6" s="84" t="s">
        <v>151</v>
      </c>
      <c r="N6" s="84" t="s">
        <v>147</v>
      </c>
      <c r="O6" s="85"/>
      <c r="P6" s="85"/>
      <c r="Q6" s="85"/>
      <c r="R6" s="84" t="s">
        <v>159</v>
      </c>
      <c r="S6" s="85"/>
    </row>
    <row r="7" spans="1:20" s="87" customFormat="1" ht="14.25">
      <c r="A7" s="73">
        <v>8</v>
      </c>
      <c r="B7" s="83" t="s">
        <v>160</v>
      </c>
      <c r="C7" s="84">
        <v>13650328877</v>
      </c>
      <c r="D7" s="84"/>
      <c r="E7" s="85"/>
      <c r="F7" s="84">
        <v>1800</v>
      </c>
      <c r="G7" s="85"/>
      <c r="H7" s="84"/>
      <c r="I7" s="84" t="s">
        <v>161</v>
      </c>
      <c r="J7" s="84"/>
      <c r="K7" s="84"/>
      <c r="L7" s="84"/>
      <c r="M7" s="84"/>
      <c r="N7" s="84" t="s">
        <v>139</v>
      </c>
      <c r="O7" s="85"/>
      <c r="P7" s="84" t="s">
        <v>162</v>
      </c>
      <c r="Q7" s="85"/>
      <c r="R7" s="84"/>
      <c r="S7" s="85"/>
    </row>
    <row r="8" spans="1:20" s="87" customFormat="1" ht="14.25">
      <c r="A8" s="73">
        <v>8</v>
      </c>
      <c r="B8" s="83" t="s">
        <v>163</v>
      </c>
      <c r="C8" s="84">
        <v>13723546968</v>
      </c>
      <c r="D8" s="84"/>
      <c r="E8" s="84" t="s">
        <v>164</v>
      </c>
      <c r="F8" s="84"/>
      <c r="G8" s="85"/>
      <c r="H8" s="84" t="s">
        <v>165</v>
      </c>
      <c r="I8" s="84"/>
      <c r="J8" s="84"/>
      <c r="K8" s="84"/>
      <c r="L8" s="84"/>
      <c r="M8" s="84" t="s">
        <v>151</v>
      </c>
      <c r="N8" s="84" t="s">
        <v>147</v>
      </c>
      <c r="O8" s="85" t="s">
        <v>115</v>
      </c>
      <c r="P8" s="85"/>
      <c r="Q8" s="85"/>
      <c r="R8" s="84"/>
      <c r="S8" s="85"/>
    </row>
    <row r="9" spans="1:20" s="87" customFormat="1" ht="14.25">
      <c r="A9" s="73">
        <v>8</v>
      </c>
      <c r="B9" s="83" t="s">
        <v>166</v>
      </c>
      <c r="C9" s="84" t="s">
        <v>204</v>
      </c>
      <c r="D9" s="106" t="s">
        <v>208</v>
      </c>
      <c r="E9" s="85" t="s">
        <v>167</v>
      </c>
      <c r="F9" s="84">
        <v>1800</v>
      </c>
      <c r="G9" s="85"/>
      <c r="H9" s="84" t="s">
        <v>168</v>
      </c>
      <c r="I9" s="84"/>
      <c r="J9" s="84"/>
      <c r="K9" s="84"/>
      <c r="L9" s="84"/>
      <c r="M9" s="84"/>
      <c r="N9" s="85"/>
      <c r="O9" s="85"/>
      <c r="P9" s="85"/>
      <c r="Q9" s="85"/>
      <c r="R9" s="84"/>
      <c r="S9" s="85"/>
    </row>
    <row r="10" spans="1:20" ht="40.5">
      <c r="A10" s="119">
        <v>9</v>
      </c>
      <c r="B10" s="124" t="s">
        <v>169</v>
      </c>
      <c r="C10" s="122" t="s">
        <v>170</v>
      </c>
      <c r="D10" s="122"/>
      <c r="E10" s="126" t="s">
        <v>171</v>
      </c>
      <c r="F10" s="127">
        <v>4320</v>
      </c>
      <c r="G10" s="128"/>
      <c r="H10" s="123" t="s">
        <v>172</v>
      </c>
      <c r="I10" s="128"/>
      <c r="J10" s="123" t="s">
        <v>165</v>
      </c>
      <c r="K10" s="122"/>
      <c r="L10" s="122"/>
      <c r="M10" s="122" t="s">
        <v>173</v>
      </c>
      <c r="N10" s="122" t="s">
        <v>174</v>
      </c>
      <c r="O10" s="122"/>
      <c r="P10" s="90"/>
      <c r="Q10" s="89"/>
      <c r="R10" s="75" t="s">
        <v>175</v>
      </c>
      <c r="S10" s="89"/>
    </row>
    <row r="11" spans="1:20" s="92" customFormat="1" ht="14.25">
      <c r="A11" s="73">
        <v>9</v>
      </c>
      <c r="B11" s="91" t="s">
        <v>176</v>
      </c>
      <c r="C11" s="75">
        <v>18924333986</v>
      </c>
      <c r="D11" s="75"/>
      <c r="E11" s="89"/>
      <c r="F11" s="75">
        <v>2400</v>
      </c>
      <c r="G11" s="89"/>
      <c r="H11" s="89"/>
      <c r="I11" s="89"/>
      <c r="J11" s="79" t="s">
        <v>165</v>
      </c>
      <c r="K11" s="75"/>
      <c r="L11" s="75"/>
      <c r="M11" s="75" t="s">
        <v>173</v>
      </c>
      <c r="N11" s="75"/>
      <c r="O11" s="78" t="s">
        <v>152</v>
      </c>
      <c r="P11" s="90"/>
      <c r="Q11" s="89"/>
      <c r="R11" s="89" t="s">
        <v>177</v>
      </c>
      <c r="S11" s="89"/>
      <c r="T11"/>
    </row>
    <row r="12" spans="1:20" ht="14.25">
      <c r="A12" s="73">
        <v>9</v>
      </c>
      <c r="B12" s="91" t="s">
        <v>178</v>
      </c>
      <c r="C12" s="75">
        <v>18925566996</v>
      </c>
      <c r="D12" s="75"/>
      <c r="E12" s="75" t="s">
        <v>179</v>
      </c>
      <c r="F12" s="75">
        <v>2400</v>
      </c>
      <c r="G12" s="75"/>
      <c r="H12" s="79" t="s">
        <v>172</v>
      </c>
      <c r="I12" s="75"/>
      <c r="J12" s="75"/>
      <c r="K12" s="75"/>
      <c r="L12" s="75"/>
      <c r="M12" s="75" t="s">
        <v>173</v>
      </c>
      <c r="N12" s="76"/>
      <c r="O12" s="76"/>
      <c r="P12" s="93"/>
      <c r="Q12" s="75"/>
      <c r="R12" s="89" t="s">
        <v>180</v>
      </c>
      <c r="S12" s="75"/>
    </row>
    <row r="13" spans="1:20" s="95" customFormat="1" ht="27">
      <c r="A13" s="94" t="s">
        <v>19</v>
      </c>
      <c r="B13" s="96" t="s">
        <v>183</v>
      </c>
      <c r="C13" s="97" t="s">
        <v>184</v>
      </c>
      <c r="D13" s="97"/>
      <c r="E13" s="97"/>
      <c r="F13" s="97"/>
      <c r="G13" s="98" t="s">
        <v>182</v>
      </c>
      <c r="H13" s="97" t="s">
        <v>185</v>
      </c>
      <c r="I13" s="88" t="s">
        <v>172</v>
      </c>
      <c r="J13" s="78" t="s">
        <v>181</v>
      </c>
      <c r="K13" s="78" t="s">
        <v>165</v>
      </c>
      <c r="L13" s="88"/>
      <c r="M13" s="88"/>
      <c r="N13" s="76" t="s">
        <v>173</v>
      </c>
      <c r="O13" s="82"/>
      <c r="P13" s="82"/>
      <c r="Q13" s="82"/>
      <c r="R13" s="75"/>
      <c r="S13" s="82"/>
    </row>
    <row r="14" spans="1:20" s="95" customFormat="1">
      <c r="A14" s="123" t="s">
        <v>186</v>
      </c>
      <c r="B14" s="127" t="s">
        <v>187</v>
      </c>
      <c r="C14" s="133" t="s">
        <v>205</v>
      </c>
      <c r="D14" s="134" t="s">
        <v>212</v>
      </c>
      <c r="E14" s="135" t="s">
        <v>188</v>
      </c>
      <c r="F14" s="135" t="s">
        <v>189</v>
      </c>
      <c r="G14" s="133" t="s">
        <v>190</v>
      </c>
      <c r="H14" s="133"/>
      <c r="I14" s="121"/>
      <c r="J14" s="127" t="s">
        <v>172</v>
      </c>
      <c r="K14" s="121"/>
      <c r="L14" s="121"/>
      <c r="M14" s="121"/>
      <c r="N14" s="125" t="s">
        <v>139</v>
      </c>
      <c r="O14" s="121"/>
      <c r="P14" s="82"/>
      <c r="Q14" s="82"/>
      <c r="R14" s="100"/>
      <c r="S14" s="82"/>
    </row>
    <row r="15" spans="1:20" s="95" customFormat="1">
      <c r="A15" s="82" t="s">
        <v>16</v>
      </c>
      <c r="B15" s="99" t="s">
        <v>191</v>
      </c>
      <c r="C15" s="101" t="s">
        <v>192</v>
      </c>
      <c r="D15" s="107" t="s">
        <v>209</v>
      </c>
      <c r="E15" s="102" t="s">
        <v>193</v>
      </c>
      <c r="F15" s="102" t="s">
        <v>194</v>
      </c>
      <c r="G15" s="101"/>
      <c r="H15" s="103"/>
      <c r="I15" s="82"/>
      <c r="J15" s="88" t="s">
        <v>172</v>
      </c>
      <c r="K15" s="82"/>
      <c r="L15" s="82"/>
      <c r="M15" s="82"/>
      <c r="N15" s="93" t="s">
        <v>139</v>
      </c>
      <c r="O15" s="82"/>
      <c r="P15" s="82"/>
      <c r="Q15" s="82"/>
      <c r="R15" s="82"/>
      <c r="S15" s="82"/>
    </row>
    <row r="16" spans="1:20" s="95" customFormat="1" ht="13.5" customHeight="1">
      <c r="A16" s="104" t="s">
        <v>195</v>
      </c>
      <c r="B16" s="99" t="s">
        <v>101</v>
      </c>
      <c r="C16" s="105" t="s">
        <v>202</v>
      </c>
      <c r="D16" s="105"/>
      <c r="E16" s="105"/>
      <c r="F16" s="105" t="s">
        <v>196</v>
      </c>
      <c r="G16" s="105" t="s">
        <v>182</v>
      </c>
      <c r="H16" s="105" t="s">
        <v>197</v>
      </c>
      <c r="I16" s="82"/>
      <c r="J16" s="88" t="s">
        <v>172</v>
      </c>
      <c r="K16" s="82"/>
      <c r="L16" s="82"/>
      <c r="M16" s="82"/>
      <c r="N16" s="93" t="s">
        <v>147</v>
      </c>
      <c r="O16" s="82"/>
      <c r="P16" s="88" t="s">
        <v>162</v>
      </c>
      <c r="Q16" s="82"/>
      <c r="R16" s="82"/>
      <c r="S16" s="8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2013年秋季</vt:lpstr>
      <vt:lpstr>2014年春季</vt:lpstr>
      <vt:lpstr>2014年暑假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2014-12-07T08:29:23Z</dcterms:modified>
</cp:coreProperties>
</file>